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omments3.xml" ContentType="application/vnd.openxmlformats-officedocument.spreadsheetml.comments+xml"/>
  <Override PartName="/xl/drawings/drawing2.xml" ContentType="application/vnd.openxmlformats-officedocument.drawing+xml"/>
  <Override PartName="/xl/ctrlProps/ctrlProp2.xml" ContentType="application/vnd.ms-excel.controlpropertie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trlProps/ctrlProp3.xml" ContentType="application/vnd.ms-excel.controlproperties+xml"/>
  <Override PartName="/xl/comments5.xml" ContentType="application/vnd.openxmlformats-officedocument.spreadsheetml.comments+xml"/>
  <Override PartName="/xl/drawings/drawing5.xml" ContentType="application/vnd.openxmlformats-officedocument.drawing+xml"/>
  <Override PartName="/xl/ctrlProps/ctrlProp4.xml" ContentType="application/vnd.ms-excel.controlproperties+xml"/>
  <Override PartName="/xl/comments6.xml" ContentType="application/vnd.openxmlformats-officedocument.spreadsheetml.comments+xml"/>
  <Override PartName="/xl/drawings/drawing6.xml" ContentType="application/vnd.openxmlformats-officedocument.drawing+xml"/>
  <Override PartName="/xl/ctrlProps/ctrlProp5.xml" ContentType="application/vnd.ms-excel.controlproperties+xml"/>
  <Override PartName="/xl/comments7.xml" ContentType="application/vnd.openxmlformats-officedocument.spreadsheetml.comments+xml"/>
  <Override PartName="/xl/drawings/drawing7.xml" ContentType="application/vnd.openxmlformats-officedocument.drawing+xml"/>
  <Override PartName="/xl/ctrlProps/ctrlProp6.xml" ContentType="application/vnd.ms-excel.controlproperties+xml"/>
  <Override PartName="/xl/comments8.xml" ContentType="application/vnd.openxmlformats-officedocument.spreadsheetml.comments+xml"/>
  <Override PartName="/xl/drawings/drawing8.xml" ContentType="application/vnd.openxmlformats-officedocument.drawing+xml"/>
  <Override PartName="/xl/ctrlProps/ctrlProp7.xml" ContentType="application/vnd.ms-excel.controlproperties+xml"/>
  <Override PartName="/xl/comments9.xml" ContentType="application/vnd.openxmlformats-officedocument.spreadsheetml.comments+xml"/>
  <Override PartName="/xl/drawings/drawing9.xml" ContentType="application/vnd.openxmlformats-officedocument.drawing+xml"/>
  <Override PartName="/xl/ctrlProps/ctrlProp8.xml" ContentType="application/vnd.ms-excel.controlproperties+xml"/>
  <Override PartName="/xl/comments10.xml" ContentType="application/vnd.openxmlformats-officedocument.spreadsheetml.comments+xml"/>
  <Override PartName="/xl/drawings/drawing10.xml" ContentType="application/vnd.openxmlformats-officedocument.drawing+xml"/>
  <Override PartName="/xl/ctrlProps/ctrlProp9.xml" ContentType="application/vnd.ms-excel.controlproperties+xml"/>
  <Override PartName="/xl/comments1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trlProps/ctrlProp10.xml" ContentType="application/vnd.ms-excel.controlproperties+xml"/>
  <Override PartName="/xl/comments13.xml" ContentType="application/vnd.openxmlformats-officedocument.spreadsheetml.comments+xml"/>
  <Override PartName="/xl/drawings/drawing15.xml" ContentType="application/vnd.openxmlformats-officedocument.drawing+xml"/>
  <Override PartName="/xl/ctrlProps/ctrlProp11.xml" ContentType="application/vnd.ms-excel.controlproperties+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SAP Project\"/>
    </mc:Choice>
  </mc:AlternateContent>
  <bookViews>
    <workbookView xWindow="0" yWindow="0" windowWidth="20490" windowHeight="7605" tabRatio="823" activeTab="2"/>
  </bookViews>
  <sheets>
    <sheet name="Sheet3" sheetId="16" r:id="rId1"/>
    <sheet name="Memo" sheetId="25" r:id="rId2"/>
    <sheet name="ToDo" sheetId="21" r:id="rId3"/>
    <sheet name="bc 1" sheetId="30" r:id="rId4"/>
    <sheet name="j" sheetId="31" r:id="rId5"/>
    <sheet name="Sheet4" sheetId="32" r:id="rId6"/>
    <sheet name="i" sheetId="28" r:id="rId7"/>
    <sheet name="h" sheetId="27" r:id="rId8"/>
    <sheet name="g" sheetId="26" r:id="rId9"/>
    <sheet name="f" sheetId="24" r:id="rId10"/>
    <sheet name="e" sheetId="23" r:id="rId11"/>
    <sheet name="d" sheetId="22" r:id="rId12"/>
    <sheet name="a" sheetId="9" r:id="rId13"/>
    <sheet name="GanttChartPro" sheetId="12" state="hidden" r:id="rId14"/>
    <sheet name="Help" sheetId="6" state="hidden" r:id="rId15"/>
    <sheet name="TermsOfUse" sheetId="11" state="hidden" r:id="rId16"/>
    <sheet name="b" sheetId="14" state="hidden" r:id="rId17"/>
    <sheet name="c" sheetId="15" state="hidden" r:id="rId18"/>
    <sheet name="Update Project" sheetId="13" r:id="rId19"/>
    <sheet name="DASHBOARD LAYOUT PER BIN " sheetId="17" r:id="rId20"/>
    <sheet name="GUDANG PACKING LEAD TIME (fix)" sheetId="18" r:id="rId21"/>
    <sheet name="LIST KARTON PER KODE ORDER(fix)" sheetId="19" r:id="rId22"/>
    <sheet name="MONITORING KAIN GREY" sheetId="20" r:id="rId23"/>
    <sheet name="REPORT CANCEL KAIN MASUK" sheetId="29" r:id="rId24"/>
  </sheets>
  <definedNames>
    <definedName name="_xlnm._FilterDatabase" localSheetId="12" hidden="1">a!$A$7:$BR$46</definedName>
    <definedName name="_xlnm._FilterDatabase" localSheetId="3" hidden="1">'bc 1'!$A$7:$I$60</definedName>
    <definedName name="_xlnm._FilterDatabase" localSheetId="11" hidden="1">d!$A$7:$BN$58</definedName>
    <definedName name="_xlnm._FilterDatabase" localSheetId="10" hidden="1">e!$A$7:$BN$59</definedName>
    <definedName name="_xlnm._FilterDatabase" localSheetId="9" hidden="1">f!$A$7:$BN$59</definedName>
    <definedName name="_xlnm._FilterDatabase" localSheetId="8" hidden="1">g!$A$7:$BN$59</definedName>
    <definedName name="_xlnm._FilterDatabase" localSheetId="7" hidden="1">h!$A$7:$BN$74</definedName>
    <definedName name="_xlnm._FilterDatabase" localSheetId="6" hidden="1">i!$A$7:$BN$60</definedName>
    <definedName name="_xlnm._FilterDatabase" localSheetId="4" hidden="1">j!$A$7:$I$61</definedName>
    <definedName name="_xlnm._FilterDatabase" localSheetId="2" hidden="1">ToDo!$A$6:$I$1488</definedName>
    <definedName name="prevWBS" localSheetId="12">a!$A1048576</definedName>
    <definedName name="prevWBS" localSheetId="16">b!$A1048576</definedName>
    <definedName name="prevWBS" localSheetId="3">'bc 1'!$A1048576</definedName>
    <definedName name="prevWBS" localSheetId="17">'c'!$A1048576</definedName>
    <definedName name="prevWBS" localSheetId="11">d!$A1048576</definedName>
    <definedName name="prevWBS" localSheetId="10">e!$A1048576</definedName>
    <definedName name="prevWBS" localSheetId="9">f!$A1048576</definedName>
    <definedName name="prevWBS" localSheetId="8">g!$A1048576</definedName>
    <definedName name="prevWBS" localSheetId="7">h!$A1048576</definedName>
    <definedName name="prevWBS" localSheetId="6">i!$A1048576</definedName>
    <definedName name="prevWBS" localSheetId="4">j!$A1048576</definedName>
    <definedName name="_xlnm.Print_Area" localSheetId="12">a!$A$1:$BR$73</definedName>
    <definedName name="_xlnm.Print_Area" localSheetId="16">b!$A$1:$BN$73</definedName>
    <definedName name="_xlnm.Print_Area" localSheetId="3">'bc 1'!$A$1:$BN$83</definedName>
    <definedName name="_xlnm.Print_Area" localSheetId="17">'c'!$A$1:$BN$61</definedName>
    <definedName name="_xlnm.Print_Area" localSheetId="11">d!$A$1:$BN$85</definedName>
    <definedName name="_xlnm.Print_Area" localSheetId="10">e!$A$1:$BN$86</definedName>
    <definedName name="_xlnm.Print_Area" localSheetId="9">f!$A$1:$BN$86</definedName>
    <definedName name="_xlnm.Print_Area" localSheetId="8">g!$A$1:$BN$82</definedName>
    <definedName name="_xlnm.Print_Area" localSheetId="13">GanttChartPro!$A$1:$C$47</definedName>
    <definedName name="_xlnm.Print_Area" localSheetId="7">h!$A$1:$BN$97</definedName>
    <definedName name="_xlnm.Print_Area" localSheetId="6">i!$A$1:$BN$83</definedName>
    <definedName name="_xlnm.Print_Area" localSheetId="4">j!$A$1:$BN$83</definedName>
    <definedName name="_xlnm.Print_Titles" localSheetId="12">a!$4:$7</definedName>
    <definedName name="_xlnm.Print_Titles" localSheetId="16">b!$4:$7</definedName>
    <definedName name="_xlnm.Print_Titles" localSheetId="3">'bc 1'!$4:$7</definedName>
    <definedName name="_xlnm.Print_Titles" localSheetId="17">'c'!$4:$7</definedName>
    <definedName name="_xlnm.Print_Titles" localSheetId="11">d!$4:$7</definedName>
    <definedName name="_xlnm.Print_Titles" localSheetId="10">e!$4:$7</definedName>
    <definedName name="_xlnm.Print_Titles" localSheetId="9">f!$4:$7</definedName>
    <definedName name="_xlnm.Print_Titles" localSheetId="8">g!$4:$7</definedName>
    <definedName name="_xlnm.Print_Titles" localSheetId="7">h!$4:$7</definedName>
    <definedName name="_xlnm.Print_Titles" localSheetId="6">i!$4:$7</definedName>
    <definedName name="_xlnm.Print_Titles" localSheetId="4">j!$4:$7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5" i="31" l="1"/>
  <c r="F114" i="31"/>
  <c r="I114" i="31" s="1"/>
  <c r="F113" i="31"/>
  <c r="F112" i="31"/>
  <c r="F111" i="31"/>
  <c r="F110" i="31"/>
  <c r="F109" i="31"/>
  <c r="I108" i="31"/>
  <c r="F108" i="31"/>
  <c r="F107" i="31"/>
  <c r="F106" i="31"/>
  <c r="F105" i="31"/>
  <c r="I105" i="31" s="1"/>
  <c r="I104" i="31"/>
  <c r="F104" i="31"/>
  <c r="F103" i="31"/>
  <c r="I103" i="31" s="1"/>
  <c r="I102" i="31"/>
  <c r="F102" i="31"/>
  <c r="F101" i="31"/>
  <c r="I101" i="31" s="1"/>
  <c r="I100" i="31"/>
  <c r="F100" i="31"/>
  <c r="F99" i="31"/>
  <c r="I99" i="31" s="1"/>
  <c r="I98" i="31"/>
  <c r="F98" i="31"/>
  <c r="F97" i="31"/>
  <c r="I97" i="31" s="1"/>
  <c r="I96" i="31"/>
  <c r="F96" i="31"/>
  <c r="F95" i="31"/>
  <c r="I95" i="31" s="1"/>
  <c r="I94" i="31"/>
  <c r="F94" i="31"/>
  <c r="F93" i="31"/>
  <c r="I93" i="31" s="1"/>
  <c r="I92" i="31"/>
  <c r="F92" i="31"/>
  <c r="F91" i="31"/>
  <c r="I91" i="31" s="1"/>
  <c r="I90" i="31"/>
  <c r="F90" i="31"/>
  <c r="F89" i="31"/>
  <c r="I89" i="31" s="1"/>
  <c r="I88" i="31"/>
  <c r="F88" i="31"/>
  <c r="F87" i="31"/>
  <c r="I87" i="31" s="1"/>
  <c r="I86" i="31"/>
  <c r="F86" i="31"/>
  <c r="F85" i="31"/>
  <c r="I85" i="31" s="1"/>
  <c r="I84" i="31"/>
  <c r="F84" i="31"/>
  <c r="F83" i="31"/>
  <c r="I83" i="31" s="1"/>
  <c r="I82" i="31"/>
  <c r="F82" i="31"/>
  <c r="F81" i="31"/>
  <c r="I81" i="31" s="1"/>
  <c r="I80" i="31"/>
  <c r="F80" i="31"/>
  <c r="F79" i="31"/>
  <c r="I79" i="31" s="1"/>
  <c r="I78" i="31"/>
  <c r="F78" i="31"/>
  <c r="F77" i="31"/>
  <c r="I77" i="31" s="1"/>
  <c r="I76" i="31"/>
  <c r="F76" i="31"/>
  <c r="A76" i="3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A108" i="31" s="1"/>
  <c r="A109" i="31" s="1"/>
  <c r="A110" i="31" s="1"/>
  <c r="A111" i="31" s="1"/>
  <c r="A112" i="31" s="1"/>
  <c r="A113" i="31" s="1"/>
  <c r="A114" i="31" s="1"/>
  <c r="A115" i="31" s="1"/>
  <c r="F26" i="31"/>
  <c r="I26" i="31" s="1"/>
  <c r="E26" i="31"/>
  <c r="F23" i="31"/>
  <c r="F22" i="31"/>
  <c r="I22" i="31" s="1"/>
  <c r="F21" i="31"/>
  <c r="I21" i="31" s="1"/>
  <c r="F20" i="31"/>
  <c r="I20" i="31" s="1"/>
  <c r="F19" i="31"/>
  <c r="I19" i="31" s="1"/>
  <c r="F18" i="31"/>
  <c r="I18" i="31" s="1"/>
  <c r="F17" i="31"/>
  <c r="I17" i="31" s="1"/>
  <c r="F16" i="31"/>
  <c r="I16" i="31" s="1"/>
  <c r="F15" i="31"/>
  <c r="I15" i="31" s="1"/>
  <c r="F14" i="31"/>
  <c r="I14" i="31" s="1"/>
  <c r="F13" i="31"/>
  <c r="I13" i="31" s="1"/>
  <c r="F12" i="31"/>
  <c r="I12" i="31" s="1"/>
  <c r="F11" i="31"/>
  <c r="I11" i="31" s="1"/>
  <c r="F10" i="31"/>
  <c r="I10" i="31" s="1"/>
  <c r="F9" i="31"/>
  <c r="I9" i="31" s="1"/>
  <c r="A9" i="3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F8" i="31"/>
  <c r="I8" i="31" s="1"/>
  <c r="A8" i="31"/>
  <c r="K7" i="31"/>
  <c r="L6" i="31"/>
  <c r="K6" i="31"/>
  <c r="K5" i="31"/>
  <c r="K4" i="31"/>
  <c r="L7" i="31" l="1"/>
  <c r="M6" i="31"/>
  <c r="I23" i="31"/>
  <c r="E27" i="31"/>
  <c r="F27" i="31" s="1"/>
  <c r="I27" i="31" s="1"/>
  <c r="E25" i="31"/>
  <c r="F25" i="31" s="1"/>
  <c r="I25" i="31" s="1"/>
  <c r="E24" i="31"/>
  <c r="F24" i="31" s="1"/>
  <c r="I24" i="31" l="1"/>
  <c r="E29" i="31"/>
  <c r="F29" i="31" s="1"/>
  <c r="E28" i="31"/>
  <c r="F28" i="31" s="1"/>
  <c r="M7" i="31"/>
  <c r="N6" i="31"/>
  <c r="I29" i="31" l="1"/>
  <c r="E31" i="31"/>
  <c r="F31" i="31" s="1"/>
  <c r="I31" i="31" s="1"/>
  <c r="O6" i="31"/>
  <c r="N7" i="31"/>
  <c r="I28" i="31"/>
  <c r="E30" i="31"/>
  <c r="F30" i="31" s="1"/>
  <c r="I30" i="31" l="1"/>
  <c r="E32" i="31"/>
  <c r="F32" i="31" s="1"/>
  <c r="O7" i="31"/>
  <c r="P6" i="31"/>
  <c r="I32" i="31" l="1"/>
  <c r="E34" i="31"/>
  <c r="F34" i="31" s="1"/>
  <c r="E33" i="31"/>
  <c r="F33" i="31" s="1"/>
  <c r="P7" i="31"/>
  <c r="Q6" i="31"/>
  <c r="I34" i="31" l="1"/>
  <c r="E36" i="31"/>
  <c r="F36" i="31" s="1"/>
  <c r="R6" i="31"/>
  <c r="Q7" i="31"/>
  <c r="I33" i="31"/>
  <c r="E35" i="31"/>
  <c r="F35" i="31" s="1"/>
  <c r="I35" i="31" l="1"/>
  <c r="E37" i="31"/>
  <c r="F37" i="31" s="1"/>
  <c r="I36" i="31"/>
  <c r="E38" i="31"/>
  <c r="F38" i="31" s="1"/>
  <c r="S6" i="31"/>
  <c r="R7" i="31"/>
  <c r="R4" i="31"/>
  <c r="R5" i="31"/>
  <c r="I38" i="31" l="1"/>
  <c r="E40" i="31"/>
  <c r="F40" i="31" s="1"/>
  <c r="I37" i="31"/>
  <c r="E39" i="31"/>
  <c r="F39" i="31" s="1"/>
  <c r="S7" i="31"/>
  <c r="T6" i="31"/>
  <c r="I39" i="31" l="1"/>
  <c r="E41" i="31"/>
  <c r="F41" i="31" s="1"/>
  <c r="T7" i="31"/>
  <c r="U6" i="31"/>
  <c r="I40" i="31"/>
  <c r="E42" i="31"/>
  <c r="F42" i="31" s="1"/>
  <c r="U7" i="31" l="1"/>
  <c r="V6" i="31"/>
  <c r="I42" i="31"/>
  <c r="E44" i="31"/>
  <c r="F44" i="31" s="1"/>
  <c r="I41" i="31"/>
  <c r="E45" i="31"/>
  <c r="F45" i="31" s="1"/>
  <c r="I45" i="31" s="1"/>
  <c r="E43" i="31"/>
  <c r="F43" i="31" s="1"/>
  <c r="I44" i="31" l="1"/>
  <c r="E47" i="31"/>
  <c r="F47" i="31" s="1"/>
  <c r="W6" i="31"/>
  <c r="V7" i="31"/>
  <c r="I43" i="31"/>
  <c r="E46" i="31"/>
  <c r="F46" i="31" s="1"/>
  <c r="I46" i="31" l="1"/>
  <c r="E48" i="31"/>
  <c r="F48" i="31" s="1"/>
  <c r="I47" i="31"/>
  <c r="E49" i="31"/>
  <c r="F49" i="31" s="1"/>
  <c r="W7" i="31"/>
  <c r="X6" i="31"/>
  <c r="I49" i="31" l="1"/>
  <c r="E51" i="31"/>
  <c r="F51" i="31" s="1"/>
  <c r="X7" i="31"/>
  <c r="Y6" i="31"/>
  <c r="I48" i="31"/>
  <c r="E50" i="31"/>
  <c r="F50" i="31" s="1"/>
  <c r="Y5" i="31" l="1"/>
  <c r="Y4" i="31"/>
  <c r="Y7" i="31"/>
  <c r="Z6" i="31"/>
  <c r="I50" i="31"/>
  <c r="E52" i="31"/>
  <c r="F52" i="31" s="1"/>
  <c r="I51" i="31"/>
  <c r="E53" i="31"/>
  <c r="F53" i="31" s="1"/>
  <c r="I53" i="31" l="1"/>
  <c r="E55" i="31"/>
  <c r="F55" i="31" s="1"/>
  <c r="Z7" i="31"/>
  <c r="AA6" i="31"/>
  <c r="I52" i="31"/>
  <c r="E54" i="31"/>
  <c r="F54" i="31" s="1"/>
  <c r="AA7" i="31" l="1"/>
  <c r="AB6" i="31"/>
  <c r="I54" i="31"/>
  <c r="E56" i="31"/>
  <c r="F56" i="31" s="1"/>
  <c r="I55" i="31"/>
  <c r="E57" i="31"/>
  <c r="F57" i="31" s="1"/>
  <c r="I56" i="31" l="1"/>
  <c r="E58" i="31"/>
  <c r="F58" i="31" s="1"/>
  <c r="I57" i="31"/>
  <c r="E59" i="31"/>
  <c r="F59" i="31" s="1"/>
  <c r="AB7" i="31"/>
  <c r="AC6" i="31"/>
  <c r="I59" i="31" l="1"/>
  <c r="E61" i="31"/>
  <c r="F61" i="31" s="1"/>
  <c r="I61" i="31" s="1"/>
  <c r="AC7" i="31"/>
  <c r="AD6" i="31"/>
  <c r="I58" i="31"/>
  <c r="E60" i="31"/>
  <c r="F60" i="31" s="1"/>
  <c r="I60" i="31" s="1"/>
  <c r="AE6" i="31" l="1"/>
  <c r="AD7" i="31"/>
  <c r="AE7" i="31" l="1"/>
  <c r="AF6" i="31"/>
  <c r="AF7" i="31" l="1"/>
  <c r="AG6" i="31"/>
  <c r="AF5" i="31"/>
  <c r="AF4" i="31"/>
  <c r="AH6" i="31" l="1"/>
  <c r="AG7" i="31"/>
  <c r="AI6" i="31" l="1"/>
  <c r="AH7" i="31"/>
  <c r="AI7" i="31" l="1"/>
  <c r="AJ6" i="31"/>
  <c r="AJ7" i="31" l="1"/>
  <c r="AK6" i="31"/>
  <c r="AK7" i="31" l="1"/>
  <c r="AL6" i="31"/>
  <c r="AM6" i="31" l="1"/>
  <c r="AL7" i="31"/>
  <c r="AN6" i="31" l="1"/>
  <c r="AM5" i="31"/>
  <c r="AM4" i="31"/>
  <c r="AM7" i="31"/>
  <c r="AN7" i="31" l="1"/>
  <c r="AO6" i="31"/>
  <c r="AP6" i="31" l="1"/>
  <c r="AO7" i="31"/>
  <c r="AP7" i="31" l="1"/>
  <c r="AQ6" i="31"/>
  <c r="AR6" i="31" l="1"/>
  <c r="AQ7" i="31"/>
  <c r="AR7" i="31" l="1"/>
  <c r="AS6" i="31"/>
  <c r="AS7" i="31" l="1"/>
  <c r="AT6" i="31"/>
  <c r="AU6" i="31" l="1"/>
  <c r="AT7" i="31"/>
  <c r="AT4" i="31"/>
  <c r="AT5" i="31"/>
  <c r="AV6" i="31" l="1"/>
  <c r="AU7" i="31"/>
  <c r="AV7" i="31" l="1"/>
  <c r="AW6" i="31"/>
  <c r="AX6" i="31" l="1"/>
  <c r="AW7" i="31"/>
  <c r="AX7" i="31" l="1"/>
  <c r="AY6" i="31"/>
  <c r="AZ6" i="31" l="1"/>
  <c r="AY7" i="31"/>
  <c r="AZ7" i="31" l="1"/>
  <c r="BA6" i="31"/>
  <c r="BA7" i="31" l="1"/>
  <c r="BA5" i="31"/>
  <c r="BA4" i="31"/>
  <c r="BB6" i="31"/>
  <c r="BC6" i="31" l="1"/>
  <c r="BB7" i="31"/>
  <c r="BD6" i="31" l="1"/>
  <c r="BC7" i="31"/>
  <c r="BD7" i="31" l="1"/>
  <c r="BE6" i="31"/>
  <c r="BF6" i="31" l="1"/>
  <c r="BE7" i="31"/>
  <c r="BF7" i="31" l="1"/>
  <c r="BG6" i="31"/>
  <c r="BH6" i="31" l="1"/>
  <c r="BG7" i="31"/>
  <c r="BH7" i="31" l="1"/>
  <c r="BI6" i="31"/>
  <c r="BH5" i="31"/>
  <c r="BH4" i="31"/>
  <c r="BI7" i="31" l="1"/>
  <c r="BJ6" i="31"/>
  <c r="BK6" i="31" l="1"/>
  <c r="BJ7" i="31"/>
  <c r="BL6" i="31" l="1"/>
  <c r="BK7" i="31"/>
  <c r="BL7" i="31" l="1"/>
  <c r="BM6" i="31"/>
  <c r="BN6" i="31" l="1"/>
  <c r="BN7" i="31" s="1"/>
  <c r="BM7" i="31"/>
  <c r="F115" i="30" l="1"/>
  <c r="F114" i="30"/>
  <c r="I114" i="30" s="1"/>
  <c r="F113" i="30"/>
  <c r="F112" i="30"/>
  <c r="F111" i="30"/>
  <c r="F110" i="30"/>
  <c r="F109" i="30"/>
  <c r="I108" i="30"/>
  <c r="F108" i="30"/>
  <c r="F107" i="30"/>
  <c r="F106" i="30"/>
  <c r="F105" i="30"/>
  <c r="I105" i="30" s="1"/>
  <c r="I104" i="30"/>
  <c r="F104" i="30"/>
  <c r="I103" i="30"/>
  <c r="F103" i="30"/>
  <c r="I102" i="30"/>
  <c r="F102" i="30"/>
  <c r="F101" i="30"/>
  <c r="I101" i="30" s="1"/>
  <c r="I100" i="30"/>
  <c r="F100" i="30"/>
  <c r="I99" i="30"/>
  <c r="F99" i="30"/>
  <c r="I98" i="30"/>
  <c r="F98" i="30"/>
  <c r="F97" i="30"/>
  <c r="I97" i="30" s="1"/>
  <c r="I96" i="30"/>
  <c r="F96" i="30"/>
  <c r="I95" i="30"/>
  <c r="F95" i="30"/>
  <c r="I94" i="30"/>
  <c r="F94" i="30"/>
  <c r="F93" i="30"/>
  <c r="I93" i="30" s="1"/>
  <c r="I92" i="30"/>
  <c r="F92" i="30"/>
  <c r="I91" i="30"/>
  <c r="F91" i="30"/>
  <c r="I90" i="30"/>
  <c r="F90" i="30"/>
  <c r="F89" i="30"/>
  <c r="I89" i="30" s="1"/>
  <c r="I88" i="30"/>
  <c r="F88" i="30"/>
  <c r="I87" i="30"/>
  <c r="F87" i="30"/>
  <c r="I86" i="30"/>
  <c r="F86" i="30"/>
  <c r="F85" i="30"/>
  <c r="I85" i="30" s="1"/>
  <c r="I84" i="30"/>
  <c r="F84" i="30"/>
  <c r="I83" i="30"/>
  <c r="F83" i="30"/>
  <c r="I82" i="30"/>
  <c r="F82" i="30"/>
  <c r="F81" i="30"/>
  <c r="I81" i="30" s="1"/>
  <c r="I80" i="30"/>
  <c r="F80" i="30"/>
  <c r="I79" i="30"/>
  <c r="F79" i="30"/>
  <c r="I78" i="30"/>
  <c r="F78" i="30"/>
  <c r="F77" i="30"/>
  <c r="I77" i="30" s="1"/>
  <c r="I76" i="30"/>
  <c r="F76" i="30"/>
  <c r="A76" i="30"/>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99" i="30" s="1"/>
  <c r="A100" i="30" s="1"/>
  <c r="A101" i="30" s="1"/>
  <c r="A102" i="30" s="1"/>
  <c r="A103" i="30" s="1"/>
  <c r="A104" i="30" s="1"/>
  <c r="A105" i="30" s="1"/>
  <c r="A106" i="30" s="1"/>
  <c r="A107" i="30" s="1"/>
  <c r="A108" i="30" s="1"/>
  <c r="A109" i="30" s="1"/>
  <c r="A110" i="30" s="1"/>
  <c r="A111" i="30" s="1"/>
  <c r="A112" i="30" s="1"/>
  <c r="A113" i="30" s="1"/>
  <c r="A114" i="30" s="1"/>
  <c r="A115" i="30" s="1"/>
  <c r="F19" i="30"/>
  <c r="I19" i="30" s="1"/>
  <c r="I18" i="30"/>
  <c r="F18" i="30"/>
  <c r="F17" i="30"/>
  <c r="I17" i="30" s="1"/>
  <c r="I16" i="30"/>
  <c r="F16" i="30"/>
  <c r="F15" i="30"/>
  <c r="I15" i="30" s="1"/>
  <c r="I14" i="30"/>
  <c r="F14" i="30"/>
  <c r="F13" i="30"/>
  <c r="I13" i="30" s="1"/>
  <c r="I12" i="30"/>
  <c r="F12" i="30"/>
  <c r="F11" i="30"/>
  <c r="I11" i="30" s="1"/>
  <c r="I10" i="30"/>
  <c r="F10" i="30"/>
  <c r="F9" i="30"/>
  <c r="I9" i="30" s="1"/>
  <c r="I8" i="30"/>
  <c r="F8" i="30"/>
  <c r="A8" i="30"/>
  <c r="A9" i="30" s="1"/>
  <c r="A10" i="30" s="1"/>
  <c r="A11" i="30" s="1"/>
  <c r="A12" i="30" s="1"/>
  <c r="A13" i="30" s="1"/>
  <c r="A14" i="30" s="1"/>
  <c r="A15" i="30" s="1"/>
  <c r="A16" i="30" s="1"/>
  <c r="A17" i="30" s="1"/>
  <c r="A18" i="30" s="1"/>
  <c r="A19" i="30" s="1"/>
  <c r="K6" i="30"/>
  <c r="K7" i="30" s="1"/>
  <c r="K5" i="30"/>
  <c r="K4" i="30"/>
  <c r="L6" i="30" l="1"/>
  <c r="M6" i="30" l="1"/>
  <c r="L7" i="30"/>
  <c r="N6" i="30" l="1"/>
  <c r="M7" i="30"/>
  <c r="N7" i="30" l="1"/>
  <c r="O6" i="30"/>
  <c r="O7" i="30" l="1"/>
  <c r="P6" i="30"/>
  <c r="Q6" i="30" l="1"/>
  <c r="P7" i="30"/>
  <c r="R6" i="30" l="1"/>
  <c r="Q7" i="30"/>
  <c r="R7" i="30" l="1"/>
  <c r="S6" i="30"/>
  <c r="R5" i="30"/>
  <c r="R4" i="30"/>
  <c r="S7" i="30" l="1"/>
  <c r="T6" i="30"/>
  <c r="U6" i="30" l="1"/>
  <c r="T7" i="30"/>
  <c r="V6" i="30" l="1"/>
  <c r="U7" i="30"/>
  <c r="V7" i="30" l="1"/>
  <c r="W6" i="30"/>
  <c r="W7" i="30" l="1"/>
  <c r="X6" i="30"/>
  <c r="Y6" i="30" l="1"/>
  <c r="X7" i="30"/>
  <c r="Z6" i="30" l="1"/>
  <c r="Y5" i="30"/>
  <c r="Y4" i="30"/>
  <c r="Y7" i="30"/>
  <c r="Z7" i="30" l="1"/>
  <c r="AA6" i="30"/>
  <c r="AA7" i="30" l="1"/>
  <c r="AB6" i="30"/>
  <c r="AC6" i="30" l="1"/>
  <c r="AB7" i="30"/>
  <c r="AD6" i="30" l="1"/>
  <c r="AC7" i="30"/>
  <c r="AD7" i="30" l="1"/>
  <c r="AE6" i="30"/>
  <c r="AE7" i="30" l="1"/>
  <c r="AF6" i="30"/>
  <c r="AF5" i="30" l="1"/>
  <c r="AF4" i="30"/>
  <c r="AG6" i="30"/>
  <c r="AF7" i="30"/>
  <c r="AH6" i="30" l="1"/>
  <c r="AG7" i="30"/>
  <c r="AH7" i="30" l="1"/>
  <c r="AI6" i="30"/>
  <c r="AI7" i="30" l="1"/>
  <c r="AJ6" i="30"/>
  <c r="AK6" i="30" l="1"/>
  <c r="AJ7" i="30"/>
  <c r="AL6" i="30" l="1"/>
  <c r="AK7" i="30"/>
  <c r="AL7" i="30" l="1"/>
  <c r="AM6" i="30"/>
  <c r="AM7" i="30" l="1"/>
  <c r="AM5" i="30"/>
  <c r="AM4" i="30"/>
  <c r="AN6" i="30"/>
  <c r="AO6" i="30" l="1"/>
  <c r="AN7" i="30"/>
  <c r="AP6" i="30" l="1"/>
  <c r="AO7" i="30"/>
  <c r="AP7" i="30" l="1"/>
  <c r="AQ6" i="30"/>
  <c r="AQ7" i="30" l="1"/>
  <c r="AR6" i="30"/>
  <c r="AS6" i="30" l="1"/>
  <c r="AR7" i="30"/>
  <c r="AT6" i="30" l="1"/>
  <c r="AS7" i="30"/>
  <c r="AT7" i="30" l="1"/>
  <c r="AU6" i="30"/>
  <c r="AT5" i="30"/>
  <c r="AT4" i="30"/>
  <c r="AU7" i="30" l="1"/>
  <c r="AV6" i="30"/>
  <c r="AW6" i="30" l="1"/>
  <c r="AV7" i="30"/>
  <c r="AX6" i="30" l="1"/>
  <c r="AW7" i="30"/>
  <c r="AX7" i="30" l="1"/>
  <c r="AY6" i="30"/>
  <c r="AY7" i="30" l="1"/>
  <c r="AZ6" i="30"/>
  <c r="BA6" i="30" l="1"/>
  <c r="AZ7" i="30"/>
  <c r="BB6" i="30" l="1"/>
  <c r="BA7" i="30"/>
  <c r="BA5" i="30"/>
  <c r="BA4" i="30"/>
  <c r="BB7" i="30" l="1"/>
  <c r="BC6" i="30"/>
  <c r="BC7" i="30" l="1"/>
  <c r="BD6" i="30"/>
  <c r="BE6" i="30" l="1"/>
  <c r="BD7" i="30"/>
  <c r="BF6" i="30" l="1"/>
  <c r="BE7" i="30"/>
  <c r="BF7" i="30" l="1"/>
  <c r="BG6" i="30"/>
  <c r="BG7" i="30" l="1"/>
  <c r="BH6" i="30"/>
  <c r="BH5" i="30" l="1"/>
  <c r="BH4" i="30"/>
  <c r="BI6" i="30"/>
  <c r="BH7" i="30"/>
  <c r="BJ6" i="30" l="1"/>
  <c r="BI7" i="30"/>
  <c r="BJ7" i="30" l="1"/>
  <c r="BK6" i="30"/>
  <c r="BK7" i="30" l="1"/>
  <c r="BL6" i="30"/>
  <c r="BM6" i="30" l="1"/>
  <c r="BL7" i="30"/>
  <c r="BN6" i="30" l="1"/>
  <c r="BN7" i="30" s="1"/>
  <c r="BM7" i="30"/>
  <c r="I151" i="21" l="1"/>
  <c r="I150" i="21" l="1"/>
  <c r="H1" i="21"/>
  <c r="B11" i="16" l="1"/>
  <c r="C10" i="16"/>
  <c r="C9" i="16"/>
  <c r="C8" i="16"/>
  <c r="B10" i="16"/>
  <c r="B9" i="16"/>
  <c r="B8" i="16"/>
  <c r="B7" i="16"/>
  <c r="B6" i="16"/>
  <c r="B5" i="16"/>
  <c r="B4" i="16"/>
  <c r="B3" i="16"/>
  <c r="F115" i="28"/>
  <c r="I114" i="28"/>
  <c r="F114" i="28"/>
  <c r="F113" i="28"/>
  <c r="F112" i="28"/>
  <c r="F111" i="28"/>
  <c r="F110" i="28"/>
  <c r="F109" i="28"/>
  <c r="I108" i="28"/>
  <c r="F108" i="28"/>
  <c r="F107" i="28"/>
  <c r="F106" i="28"/>
  <c r="I105" i="28"/>
  <c r="F105" i="28"/>
  <c r="I104" i="28"/>
  <c r="F104" i="28"/>
  <c r="I103" i="28"/>
  <c r="F103" i="28"/>
  <c r="I102" i="28"/>
  <c r="F102" i="28"/>
  <c r="I101" i="28"/>
  <c r="F101" i="28"/>
  <c r="I100" i="28"/>
  <c r="F100" i="28"/>
  <c r="I99" i="28"/>
  <c r="F99" i="28"/>
  <c r="I98" i="28"/>
  <c r="F98" i="28"/>
  <c r="I97" i="28"/>
  <c r="F97" i="28"/>
  <c r="I96" i="28"/>
  <c r="F96" i="28"/>
  <c r="I95" i="28"/>
  <c r="F95" i="28"/>
  <c r="I94" i="28"/>
  <c r="F94" i="28"/>
  <c r="I93" i="28"/>
  <c r="F93" i="28"/>
  <c r="I92" i="28"/>
  <c r="F92" i="28"/>
  <c r="I91" i="28"/>
  <c r="F91" i="28"/>
  <c r="I90" i="28"/>
  <c r="F90" i="28"/>
  <c r="I89" i="28"/>
  <c r="F89" i="28"/>
  <c r="I88" i="28"/>
  <c r="F88" i="28"/>
  <c r="I87" i="28"/>
  <c r="F87" i="28"/>
  <c r="I86" i="28"/>
  <c r="F86" i="28"/>
  <c r="I85" i="28"/>
  <c r="F85" i="28"/>
  <c r="I84" i="28"/>
  <c r="F84" i="28"/>
  <c r="I83" i="28"/>
  <c r="F83" i="28"/>
  <c r="I82" i="28"/>
  <c r="F82" i="28"/>
  <c r="I81" i="28"/>
  <c r="F81" i="28"/>
  <c r="I80" i="28"/>
  <c r="F80" i="28"/>
  <c r="I79" i="28"/>
  <c r="F79" i="28"/>
  <c r="I78" i="28"/>
  <c r="F78" i="28"/>
  <c r="I77" i="28"/>
  <c r="F77" i="28"/>
  <c r="I76" i="28"/>
  <c r="F76" i="28"/>
  <c r="A76" i="28"/>
  <c r="A77" i="28" s="1"/>
  <c r="A78" i="28" s="1"/>
  <c r="A79" i="28" s="1"/>
  <c r="A80" i="28" s="1"/>
  <c r="A81" i="28" s="1"/>
  <c r="A82" i="28" s="1"/>
  <c r="A83" i="28" s="1"/>
  <c r="A84" i="28" s="1"/>
  <c r="A85" i="28" s="1"/>
  <c r="A86" i="28" s="1"/>
  <c r="A87" i="28" s="1"/>
  <c r="A88" i="28" s="1"/>
  <c r="A89" i="28" s="1"/>
  <c r="A90" i="28" s="1"/>
  <c r="A91" i="28" s="1"/>
  <c r="A92" i="28" s="1"/>
  <c r="A93" i="28" s="1"/>
  <c r="A94" i="28" s="1"/>
  <c r="A95" i="28" s="1"/>
  <c r="A96" i="28" s="1"/>
  <c r="A97" i="28" s="1"/>
  <c r="A98" i="28" s="1"/>
  <c r="A99" i="28" s="1"/>
  <c r="A100" i="28" s="1"/>
  <c r="A101" i="28" s="1"/>
  <c r="A102" i="28" s="1"/>
  <c r="A103" i="28" s="1"/>
  <c r="A104" i="28" s="1"/>
  <c r="A105" i="28" s="1"/>
  <c r="A106" i="28" s="1"/>
  <c r="A107" i="28" s="1"/>
  <c r="A108" i="28" s="1"/>
  <c r="A109" i="28" s="1"/>
  <c r="A110" i="28" s="1"/>
  <c r="A111" i="28" s="1"/>
  <c r="A112" i="28" s="1"/>
  <c r="A113" i="28" s="1"/>
  <c r="A114" i="28" s="1"/>
  <c r="A115" i="28" s="1"/>
  <c r="E26" i="28"/>
  <c r="F26" i="28" s="1"/>
  <c r="I26" i="28" s="1"/>
  <c r="F23" i="28"/>
  <c r="I23" i="28" s="1"/>
  <c r="F22" i="28"/>
  <c r="E25" i="28" s="1"/>
  <c r="F25" i="28" s="1"/>
  <c r="I25" i="28" s="1"/>
  <c r="F21" i="28"/>
  <c r="I21" i="28" s="1"/>
  <c r="F20" i="28"/>
  <c r="I20" i="28" s="1"/>
  <c r="F19" i="28"/>
  <c r="I19" i="28" s="1"/>
  <c r="F18" i="28"/>
  <c r="I18" i="28" s="1"/>
  <c r="F17" i="28"/>
  <c r="I17" i="28" s="1"/>
  <c r="F16" i="28"/>
  <c r="I16" i="28" s="1"/>
  <c r="C11" i="16" s="1"/>
  <c r="F15" i="28"/>
  <c r="I15" i="28" s="1"/>
  <c r="F14" i="28"/>
  <c r="I14" i="28" s="1"/>
  <c r="F13" i="28"/>
  <c r="I13" i="28" s="1"/>
  <c r="F12" i="28"/>
  <c r="I12" i="28" s="1"/>
  <c r="F11" i="28"/>
  <c r="I11" i="28" s="1"/>
  <c r="F10" i="28"/>
  <c r="I10" i="28" s="1"/>
  <c r="F9" i="28"/>
  <c r="I9" i="28" s="1"/>
  <c r="F8" i="28"/>
  <c r="I8" i="28" s="1"/>
  <c r="A8" i="28"/>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A48" i="28" s="1"/>
  <c r="A49" i="28" s="1"/>
  <c r="A50" i="28" s="1"/>
  <c r="A51" i="28" s="1"/>
  <c r="A52" i="28" s="1"/>
  <c r="A53" i="28" s="1"/>
  <c r="A54" i="28" s="1"/>
  <c r="A55" i="28" s="1"/>
  <c r="A56" i="28" s="1"/>
  <c r="A57" i="28" s="1"/>
  <c r="A58" i="28" s="1"/>
  <c r="A59" i="28" s="1"/>
  <c r="A60" i="28" s="1"/>
  <c r="K6" i="28"/>
  <c r="L6" i="28" s="1"/>
  <c r="L7" i="28" s="1"/>
  <c r="B13" i="16" l="1"/>
  <c r="I22" i="28"/>
  <c r="E27" i="28"/>
  <c r="F27" i="28" s="1"/>
  <c r="I27" i="28" s="1"/>
  <c r="M6" i="28"/>
  <c r="K4" i="28"/>
  <c r="K5" i="28"/>
  <c r="K7" i="28"/>
  <c r="E24" i="28"/>
  <c r="F24" i="28" s="1"/>
  <c r="I24" i="28" l="1"/>
  <c r="E29" i="28"/>
  <c r="F29" i="28" s="1"/>
  <c r="E28" i="28"/>
  <c r="F28" i="28" s="1"/>
  <c r="N6" i="28"/>
  <c r="M7" i="28"/>
  <c r="O6" i="28" l="1"/>
  <c r="N7" i="28"/>
  <c r="I28" i="28"/>
  <c r="E30" i="28"/>
  <c r="F30" i="28" s="1"/>
  <c r="I29" i="28"/>
  <c r="E31" i="28"/>
  <c r="F31" i="28" s="1"/>
  <c r="I31" i="28" s="1"/>
  <c r="I30" i="28" l="1"/>
  <c r="E32" i="28"/>
  <c r="F32" i="28" s="1"/>
  <c r="P6" i="28"/>
  <c r="O7" i="28"/>
  <c r="P7" i="28" l="1"/>
  <c r="Q6" i="28"/>
  <c r="I32" i="28"/>
  <c r="C3" i="16" s="1"/>
  <c r="E34" i="28"/>
  <c r="F34" i="28" s="1"/>
  <c r="E33" i="28"/>
  <c r="F33" i="28" s="1"/>
  <c r="I34" i="28" l="1"/>
  <c r="E36" i="28"/>
  <c r="F36" i="28" s="1"/>
  <c r="Q7" i="28"/>
  <c r="R6" i="28"/>
  <c r="I33" i="28"/>
  <c r="E35" i="28"/>
  <c r="F35" i="28" s="1"/>
  <c r="E6" i="16"/>
  <c r="D10" i="16"/>
  <c r="D9" i="16"/>
  <c r="D8" i="16"/>
  <c r="D7" i="16"/>
  <c r="D6" i="16"/>
  <c r="D5" i="16"/>
  <c r="D4" i="16"/>
  <c r="D3" i="16"/>
  <c r="F129" i="27"/>
  <c r="F128" i="27"/>
  <c r="I128" i="27" s="1"/>
  <c r="F127" i="27"/>
  <c r="F126" i="27"/>
  <c r="F125" i="27"/>
  <c r="F124" i="27"/>
  <c r="F123" i="27"/>
  <c r="F122" i="27"/>
  <c r="I122" i="27" s="1"/>
  <c r="F121" i="27"/>
  <c r="F120" i="27"/>
  <c r="F119" i="27"/>
  <c r="I119" i="27" s="1"/>
  <c r="F118" i="27"/>
  <c r="I118" i="27" s="1"/>
  <c r="I117" i="27"/>
  <c r="F117" i="27"/>
  <c r="F116" i="27"/>
  <c r="I116" i="27" s="1"/>
  <c r="F115" i="27"/>
  <c r="I115" i="27" s="1"/>
  <c r="F114" i="27"/>
  <c r="I114" i="27" s="1"/>
  <c r="I113" i="27"/>
  <c r="F113" i="27"/>
  <c r="F112" i="27"/>
  <c r="I112" i="27" s="1"/>
  <c r="F111" i="27"/>
  <c r="I111" i="27" s="1"/>
  <c r="F110" i="27"/>
  <c r="I110" i="27" s="1"/>
  <c r="I109" i="27"/>
  <c r="F109" i="27"/>
  <c r="F108" i="27"/>
  <c r="I108" i="27" s="1"/>
  <c r="F107" i="27"/>
  <c r="I107" i="27" s="1"/>
  <c r="F106" i="27"/>
  <c r="I106" i="27" s="1"/>
  <c r="I105" i="27"/>
  <c r="F105" i="27"/>
  <c r="F104" i="27"/>
  <c r="I104" i="27" s="1"/>
  <c r="F103" i="27"/>
  <c r="I103" i="27" s="1"/>
  <c r="F102" i="27"/>
  <c r="I102" i="27" s="1"/>
  <c r="I101" i="27"/>
  <c r="F101" i="27"/>
  <c r="F100" i="27"/>
  <c r="I100" i="27" s="1"/>
  <c r="F99" i="27"/>
  <c r="I99" i="27" s="1"/>
  <c r="F98" i="27"/>
  <c r="I98" i="27" s="1"/>
  <c r="I97" i="27"/>
  <c r="F97" i="27"/>
  <c r="F96" i="27"/>
  <c r="I96" i="27" s="1"/>
  <c r="F95" i="27"/>
  <c r="I95" i="27" s="1"/>
  <c r="F94" i="27"/>
  <c r="I94" i="27" s="1"/>
  <c r="I93" i="27"/>
  <c r="F93" i="27"/>
  <c r="F92" i="27"/>
  <c r="I92" i="27" s="1"/>
  <c r="F91" i="27"/>
  <c r="I91" i="27" s="1"/>
  <c r="F90" i="27"/>
  <c r="I90" i="27" s="1"/>
  <c r="A90" i="27"/>
  <c r="A91" i="27" s="1"/>
  <c r="A92" i="27" s="1"/>
  <c r="A93" i="27" s="1"/>
  <c r="A94" i="27" s="1"/>
  <c r="A95" i="27" s="1"/>
  <c r="A96" i="27" s="1"/>
  <c r="A97" i="27" s="1"/>
  <c r="A98" i="27" s="1"/>
  <c r="A99" i="27" s="1"/>
  <c r="A100" i="27" s="1"/>
  <c r="A101" i="27" s="1"/>
  <c r="A102" i="27" s="1"/>
  <c r="A103" i="27" s="1"/>
  <c r="A104" i="27" s="1"/>
  <c r="A105" i="27" s="1"/>
  <c r="A106" i="27" s="1"/>
  <c r="A107" i="27" s="1"/>
  <c r="A108" i="27" s="1"/>
  <c r="A109" i="27" s="1"/>
  <c r="A110" i="27" s="1"/>
  <c r="A111" i="27" s="1"/>
  <c r="A112" i="27" s="1"/>
  <c r="A113" i="27" s="1"/>
  <c r="A114" i="27" s="1"/>
  <c r="A115" i="27" s="1"/>
  <c r="A116" i="27" s="1"/>
  <c r="A117" i="27" s="1"/>
  <c r="A118" i="27" s="1"/>
  <c r="A119" i="27" s="1"/>
  <c r="A120" i="27" s="1"/>
  <c r="A121" i="27" s="1"/>
  <c r="A122" i="27" s="1"/>
  <c r="A123" i="27" s="1"/>
  <c r="A124" i="27" s="1"/>
  <c r="A125" i="27" s="1"/>
  <c r="A126" i="27" s="1"/>
  <c r="A127" i="27" s="1"/>
  <c r="A128" i="27" s="1"/>
  <c r="A129" i="27" s="1"/>
  <c r="E26" i="27"/>
  <c r="F26" i="27" s="1"/>
  <c r="I26" i="27" s="1"/>
  <c r="F23" i="27"/>
  <c r="E27" i="27" s="1"/>
  <c r="F27" i="27" s="1"/>
  <c r="I27" i="27" s="1"/>
  <c r="F22" i="27"/>
  <c r="E25" i="27" s="1"/>
  <c r="F25" i="27" s="1"/>
  <c r="I25" i="27" s="1"/>
  <c r="F21" i="27"/>
  <c r="I21" i="27" s="1"/>
  <c r="F20" i="27"/>
  <c r="I20" i="27" s="1"/>
  <c r="F19" i="27"/>
  <c r="I19" i="27" s="1"/>
  <c r="F18" i="27"/>
  <c r="I18" i="27" s="1"/>
  <c r="F17" i="27"/>
  <c r="I17" i="27" s="1"/>
  <c r="F16" i="27"/>
  <c r="I16" i="27" s="1"/>
  <c r="F15" i="27"/>
  <c r="I15" i="27" s="1"/>
  <c r="F14" i="27"/>
  <c r="I14" i="27" s="1"/>
  <c r="F13" i="27"/>
  <c r="I13" i="27" s="1"/>
  <c r="F12" i="27"/>
  <c r="I12" i="27" s="1"/>
  <c r="F11" i="27"/>
  <c r="I11" i="27" s="1"/>
  <c r="F10" i="27"/>
  <c r="I10" i="27" s="1"/>
  <c r="F9" i="27"/>
  <c r="I9" i="27" s="1"/>
  <c r="F8" i="27"/>
  <c r="I8" i="27" s="1"/>
  <c r="A8" i="27"/>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M6" i="27"/>
  <c r="N6" i="27" s="1"/>
  <c r="L6" i="27"/>
  <c r="L7" i="27" s="1"/>
  <c r="K6" i="27"/>
  <c r="K7" i="27" s="1"/>
  <c r="K5" i="27"/>
  <c r="K4" i="27"/>
  <c r="R5" i="28" l="1"/>
  <c r="R4" i="28"/>
  <c r="S6" i="28"/>
  <c r="R7" i="28"/>
  <c r="I35" i="28"/>
  <c r="E37" i="28"/>
  <c r="F37" i="28" s="1"/>
  <c r="I36" i="28"/>
  <c r="E38" i="28"/>
  <c r="F38" i="28" s="1"/>
  <c r="D13" i="16"/>
  <c r="I23" i="27"/>
  <c r="E24" i="27"/>
  <c r="F24" i="27" s="1"/>
  <c r="E28" i="27" s="1"/>
  <c r="F28" i="27" s="1"/>
  <c r="I28" i="27" s="1"/>
  <c r="O6" i="27"/>
  <c r="N7" i="27"/>
  <c r="M7" i="27"/>
  <c r="I22" i="27"/>
  <c r="I38" i="28" l="1"/>
  <c r="E40" i="28"/>
  <c r="F40" i="28" s="1"/>
  <c r="T6" i="28"/>
  <c r="S7" i="28"/>
  <c r="I37" i="28"/>
  <c r="E39" i="28"/>
  <c r="F39" i="28" s="1"/>
  <c r="E30" i="27"/>
  <c r="F30" i="27" s="1"/>
  <c r="E32" i="27" s="1"/>
  <c r="F32" i="27" s="1"/>
  <c r="E29" i="27"/>
  <c r="F29" i="27" s="1"/>
  <c r="E31" i="27" s="1"/>
  <c r="F31" i="27" s="1"/>
  <c r="I31" i="27" s="1"/>
  <c r="I24" i="27"/>
  <c r="O7" i="27"/>
  <c r="P6" i="27"/>
  <c r="I29" i="27"/>
  <c r="I30" i="27"/>
  <c r="T7" i="28" l="1"/>
  <c r="U6" i="28"/>
  <c r="I39" i="28"/>
  <c r="E41" i="28"/>
  <c r="F41" i="28" s="1"/>
  <c r="I40" i="28"/>
  <c r="E42" i="28"/>
  <c r="F42" i="28" s="1"/>
  <c r="P7" i="27"/>
  <c r="Q6" i="27"/>
  <c r="E33" i="27"/>
  <c r="F33" i="27" s="1"/>
  <c r="E34" i="27"/>
  <c r="F34" i="27" s="1"/>
  <c r="I32" i="27"/>
  <c r="E3" i="16" s="1"/>
  <c r="I41" i="28" l="1"/>
  <c r="E45" i="28"/>
  <c r="F45" i="28" s="1"/>
  <c r="I45" i="28" s="1"/>
  <c r="E43" i="28"/>
  <c r="F43" i="28" s="1"/>
  <c r="I42" i="28"/>
  <c r="E44" i="28"/>
  <c r="F44" i="28" s="1"/>
  <c r="U7" i="28"/>
  <c r="V6" i="28"/>
  <c r="E36" i="27"/>
  <c r="F36" i="27" s="1"/>
  <c r="I34" i="27"/>
  <c r="I33" i="27"/>
  <c r="E35" i="27"/>
  <c r="F35" i="27" s="1"/>
  <c r="R6" i="27"/>
  <c r="Q7" i="27"/>
  <c r="V7" i="28" l="1"/>
  <c r="W6" i="28"/>
  <c r="I43" i="28"/>
  <c r="E46" i="28"/>
  <c r="F46" i="28" s="1"/>
  <c r="I44" i="28"/>
  <c r="E47" i="28"/>
  <c r="F47" i="28" s="1"/>
  <c r="E37" i="27"/>
  <c r="F37" i="27" s="1"/>
  <c r="I35" i="27"/>
  <c r="S6" i="27"/>
  <c r="R7" i="27"/>
  <c r="R5" i="27"/>
  <c r="R4" i="27"/>
  <c r="E38" i="27"/>
  <c r="F38" i="27" s="1"/>
  <c r="I36" i="27"/>
  <c r="I46" i="28" l="1"/>
  <c r="E48" i="28"/>
  <c r="F48" i="28" s="1"/>
  <c r="I47" i="28"/>
  <c r="E49" i="28"/>
  <c r="F49" i="28" s="1"/>
  <c r="X6" i="28"/>
  <c r="W7" i="28"/>
  <c r="E41" i="27"/>
  <c r="F41" i="27" s="1"/>
  <c r="I38" i="27"/>
  <c r="S7" i="27"/>
  <c r="T6" i="27"/>
  <c r="E40" i="27"/>
  <c r="F40" i="27" s="1"/>
  <c r="I37" i="27"/>
  <c r="E39" i="27"/>
  <c r="F39" i="27" s="1"/>
  <c r="I49" i="28" l="1"/>
  <c r="E51" i="28"/>
  <c r="F51" i="28" s="1"/>
  <c r="I48" i="28"/>
  <c r="E50" i="28"/>
  <c r="F50" i="28" s="1"/>
  <c r="X7" i="28"/>
  <c r="Y6" i="28"/>
  <c r="T7" i="27"/>
  <c r="U6" i="27"/>
  <c r="E42" i="27"/>
  <c r="F42" i="27" s="1"/>
  <c r="I42" i="27" s="1"/>
  <c r="I39" i="27"/>
  <c r="E43" i="27"/>
  <c r="F43" i="27" s="1"/>
  <c r="I40" i="27"/>
  <c r="E44" i="27"/>
  <c r="F44" i="27" s="1"/>
  <c r="I41" i="27"/>
  <c r="E8" i="16" s="1"/>
  <c r="I50" i="28" l="1"/>
  <c r="E52" i="28"/>
  <c r="F52" i="28" s="1"/>
  <c r="Z6" i="28"/>
  <c r="Y5" i="28"/>
  <c r="Y4" i="28"/>
  <c r="Y7" i="28"/>
  <c r="I51" i="28"/>
  <c r="E53" i="28"/>
  <c r="F53" i="28" s="1"/>
  <c r="V6" i="27"/>
  <c r="U7" i="27"/>
  <c r="E47" i="27"/>
  <c r="F47" i="27" s="1"/>
  <c r="I44" i="27"/>
  <c r="E45" i="27"/>
  <c r="F45" i="27" s="1"/>
  <c r="I45" i="27" s="1"/>
  <c r="E46" i="27"/>
  <c r="F46" i="27" s="1"/>
  <c r="I43" i="27"/>
  <c r="I53" i="28" l="1"/>
  <c r="E55" i="28"/>
  <c r="F55" i="28" s="1"/>
  <c r="AA6" i="28"/>
  <c r="Z7" i="28"/>
  <c r="I52" i="28"/>
  <c r="E54" i="28"/>
  <c r="F54" i="28" s="1"/>
  <c r="E48" i="27"/>
  <c r="F48" i="27" s="1"/>
  <c r="I46" i="27"/>
  <c r="E9" i="16" s="1"/>
  <c r="E49" i="27"/>
  <c r="F49" i="27" s="1"/>
  <c r="E50" i="27"/>
  <c r="F50" i="27" s="1"/>
  <c r="I47" i="27"/>
  <c r="W6" i="27"/>
  <c r="V7" i="27"/>
  <c r="AB6" i="28" l="1"/>
  <c r="AA7" i="28"/>
  <c r="I54" i="28"/>
  <c r="E56" i="28"/>
  <c r="F56" i="28" s="1"/>
  <c r="I55" i="28"/>
  <c r="E57" i="28"/>
  <c r="F57" i="28" s="1"/>
  <c r="E53" i="27"/>
  <c r="F53" i="27" s="1"/>
  <c r="I50" i="27"/>
  <c r="E52" i="27"/>
  <c r="F52" i="27" s="1"/>
  <c r="I49" i="27"/>
  <c r="W7" i="27"/>
  <c r="X6" i="27"/>
  <c r="E51" i="27"/>
  <c r="F51" i="27" s="1"/>
  <c r="I48" i="27"/>
  <c r="I56" i="28" l="1"/>
  <c r="E58" i="28"/>
  <c r="F58" i="28" s="1"/>
  <c r="I57" i="28"/>
  <c r="E59" i="28"/>
  <c r="F59" i="28" s="1"/>
  <c r="I59" i="28" s="1"/>
  <c r="AB7" i="28"/>
  <c r="AC6" i="28"/>
  <c r="E54" i="27"/>
  <c r="F54" i="27" s="1"/>
  <c r="I51" i="27"/>
  <c r="E55" i="27"/>
  <c r="F55" i="27" s="1"/>
  <c r="I52" i="27"/>
  <c r="X7" i="27"/>
  <c r="Y6" i="27"/>
  <c r="E56" i="27"/>
  <c r="F56" i="27" s="1"/>
  <c r="I53" i="27"/>
  <c r="AD6" i="28" l="1"/>
  <c r="AC7" i="28"/>
  <c r="I58" i="28"/>
  <c r="E60" i="28"/>
  <c r="F60" i="28" s="1"/>
  <c r="I60" i="28" s="1"/>
  <c r="E59" i="27"/>
  <c r="F59" i="27" s="1"/>
  <c r="I59" i="27" s="1"/>
  <c r="I56" i="27"/>
  <c r="E58" i="27"/>
  <c r="F58" i="27" s="1"/>
  <c r="I55" i="27"/>
  <c r="Z6" i="27"/>
  <c r="Y5" i="27"/>
  <c r="Y7" i="27"/>
  <c r="Y4" i="27"/>
  <c r="E57" i="27"/>
  <c r="F57" i="27" s="1"/>
  <c r="I54" i="27"/>
  <c r="C5" i="16" l="1"/>
  <c r="C4" i="16"/>
  <c r="C14" i="16"/>
  <c r="C6" i="16"/>
  <c r="C7" i="16"/>
  <c r="AD7" i="28"/>
  <c r="AE6" i="28"/>
  <c r="I58" i="27"/>
  <c r="E62" i="27"/>
  <c r="F62" i="27" s="1"/>
  <c r="E60" i="27"/>
  <c r="F60" i="27" s="1"/>
  <c r="I57" i="27"/>
  <c r="E61" i="27"/>
  <c r="F61" i="27" s="1"/>
  <c r="AA6" i="27"/>
  <c r="Z7" i="27"/>
  <c r="C13" i="16" l="1"/>
  <c r="C15" i="16" s="1"/>
  <c r="AF6" i="28"/>
  <c r="AE7" i="28"/>
  <c r="E64" i="27"/>
  <c r="F64" i="27" s="1"/>
  <c r="I61" i="27"/>
  <c r="E63" i="27"/>
  <c r="F63" i="27" s="1"/>
  <c r="I60" i="27"/>
  <c r="AA7" i="27"/>
  <c r="AB6" i="27"/>
  <c r="E65" i="27"/>
  <c r="F65" i="27" s="1"/>
  <c r="I62" i="27"/>
  <c r="AF7" i="28" l="1"/>
  <c r="AF4" i="28"/>
  <c r="AF5" i="28"/>
  <c r="AG6" i="28"/>
  <c r="AB7" i="27"/>
  <c r="AC6" i="27"/>
  <c r="E68" i="27"/>
  <c r="F68" i="27" s="1"/>
  <c r="I65" i="27"/>
  <c r="E66" i="27"/>
  <c r="F66" i="27" s="1"/>
  <c r="I63" i="27"/>
  <c r="E67" i="27"/>
  <c r="F67" i="27" s="1"/>
  <c r="I64" i="27"/>
  <c r="AG7" i="28" l="1"/>
  <c r="AH6" i="28"/>
  <c r="E70" i="27"/>
  <c r="F70" i="27" s="1"/>
  <c r="I67" i="27"/>
  <c r="E71" i="27"/>
  <c r="F71" i="27" s="1"/>
  <c r="I68" i="27"/>
  <c r="E10" i="16" s="1"/>
  <c r="AD6" i="27"/>
  <c r="AC7" i="27"/>
  <c r="E69" i="27"/>
  <c r="F69" i="27" s="1"/>
  <c r="I66" i="27"/>
  <c r="AI6" i="28" l="1"/>
  <c r="AH7" i="28"/>
  <c r="E72" i="27"/>
  <c r="F72" i="27" s="1"/>
  <c r="I72" i="27" s="1"/>
  <c r="I69" i="27"/>
  <c r="E74" i="27"/>
  <c r="F74" i="27" s="1"/>
  <c r="I74" i="27" s="1"/>
  <c r="I71" i="27"/>
  <c r="AE6" i="27"/>
  <c r="AD7" i="27"/>
  <c r="E73" i="27"/>
  <c r="F73" i="27" s="1"/>
  <c r="I73" i="27" s="1"/>
  <c r="I70" i="27"/>
  <c r="AJ6" i="28" l="1"/>
  <c r="AI7" i="28"/>
  <c r="E5" i="16"/>
  <c r="E14" i="16"/>
  <c r="E4" i="16"/>
  <c r="E7" i="16"/>
  <c r="AE7" i="27"/>
  <c r="AF6" i="27"/>
  <c r="AJ7" i="28" l="1"/>
  <c r="AK6" i="28"/>
  <c r="E13" i="16"/>
  <c r="E15" i="16" s="1"/>
  <c r="AF7" i="27"/>
  <c r="AF5" i="27"/>
  <c r="AF4" i="27"/>
  <c r="AG6" i="27"/>
  <c r="AK7" i="28" l="1"/>
  <c r="AL6" i="28"/>
  <c r="AH6" i="27"/>
  <c r="AG7" i="27"/>
  <c r="AL7" i="28" l="1"/>
  <c r="AM6" i="28"/>
  <c r="AI6" i="27"/>
  <c r="AH7" i="27"/>
  <c r="AN6" i="28" l="1"/>
  <c r="AM7" i="28"/>
  <c r="AM5" i="28"/>
  <c r="AM4" i="28"/>
  <c r="AJ6" i="27"/>
  <c r="AI7" i="27"/>
  <c r="AN7" i="28" l="1"/>
  <c r="AO6" i="28"/>
  <c r="AJ7" i="27"/>
  <c r="AK6" i="27"/>
  <c r="AO7" i="28" l="1"/>
  <c r="AP6" i="28"/>
  <c r="AK7" i="27"/>
  <c r="AL6" i="27"/>
  <c r="AP7" i="28" l="1"/>
  <c r="AQ6" i="28"/>
  <c r="AM6" i="27"/>
  <c r="AL7" i="27"/>
  <c r="AR6" i="28" l="1"/>
  <c r="AQ7" i="28"/>
  <c r="AN6" i="27"/>
  <c r="AM7" i="27"/>
  <c r="AM5" i="27"/>
  <c r="AM4" i="27"/>
  <c r="AR7" i="28" l="1"/>
  <c r="AS6" i="28"/>
  <c r="AN7" i="27"/>
  <c r="AO6" i="27"/>
  <c r="AT6" i="28" l="1"/>
  <c r="AS7" i="28"/>
  <c r="AO7" i="27"/>
  <c r="AP6" i="27"/>
  <c r="AT5" i="28" l="1"/>
  <c r="AT4" i="28"/>
  <c r="AU6" i="28"/>
  <c r="AT7" i="28"/>
  <c r="AP7" i="27"/>
  <c r="AQ6" i="27"/>
  <c r="AV6" i="28" l="1"/>
  <c r="AU7" i="28"/>
  <c r="AR6" i="27"/>
  <c r="AQ7" i="27"/>
  <c r="AV7" i="28" l="1"/>
  <c r="AW6" i="28"/>
  <c r="AR7" i="27"/>
  <c r="AS6" i="27"/>
  <c r="AW7" i="28" l="1"/>
  <c r="AX6" i="28"/>
  <c r="AS7" i="27"/>
  <c r="AT6" i="27"/>
  <c r="AY6" i="28" l="1"/>
  <c r="AX7" i="28"/>
  <c r="AT7" i="27"/>
  <c r="AU6" i="27"/>
  <c r="AT4" i="27"/>
  <c r="AT5" i="27"/>
  <c r="AZ6" i="28" l="1"/>
  <c r="AY7" i="28"/>
  <c r="AU7" i="27"/>
  <c r="AV6" i="27"/>
  <c r="AZ7" i="28" l="1"/>
  <c r="BA6" i="28"/>
  <c r="AV7" i="27"/>
  <c r="AW6" i="27"/>
  <c r="BA5" i="28" l="1"/>
  <c r="BA4" i="28"/>
  <c r="BA7" i="28"/>
  <c r="BB6" i="28"/>
  <c r="AW7" i="27"/>
  <c r="AX6" i="27"/>
  <c r="BB7" i="28" l="1"/>
  <c r="BC6" i="28"/>
  <c r="AY6" i="27"/>
  <c r="AX7" i="27"/>
  <c r="BD6" i="28" l="1"/>
  <c r="BC7" i="28"/>
  <c r="AZ6" i="27"/>
  <c r="AY7" i="27"/>
  <c r="BD7" i="28" l="1"/>
  <c r="BE6" i="28"/>
  <c r="AZ7" i="27"/>
  <c r="BA6" i="27"/>
  <c r="BF6" i="28" l="1"/>
  <c r="BE7" i="28"/>
  <c r="BA7" i="27"/>
  <c r="BB6" i="27"/>
  <c r="BA4" i="27"/>
  <c r="BA5" i="27"/>
  <c r="BF7" i="28" l="1"/>
  <c r="BG6" i="28"/>
  <c r="BC6" i="27"/>
  <c r="BB7" i="27"/>
  <c r="BH6" i="28" l="1"/>
  <c r="BG7" i="28"/>
  <c r="BD6" i="27"/>
  <c r="BC7" i="27"/>
  <c r="BH7" i="28" l="1"/>
  <c r="BI6" i="28"/>
  <c r="BH4" i="28"/>
  <c r="BH5" i="28"/>
  <c r="BD7" i="27"/>
  <c r="BE6" i="27"/>
  <c r="BJ6" i="28" l="1"/>
  <c r="BI7" i="28"/>
  <c r="BE7" i="27"/>
  <c r="BF6" i="27"/>
  <c r="BJ7" i="28" l="1"/>
  <c r="BK6" i="28"/>
  <c r="BF7" i="27"/>
  <c r="BG6" i="27"/>
  <c r="BL6" i="28" l="1"/>
  <c r="BK7" i="28"/>
  <c r="BH6" i="27"/>
  <c r="BG7" i="27"/>
  <c r="BL7" i="28" l="1"/>
  <c r="BM6" i="28"/>
  <c r="BH7" i="27"/>
  <c r="BH5" i="27"/>
  <c r="BH4" i="27"/>
  <c r="BI6" i="27"/>
  <c r="BM7" i="28" l="1"/>
  <c r="BN6" i="28"/>
  <c r="BN7" i="28" s="1"/>
  <c r="BI7" i="27"/>
  <c r="BJ6" i="27"/>
  <c r="BJ7" i="27" l="1"/>
  <c r="BK6" i="27"/>
  <c r="BK7" i="27" l="1"/>
  <c r="BL6" i="27"/>
  <c r="BL7" i="27" l="1"/>
  <c r="BM6" i="27"/>
  <c r="BM7" i="27" l="1"/>
  <c r="BN6" i="27"/>
  <c r="BN7" i="27" s="1"/>
  <c r="F7" i="16" l="1"/>
  <c r="F6" i="16"/>
  <c r="F5" i="16"/>
  <c r="F4" i="16"/>
  <c r="F3" i="16"/>
  <c r="F114" i="26"/>
  <c r="F113" i="26"/>
  <c r="I113" i="26" s="1"/>
  <c r="F112" i="26"/>
  <c r="F111" i="26"/>
  <c r="F110" i="26"/>
  <c r="F109" i="26"/>
  <c r="F108" i="26"/>
  <c r="I107" i="26"/>
  <c r="F107" i="26"/>
  <c r="F106" i="26"/>
  <c r="F105" i="26"/>
  <c r="F104" i="26"/>
  <c r="I104" i="26" s="1"/>
  <c r="I103" i="26"/>
  <c r="F103" i="26"/>
  <c r="I102" i="26"/>
  <c r="F102" i="26"/>
  <c r="I101" i="26"/>
  <c r="F101" i="26"/>
  <c r="F100" i="26"/>
  <c r="I100" i="26" s="1"/>
  <c r="I99" i="26"/>
  <c r="F99" i="26"/>
  <c r="I98" i="26"/>
  <c r="F98" i="26"/>
  <c r="I97" i="26"/>
  <c r="F97" i="26"/>
  <c r="F96" i="26"/>
  <c r="I96" i="26" s="1"/>
  <c r="I95" i="26"/>
  <c r="F95" i="26"/>
  <c r="I94" i="26"/>
  <c r="F94" i="26"/>
  <c r="I93" i="26"/>
  <c r="F93" i="26"/>
  <c r="F92" i="26"/>
  <c r="I92" i="26" s="1"/>
  <c r="I91" i="26"/>
  <c r="F91" i="26"/>
  <c r="I90" i="26"/>
  <c r="F90" i="26"/>
  <c r="I89" i="26"/>
  <c r="F89" i="26"/>
  <c r="F88" i="26"/>
  <c r="I88" i="26" s="1"/>
  <c r="I87" i="26"/>
  <c r="F87" i="26"/>
  <c r="I86" i="26"/>
  <c r="F86" i="26"/>
  <c r="I85" i="26"/>
  <c r="F85" i="26"/>
  <c r="F84" i="26"/>
  <c r="I84" i="26" s="1"/>
  <c r="I83" i="26"/>
  <c r="F83" i="26"/>
  <c r="I82" i="26"/>
  <c r="F82" i="26"/>
  <c r="I81" i="26"/>
  <c r="F81" i="26"/>
  <c r="F80" i="26"/>
  <c r="I80" i="26" s="1"/>
  <c r="I79" i="26"/>
  <c r="F79" i="26"/>
  <c r="I78" i="26"/>
  <c r="F78" i="26"/>
  <c r="I77" i="26"/>
  <c r="F77" i="26"/>
  <c r="F76" i="26"/>
  <c r="I76" i="26" s="1"/>
  <c r="I75" i="26"/>
  <c r="F75" i="26"/>
  <c r="A75" i="26"/>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E26" i="26"/>
  <c r="F26" i="26" s="1"/>
  <c r="I26" i="26" s="1"/>
  <c r="F23" i="26"/>
  <c r="E27" i="26" s="1"/>
  <c r="F27" i="26" s="1"/>
  <c r="I27" i="26" s="1"/>
  <c r="F22" i="26"/>
  <c r="I22" i="26" s="1"/>
  <c r="F21" i="26"/>
  <c r="I21" i="26" s="1"/>
  <c r="F20" i="26"/>
  <c r="I20" i="26" s="1"/>
  <c r="F19" i="26"/>
  <c r="I19" i="26" s="1"/>
  <c r="I18" i="26"/>
  <c r="F18" i="26"/>
  <c r="F17" i="26"/>
  <c r="I17" i="26" s="1"/>
  <c r="F16" i="26"/>
  <c r="I16" i="26" s="1"/>
  <c r="F15" i="26"/>
  <c r="I15" i="26" s="1"/>
  <c r="F14" i="26"/>
  <c r="I14" i="26" s="1"/>
  <c r="F13" i="26"/>
  <c r="I13" i="26" s="1"/>
  <c r="F12" i="26"/>
  <c r="I12" i="26" s="1"/>
  <c r="F11" i="26"/>
  <c r="I11" i="26" s="1"/>
  <c r="F10" i="26"/>
  <c r="I10" i="26" s="1"/>
  <c r="F9" i="26"/>
  <c r="I9" i="26" s="1"/>
  <c r="F8" i="26"/>
  <c r="I8" i="26" s="1"/>
  <c r="A8" i="26"/>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K6" i="26"/>
  <c r="L6" i="26" s="1"/>
  <c r="E25" i="26" l="1"/>
  <c r="F25" i="26" s="1"/>
  <c r="I25" i="26" s="1"/>
  <c r="F13" i="16"/>
  <c r="I23" i="26"/>
  <c r="E24" i="26"/>
  <c r="F24" i="26" s="1"/>
  <c r="E29" i="26" s="1"/>
  <c r="F29" i="26" s="1"/>
  <c r="I29" i="26" s="1"/>
  <c r="K4" i="26"/>
  <c r="K5" i="26"/>
  <c r="K7" i="26"/>
  <c r="M6" i="26"/>
  <c r="L7" i="26"/>
  <c r="E31" i="26" l="1"/>
  <c r="F31" i="26" s="1"/>
  <c r="I31" i="26" s="1"/>
  <c r="E28" i="26"/>
  <c r="F28" i="26" s="1"/>
  <c r="E30" i="26" s="1"/>
  <c r="F30" i="26" s="1"/>
  <c r="I24" i="26"/>
  <c r="N6" i="26"/>
  <c r="M7" i="26"/>
  <c r="I28" i="26"/>
  <c r="N7" i="26" l="1"/>
  <c r="O6" i="26"/>
  <c r="I30" i="26"/>
  <c r="E32" i="26"/>
  <c r="F32" i="26" s="1"/>
  <c r="I32" i="26" l="1"/>
  <c r="E34" i="26"/>
  <c r="F34" i="26" s="1"/>
  <c r="E33" i="26"/>
  <c r="F33" i="26" s="1"/>
  <c r="P6" i="26"/>
  <c r="O7" i="26"/>
  <c r="G3" i="16" l="1"/>
  <c r="Q6" i="26"/>
  <c r="P7" i="26"/>
  <c r="I33" i="26"/>
  <c r="E35" i="26"/>
  <c r="F35" i="26" s="1"/>
  <c r="I34" i="26"/>
  <c r="E36" i="26"/>
  <c r="F36" i="26" s="1"/>
  <c r="I36" i="26" l="1"/>
  <c r="E38" i="26"/>
  <c r="F38" i="26" s="1"/>
  <c r="R6" i="26"/>
  <c r="Q7" i="26"/>
  <c r="I35" i="26"/>
  <c r="E37" i="26"/>
  <c r="F37" i="26" s="1"/>
  <c r="R7" i="26" l="1"/>
  <c r="R5" i="26"/>
  <c r="R4" i="26"/>
  <c r="S6" i="26"/>
  <c r="I37" i="26"/>
  <c r="E39" i="26"/>
  <c r="F39" i="26" s="1"/>
  <c r="I38" i="26"/>
  <c r="E40" i="26"/>
  <c r="F40" i="26" s="1"/>
  <c r="I40" i="26" l="1"/>
  <c r="E42" i="26"/>
  <c r="F42" i="26" s="1"/>
  <c r="T6" i="26"/>
  <c r="S7" i="26"/>
  <c r="I39" i="26"/>
  <c r="E41" i="26"/>
  <c r="F41" i="26" s="1"/>
  <c r="U6" i="26" l="1"/>
  <c r="T7" i="26"/>
  <c r="I41" i="26"/>
  <c r="E43" i="26"/>
  <c r="F43" i="26" s="1"/>
  <c r="I42" i="26"/>
  <c r="E44" i="26"/>
  <c r="F44" i="26" s="1"/>
  <c r="I44" i="26" l="1"/>
  <c r="G7" i="16" s="1"/>
  <c r="E46" i="26"/>
  <c r="F46" i="26" s="1"/>
  <c r="I43" i="26"/>
  <c r="G6" i="16" s="1"/>
  <c r="E45" i="26"/>
  <c r="F45" i="26" s="1"/>
  <c r="V6" i="26"/>
  <c r="U7" i="26"/>
  <c r="V7" i="26" l="1"/>
  <c r="W6" i="26"/>
  <c r="I45" i="26"/>
  <c r="E47" i="26"/>
  <c r="F47" i="26" s="1"/>
  <c r="I46" i="26"/>
  <c r="E48" i="26"/>
  <c r="F48" i="26" s="1"/>
  <c r="I48" i="26" l="1"/>
  <c r="E50" i="26"/>
  <c r="F50" i="26" s="1"/>
  <c r="X6" i="26"/>
  <c r="W7" i="26"/>
  <c r="I47" i="26"/>
  <c r="E49" i="26"/>
  <c r="F49" i="26" s="1"/>
  <c r="I49" i="26" l="1"/>
  <c r="E51" i="26"/>
  <c r="F51" i="26" s="1"/>
  <c r="Y6" i="26"/>
  <c r="X7" i="26"/>
  <c r="I50" i="26"/>
  <c r="E52" i="26"/>
  <c r="F52" i="26" s="1"/>
  <c r="I52" i="26" l="1"/>
  <c r="E54" i="26"/>
  <c r="F54" i="26" s="1"/>
  <c r="I51" i="26"/>
  <c r="E53" i="26"/>
  <c r="F53" i="26" s="1"/>
  <c r="Z6" i="26"/>
  <c r="Y7" i="26"/>
  <c r="Y5" i="26"/>
  <c r="Y4" i="26"/>
  <c r="I53" i="26" l="1"/>
  <c r="E55" i="26"/>
  <c r="F55" i="26" s="1"/>
  <c r="I54" i="26"/>
  <c r="E56" i="26"/>
  <c r="F56" i="26" s="1"/>
  <c r="Z7" i="26"/>
  <c r="AA6" i="26"/>
  <c r="I56" i="26" l="1"/>
  <c r="E58" i="26"/>
  <c r="F58" i="26" s="1"/>
  <c r="I58" i="26" s="1"/>
  <c r="AB6" i="26"/>
  <c r="AA7" i="26"/>
  <c r="I55" i="26"/>
  <c r="E57" i="26"/>
  <c r="F57" i="26" s="1"/>
  <c r="AC6" i="26" l="1"/>
  <c r="AB7" i="26"/>
  <c r="I57" i="26"/>
  <c r="E59" i="26"/>
  <c r="F59" i="26" s="1"/>
  <c r="I59" i="26" s="1"/>
  <c r="G14" i="16" l="1"/>
  <c r="G4" i="16"/>
  <c r="G5" i="16"/>
  <c r="AD6" i="26"/>
  <c r="AC7" i="26"/>
  <c r="G13" i="16" l="1"/>
  <c r="G15" i="16" s="1"/>
  <c r="AD7" i="26"/>
  <c r="AE6" i="26"/>
  <c r="AF6" i="26" l="1"/>
  <c r="AE7" i="26"/>
  <c r="AF5" i="26" l="1"/>
  <c r="AG6" i="26"/>
  <c r="AF7" i="26"/>
  <c r="AF4" i="26"/>
  <c r="AH6" i="26" l="1"/>
  <c r="AG7" i="26"/>
  <c r="AH7" i="26" l="1"/>
  <c r="AI6" i="26"/>
  <c r="AJ6" i="26" l="1"/>
  <c r="AI7" i="26"/>
  <c r="AK6" i="26" l="1"/>
  <c r="AJ7" i="26"/>
  <c r="AL6" i="26" l="1"/>
  <c r="AK7" i="26"/>
  <c r="AL7" i="26" l="1"/>
  <c r="AM6" i="26"/>
  <c r="AN6" i="26" l="1"/>
  <c r="AM5" i="26"/>
  <c r="AM7" i="26"/>
  <c r="AM4" i="26"/>
  <c r="AO6" i="26" l="1"/>
  <c r="AN7" i="26"/>
  <c r="AP6" i="26" l="1"/>
  <c r="AO7" i="26"/>
  <c r="AP7" i="26" l="1"/>
  <c r="AQ6" i="26"/>
  <c r="AR6" i="26" l="1"/>
  <c r="AQ7" i="26"/>
  <c r="AS6" i="26" l="1"/>
  <c r="AR7" i="26"/>
  <c r="AT6" i="26" l="1"/>
  <c r="AS7" i="26"/>
  <c r="AT7" i="26" l="1"/>
  <c r="AT5" i="26"/>
  <c r="AT4" i="26"/>
  <c r="AU6" i="26"/>
  <c r="AV6" i="26" l="1"/>
  <c r="AU7" i="26"/>
  <c r="AW6" i="26" l="1"/>
  <c r="AV7" i="26"/>
  <c r="AX6" i="26" l="1"/>
  <c r="AW7" i="26"/>
  <c r="AX7" i="26" l="1"/>
  <c r="AY6" i="26"/>
  <c r="AZ6" i="26" l="1"/>
  <c r="AY7" i="26"/>
  <c r="BA6" i="26" l="1"/>
  <c r="AZ7" i="26"/>
  <c r="BB6" i="26" l="1"/>
  <c r="BA7" i="26"/>
  <c r="BA5" i="26"/>
  <c r="BA4" i="26"/>
  <c r="BB7" i="26" l="1"/>
  <c r="BC6" i="26"/>
  <c r="BD6" i="26" l="1"/>
  <c r="BC7" i="26"/>
  <c r="BE6" i="26" l="1"/>
  <c r="BD7" i="26"/>
  <c r="BF6" i="26" l="1"/>
  <c r="BE7" i="26"/>
  <c r="BF7" i="26" l="1"/>
  <c r="BG6" i="26"/>
  <c r="BH6" i="26" l="1"/>
  <c r="BG7" i="26"/>
  <c r="BH5" i="26" l="1"/>
  <c r="BI6" i="26"/>
  <c r="BH7" i="26"/>
  <c r="BH4" i="26"/>
  <c r="BJ6" i="26" l="1"/>
  <c r="BI7" i="26"/>
  <c r="BJ7" i="26" l="1"/>
  <c r="BK6" i="26"/>
  <c r="BL6" i="26" l="1"/>
  <c r="BK7" i="26"/>
  <c r="BM6" i="26" l="1"/>
  <c r="BL7" i="26"/>
  <c r="BN6" i="26" l="1"/>
  <c r="BN7" i="26" s="1"/>
  <c r="BM7" i="26"/>
  <c r="I119" i="21" l="1"/>
  <c r="I1488" i="21"/>
  <c r="I1487" i="21"/>
  <c r="I1486" i="21"/>
  <c r="I1485" i="21"/>
  <c r="I1484" i="21"/>
  <c r="I1483" i="21"/>
  <c r="I1482" i="21"/>
  <c r="I1481" i="21"/>
  <c r="I1480" i="21"/>
  <c r="I1479" i="21"/>
  <c r="I1478" i="21"/>
  <c r="I1477" i="21"/>
  <c r="I1476" i="21"/>
  <c r="I1475" i="21"/>
  <c r="I1474" i="21"/>
  <c r="I1473" i="21"/>
  <c r="I1472" i="21"/>
  <c r="I1471" i="21"/>
  <c r="I1470" i="21"/>
  <c r="I1469" i="21"/>
  <c r="I1468" i="21"/>
  <c r="I1467" i="21"/>
  <c r="I1466" i="21"/>
  <c r="I1465" i="21"/>
  <c r="I1464" i="21"/>
  <c r="I1463" i="21"/>
  <c r="I1462" i="21"/>
  <c r="I1461" i="21"/>
  <c r="I1460" i="21"/>
  <c r="I1459" i="21"/>
  <c r="I1458" i="21"/>
  <c r="I1457" i="21"/>
  <c r="I1456" i="21"/>
  <c r="I1455" i="21"/>
  <c r="I1454" i="21"/>
  <c r="I1453" i="21"/>
  <c r="I1452" i="21"/>
  <c r="I1451" i="21"/>
  <c r="I1450" i="21"/>
  <c r="I1449" i="21"/>
  <c r="I1448" i="21"/>
  <c r="I1447" i="21"/>
  <c r="I1446" i="21"/>
  <c r="I1445" i="21"/>
  <c r="I1444" i="21"/>
  <c r="I1443" i="21"/>
  <c r="I1442" i="21"/>
  <c r="I1441" i="21"/>
  <c r="I1440" i="21"/>
  <c r="I1439" i="21"/>
  <c r="I1438" i="21"/>
  <c r="I1437" i="21"/>
  <c r="I1436" i="21"/>
  <c r="I1435" i="21"/>
  <c r="I1434" i="21"/>
  <c r="I1433" i="21"/>
  <c r="I1432" i="21"/>
  <c r="I1431" i="21"/>
  <c r="I1430" i="21"/>
  <c r="I1429" i="21"/>
  <c r="I1428" i="21"/>
  <c r="I1427" i="21"/>
  <c r="I1426" i="21"/>
  <c r="I1425" i="21"/>
  <c r="I1424" i="21"/>
  <c r="I1423" i="21"/>
  <c r="I1422" i="21"/>
  <c r="I1421" i="21"/>
  <c r="I1420" i="21"/>
  <c r="I1419" i="21"/>
  <c r="I1418" i="21"/>
  <c r="I1417" i="21"/>
  <c r="I1416" i="21"/>
  <c r="I1415" i="21"/>
  <c r="I1414" i="21"/>
  <c r="I1413" i="21"/>
  <c r="I1412" i="21"/>
  <c r="I1411" i="21"/>
  <c r="I1410" i="21"/>
  <c r="I1409" i="21"/>
  <c r="I1408" i="21"/>
  <c r="I1407" i="21"/>
  <c r="I1406" i="21"/>
  <c r="I1405" i="21"/>
  <c r="I1404" i="21"/>
  <c r="I1403" i="21"/>
  <c r="I1402" i="21"/>
  <c r="I1401" i="21"/>
  <c r="I1400" i="21"/>
  <c r="I1399" i="21"/>
  <c r="I1398" i="21"/>
  <c r="I1397" i="21"/>
  <c r="I1396" i="21"/>
  <c r="I1395" i="21"/>
  <c r="I1394" i="21"/>
  <c r="I1393" i="21"/>
  <c r="I1392" i="21"/>
  <c r="I1391" i="21"/>
  <c r="I1390" i="21"/>
  <c r="I1389" i="21"/>
  <c r="I1388" i="21"/>
  <c r="I1387" i="21"/>
  <c r="I1386" i="21"/>
  <c r="I1385" i="21"/>
  <c r="I1384" i="21"/>
  <c r="I1383" i="21"/>
  <c r="I1382" i="21"/>
  <c r="I1381" i="21"/>
  <c r="I1380" i="21"/>
  <c r="I1379" i="21"/>
  <c r="I1378" i="21"/>
  <c r="I1377" i="21"/>
  <c r="I1376" i="21"/>
  <c r="I1375" i="21"/>
  <c r="I1374" i="21"/>
  <c r="I1373" i="21"/>
  <c r="I1372" i="21"/>
  <c r="I1371" i="21"/>
  <c r="I1370" i="21"/>
  <c r="I1369" i="21"/>
  <c r="I1368" i="21"/>
  <c r="I1367" i="21"/>
  <c r="I1366" i="21"/>
  <c r="I1365" i="21"/>
  <c r="I1364" i="21"/>
  <c r="I1363" i="21"/>
  <c r="I1362" i="21"/>
  <c r="I1361" i="21"/>
  <c r="I1360" i="21"/>
  <c r="I1359" i="21"/>
  <c r="I1358" i="21"/>
  <c r="I1357" i="21"/>
  <c r="I1356" i="21"/>
  <c r="I1355" i="21"/>
  <c r="I1354" i="21"/>
  <c r="I1353" i="21"/>
  <c r="I1352" i="21"/>
  <c r="I1351" i="21"/>
  <c r="I1350" i="21"/>
  <c r="I1349" i="21"/>
  <c r="I1348" i="21"/>
  <c r="I1347" i="21"/>
  <c r="I1346" i="21"/>
  <c r="I1345" i="21"/>
  <c r="I1344" i="21"/>
  <c r="I1343" i="21"/>
  <c r="I1342" i="21"/>
  <c r="I1341" i="21"/>
  <c r="I1340" i="21"/>
  <c r="I1339" i="21"/>
  <c r="I1338" i="21"/>
  <c r="I1337" i="21"/>
  <c r="I1336" i="21"/>
  <c r="I1335" i="21"/>
  <c r="I1334" i="21"/>
  <c r="I1333" i="21"/>
  <c r="I1332" i="21"/>
  <c r="I1331" i="21"/>
  <c r="I1330" i="21"/>
  <c r="I1329" i="21"/>
  <c r="I1328" i="21"/>
  <c r="I1327" i="21"/>
  <c r="I1326" i="21"/>
  <c r="I1325" i="21"/>
  <c r="I1324" i="21"/>
  <c r="I1323" i="21"/>
  <c r="I1322" i="21"/>
  <c r="I1321" i="21"/>
  <c r="I1320" i="21"/>
  <c r="I1319" i="21"/>
  <c r="I1318" i="21"/>
  <c r="I1317" i="21"/>
  <c r="I1316" i="21"/>
  <c r="I1315" i="21"/>
  <c r="I1314" i="21"/>
  <c r="I1313" i="21"/>
  <c r="I1312" i="21"/>
  <c r="I1311" i="21"/>
  <c r="I1310" i="21"/>
  <c r="I1309" i="21"/>
  <c r="I1308" i="21"/>
  <c r="I1307" i="21"/>
  <c r="I1306" i="21"/>
  <c r="I1305" i="21"/>
  <c r="I1304" i="21"/>
  <c r="I1303" i="21"/>
  <c r="I1302" i="21"/>
  <c r="I1301" i="21"/>
  <c r="I1300" i="21"/>
  <c r="I1299" i="21"/>
  <c r="I1298" i="21"/>
  <c r="I1297" i="21"/>
  <c r="I1296" i="21"/>
  <c r="I1295" i="21"/>
  <c r="I1294" i="21"/>
  <c r="I1293" i="21"/>
  <c r="I1292" i="21"/>
  <c r="I1291" i="21"/>
  <c r="I1290" i="21"/>
  <c r="I1289" i="21"/>
  <c r="I1288" i="21"/>
  <c r="I1287" i="21"/>
  <c r="I1286" i="21"/>
  <c r="I1285" i="21"/>
  <c r="I1284" i="21"/>
  <c r="I1283" i="21"/>
  <c r="I1282" i="21"/>
  <c r="I1281" i="21"/>
  <c r="I1280" i="21"/>
  <c r="I1279" i="21"/>
  <c r="I1278" i="21"/>
  <c r="I1277" i="21"/>
  <c r="I1276" i="21"/>
  <c r="I1275" i="21"/>
  <c r="I1274" i="21"/>
  <c r="I1273" i="21"/>
  <c r="I1272" i="21"/>
  <c r="I1271" i="21"/>
  <c r="I1270" i="21"/>
  <c r="I1269" i="21"/>
  <c r="I1268" i="21"/>
  <c r="I1267" i="21"/>
  <c r="I1266" i="21"/>
  <c r="I1265" i="21"/>
  <c r="I1264" i="21"/>
  <c r="I1263" i="21"/>
  <c r="I1262" i="21"/>
  <c r="I1261" i="21"/>
  <c r="I1260" i="21"/>
  <c r="I1259" i="21"/>
  <c r="I1258" i="21"/>
  <c r="I1257" i="21"/>
  <c r="I1256" i="21"/>
  <c r="I1255" i="21"/>
  <c r="I1254" i="21"/>
  <c r="I1253" i="21"/>
  <c r="I1252" i="21"/>
  <c r="I1251" i="21"/>
  <c r="I1250" i="21"/>
  <c r="I1249" i="21"/>
  <c r="I1248" i="21"/>
  <c r="I1247" i="21"/>
  <c r="I1246" i="21"/>
  <c r="I1245" i="21"/>
  <c r="I1244" i="21"/>
  <c r="I1243" i="21"/>
  <c r="I1242" i="21"/>
  <c r="I1241" i="21"/>
  <c r="I1240" i="21"/>
  <c r="I1239" i="21"/>
  <c r="I1238" i="21"/>
  <c r="I1237" i="21"/>
  <c r="I1236" i="21"/>
  <c r="I1235" i="21"/>
  <c r="I1234" i="21"/>
  <c r="I1233" i="21"/>
  <c r="I1232" i="21"/>
  <c r="I1231" i="21"/>
  <c r="I1230" i="21"/>
  <c r="I1229" i="21"/>
  <c r="I1228" i="21"/>
  <c r="I1227" i="21"/>
  <c r="I1226" i="21"/>
  <c r="I1225" i="21"/>
  <c r="I1224" i="21"/>
  <c r="I1223" i="21"/>
  <c r="I1222" i="21"/>
  <c r="I1221" i="21"/>
  <c r="I1220" i="21"/>
  <c r="I1219" i="21"/>
  <c r="I1218" i="21"/>
  <c r="I1217" i="21"/>
  <c r="I1216" i="21"/>
  <c r="I1215" i="21"/>
  <c r="I1214" i="21"/>
  <c r="I1213" i="21"/>
  <c r="I1212" i="21"/>
  <c r="I1211" i="21"/>
  <c r="I1210" i="21"/>
  <c r="I1209" i="21"/>
  <c r="I1208" i="21"/>
  <c r="I1207" i="21"/>
  <c r="I1206" i="21"/>
  <c r="I1205" i="21"/>
  <c r="I1204" i="21"/>
  <c r="I1203" i="21"/>
  <c r="I1202" i="21"/>
  <c r="I1201" i="21"/>
  <c r="I1200" i="21"/>
  <c r="I1199" i="21"/>
  <c r="I1198" i="21"/>
  <c r="I1197" i="21"/>
  <c r="I1196" i="21"/>
  <c r="I1195" i="21"/>
  <c r="I1194" i="21"/>
  <c r="I1193" i="21"/>
  <c r="I1192" i="21"/>
  <c r="I1191" i="21"/>
  <c r="I1190" i="21"/>
  <c r="I1189" i="21"/>
  <c r="I1188" i="21"/>
  <c r="I1187" i="21"/>
  <c r="I1186" i="21"/>
  <c r="I1185" i="21"/>
  <c r="I1184" i="21"/>
  <c r="I1183" i="21"/>
  <c r="I1182" i="21"/>
  <c r="I1181" i="21"/>
  <c r="I1180" i="21"/>
  <c r="I1179" i="21"/>
  <c r="I1178" i="21"/>
  <c r="I1177" i="21"/>
  <c r="I1176" i="21"/>
  <c r="I1175" i="21"/>
  <c r="I1174" i="21"/>
  <c r="I1173" i="21"/>
  <c r="I1172" i="21"/>
  <c r="I1171" i="21"/>
  <c r="I1170" i="21"/>
  <c r="I1169" i="21"/>
  <c r="I1168" i="21"/>
  <c r="I1167" i="21"/>
  <c r="I1166" i="21"/>
  <c r="I1165" i="21"/>
  <c r="I1164" i="21"/>
  <c r="I1163" i="21"/>
  <c r="I1162" i="21"/>
  <c r="I1161" i="21"/>
  <c r="I1160" i="21"/>
  <c r="I1159" i="21"/>
  <c r="I1158" i="21"/>
  <c r="I1157" i="21"/>
  <c r="I1156" i="21"/>
  <c r="I1155" i="21"/>
  <c r="I1154" i="21"/>
  <c r="I1153" i="21"/>
  <c r="I1152" i="21"/>
  <c r="I1151" i="21"/>
  <c r="I1150" i="21"/>
  <c r="I1149" i="21"/>
  <c r="I1148" i="21"/>
  <c r="I1147" i="21"/>
  <c r="I1146" i="21"/>
  <c r="I1145" i="21"/>
  <c r="I1144" i="21"/>
  <c r="I1143" i="21"/>
  <c r="I1142" i="21"/>
  <c r="I1141" i="21"/>
  <c r="I1140" i="21"/>
  <c r="I1139" i="21"/>
  <c r="I1138" i="21"/>
  <c r="I1137" i="21"/>
  <c r="I1136" i="21"/>
  <c r="I1135" i="21"/>
  <c r="I1134" i="21"/>
  <c r="I1133" i="21"/>
  <c r="I1132" i="21"/>
  <c r="I1131" i="21"/>
  <c r="I1130" i="21"/>
  <c r="I1129" i="21"/>
  <c r="I1128" i="21"/>
  <c r="I1127" i="21"/>
  <c r="I1126" i="21"/>
  <c r="I1125" i="21"/>
  <c r="I1124" i="21"/>
  <c r="I1123" i="21"/>
  <c r="I1122" i="21"/>
  <c r="I1121" i="21"/>
  <c r="I1120" i="21"/>
  <c r="I1119" i="21"/>
  <c r="I1118" i="21"/>
  <c r="I1117" i="21"/>
  <c r="I1116" i="21"/>
  <c r="I1115" i="21"/>
  <c r="I1114" i="21"/>
  <c r="I1113" i="21"/>
  <c r="I1112" i="21"/>
  <c r="I1111" i="21"/>
  <c r="I1110" i="21"/>
  <c r="I1109" i="21"/>
  <c r="I1108" i="21"/>
  <c r="I1107" i="21"/>
  <c r="I1106" i="21"/>
  <c r="I1105" i="21"/>
  <c r="I1104" i="21"/>
  <c r="I1103" i="21"/>
  <c r="I1102" i="21"/>
  <c r="I1101" i="21"/>
  <c r="I1100" i="21"/>
  <c r="I1099" i="21"/>
  <c r="I1098" i="21"/>
  <c r="I1097" i="21"/>
  <c r="I1096" i="21"/>
  <c r="I1095" i="21"/>
  <c r="I1094" i="21"/>
  <c r="I1093" i="21"/>
  <c r="I1092" i="21"/>
  <c r="I1091" i="21"/>
  <c r="I1090" i="21"/>
  <c r="I1089" i="21"/>
  <c r="I1088" i="21"/>
  <c r="I1087" i="21"/>
  <c r="I1086" i="21"/>
  <c r="I1085" i="21"/>
  <c r="I1084" i="21"/>
  <c r="I1083" i="21"/>
  <c r="I1082" i="21"/>
  <c r="I1081" i="21"/>
  <c r="I1080" i="21"/>
  <c r="I1079" i="21"/>
  <c r="I1078" i="21"/>
  <c r="I1077" i="21"/>
  <c r="I1076" i="21"/>
  <c r="I1075" i="21"/>
  <c r="I1074" i="21"/>
  <c r="I1073" i="21"/>
  <c r="I1072" i="21"/>
  <c r="I1071" i="21"/>
  <c r="I1070" i="21"/>
  <c r="I1069" i="21"/>
  <c r="I1068" i="21"/>
  <c r="I1067" i="21"/>
  <c r="I1066" i="21"/>
  <c r="I1065" i="21"/>
  <c r="I1064" i="21"/>
  <c r="I1063" i="21"/>
  <c r="I1062" i="21"/>
  <c r="I1061" i="21"/>
  <c r="I1060" i="21"/>
  <c r="I1059" i="21"/>
  <c r="I1058" i="21"/>
  <c r="I1057" i="21"/>
  <c r="I1056" i="21"/>
  <c r="I1055" i="21"/>
  <c r="I1054" i="21"/>
  <c r="I1053" i="21"/>
  <c r="I1052" i="21"/>
  <c r="I1051" i="21"/>
  <c r="I1050" i="21"/>
  <c r="I1049" i="21"/>
  <c r="I1048" i="21"/>
  <c r="I1047" i="21"/>
  <c r="I1046" i="21"/>
  <c r="I1045" i="21"/>
  <c r="I1044" i="21"/>
  <c r="I1043" i="21"/>
  <c r="I1042" i="21"/>
  <c r="I1041" i="21"/>
  <c r="I1040" i="21"/>
  <c r="I1039" i="21"/>
  <c r="I1038" i="21"/>
  <c r="I1037" i="21"/>
  <c r="I1036" i="21"/>
  <c r="I1035" i="21"/>
  <c r="I1034" i="21"/>
  <c r="I1033" i="21"/>
  <c r="I1032" i="21"/>
  <c r="I1031" i="21"/>
  <c r="I1030" i="21"/>
  <c r="I1029" i="21"/>
  <c r="I1028" i="21"/>
  <c r="I1027" i="21"/>
  <c r="I1026" i="21"/>
  <c r="I1025" i="21"/>
  <c r="I1024" i="21"/>
  <c r="I1023" i="21"/>
  <c r="I1022" i="21"/>
  <c r="I1021" i="21"/>
  <c r="I1020" i="21"/>
  <c r="I1019" i="21"/>
  <c r="I1018" i="21"/>
  <c r="I1017" i="21"/>
  <c r="I1016" i="21"/>
  <c r="I1015" i="21"/>
  <c r="I1014" i="21"/>
  <c r="I1013" i="21"/>
  <c r="I1012" i="21"/>
  <c r="I1011" i="21"/>
  <c r="I1010" i="21"/>
  <c r="I1009" i="21"/>
  <c r="I1008" i="21"/>
  <c r="I1007" i="21"/>
  <c r="I1006" i="21"/>
  <c r="I1005" i="21"/>
  <c r="I1004" i="21"/>
  <c r="I1003" i="21"/>
  <c r="I1002" i="21"/>
  <c r="I1001" i="21"/>
  <c r="I1000" i="21"/>
  <c r="I999" i="21"/>
  <c r="I998" i="21"/>
  <c r="I997" i="21"/>
  <c r="I996" i="21"/>
  <c r="I995" i="21"/>
  <c r="I994" i="21"/>
  <c r="I993" i="21"/>
  <c r="I992" i="21"/>
  <c r="I991" i="21"/>
  <c r="I990" i="21"/>
  <c r="I989" i="21"/>
  <c r="I988" i="21"/>
  <c r="I987" i="21"/>
  <c r="I986" i="21"/>
  <c r="I985" i="21"/>
  <c r="I984" i="21"/>
  <c r="I983" i="21"/>
  <c r="I982" i="21"/>
  <c r="I981" i="21"/>
  <c r="I980" i="21"/>
  <c r="I979" i="21"/>
  <c r="I978" i="21"/>
  <c r="I977" i="21"/>
  <c r="I976" i="21"/>
  <c r="I975" i="21"/>
  <c r="I974" i="21"/>
  <c r="I973" i="21"/>
  <c r="I972" i="21"/>
  <c r="I971" i="21"/>
  <c r="I970" i="21"/>
  <c r="I969" i="21"/>
  <c r="I968" i="21"/>
  <c r="I967" i="21"/>
  <c r="I966" i="21"/>
  <c r="I965" i="21"/>
  <c r="I964" i="21"/>
  <c r="I963" i="21"/>
  <c r="I962" i="21"/>
  <c r="I961" i="21"/>
  <c r="I960" i="21"/>
  <c r="I959" i="21"/>
  <c r="I958" i="21"/>
  <c r="I957" i="21"/>
  <c r="I956" i="21"/>
  <c r="I955" i="21"/>
  <c r="I954" i="21"/>
  <c r="I953" i="21"/>
  <c r="I952" i="21"/>
  <c r="I951" i="21"/>
  <c r="I950" i="21"/>
  <c r="I949" i="21"/>
  <c r="I948" i="21"/>
  <c r="I947" i="21"/>
  <c r="I946" i="21"/>
  <c r="I945" i="21"/>
  <c r="I944" i="21"/>
  <c r="I943" i="21"/>
  <c r="I942" i="21"/>
  <c r="I941" i="21"/>
  <c r="I940" i="21"/>
  <c r="I939" i="21"/>
  <c r="I938" i="21"/>
  <c r="I937" i="21"/>
  <c r="I936" i="21"/>
  <c r="I935" i="21"/>
  <c r="I934" i="21"/>
  <c r="I933" i="21"/>
  <c r="I932" i="21"/>
  <c r="I931" i="21"/>
  <c r="I930" i="21"/>
  <c r="I929" i="21"/>
  <c r="I928" i="21"/>
  <c r="I927" i="21"/>
  <c r="I926" i="21"/>
  <c r="I925" i="21"/>
  <c r="I924" i="21"/>
  <c r="I923" i="21"/>
  <c r="I922" i="21"/>
  <c r="I921" i="21"/>
  <c r="I920" i="21"/>
  <c r="I919" i="21"/>
  <c r="I918" i="21"/>
  <c r="I917" i="21"/>
  <c r="I916" i="21"/>
  <c r="I915" i="21"/>
  <c r="I914" i="21"/>
  <c r="I913" i="21"/>
  <c r="I912" i="21"/>
  <c r="I911" i="21"/>
  <c r="I910" i="21"/>
  <c r="I909" i="21"/>
  <c r="I908" i="21"/>
  <c r="I907" i="21"/>
  <c r="I906" i="21"/>
  <c r="I905" i="21"/>
  <c r="I904" i="21"/>
  <c r="I903" i="21"/>
  <c r="I902" i="21"/>
  <c r="I901" i="21"/>
  <c r="I900" i="21"/>
  <c r="I899" i="21"/>
  <c r="I898" i="21"/>
  <c r="I897" i="21"/>
  <c r="I896" i="21"/>
  <c r="I895" i="21"/>
  <c r="I894" i="21"/>
  <c r="I893" i="21"/>
  <c r="I892" i="21"/>
  <c r="I891" i="21"/>
  <c r="I890" i="21"/>
  <c r="I889" i="21"/>
  <c r="I888" i="21"/>
  <c r="I887" i="21"/>
  <c r="I886" i="21"/>
  <c r="I885" i="21"/>
  <c r="I884" i="21"/>
  <c r="I883" i="21"/>
  <c r="I882" i="21"/>
  <c r="I881" i="21"/>
  <c r="I880" i="21"/>
  <c r="I879" i="21"/>
  <c r="I878" i="21"/>
  <c r="I877" i="21"/>
  <c r="I876" i="21"/>
  <c r="I875" i="21"/>
  <c r="I874" i="21"/>
  <c r="I873" i="21"/>
  <c r="I872" i="21"/>
  <c r="I871" i="21"/>
  <c r="I870" i="21"/>
  <c r="I869" i="21"/>
  <c r="I868" i="21"/>
  <c r="I867" i="21"/>
  <c r="I866" i="21"/>
  <c r="I865" i="21"/>
  <c r="I864" i="21"/>
  <c r="I863" i="21"/>
  <c r="I862" i="21"/>
  <c r="I861" i="21"/>
  <c r="I860" i="21"/>
  <c r="I859" i="21"/>
  <c r="I858" i="21"/>
  <c r="I857" i="21"/>
  <c r="I856" i="21"/>
  <c r="I855" i="21"/>
  <c r="I854" i="21"/>
  <c r="I853" i="21"/>
  <c r="I852" i="21"/>
  <c r="I851" i="21"/>
  <c r="I850" i="21"/>
  <c r="I849" i="21"/>
  <c r="I848" i="21"/>
  <c r="I847" i="21"/>
  <c r="I846" i="21"/>
  <c r="I845" i="21"/>
  <c r="I844" i="21"/>
  <c r="I843" i="21"/>
  <c r="I842" i="21"/>
  <c r="I841" i="21"/>
  <c r="I840" i="21"/>
  <c r="I839" i="21"/>
  <c r="I838" i="21"/>
  <c r="I837" i="21"/>
  <c r="I836" i="21"/>
  <c r="I835" i="21"/>
  <c r="I834" i="21"/>
  <c r="I833" i="21"/>
  <c r="I832" i="21"/>
  <c r="I831" i="21"/>
  <c r="I830" i="21"/>
  <c r="I829" i="21"/>
  <c r="I828" i="21"/>
  <c r="I827" i="21"/>
  <c r="I826" i="21"/>
  <c r="I825" i="21"/>
  <c r="I824" i="21"/>
  <c r="I823" i="21"/>
  <c r="I822" i="21"/>
  <c r="I821" i="21"/>
  <c r="I820" i="21"/>
  <c r="I819" i="21"/>
  <c r="I818" i="21"/>
  <c r="I817" i="21"/>
  <c r="I816" i="21"/>
  <c r="I815" i="21"/>
  <c r="I814" i="21"/>
  <c r="I813" i="21"/>
  <c r="I812" i="21"/>
  <c r="I811" i="21"/>
  <c r="I810" i="21"/>
  <c r="I809" i="21"/>
  <c r="I808" i="21"/>
  <c r="I807" i="21"/>
  <c r="I806" i="21"/>
  <c r="I805" i="21"/>
  <c r="I804" i="21"/>
  <c r="I803" i="21"/>
  <c r="I802" i="21"/>
  <c r="I801" i="21"/>
  <c r="I800" i="21"/>
  <c r="I799" i="21"/>
  <c r="I798" i="21"/>
  <c r="I797" i="21"/>
  <c r="I796" i="21"/>
  <c r="I795" i="21"/>
  <c r="I794" i="21"/>
  <c r="I793" i="21"/>
  <c r="I792" i="21"/>
  <c r="I791" i="21"/>
  <c r="I790" i="21"/>
  <c r="I789" i="21"/>
  <c r="I788" i="21"/>
  <c r="I787" i="21"/>
  <c r="I786" i="21"/>
  <c r="I785" i="21"/>
  <c r="I784" i="21"/>
  <c r="I783" i="21"/>
  <c r="I782" i="21"/>
  <c r="I781" i="21"/>
  <c r="I780" i="21"/>
  <c r="I779" i="21"/>
  <c r="I778" i="21"/>
  <c r="I777" i="21"/>
  <c r="I776" i="21"/>
  <c r="I775" i="21"/>
  <c r="I774" i="21"/>
  <c r="I773" i="21"/>
  <c r="I772" i="21"/>
  <c r="I771" i="21"/>
  <c r="I770" i="21"/>
  <c r="I769" i="21"/>
  <c r="I768" i="21"/>
  <c r="I767" i="21"/>
  <c r="I766" i="21"/>
  <c r="I765" i="21"/>
  <c r="I764" i="21"/>
  <c r="I763" i="21"/>
  <c r="I762" i="21"/>
  <c r="I761" i="21"/>
  <c r="I760" i="21"/>
  <c r="I759" i="21"/>
  <c r="I758" i="21"/>
  <c r="I757" i="21"/>
  <c r="I756" i="21"/>
  <c r="I755" i="21"/>
  <c r="I754" i="21"/>
  <c r="I753" i="21"/>
  <c r="I752" i="21"/>
  <c r="I751" i="21"/>
  <c r="I750" i="21"/>
  <c r="I749" i="21"/>
  <c r="I748" i="21"/>
  <c r="I747" i="21"/>
  <c r="I746" i="21"/>
  <c r="I745" i="21"/>
  <c r="I744" i="21"/>
  <c r="I743" i="21"/>
  <c r="I742" i="21"/>
  <c r="I741" i="21"/>
  <c r="I740" i="21"/>
  <c r="I739" i="21"/>
  <c r="I738" i="21"/>
  <c r="I737" i="21"/>
  <c r="I736" i="21"/>
  <c r="I735" i="21"/>
  <c r="I734" i="21"/>
  <c r="I733" i="21"/>
  <c r="I732" i="21"/>
  <c r="I731" i="21"/>
  <c r="I730" i="21"/>
  <c r="I729" i="21"/>
  <c r="I728" i="21"/>
  <c r="I727" i="21"/>
  <c r="I726" i="21"/>
  <c r="I725" i="21"/>
  <c r="I724" i="21"/>
  <c r="I723" i="21"/>
  <c r="I722" i="21"/>
  <c r="I721" i="21"/>
  <c r="I720" i="21"/>
  <c r="I719" i="21"/>
  <c r="I718" i="21"/>
  <c r="I717" i="21"/>
  <c r="I716" i="21"/>
  <c r="I715" i="21"/>
  <c r="I714" i="21"/>
  <c r="I713" i="21"/>
  <c r="I712" i="21"/>
  <c r="I711" i="21"/>
  <c r="I710" i="21"/>
  <c r="I709" i="21"/>
  <c r="I708" i="21"/>
  <c r="I707" i="21"/>
  <c r="I706" i="21"/>
  <c r="I705" i="21"/>
  <c r="I704" i="21"/>
  <c r="I703" i="21"/>
  <c r="I702" i="21"/>
  <c r="I701" i="21"/>
  <c r="I700" i="21"/>
  <c r="I699" i="21"/>
  <c r="I698" i="21"/>
  <c r="I697" i="21"/>
  <c r="I696" i="21"/>
  <c r="I695" i="21"/>
  <c r="I694" i="21"/>
  <c r="I693" i="21"/>
  <c r="I692" i="21"/>
  <c r="I691" i="21"/>
  <c r="I690" i="21"/>
  <c r="I689" i="21"/>
  <c r="I688" i="21"/>
  <c r="I687" i="21"/>
  <c r="I686" i="21"/>
  <c r="I685" i="21"/>
  <c r="I684" i="21"/>
  <c r="I683" i="21"/>
  <c r="I682" i="21"/>
  <c r="I681" i="21"/>
  <c r="I680" i="21"/>
  <c r="I679" i="21"/>
  <c r="I678" i="21"/>
  <c r="I677" i="21"/>
  <c r="I676" i="21"/>
  <c r="I675" i="21"/>
  <c r="I674" i="21"/>
  <c r="I673" i="21"/>
  <c r="I672" i="21"/>
  <c r="I671" i="21"/>
  <c r="I670" i="21"/>
  <c r="I669" i="21"/>
  <c r="I668" i="21"/>
  <c r="I667" i="21"/>
  <c r="I666" i="21"/>
  <c r="I665" i="21"/>
  <c r="I664" i="21"/>
  <c r="I663" i="21"/>
  <c r="I662" i="21"/>
  <c r="I661" i="21"/>
  <c r="I660" i="21"/>
  <c r="I659" i="21"/>
  <c r="I658" i="21"/>
  <c r="I657" i="21"/>
  <c r="I656" i="21"/>
  <c r="I655" i="21"/>
  <c r="I654" i="21"/>
  <c r="I653" i="21"/>
  <c r="I652" i="21"/>
  <c r="I651" i="21"/>
  <c r="I650" i="21"/>
  <c r="I649" i="21"/>
  <c r="I648" i="21"/>
  <c r="I647" i="21"/>
  <c r="I646" i="21"/>
  <c r="I645" i="21"/>
  <c r="I644" i="21"/>
  <c r="I643" i="21"/>
  <c r="I642" i="21"/>
  <c r="I641" i="21"/>
  <c r="I640" i="21"/>
  <c r="I639" i="21"/>
  <c r="I638" i="21"/>
  <c r="I637" i="21"/>
  <c r="I636" i="21"/>
  <c r="I635" i="21"/>
  <c r="I634" i="21"/>
  <c r="I633" i="21"/>
  <c r="I632" i="21"/>
  <c r="I631" i="21"/>
  <c r="I630" i="21"/>
  <c r="I629" i="21"/>
  <c r="I628" i="21"/>
  <c r="I627" i="21"/>
  <c r="I626" i="21"/>
  <c r="I625" i="21"/>
  <c r="I624" i="21"/>
  <c r="I623" i="21"/>
  <c r="I622" i="21"/>
  <c r="I621" i="21"/>
  <c r="I620" i="21"/>
  <c r="I619" i="21"/>
  <c r="I618" i="21"/>
  <c r="I617" i="21"/>
  <c r="I616" i="21"/>
  <c r="I615" i="21"/>
  <c r="I614" i="21"/>
  <c r="I613" i="21"/>
  <c r="I612" i="21"/>
  <c r="I611" i="21"/>
  <c r="I610" i="21"/>
  <c r="I609" i="21"/>
  <c r="I608" i="21"/>
  <c r="I607" i="21"/>
  <c r="I606" i="21"/>
  <c r="I605" i="21"/>
  <c r="I604" i="21"/>
  <c r="I603" i="21"/>
  <c r="I602" i="21"/>
  <c r="I601" i="21"/>
  <c r="I600" i="21"/>
  <c r="I599" i="21"/>
  <c r="I598" i="21"/>
  <c r="I597" i="21"/>
  <c r="I596" i="21"/>
  <c r="I595" i="21"/>
  <c r="I594" i="21"/>
  <c r="I593" i="21"/>
  <c r="I592" i="21"/>
  <c r="I591" i="21"/>
  <c r="I590" i="21"/>
  <c r="I589" i="21"/>
  <c r="I588" i="21"/>
  <c r="I587" i="21"/>
  <c r="I586" i="21"/>
  <c r="I585" i="21"/>
  <c r="I584" i="21"/>
  <c r="I583" i="21"/>
  <c r="I582" i="21"/>
  <c r="I581" i="21"/>
  <c r="I580" i="21"/>
  <c r="I579" i="21"/>
  <c r="I578" i="21"/>
  <c r="I577" i="21"/>
  <c r="I576" i="21"/>
  <c r="I575" i="21"/>
  <c r="I574" i="21"/>
  <c r="I573" i="21"/>
  <c r="I572" i="21"/>
  <c r="I571" i="21"/>
  <c r="I570" i="21"/>
  <c r="I569" i="21"/>
  <c r="I568" i="21"/>
  <c r="I567" i="21"/>
  <c r="I566" i="21"/>
  <c r="I565" i="21"/>
  <c r="I564" i="21"/>
  <c r="I563" i="21"/>
  <c r="I562" i="21"/>
  <c r="I561" i="21"/>
  <c r="I560" i="21"/>
  <c r="I559" i="21"/>
  <c r="I558" i="21"/>
  <c r="I557" i="21"/>
  <c r="I556" i="21"/>
  <c r="I555" i="21"/>
  <c r="I554" i="21"/>
  <c r="I553" i="21"/>
  <c r="I552" i="21"/>
  <c r="I551" i="21"/>
  <c r="I550" i="21"/>
  <c r="I549" i="21"/>
  <c r="I548" i="21"/>
  <c r="I547" i="21"/>
  <c r="I546" i="21"/>
  <c r="I545" i="21"/>
  <c r="I544" i="21"/>
  <c r="I543" i="21"/>
  <c r="I542" i="21"/>
  <c r="I541" i="21"/>
  <c r="I540" i="21"/>
  <c r="I539" i="21"/>
  <c r="I538" i="21"/>
  <c r="I537" i="21"/>
  <c r="I536" i="21"/>
  <c r="I535" i="21"/>
  <c r="I534" i="21"/>
  <c r="I533" i="21"/>
  <c r="I532" i="21"/>
  <c r="I531" i="21"/>
  <c r="I530" i="21"/>
  <c r="I529" i="21"/>
  <c r="I528" i="21"/>
  <c r="I527" i="21"/>
  <c r="I526" i="21"/>
  <c r="I525" i="21"/>
  <c r="I524" i="21"/>
  <c r="I523" i="21"/>
  <c r="I522" i="21"/>
  <c r="I521" i="21"/>
  <c r="I520" i="21"/>
  <c r="I519" i="21"/>
  <c r="I518" i="21"/>
  <c r="I517" i="21"/>
  <c r="I516" i="21"/>
  <c r="I515" i="21"/>
  <c r="I514" i="21"/>
  <c r="I513" i="21"/>
  <c r="I512" i="21"/>
  <c r="I511" i="21"/>
  <c r="I510" i="21"/>
  <c r="I509" i="21"/>
  <c r="I508" i="21"/>
  <c r="I507" i="21"/>
  <c r="I506" i="21"/>
  <c r="I505" i="21"/>
  <c r="I504" i="21"/>
  <c r="I503" i="21"/>
  <c r="I502" i="21"/>
  <c r="I501" i="21"/>
  <c r="I500" i="21"/>
  <c r="I499" i="21"/>
  <c r="I498" i="21"/>
  <c r="I497" i="21"/>
  <c r="I496" i="21"/>
  <c r="I495" i="21"/>
  <c r="I494" i="21"/>
  <c r="I493" i="21"/>
  <c r="I492" i="21"/>
  <c r="I491" i="21"/>
  <c r="I490" i="21"/>
  <c r="I489" i="21"/>
  <c r="I488" i="21"/>
  <c r="I487" i="21"/>
  <c r="I486" i="21"/>
  <c r="I485" i="21"/>
  <c r="I484" i="21"/>
  <c r="I483" i="21"/>
  <c r="I482" i="21"/>
  <c r="I481" i="21"/>
  <c r="I480" i="21"/>
  <c r="I479" i="21"/>
  <c r="I478" i="21"/>
  <c r="I477" i="21"/>
  <c r="I476" i="21"/>
  <c r="I475" i="21"/>
  <c r="I474" i="21"/>
  <c r="I473" i="21"/>
  <c r="I472" i="21"/>
  <c r="I471" i="21"/>
  <c r="I470" i="21"/>
  <c r="I469" i="21"/>
  <c r="I468" i="21"/>
  <c r="I467" i="21"/>
  <c r="I466" i="21"/>
  <c r="I465" i="21"/>
  <c r="I464" i="21"/>
  <c r="I463" i="21"/>
  <c r="I462" i="21"/>
  <c r="I461" i="21"/>
  <c r="I460" i="21"/>
  <c r="I459" i="21"/>
  <c r="I458" i="21"/>
  <c r="I457" i="21"/>
  <c r="I456" i="21"/>
  <c r="I455" i="21"/>
  <c r="I454" i="21"/>
  <c r="I453" i="21"/>
  <c r="I452" i="21"/>
  <c r="I451" i="21"/>
  <c r="I450" i="21"/>
  <c r="I449" i="21"/>
  <c r="I448" i="21"/>
  <c r="I447" i="21"/>
  <c r="I446" i="21"/>
  <c r="I445" i="21"/>
  <c r="I444" i="21"/>
  <c r="I443" i="21"/>
  <c r="I442" i="21"/>
  <c r="I441" i="21"/>
  <c r="I440" i="21"/>
  <c r="I439" i="21"/>
  <c r="I438" i="21"/>
  <c r="I437" i="21"/>
  <c r="I436" i="21"/>
  <c r="I435" i="21"/>
  <c r="I434" i="21"/>
  <c r="I433" i="21"/>
  <c r="I432" i="21"/>
  <c r="I431" i="21"/>
  <c r="I430" i="21"/>
  <c r="I429" i="21"/>
  <c r="I428" i="21"/>
  <c r="I427" i="21"/>
  <c r="I426" i="21"/>
  <c r="I425" i="21"/>
  <c r="I424" i="21"/>
  <c r="I423" i="21"/>
  <c r="I422" i="21"/>
  <c r="I421" i="21"/>
  <c r="I420" i="21"/>
  <c r="I419" i="21"/>
  <c r="I418" i="21"/>
  <c r="I417" i="21"/>
  <c r="I416" i="21"/>
  <c r="I415" i="21"/>
  <c r="I414" i="21"/>
  <c r="I413" i="21"/>
  <c r="I412" i="21"/>
  <c r="I411" i="21"/>
  <c r="I410" i="21"/>
  <c r="I409" i="21"/>
  <c r="I408" i="21"/>
  <c r="I407" i="21"/>
  <c r="I406" i="21"/>
  <c r="I405" i="21"/>
  <c r="I404" i="21"/>
  <c r="I403" i="21"/>
  <c r="I402" i="21"/>
  <c r="I401" i="21"/>
  <c r="I400" i="21"/>
  <c r="I399" i="21"/>
  <c r="I398" i="21"/>
  <c r="I397" i="21"/>
  <c r="I396" i="21"/>
  <c r="I395" i="21"/>
  <c r="I394" i="21"/>
  <c r="I393" i="21"/>
  <c r="I392" i="21"/>
  <c r="I391" i="21"/>
  <c r="I390" i="21"/>
  <c r="I389" i="21"/>
  <c r="I388" i="21"/>
  <c r="I387" i="21"/>
  <c r="I386" i="21"/>
  <c r="I385" i="21"/>
  <c r="I384" i="21"/>
  <c r="I383" i="21"/>
  <c r="I382" i="21"/>
  <c r="I381" i="21"/>
  <c r="I380" i="21"/>
  <c r="I379" i="21"/>
  <c r="I378" i="21"/>
  <c r="I377" i="21"/>
  <c r="I376" i="21"/>
  <c r="I375" i="21"/>
  <c r="I374" i="21"/>
  <c r="I373" i="21"/>
  <c r="I372" i="21"/>
  <c r="I371" i="21"/>
  <c r="I370" i="21"/>
  <c r="I369" i="21"/>
  <c r="I368" i="21"/>
  <c r="I367" i="21"/>
  <c r="I366" i="21"/>
  <c r="I365" i="21"/>
  <c r="I364" i="21"/>
  <c r="I363" i="21"/>
  <c r="I362" i="21"/>
  <c r="I361" i="21"/>
  <c r="I360" i="21"/>
  <c r="I359" i="21"/>
  <c r="I358" i="21"/>
  <c r="I357" i="21"/>
  <c r="I356" i="21"/>
  <c r="I355" i="21"/>
  <c r="I354" i="21"/>
  <c r="I353" i="21"/>
  <c r="I352" i="21"/>
  <c r="I351" i="21"/>
  <c r="I350" i="21"/>
  <c r="I349" i="21"/>
  <c r="I348" i="21"/>
  <c r="I347" i="21"/>
  <c r="I346" i="21"/>
  <c r="I345" i="21"/>
  <c r="I344" i="21"/>
  <c r="I343" i="21"/>
  <c r="I342" i="21"/>
  <c r="I341" i="21"/>
  <c r="I340" i="21"/>
  <c r="I339" i="21"/>
  <c r="I338" i="21"/>
  <c r="I337" i="21"/>
  <c r="I336" i="21"/>
  <c r="I335" i="21"/>
  <c r="I334" i="21"/>
  <c r="I333" i="21"/>
  <c r="I332" i="21"/>
  <c r="I331" i="21"/>
  <c r="I330" i="21"/>
  <c r="I329" i="21"/>
  <c r="I328" i="21"/>
  <c r="I327" i="21"/>
  <c r="I326" i="21"/>
  <c r="I325" i="21"/>
  <c r="I324" i="21"/>
  <c r="I323" i="21"/>
  <c r="I322" i="21"/>
  <c r="I321" i="21"/>
  <c r="I320" i="21"/>
  <c r="I319" i="21"/>
  <c r="I318" i="21"/>
  <c r="I317" i="21"/>
  <c r="I316" i="21"/>
  <c r="I315" i="21"/>
  <c r="I314" i="21"/>
  <c r="I313" i="21"/>
  <c r="I312" i="21"/>
  <c r="I311" i="21"/>
  <c r="I310" i="21"/>
  <c r="I309" i="21"/>
  <c r="I308" i="21"/>
  <c r="I307" i="21"/>
  <c r="I306" i="21"/>
  <c r="I305" i="21"/>
  <c r="I304" i="21"/>
  <c r="I303" i="21"/>
  <c r="I302" i="21"/>
  <c r="I301" i="21"/>
  <c r="I300" i="21"/>
  <c r="I299" i="21"/>
  <c r="I298" i="21"/>
  <c r="I297" i="21"/>
  <c r="I296" i="21"/>
  <c r="I295" i="21"/>
  <c r="I294" i="21"/>
  <c r="I293" i="21"/>
  <c r="I292" i="21"/>
  <c r="I291" i="21"/>
  <c r="I290" i="21"/>
  <c r="I289" i="21"/>
  <c r="I288" i="21"/>
  <c r="I287" i="21"/>
  <c r="I286" i="21"/>
  <c r="I285" i="21"/>
  <c r="I284" i="21"/>
  <c r="I283" i="21"/>
  <c r="I282" i="21"/>
  <c r="I281" i="21"/>
  <c r="I280" i="21"/>
  <c r="I279" i="21"/>
  <c r="I278" i="21"/>
  <c r="I277" i="21"/>
  <c r="I276" i="21"/>
  <c r="I275" i="21"/>
  <c r="I274" i="21"/>
  <c r="I273" i="21"/>
  <c r="I272" i="21"/>
  <c r="I271" i="21"/>
  <c r="I270" i="21"/>
  <c r="I269" i="21"/>
  <c r="I268" i="21"/>
  <c r="I267" i="21"/>
  <c r="I266" i="21"/>
  <c r="I265" i="21"/>
  <c r="I264" i="21"/>
  <c r="I263" i="21"/>
  <c r="I262" i="21"/>
  <c r="I261" i="21"/>
  <c r="I260" i="21"/>
  <c r="I259" i="21"/>
  <c r="I258" i="21"/>
  <c r="I257" i="21"/>
  <c r="I256" i="21"/>
  <c r="I255" i="21"/>
  <c r="I254" i="21"/>
  <c r="I253" i="21"/>
  <c r="I252" i="21"/>
  <c r="I251" i="21"/>
  <c r="I250" i="21"/>
  <c r="I249" i="21"/>
  <c r="I248" i="21"/>
  <c r="I247" i="21"/>
  <c r="I246" i="21"/>
  <c r="I245" i="21"/>
  <c r="I244" i="21"/>
  <c r="I243" i="21"/>
  <c r="I242" i="21"/>
  <c r="I241" i="21"/>
  <c r="I240" i="21"/>
  <c r="I239" i="21"/>
  <c r="I238" i="21"/>
  <c r="I237" i="21"/>
  <c r="I236" i="21"/>
  <c r="I235" i="21"/>
  <c r="I234" i="21"/>
  <c r="I233" i="21"/>
  <c r="I232" i="21"/>
  <c r="I231" i="21"/>
  <c r="I230" i="21"/>
  <c r="I229" i="21"/>
  <c r="I228" i="21"/>
  <c r="I227" i="21"/>
  <c r="I226" i="21"/>
  <c r="I225" i="21"/>
  <c r="I224" i="21"/>
  <c r="I223" i="21"/>
  <c r="I222" i="21"/>
  <c r="I221" i="21"/>
  <c r="I220" i="21"/>
  <c r="I219" i="21"/>
  <c r="I218" i="21"/>
  <c r="I217" i="21"/>
  <c r="I216" i="21"/>
  <c r="I215" i="21"/>
  <c r="I214" i="21"/>
  <c r="I213" i="21"/>
  <c r="I212" i="21"/>
  <c r="I211" i="21"/>
  <c r="I210" i="21"/>
  <c r="I209" i="21"/>
  <c r="I208" i="21"/>
  <c r="I207" i="21"/>
  <c r="I206" i="21"/>
  <c r="I205" i="21"/>
  <c r="I204" i="21"/>
  <c r="I203" i="21"/>
  <c r="I202" i="21"/>
  <c r="I201" i="21"/>
  <c r="I200" i="21"/>
  <c r="I199" i="21"/>
  <c r="I198" i="21"/>
  <c r="I197" i="21"/>
  <c r="I196" i="21"/>
  <c r="I195" i="21"/>
  <c r="I194" i="21"/>
  <c r="I193" i="21"/>
  <c r="I192" i="21"/>
  <c r="I191" i="21"/>
  <c r="I190" i="21"/>
  <c r="I189" i="21"/>
  <c r="I188" i="21"/>
  <c r="I187" i="21"/>
  <c r="I186" i="21"/>
  <c r="I185" i="21"/>
  <c r="I184" i="21"/>
  <c r="I183" i="21"/>
  <c r="I182" i="21"/>
  <c r="I181" i="21"/>
  <c r="I180" i="21"/>
  <c r="I179" i="21"/>
  <c r="I178" i="21"/>
  <c r="I177" i="21"/>
  <c r="I176" i="21"/>
  <c r="I175" i="21"/>
  <c r="I174" i="21"/>
  <c r="I173" i="21"/>
  <c r="I172" i="21"/>
  <c r="I171" i="21"/>
  <c r="I170" i="21"/>
  <c r="I169" i="21"/>
  <c r="I168" i="21"/>
  <c r="I167" i="21"/>
  <c r="I166" i="21"/>
  <c r="I165" i="21"/>
  <c r="I164" i="21"/>
  <c r="I163" i="21"/>
  <c r="I162" i="21"/>
  <c r="I161" i="21"/>
  <c r="I160" i="21"/>
  <c r="I159" i="21"/>
  <c r="I158" i="21"/>
  <c r="I157" i="21"/>
  <c r="I156" i="21"/>
  <c r="I155" i="21"/>
  <c r="I154" i="21"/>
  <c r="I153" i="21"/>
  <c r="I152" i="21"/>
  <c r="I149" i="21"/>
  <c r="I148" i="21"/>
  <c r="I147" i="21"/>
  <c r="I146" i="21"/>
  <c r="I145" i="21"/>
  <c r="I144" i="21"/>
  <c r="I143" i="21"/>
  <c r="I142" i="21"/>
  <c r="I141" i="21"/>
  <c r="I140" i="21"/>
  <c r="I139" i="21"/>
  <c r="I138" i="21"/>
  <c r="I137" i="21"/>
  <c r="I136" i="21"/>
  <c r="I135" i="21"/>
  <c r="I134" i="21"/>
  <c r="I133" i="21"/>
  <c r="I132" i="21"/>
  <c r="I131" i="21"/>
  <c r="I130" i="21"/>
  <c r="I129" i="21"/>
  <c r="I128" i="21"/>
  <c r="I127" i="21"/>
  <c r="I126" i="21"/>
  <c r="I125" i="21"/>
  <c r="I124" i="21"/>
  <c r="I123" i="21"/>
  <c r="I122" i="21"/>
  <c r="I121" i="21"/>
  <c r="I120" i="21"/>
  <c r="H5" i="16"/>
  <c r="H4" i="16"/>
  <c r="H3" i="16"/>
  <c r="F118" i="24"/>
  <c r="F117" i="24"/>
  <c r="I117" i="24" s="1"/>
  <c r="F116" i="24"/>
  <c r="F115" i="24"/>
  <c r="F114" i="24"/>
  <c r="F113" i="24"/>
  <c r="F112" i="24"/>
  <c r="I111" i="24"/>
  <c r="F111" i="24"/>
  <c r="F110" i="24"/>
  <c r="F109" i="24"/>
  <c r="F108" i="24"/>
  <c r="I108" i="24" s="1"/>
  <c r="F107" i="24"/>
  <c r="I107" i="24" s="1"/>
  <c r="I106" i="24"/>
  <c r="F106" i="24"/>
  <c r="I105" i="24"/>
  <c r="F105" i="24"/>
  <c r="F104" i="24"/>
  <c r="I104" i="24" s="1"/>
  <c r="F103" i="24"/>
  <c r="I103" i="24" s="1"/>
  <c r="I102" i="24"/>
  <c r="F102" i="24"/>
  <c r="I101" i="24"/>
  <c r="F101" i="24"/>
  <c r="F100" i="24"/>
  <c r="I100" i="24" s="1"/>
  <c r="F99" i="24"/>
  <c r="I99" i="24" s="1"/>
  <c r="I98" i="24"/>
  <c r="F98" i="24"/>
  <c r="I97" i="24"/>
  <c r="F97" i="24"/>
  <c r="F96" i="24"/>
  <c r="I96" i="24" s="1"/>
  <c r="F95" i="24"/>
  <c r="I95" i="24" s="1"/>
  <c r="I94" i="24"/>
  <c r="F94" i="24"/>
  <c r="I93" i="24"/>
  <c r="F93" i="24"/>
  <c r="F92" i="24"/>
  <c r="I92" i="24" s="1"/>
  <c r="F91" i="24"/>
  <c r="I91" i="24" s="1"/>
  <c r="I90" i="24"/>
  <c r="F90" i="24"/>
  <c r="I89" i="24"/>
  <c r="F89" i="24"/>
  <c r="F88" i="24"/>
  <c r="I88" i="24" s="1"/>
  <c r="F87" i="24"/>
  <c r="I87" i="24" s="1"/>
  <c r="I86" i="24"/>
  <c r="F86" i="24"/>
  <c r="I85" i="24"/>
  <c r="F85" i="24"/>
  <c r="F84" i="24"/>
  <c r="I84" i="24" s="1"/>
  <c r="F83" i="24"/>
  <c r="I83" i="24" s="1"/>
  <c r="I82" i="24"/>
  <c r="F82" i="24"/>
  <c r="I81" i="24"/>
  <c r="F81" i="24"/>
  <c r="F80" i="24"/>
  <c r="I80" i="24" s="1"/>
  <c r="F79" i="24"/>
  <c r="I79" i="24" s="1"/>
  <c r="A79" i="24"/>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E26" i="24"/>
  <c r="F26" i="24" s="1"/>
  <c r="I26" i="24" s="1"/>
  <c r="F23" i="24"/>
  <c r="F22" i="24"/>
  <c r="E25" i="24" s="1"/>
  <c r="F25" i="24" s="1"/>
  <c r="I25" i="24" s="1"/>
  <c r="F21" i="24"/>
  <c r="I21" i="24" s="1"/>
  <c r="F20" i="24"/>
  <c r="I20" i="24" s="1"/>
  <c r="F19" i="24"/>
  <c r="I19" i="24" s="1"/>
  <c r="F18" i="24"/>
  <c r="I18" i="24" s="1"/>
  <c r="F17" i="24"/>
  <c r="I17" i="24" s="1"/>
  <c r="F16" i="24"/>
  <c r="I16" i="24" s="1"/>
  <c r="F15" i="24"/>
  <c r="I15" i="24" s="1"/>
  <c r="F14" i="24"/>
  <c r="I14" i="24" s="1"/>
  <c r="F13" i="24"/>
  <c r="I13" i="24" s="1"/>
  <c r="F12" i="24"/>
  <c r="I12" i="24" s="1"/>
  <c r="F11" i="24"/>
  <c r="I11" i="24" s="1"/>
  <c r="F10" i="24"/>
  <c r="I10" i="24" s="1"/>
  <c r="F9" i="24"/>
  <c r="I9" i="24" s="1"/>
  <c r="F8" i="24"/>
  <c r="I8" i="24" s="1"/>
  <c r="A8" i="24"/>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K6" i="24"/>
  <c r="K7" i="24" s="1"/>
  <c r="I22" i="24" l="1"/>
  <c r="H13" i="16"/>
  <c r="L6" i="24"/>
  <c r="K4" i="24"/>
  <c r="K5" i="24"/>
  <c r="I23" i="24"/>
  <c r="E27" i="24"/>
  <c r="F27" i="24" s="1"/>
  <c r="I27" i="24" s="1"/>
  <c r="E24" i="24"/>
  <c r="F24" i="24" s="1"/>
  <c r="I24" i="24" l="1"/>
  <c r="E29" i="24"/>
  <c r="F29" i="24" s="1"/>
  <c r="E28" i="24"/>
  <c r="F28" i="24" s="1"/>
  <c r="L7" i="24"/>
  <c r="M6" i="24"/>
  <c r="I28" i="24" l="1"/>
  <c r="E30" i="24"/>
  <c r="F30" i="24" s="1"/>
  <c r="I29" i="24"/>
  <c r="E31" i="24"/>
  <c r="F31" i="24" s="1"/>
  <c r="I31" i="24" s="1"/>
  <c r="N6" i="24"/>
  <c r="M7" i="24"/>
  <c r="I30" i="24" l="1"/>
  <c r="E32" i="24"/>
  <c r="F32" i="24" s="1"/>
  <c r="N7" i="24"/>
  <c r="O6" i="24"/>
  <c r="I32" i="24" l="1"/>
  <c r="I3" i="16" s="1"/>
  <c r="E34" i="24"/>
  <c r="F34" i="24" s="1"/>
  <c r="E33" i="24"/>
  <c r="F33" i="24" s="1"/>
  <c r="P6" i="24"/>
  <c r="O7" i="24"/>
  <c r="I33" i="24" l="1"/>
  <c r="E35" i="24"/>
  <c r="F35" i="24" s="1"/>
  <c r="I34" i="24"/>
  <c r="E36" i="24"/>
  <c r="F36" i="24" s="1"/>
  <c r="P7" i="24"/>
  <c r="Q6" i="24"/>
  <c r="I36" i="24" l="1"/>
  <c r="E38" i="24"/>
  <c r="F38" i="24" s="1"/>
  <c r="R6" i="24"/>
  <c r="Q7" i="24"/>
  <c r="I35" i="24"/>
  <c r="E37" i="24"/>
  <c r="F37" i="24" s="1"/>
  <c r="R7" i="24" l="1"/>
  <c r="R5" i="24"/>
  <c r="R4" i="24"/>
  <c r="S6" i="24"/>
  <c r="I37" i="24"/>
  <c r="E39" i="24"/>
  <c r="F39" i="24" s="1"/>
  <c r="I38" i="24"/>
  <c r="E40" i="24"/>
  <c r="F40" i="24" s="1"/>
  <c r="I39" i="24" l="1"/>
  <c r="E41" i="24"/>
  <c r="F41" i="24" s="1"/>
  <c r="I40" i="24"/>
  <c r="E42" i="24"/>
  <c r="F42" i="24" s="1"/>
  <c r="T6" i="24"/>
  <c r="S7" i="24"/>
  <c r="I41" i="24" l="1"/>
  <c r="E43" i="24"/>
  <c r="F43" i="24" s="1"/>
  <c r="I42" i="24"/>
  <c r="E44" i="24"/>
  <c r="F44" i="24" s="1"/>
  <c r="U6" i="24"/>
  <c r="T7" i="24"/>
  <c r="I43" i="24" l="1"/>
  <c r="E45" i="24"/>
  <c r="F45" i="24" s="1"/>
  <c r="I44" i="24"/>
  <c r="E46" i="24"/>
  <c r="F46" i="24" s="1"/>
  <c r="V6" i="24"/>
  <c r="U7" i="24"/>
  <c r="I46" i="24" l="1"/>
  <c r="E48" i="24"/>
  <c r="F48" i="24" s="1"/>
  <c r="I45" i="24"/>
  <c r="E47" i="24"/>
  <c r="F47" i="24" s="1"/>
  <c r="V7" i="24"/>
  <c r="W6" i="24"/>
  <c r="I47" i="24" l="1"/>
  <c r="E49" i="24"/>
  <c r="F49" i="24" s="1"/>
  <c r="W7" i="24"/>
  <c r="X6" i="24"/>
  <c r="I48" i="24"/>
  <c r="E50" i="24"/>
  <c r="F50" i="24" s="1"/>
  <c r="Y6" i="24" l="1"/>
  <c r="X7" i="24"/>
  <c r="I50" i="24"/>
  <c r="E52" i="24"/>
  <c r="F52" i="24" s="1"/>
  <c r="I49" i="24"/>
  <c r="E51" i="24"/>
  <c r="F51" i="24" s="1"/>
  <c r="I52" i="24" l="1"/>
  <c r="E54" i="24"/>
  <c r="F54" i="24" s="1"/>
  <c r="I51" i="24"/>
  <c r="E53" i="24"/>
  <c r="F53" i="24" s="1"/>
  <c r="Z6" i="24"/>
  <c r="Y7" i="24"/>
  <c r="Y5" i="24"/>
  <c r="Y4" i="24"/>
  <c r="I53" i="24" l="1"/>
  <c r="E55" i="24"/>
  <c r="F55" i="24" s="1"/>
  <c r="I54" i="24"/>
  <c r="E56" i="24"/>
  <c r="F56" i="24" s="1"/>
  <c r="Z7" i="24"/>
  <c r="AA6" i="24"/>
  <c r="AA7" i="24" l="1"/>
  <c r="AB6" i="24"/>
  <c r="I55" i="24"/>
  <c r="E57" i="24"/>
  <c r="F57" i="24" s="1"/>
  <c r="I56" i="24"/>
  <c r="E58" i="24"/>
  <c r="F58" i="24" s="1"/>
  <c r="I58" i="24" s="1"/>
  <c r="I57" i="24" l="1"/>
  <c r="E59" i="24"/>
  <c r="F59" i="24" s="1"/>
  <c r="I59" i="24" s="1"/>
  <c r="AB7" i="24"/>
  <c r="AC6" i="24"/>
  <c r="I5" i="16" l="1"/>
  <c r="I14" i="16"/>
  <c r="I4" i="16"/>
  <c r="AD6" i="24"/>
  <c r="AC7" i="24"/>
  <c r="I13" i="16" l="1"/>
  <c r="I15" i="16" s="1"/>
  <c r="AD7" i="24"/>
  <c r="AE6" i="24"/>
  <c r="AF6" i="24" l="1"/>
  <c r="AE7" i="24"/>
  <c r="AF5" i="24" l="1"/>
  <c r="AF7" i="24"/>
  <c r="AG6" i="24"/>
  <c r="AF4" i="24"/>
  <c r="AH6" i="24" l="1"/>
  <c r="AG7" i="24"/>
  <c r="AH7" i="24" l="1"/>
  <c r="AI6" i="24"/>
  <c r="AJ6" i="24" l="1"/>
  <c r="AI7" i="24"/>
  <c r="AJ7" i="24" l="1"/>
  <c r="AK6" i="24"/>
  <c r="AL6" i="24" l="1"/>
  <c r="AK7" i="24"/>
  <c r="AL7" i="24" l="1"/>
  <c r="AM6" i="24"/>
  <c r="AM4" i="24" l="1"/>
  <c r="AM7" i="24"/>
  <c r="AN6" i="24"/>
  <c r="AM5" i="24"/>
  <c r="AN7" i="24" l="1"/>
  <c r="AO6" i="24"/>
  <c r="AP6" i="24" l="1"/>
  <c r="AO7" i="24"/>
  <c r="AP7" i="24" l="1"/>
  <c r="AQ6" i="24"/>
  <c r="AQ7" i="24" l="1"/>
  <c r="AR6" i="24"/>
  <c r="AR7" i="24" l="1"/>
  <c r="AS6" i="24"/>
  <c r="AT6" i="24" l="1"/>
  <c r="AS7" i="24"/>
  <c r="AT7" i="24" l="1"/>
  <c r="AU6" i="24"/>
  <c r="AT4" i="24"/>
  <c r="AT5" i="24"/>
  <c r="AU7" i="24" l="1"/>
  <c r="AV6" i="24"/>
  <c r="AV7" i="24" l="1"/>
  <c r="AW6" i="24"/>
  <c r="AX6" i="24" l="1"/>
  <c r="AW7" i="24"/>
  <c r="AX7" i="24" l="1"/>
  <c r="AY6" i="24"/>
  <c r="AZ6" i="24" l="1"/>
  <c r="AY7" i="24"/>
  <c r="AZ7" i="24" l="1"/>
  <c r="BA6" i="24"/>
  <c r="BB6" i="24" l="1"/>
  <c r="BA5" i="24"/>
  <c r="BA7" i="24"/>
  <c r="BA4" i="24"/>
  <c r="BB7" i="24" l="1"/>
  <c r="BC6" i="24"/>
  <c r="BC7" i="24" l="1"/>
  <c r="BD6" i="24"/>
  <c r="BD7" i="24" l="1"/>
  <c r="BE6" i="24"/>
  <c r="BF6" i="24" l="1"/>
  <c r="BE7" i="24"/>
  <c r="BF7" i="24" l="1"/>
  <c r="BG6" i="24"/>
  <c r="BG7" i="24" l="1"/>
  <c r="BH6" i="24"/>
  <c r="BH5" i="24" l="1"/>
  <c r="BH7" i="24"/>
  <c r="BI6" i="24"/>
  <c r="BH4" i="24"/>
  <c r="BJ6" i="24" l="1"/>
  <c r="BI7" i="24"/>
  <c r="BJ7" i="24" l="1"/>
  <c r="BK6" i="24"/>
  <c r="BK7" i="24" l="1"/>
  <c r="BL6" i="24"/>
  <c r="BL7" i="24" l="1"/>
  <c r="BM6" i="24"/>
  <c r="BN6" i="24" l="1"/>
  <c r="BN7" i="24" s="1"/>
  <c r="BM7" i="24"/>
  <c r="I89" i="21" l="1"/>
  <c r="I88" i="21"/>
  <c r="I87" i="21"/>
  <c r="I86" i="21"/>
  <c r="I85" i="21"/>
  <c r="I84" i="21"/>
  <c r="I82" i="21"/>
  <c r="I83" i="21"/>
  <c r="I59" i="21"/>
  <c r="I81" i="21"/>
  <c r="I118" i="21"/>
  <c r="I117" i="21"/>
  <c r="I116" i="21"/>
  <c r="I115" i="21"/>
  <c r="I113" i="21"/>
  <c r="I112" i="21"/>
  <c r="I111" i="21"/>
  <c r="I110" i="21"/>
  <c r="I109" i="21"/>
  <c r="I108" i="21"/>
  <c r="I107" i="21"/>
  <c r="I106" i="21"/>
  <c r="I105" i="21"/>
  <c r="I104" i="21"/>
  <c r="I103" i="21"/>
  <c r="I102" i="21"/>
  <c r="I101" i="21"/>
  <c r="I100" i="21"/>
  <c r="I99" i="21"/>
  <c r="I98" i="21"/>
  <c r="I97" i="21"/>
  <c r="I96" i="21"/>
  <c r="I95" i="21"/>
  <c r="I94" i="21"/>
  <c r="I93" i="21"/>
  <c r="I92" i="21"/>
  <c r="I91" i="21"/>
  <c r="I90" i="21"/>
  <c r="I80" i="21"/>
  <c r="I78" i="21"/>
  <c r="I77" i="21"/>
  <c r="I76" i="21" l="1"/>
  <c r="I72" i="21"/>
  <c r="I74" i="21"/>
  <c r="I71" i="21" l="1"/>
  <c r="I73" i="21" l="1"/>
  <c r="I70" i="21"/>
  <c r="I69" i="21" l="1"/>
  <c r="I68" i="21"/>
  <c r="I67" i="21"/>
  <c r="I66" i="21"/>
  <c r="I64" i="21"/>
  <c r="I63" i="21"/>
  <c r="I62" i="21"/>
  <c r="I61" i="21"/>
  <c r="I60" i="21"/>
  <c r="I58" i="21"/>
  <c r="I52" i="21" l="1"/>
  <c r="I57" i="21" l="1"/>
  <c r="I55" i="21"/>
  <c r="I56" i="21"/>
  <c r="I53" i="21"/>
  <c r="I54" i="21"/>
  <c r="J5" i="16" l="1"/>
  <c r="J4" i="16"/>
  <c r="J3" i="16"/>
  <c r="F118" i="23"/>
  <c r="F117" i="23"/>
  <c r="I117" i="23" s="1"/>
  <c r="F116" i="23"/>
  <c r="F115" i="23"/>
  <c r="F114" i="23"/>
  <c r="F113" i="23"/>
  <c r="F112" i="23"/>
  <c r="I111" i="23"/>
  <c r="F111" i="23"/>
  <c r="F110" i="23"/>
  <c r="F109" i="23"/>
  <c r="F108" i="23"/>
  <c r="I108" i="23" s="1"/>
  <c r="I107" i="23"/>
  <c r="F107" i="23"/>
  <c r="I106" i="23"/>
  <c r="F106" i="23"/>
  <c r="I105" i="23"/>
  <c r="F105" i="23"/>
  <c r="F104" i="23"/>
  <c r="I104" i="23" s="1"/>
  <c r="I103" i="23"/>
  <c r="F103" i="23"/>
  <c r="I102" i="23"/>
  <c r="F102" i="23"/>
  <c r="I101" i="23"/>
  <c r="F101" i="23"/>
  <c r="F100" i="23"/>
  <c r="I100" i="23" s="1"/>
  <c r="I99" i="23"/>
  <c r="F99" i="23"/>
  <c r="I98" i="23"/>
  <c r="F98" i="23"/>
  <c r="I97" i="23"/>
  <c r="F97" i="23"/>
  <c r="F96" i="23"/>
  <c r="I96" i="23" s="1"/>
  <c r="I95" i="23"/>
  <c r="F95" i="23"/>
  <c r="I94" i="23"/>
  <c r="F94" i="23"/>
  <c r="I93" i="23"/>
  <c r="F93" i="23"/>
  <c r="F92" i="23"/>
  <c r="I92" i="23" s="1"/>
  <c r="I91" i="23"/>
  <c r="F91" i="23"/>
  <c r="I90" i="23"/>
  <c r="F90" i="23"/>
  <c r="I89" i="23"/>
  <c r="F89" i="23"/>
  <c r="F88" i="23"/>
  <c r="I88" i="23" s="1"/>
  <c r="I87" i="23"/>
  <c r="F87" i="23"/>
  <c r="I86" i="23"/>
  <c r="F86" i="23"/>
  <c r="I85" i="23"/>
  <c r="F85" i="23"/>
  <c r="F84" i="23"/>
  <c r="I84" i="23" s="1"/>
  <c r="I83" i="23"/>
  <c r="F83" i="23"/>
  <c r="I82" i="23"/>
  <c r="F82" i="23"/>
  <c r="I81" i="23"/>
  <c r="F81" i="23"/>
  <c r="F80" i="23"/>
  <c r="I80" i="23" s="1"/>
  <c r="I79" i="23"/>
  <c r="F79" i="23"/>
  <c r="A79" i="23"/>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E32" i="23"/>
  <c r="F32" i="23" s="1"/>
  <c r="I32" i="23" s="1"/>
  <c r="E26" i="23"/>
  <c r="F26" i="23" s="1"/>
  <c r="I26" i="23" s="1"/>
  <c r="F23" i="23"/>
  <c r="E27" i="23" s="1"/>
  <c r="F27" i="23" s="1"/>
  <c r="I27" i="23" s="1"/>
  <c r="F22" i="23"/>
  <c r="I22" i="23" s="1"/>
  <c r="F21" i="23"/>
  <c r="I21" i="23" s="1"/>
  <c r="F20" i="23"/>
  <c r="I20" i="23" s="1"/>
  <c r="F19" i="23"/>
  <c r="I19" i="23" s="1"/>
  <c r="F18" i="23"/>
  <c r="I18" i="23" s="1"/>
  <c r="F17" i="23"/>
  <c r="I17" i="23" s="1"/>
  <c r="F16" i="23"/>
  <c r="I16" i="23" s="1"/>
  <c r="F15" i="23"/>
  <c r="I15" i="23" s="1"/>
  <c r="F14" i="23"/>
  <c r="I14" i="23" s="1"/>
  <c r="F13" i="23"/>
  <c r="I13" i="23" s="1"/>
  <c r="F12" i="23"/>
  <c r="I12" i="23" s="1"/>
  <c r="F11" i="23"/>
  <c r="I11" i="23" s="1"/>
  <c r="F10" i="23"/>
  <c r="I10" i="23" s="1"/>
  <c r="F9" i="23"/>
  <c r="I9" i="23" s="1"/>
  <c r="F8" i="23"/>
  <c r="I8" i="23" s="1"/>
  <c r="A8" i="23"/>
  <c r="A9" i="23" s="1"/>
  <c r="M7" i="23"/>
  <c r="K7" i="23"/>
  <c r="N6" i="23"/>
  <c r="M6" i="23"/>
  <c r="L6" i="23"/>
  <c r="L7" i="23" s="1"/>
  <c r="K6" i="23"/>
  <c r="K5" i="23"/>
  <c r="K4" i="23"/>
  <c r="A10" i="23" l="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K9" i="24"/>
  <c r="L9" i="24" s="1"/>
  <c r="K3" i="16"/>
  <c r="I23" i="23"/>
  <c r="J13" i="16"/>
  <c r="N7" i="23"/>
  <c r="O6" i="23"/>
  <c r="E25" i="23"/>
  <c r="F25" i="23" s="1"/>
  <c r="E24" i="23"/>
  <c r="F24" i="23" s="1"/>
  <c r="K56" i="24" l="1"/>
  <c r="L56" i="24" s="1"/>
  <c r="K25" i="24"/>
  <c r="L25" i="24" s="1"/>
  <c r="K41" i="24"/>
  <c r="L41" i="24" s="1"/>
  <c r="K57" i="24"/>
  <c r="L57" i="24" s="1"/>
  <c r="K14" i="24"/>
  <c r="L14" i="24" s="1"/>
  <c r="K30" i="24"/>
  <c r="L30" i="24" s="1"/>
  <c r="K46" i="24"/>
  <c r="L46" i="24" s="1"/>
  <c r="K15" i="24"/>
  <c r="L15" i="24" s="1"/>
  <c r="K47" i="24"/>
  <c r="L47" i="24" s="1"/>
  <c r="K44" i="24"/>
  <c r="L44" i="24" s="1"/>
  <c r="K29" i="24"/>
  <c r="L29" i="24" s="1"/>
  <c r="K16" i="24"/>
  <c r="L16" i="24" s="1"/>
  <c r="K34" i="24"/>
  <c r="L34" i="24" s="1"/>
  <c r="K20" i="24"/>
  <c r="L20" i="24" s="1"/>
  <c r="K35" i="24"/>
  <c r="L35" i="24" s="1"/>
  <c r="K51" i="24"/>
  <c r="L51" i="24" s="1"/>
  <c r="K24" i="24"/>
  <c r="L24" i="24" s="1"/>
  <c r="K48" i="24"/>
  <c r="L48" i="24" s="1"/>
  <c r="K17" i="24"/>
  <c r="L17" i="24" s="1"/>
  <c r="K33" i="24"/>
  <c r="L33" i="24" s="1"/>
  <c r="K49" i="24"/>
  <c r="L49" i="24" s="1"/>
  <c r="K36" i="24"/>
  <c r="L36" i="24" s="1"/>
  <c r="K22" i="24"/>
  <c r="L22" i="24" s="1"/>
  <c r="K38" i="24"/>
  <c r="L38" i="24" s="1"/>
  <c r="K54" i="24"/>
  <c r="L54" i="24" s="1"/>
  <c r="K32" i="24"/>
  <c r="L32" i="24" s="1"/>
  <c r="K23" i="24"/>
  <c r="L23" i="24" s="1"/>
  <c r="K39" i="24"/>
  <c r="L39" i="24" s="1"/>
  <c r="K55" i="24"/>
  <c r="L55" i="24" s="1"/>
  <c r="K40" i="24"/>
  <c r="L40" i="24" s="1"/>
  <c r="K31" i="24"/>
  <c r="L31" i="24" s="1"/>
  <c r="K12" i="24"/>
  <c r="L12" i="24" s="1"/>
  <c r="K13" i="24"/>
  <c r="L13" i="24" s="1"/>
  <c r="K45" i="24"/>
  <c r="L45" i="24" s="1"/>
  <c r="K18" i="24"/>
  <c r="L18" i="24" s="1"/>
  <c r="K50" i="24"/>
  <c r="L50" i="24" s="1"/>
  <c r="K19" i="24"/>
  <c r="L19" i="24" s="1"/>
  <c r="K28" i="24"/>
  <c r="L28" i="24" s="1"/>
  <c r="K52" i="24"/>
  <c r="L52" i="24" s="1"/>
  <c r="K21" i="24"/>
  <c r="L21" i="24" s="1"/>
  <c r="K37" i="24"/>
  <c r="L37" i="24" s="1"/>
  <c r="K53" i="24"/>
  <c r="L53" i="24" s="1"/>
  <c r="K10" i="24"/>
  <c r="L10" i="24" s="1"/>
  <c r="K26" i="24"/>
  <c r="L26" i="24" s="1"/>
  <c r="K42" i="24"/>
  <c r="L42" i="24" s="1"/>
  <c r="K58" i="24"/>
  <c r="L58" i="24" s="1"/>
  <c r="K11" i="24"/>
  <c r="L11" i="24" s="1"/>
  <c r="K27" i="24"/>
  <c r="L27" i="24" s="1"/>
  <c r="K43" i="24"/>
  <c r="L43" i="24" s="1"/>
  <c r="K59" i="24"/>
  <c r="L59" i="24" s="1"/>
  <c r="O7" i="23"/>
  <c r="P6" i="23"/>
  <c r="E29" i="23"/>
  <c r="F29" i="23" s="1"/>
  <c r="I29" i="23" s="1"/>
  <c r="E28" i="23"/>
  <c r="F28" i="23" s="1"/>
  <c r="I28" i="23" s="1"/>
  <c r="I24" i="23"/>
  <c r="E31" i="23"/>
  <c r="F31" i="23" s="1"/>
  <c r="E30" i="23"/>
  <c r="F30" i="23" s="1"/>
  <c r="I25" i="23"/>
  <c r="E34" i="23" l="1"/>
  <c r="F34" i="23" s="1"/>
  <c r="I31" i="23"/>
  <c r="P7" i="23"/>
  <c r="Q6" i="23"/>
  <c r="E33" i="23"/>
  <c r="F33" i="23" s="1"/>
  <c r="I30" i="23"/>
  <c r="E35" i="23" l="1"/>
  <c r="F35" i="23" s="1"/>
  <c r="I33" i="23"/>
  <c r="E36" i="23"/>
  <c r="F36" i="23" s="1"/>
  <c r="I34" i="23"/>
  <c r="Q7" i="23"/>
  <c r="R6" i="23"/>
  <c r="E37" i="23" l="1"/>
  <c r="F37" i="23" s="1"/>
  <c r="I35" i="23"/>
  <c r="E38" i="23"/>
  <c r="F38" i="23" s="1"/>
  <c r="I36" i="23"/>
  <c r="R5" i="23"/>
  <c r="R4" i="23"/>
  <c r="S6" i="23"/>
  <c r="R7" i="23"/>
  <c r="T6" i="23" l="1"/>
  <c r="S7" i="23"/>
  <c r="E40" i="23"/>
  <c r="F40" i="23" s="1"/>
  <c r="I38" i="23"/>
  <c r="E39" i="23"/>
  <c r="F39" i="23" s="1"/>
  <c r="I37" i="23"/>
  <c r="E42" i="23" l="1"/>
  <c r="F42" i="23" s="1"/>
  <c r="I40" i="23"/>
  <c r="E41" i="23"/>
  <c r="F41" i="23" s="1"/>
  <c r="I39" i="23"/>
  <c r="T7" i="23"/>
  <c r="U6" i="23"/>
  <c r="E43" i="23" l="1"/>
  <c r="F43" i="23" s="1"/>
  <c r="I41" i="23"/>
  <c r="U7" i="23"/>
  <c r="V6" i="23"/>
  <c r="E44" i="23"/>
  <c r="F44" i="23" s="1"/>
  <c r="I42" i="23"/>
  <c r="V7" i="23" l="1"/>
  <c r="W6" i="23"/>
  <c r="E46" i="23"/>
  <c r="F46" i="23" s="1"/>
  <c r="I44" i="23"/>
  <c r="E45" i="23"/>
  <c r="F45" i="23" s="1"/>
  <c r="I43" i="23"/>
  <c r="E48" i="23" l="1"/>
  <c r="F48" i="23" s="1"/>
  <c r="I46" i="23"/>
  <c r="X6" i="23"/>
  <c r="W7" i="23"/>
  <c r="E47" i="23"/>
  <c r="F47" i="23" s="1"/>
  <c r="I45" i="23"/>
  <c r="X7" i="23" l="1"/>
  <c r="Y6" i="23"/>
  <c r="E49" i="23"/>
  <c r="F49" i="23" s="1"/>
  <c r="I47" i="23"/>
  <c r="E50" i="23"/>
  <c r="F50" i="23" s="1"/>
  <c r="I48" i="23"/>
  <c r="Y5" i="23" l="1"/>
  <c r="Y4" i="23"/>
  <c r="Y7" i="23"/>
  <c r="Z6" i="23"/>
  <c r="E51" i="23"/>
  <c r="F51" i="23" s="1"/>
  <c r="I49" i="23"/>
  <c r="E52" i="23"/>
  <c r="F52" i="23" s="1"/>
  <c r="I50" i="23"/>
  <c r="E54" i="23" l="1"/>
  <c r="F54" i="23" s="1"/>
  <c r="I52" i="23"/>
  <c r="Z7" i="23"/>
  <c r="AA6" i="23"/>
  <c r="E53" i="23"/>
  <c r="F53" i="23" s="1"/>
  <c r="I51" i="23"/>
  <c r="AB6" i="23" l="1"/>
  <c r="AA7" i="23"/>
  <c r="E55" i="23"/>
  <c r="F55" i="23" s="1"/>
  <c r="I53" i="23"/>
  <c r="E56" i="23"/>
  <c r="F56" i="23" s="1"/>
  <c r="I54" i="23"/>
  <c r="E57" i="23" l="1"/>
  <c r="F57" i="23" s="1"/>
  <c r="I55" i="23"/>
  <c r="E58" i="23"/>
  <c r="F58" i="23" s="1"/>
  <c r="I58" i="23" s="1"/>
  <c r="I56" i="23"/>
  <c r="AB7" i="23"/>
  <c r="AC6" i="23"/>
  <c r="AD6" i="23" l="1"/>
  <c r="AC7" i="23"/>
  <c r="E59" i="23"/>
  <c r="F59" i="23" s="1"/>
  <c r="I59" i="23" s="1"/>
  <c r="I57" i="23"/>
  <c r="K14" i="16" l="1"/>
  <c r="K4" i="16"/>
  <c r="K5" i="16"/>
  <c r="AD7" i="23"/>
  <c r="AE6" i="23"/>
  <c r="K13" i="16" l="1"/>
  <c r="K15" i="16" s="1"/>
  <c r="AF6" i="23"/>
  <c r="AE7" i="23"/>
  <c r="I51" i="21"/>
  <c r="I49" i="21"/>
  <c r="I50" i="21"/>
  <c r="L5" i="16"/>
  <c r="L4" i="16"/>
  <c r="L3" i="16"/>
  <c r="I37" i="21"/>
  <c r="AF7" i="23" l="1"/>
  <c r="AG6" i="23"/>
  <c r="AF4" i="23"/>
  <c r="AF5" i="23"/>
  <c r="L13" i="16"/>
  <c r="I48" i="21"/>
  <c r="I47" i="21"/>
  <c r="I46" i="21"/>
  <c r="I45" i="21"/>
  <c r="I44" i="21"/>
  <c r="I40" i="21"/>
  <c r="I43" i="21"/>
  <c r="F117" i="22"/>
  <c r="I116" i="22"/>
  <c r="F116" i="22"/>
  <c r="F115" i="22"/>
  <c r="F114" i="22"/>
  <c r="F113" i="22"/>
  <c r="F112" i="22"/>
  <c r="F111" i="22"/>
  <c r="I110" i="22"/>
  <c r="F110" i="22"/>
  <c r="F109" i="22"/>
  <c r="F108" i="22"/>
  <c r="I107" i="22"/>
  <c r="F107" i="22"/>
  <c r="I106" i="22"/>
  <c r="F106" i="22"/>
  <c r="F105" i="22"/>
  <c r="I105" i="22" s="1"/>
  <c r="I104" i="22"/>
  <c r="F104" i="22"/>
  <c r="I103" i="22"/>
  <c r="F103" i="22"/>
  <c r="I102" i="22"/>
  <c r="F102" i="22"/>
  <c r="F101" i="22"/>
  <c r="I101" i="22" s="1"/>
  <c r="I100" i="22"/>
  <c r="F100" i="22"/>
  <c r="I99" i="22"/>
  <c r="F99" i="22"/>
  <c r="I98" i="22"/>
  <c r="F98" i="22"/>
  <c r="F97" i="22"/>
  <c r="I97" i="22" s="1"/>
  <c r="I96" i="22"/>
  <c r="F96" i="22"/>
  <c r="I95" i="22"/>
  <c r="F95" i="22"/>
  <c r="I94" i="22"/>
  <c r="F94" i="22"/>
  <c r="F93" i="22"/>
  <c r="I93" i="22" s="1"/>
  <c r="I92" i="22"/>
  <c r="F92" i="22"/>
  <c r="I91" i="22"/>
  <c r="F91" i="22"/>
  <c r="I90" i="22"/>
  <c r="F90" i="22"/>
  <c r="F89" i="22"/>
  <c r="I89" i="22" s="1"/>
  <c r="I88" i="22"/>
  <c r="F88" i="22"/>
  <c r="I87" i="22"/>
  <c r="F87" i="22"/>
  <c r="I86" i="22"/>
  <c r="F86" i="22"/>
  <c r="F85" i="22"/>
  <c r="I85" i="22" s="1"/>
  <c r="I84" i="22"/>
  <c r="F84" i="22"/>
  <c r="I83" i="22"/>
  <c r="F83" i="22"/>
  <c r="I82" i="22"/>
  <c r="F82" i="22"/>
  <c r="F81" i="22"/>
  <c r="I81" i="22" s="1"/>
  <c r="I80" i="22"/>
  <c r="F80" i="22"/>
  <c r="I79" i="22"/>
  <c r="F79" i="22"/>
  <c r="I78" i="22"/>
  <c r="F78" i="22"/>
  <c r="A78" i="22"/>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E26" i="22"/>
  <c r="F26" i="22" s="1"/>
  <c r="I26" i="22" s="1"/>
  <c r="F23" i="22"/>
  <c r="E27" i="22" s="1"/>
  <c r="F27" i="22" s="1"/>
  <c r="I27" i="22" s="1"/>
  <c r="F22" i="22"/>
  <c r="F21" i="22"/>
  <c r="I21" i="22" s="1"/>
  <c r="F20" i="22"/>
  <c r="I20" i="22" s="1"/>
  <c r="F19" i="22"/>
  <c r="I19" i="22" s="1"/>
  <c r="F18" i="22"/>
  <c r="I18" i="22" s="1"/>
  <c r="F17" i="22"/>
  <c r="I17" i="22" s="1"/>
  <c r="F16" i="22"/>
  <c r="I16" i="22" s="1"/>
  <c r="F15" i="22"/>
  <c r="I15" i="22" s="1"/>
  <c r="F14" i="22"/>
  <c r="I14" i="22" s="1"/>
  <c r="F13" i="22"/>
  <c r="I13" i="22" s="1"/>
  <c r="F12" i="22"/>
  <c r="I12" i="22" s="1"/>
  <c r="F11" i="22"/>
  <c r="I11" i="22" s="1"/>
  <c r="F10" i="22"/>
  <c r="I10" i="22" s="1"/>
  <c r="F9" i="22"/>
  <c r="I9" i="22" s="1"/>
  <c r="F8" i="22"/>
  <c r="I8" i="22" s="1"/>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K6" i="22"/>
  <c r="L6" i="22" s="1"/>
  <c r="AG7" i="23" l="1"/>
  <c r="AH6" i="23"/>
  <c r="M3" i="16"/>
  <c r="I23" i="22"/>
  <c r="M6" i="22"/>
  <c r="L7" i="22"/>
  <c r="E25" i="22"/>
  <c r="F25" i="22" s="1"/>
  <c r="E24" i="22"/>
  <c r="F24" i="22" s="1"/>
  <c r="I22" i="22"/>
  <c r="K4" i="22"/>
  <c r="K5" i="22"/>
  <c r="K7" i="22"/>
  <c r="AI6" i="23" l="1"/>
  <c r="AH7" i="23"/>
  <c r="M7" i="22"/>
  <c r="N6" i="22"/>
  <c r="E29" i="22"/>
  <c r="F29" i="22" s="1"/>
  <c r="I29" i="22" s="1"/>
  <c r="E28" i="22"/>
  <c r="F28" i="22" s="1"/>
  <c r="I28" i="22" s="1"/>
  <c r="I24" i="22"/>
  <c r="E31" i="22"/>
  <c r="F31" i="22" s="1"/>
  <c r="E30" i="22"/>
  <c r="F30" i="22" s="1"/>
  <c r="I25" i="22"/>
  <c r="AJ6" i="23" l="1"/>
  <c r="AI7" i="23"/>
  <c r="E32" i="22"/>
  <c r="F32" i="22" s="1"/>
  <c r="I30" i="22"/>
  <c r="I31" i="22"/>
  <c r="E33" i="22"/>
  <c r="F33" i="22" s="1"/>
  <c r="O6" i="22"/>
  <c r="N7" i="22"/>
  <c r="AJ7" i="23" l="1"/>
  <c r="AK6" i="23"/>
  <c r="E34" i="22"/>
  <c r="F34" i="22" s="1"/>
  <c r="I32" i="22"/>
  <c r="P6" i="22"/>
  <c r="O7" i="22"/>
  <c r="I33" i="22"/>
  <c r="E35" i="22"/>
  <c r="F35" i="22" s="1"/>
  <c r="AK7" i="23" l="1"/>
  <c r="AL6" i="23"/>
  <c r="I35" i="22"/>
  <c r="E37" i="22"/>
  <c r="F37" i="22" s="1"/>
  <c r="E36" i="22"/>
  <c r="F36" i="22" s="1"/>
  <c r="I34" i="22"/>
  <c r="Q6" i="22"/>
  <c r="P7" i="22"/>
  <c r="AL7" i="23" l="1"/>
  <c r="AM6" i="23"/>
  <c r="I37" i="22"/>
  <c r="E39" i="22"/>
  <c r="F39" i="22" s="1"/>
  <c r="Q7" i="22"/>
  <c r="R6" i="22"/>
  <c r="E38" i="22"/>
  <c r="F38" i="22" s="1"/>
  <c r="I36" i="22"/>
  <c r="AN6" i="23" l="1"/>
  <c r="AM7" i="23"/>
  <c r="AM5" i="23"/>
  <c r="AM4" i="23"/>
  <c r="E40" i="22"/>
  <c r="F40" i="22" s="1"/>
  <c r="I38" i="22"/>
  <c r="R5" i="22"/>
  <c r="R4" i="22"/>
  <c r="S6" i="22"/>
  <c r="R7" i="22"/>
  <c r="E41" i="22"/>
  <c r="F41" i="22" s="1"/>
  <c r="I39" i="22"/>
  <c r="AN7" i="23" l="1"/>
  <c r="AO6" i="23"/>
  <c r="T6" i="22"/>
  <c r="S7" i="22"/>
  <c r="E43" i="22"/>
  <c r="F43" i="22" s="1"/>
  <c r="I41" i="22"/>
  <c r="E42" i="22"/>
  <c r="F42" i="22" s="1"/>
  <c r="I40" i="22"/>
  <c r="AO7" i="23" l="1"/>
  <c r="AP6" i="23"/>
  <c r="E44" i="22"/>
  <c r="F44" i="22" s="1"/>
  <c r="I42" i="22"/>
  <c r="E45" i="22"/>
  <c r="F45" i="22" s="1"/>
  <c r="I43" i="22"/>
  <c r="U6" i="22"/>
  <c r="T7" i="22"/>
  <c r="AP7" i="23" l="1"/>
  <c r="AQ6" i="23"/>
  <c r="U7" i="22"/>
  <c r="V6" i="22"/>
  <c r="E46" i="22"/>
  <c r="F46" i="22" s="1"/>
  <c r="I44" i="22"/>
  <c r="E47" i="22"/>
  <c r="F47" i="22" s="1"/>
  <c r="I45" i="22"/>
  <c r="AR6" i="23" l="1"/>
  <c r="AQ7" i="23"/>
  <c r="I46" i="22"/>
  <c r="E48" i="22"/>
  <c r="F48" i="22" s="1"/>
  <c r="W6" i="22"/>
  <c r="V7" i="22"/>
  <c r="E49" i="22"/>
  <c r="F49" i="22" s="1"/>
  <c r="I47" i="22"/>
  <c r="AR7" i="23" l="1"/>
  <c r="AS6" i="23"/>
  <c r="X6" i="22"/>
  <c r="W7" i="22"/>
  <c r="E50" i="22"/>
  <c r="F50" i="22" s="1"/>
  <c r="I48" i="22"/>
  <c r="E51" i="22"/>
  <c r="F51" i="22" s="1"/>
  <c r="I49" i="22"/>
  <c r="AT6" i="23" l="1"/>
  <c r="AS7" i="23"/>
  <c r="E53" i="22"/>
  <c r="F53" i="22" s="1"/>
  <c r="I51" i="22"/>
  <c r="Y6" i="22"/>
  <c r="X7" i="22"/>
  <c r="E52" i="22"/>
  <c r="F52" i="22" s="1"/>
  <c r="I50" i="22"/>
  <c r="AT5" i="23" l="1"/>
  <c r="AT4" i="23"/>
  <c r="AT7" i="23"/>
  <c r="AU6" i="23"/>
  <c r="E54" i="22"/>
  <c r="F54" i="22" s="1"/>
  <c r="I52" i="22"/>
  <c r="Y7" i="22"/>
  <c r="Y5" i="22"/>
  <c r="Y4" i="22"/>
  <c r="Z6" i="22"/>
  <c r="E55" i="22"/>
  <c r="F55" i="22" s="1"/>
  <c r="I53" i="22"/>
  <c r="AV6" i="23" l="1"/>
  <c r="AU7" i="23"/>
  <c r="E57" i="22"/>
  <c r="F57" i="22" s="1"/>
  <c r="I57" i="22" s="1"/>
  <c r="I55" i="22"/>
  <c r="AA6" i="22"/>
  <c r="Z7" i="22"/>
  <c r="E56" i="22"/>
  <c r="F56" i="22" s="1"/>
  <c r="I54" i="22"/>
  <c r="AV7" i="23" l="1"/>
  <c r="AW6" i="23"/>
  <c r="AB6" i="22"/>
  <c r="AA7" i="22"/>
  <c r="E58" i="22"/>
  <c r="F58" i="22" s="1"/>
  <c r="I58" i="22" s="1"/>
  <c r="I56" i="22"/>
  <c r="AW7" i="23" l="1"/>
  <c r="AX6" i="23"/>
  <c r="M14" i="16"/>
  <c r="M5" i="16"/>
  <c r="M4" i="16"/>
  <c r="AC6" i="22"/>
  <c r="AB7" i="22"/>
  <c r="AY6" i="23" l="1"/>
  <c r="AX7" i="23"/>
  <c r="M13" i="16"/>
  <c r="M15" i="16" s="1"/>
  <c r="AC7" i="22"/>
  <c r="AD6" i="22"/>
  <c r="AZ6" i="23" l="1"/>
  <c r="AY7" i="23"/>
  <c r="AE6" i="22"/>
  <c r="AD7" i="22"/>
  <c r="AZ7" i="23" l="1"/>
  <c r="BA6" i="23"/>
  <c r="AF6" i="22"/>
  <c r="AE7" i="22"/>
  <c r="BA5" i="23" l="1"/>
  <c r="BA4" i="23"/>
  <c r="BA7" i="23"/>
  <c r="BB6" i="23"/>
  <c r="AG6" i="22"/>
  <c r="AF7" i="22"/>
  <c r="AF4" i="22"/>
  <c r="AF5" i="22"/>
  <c r="BB7" i="23" l="1"/>
  <c r="BC6" i="23"/>
  <c r="AG7" i="22"/>
  <c r="AH6" i="22"/>
  <c r="BD6" i="23" l="1"/>
  <c r="BC7" i="23"/>
  <c r="AI6" i="22"/>
  <c r="AH7" i="22"/>
  <c r="BD7" i="23" l="1"/>
  <c r="BE6" i="23"/>
  <c r="AJ6" i="22"/>
  <c r="AI7" i="22"/>
  <c r="BE7" i="23" l="1"/>
  <c r="BF6" i="23"/>
  <c r="AK6" i="22"/>
  <c r="AJ7" i="22"/>
  <c r="BF7" i="23" l="1"/>
  <c r="BG6" i="23"/>
  <c r="AK7" i="22"/>
  <c r="AL6" i="22"/>
  <c r="BH6" i="23" l="1"/>
  <c r="BG7" i="23"/>
  <c r="AM6" i="22"/>
  <c r="AL7" i="22"/>
  <c r="BH7" i="23" l="1"/>
  <c r="BI6" i="23"/>
  <c r="BH5" i="23"/>
  <c r="BH4" i="23"/>
  <c r="AN6" i="22"/>
  <c r="AM7" i="22"/>
  <c r="AM5" i="22"/>
  <c r="AM4" i="22"/>
  <c r="BJ6" i="23" l="1"/>
  <c r="BI7" i="23"/>
  <c r="AO6" i="22"/>
  <c r="AN7" i="22"/>
  <c r="BJ7" i="23" l="1"/>
  <c r="BK6" i="23"/>
  <c r="AO7" i="22"/>
  <c r="AP6" i="22"/>
  <c r="BL6" i="23" l="1"/>
  <c r="BK7" i="23"/>
  <c r="AQ6" i="22"/>
  <c r="AP7" i="22"/>
  <c r="BL7" i="23" l="1"/>
  <c r="BM6" i="23"/>
  <c r="AR6" i="22"/>
  <c r="AQ7" i="22"/>
  <c r="BM7" i="23" l="1"/>
  <c r="BN6" i="23"/>
  <c r="BN7" i="23" s="1"/>
  <c r="AS6" i="22"/>
  <c r="AR7" i="22"/>
  <c r="AS7" i="22" l="1"/>
  <c r="AT6" i="22"/>
  <c r="AT5" i="22" l="1"/>
  <c r="AT4" i="22"/>
  <c r="AU6" i="22"/>
  <c r="AT7" i="22"/>
  <c r="AV6" i="22" l="1"/>
  <c r="AU7" i="22"/>
  <c r="AW6" i="22" l="1"/>
  <c r="AV7" i="22"/>
  <c r="AW7" i="22" l="1"/>
  <c r="AX6" i="22"/>
  <c r="AY6" i="22" l="1"/>
  <c r="AX7" i="22"/>
  <c r="AZ6" i="22" l="1"/>
  <c r="AY7" i="22"/>
  <c r="BA6" i="22" l="1"/>
  <c r="AZ7" i="22"/>
  <c r="BA7" i="22" l="1"/>
  <c r="BA5" i="22"/>
  <c r="BA4" i="22"/>
  <c r="BB6" i="22"/>
  <c r="BC6" i="22" l="1"/>
  <c r="BB7" i="22"/>
  <c r="BD6" i="22" l="1"/>
  <c r="BC7" i="22"/>
  <c r="BE6" i="22" l="1"/>
  <c r="BD7" i="22"/>
  <c r="BE7" i="22" l="1"/>
  <c r="BF6" i="22"/>
  <c r="BG6" i="22" l="1"/>
  <c r="BF7" i="22"/>
  <c r="BH6" i="22" l="1"/>
  <c r="BG7" i="22"/>
  <c r="BI6" i="22" l="1"/>
  <c r="BH7" i="22"/>
  <c r="BH5" i="22"/>
  <c r="BH4" i="22"/>
  <c r="BI7" i="22" l="1"/>
  <c r="BJ6" i="22"/>
  <c r="BK6" i="22" l="1"/>
  <c r="BJ7" i="22"/>
  <c r="BL6" i="22" l="1"/>
  <c r="BK7" i="22"/>
  <c r="BM6" i="22" l="1"/>
  <c r="BL7" i="22"/>
  <c r="BM7" i="22" l="1"/>
  <c r="BN6" i="22"/>
  <c r="BN7" i="22" s="1"/>
  <c r="I42" i="21" l="1"/>
  <c r="I41" i="21"/>
  <c r="I39" i="21"/>
  <c r="I38" i="21"/>
  <c r="I36" i="21"/>
  <c r="I35" i="21"/>
  <c r="I34" i="21"/>
  <c r="I33" i="21"/>
  <c r="I32" i="21"/>
  <c r="I31" i="21" l="1"/>
  <c r="I30" i="21"/>
  <c r="D3" i="21"/>
  <c r="D1" i="21"/>
  <c r="I29" i="21"/>
  <c r="I28" i="21"/>
  <c r="I27" i="21"/>
  <c r="I19" i="21"/>
  <c r="I26" i="21"/>
  <c r="I25" i="21"/>
  <c r="I24" i="21"/>
  <c r="I23" i="21"/>
  <c r="I22" i="21"/>
  <c r="I21" i="21"/>
  <c r="I20" i="21"/>
  <c r="I18" i="21"/>
  <c r="I17" i="21"/>
  <c r="I16" i="21"/>
  <c r="I15" i="21"/>
  <c r="I14" i="21"/>
  <c r="I13" i="21"/>
  <c r="I12" i="21"/>
  <c r="I11" i="21"/>
  <c r="I10" i="21"/>
  <c r="I9" i="21"/>
  <c r="I8" i="21"/>
  <c r="I7" i="21"/>
  <c r="D2" i="21"/>
  <c r="A8" i="2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A112" i="21" s="1"/>
  <c r="A113" i="21" s="1"/>
  <c r="A114" i="21" s="1"/>
  <c r="A115" i="21" s="1"/>
  <c r="A116" i="21" s="1"/>
  <c r="A117" i="21" s="1"/>
  <c r="A118" i="21" s="1"/>
  <c r="A119" i="21" s="1"/>
  <c r="A120" i="21" s="1"/>
  <c r="A121" i="21" s="1"/>
  <c r="A122" i="21" s="1"/>
  <c r="A123" i="21" s="1"/>
  <c r="A124" i="21" s="1"/>
  <c r="A125" i="21" s="1"/>
  <c r="A126" i="21" s="1"/>
  <c r="A127" i="21" s="1"/>
  <c r="A128" i="21" s="1"/>
  <c r="A129" i="21" s="1"/>
  <c r="A130" i="21" s="1"/>
  <c r="A131" i="21" s="1"/>
  <c r="A132" i="21" s="1"/>
  <c r="A133" i="21" s="1"/>
  <c r="A134" i="21" s="1"/>
  <c r="A135" i="21" s="1"/>
  <c r="A136" i="21" s="1"/>
  <c r="A137" i="21" s="1"/>
  <c r="A138" i="21" s="1"/>
  <c r="A139" i="21" s="1"/>
  <c r="A140" i="21" s="1"/>
  <c r="A141" i="21" s="1"/>
  <c r="A142" i="21" s="1"/>
  <c r="A143" i="21" s="1"/>
  <c r="A144" i="21" s="1"/>
  <c r="A145" i="21" s="1"/>
  <c r="A146" i="21" s="1"/>
  <c r="A147" i="21" s="1"/>
  <c r="A148" i="21" s="1"/>
  <c r="A149" i="21" s="1"/>
  <c r="A150" i="21" l="1"/>
  <c r="Q14" i="16"/>
  <c r="Q5" i="16"/>
  <c r="Q4" i="16"/>
  <c r="Q3" i="16"/>
  <c r="O14" i="16"/>
  <c r="O5" i="16"/>
  <c r="O4" i="16"/>
  <c r="O3" i="16"/>
  <c r="G10"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9" i="9"/>
  <c r="F10" i="9"/>
  <c r="E10" i="9" s="1"/>
  <c r="F46" i="9"/>
  <c r="E46" i="9" s="1"/>
  <c r="F45" i="9"/>
  <c r="E45" i="9" s="1"/>
  <c r="F44" i="9"/>
  <c r="E44" i="9" s="1"/>
  <c r="F43" i="9"/>
  <c r="E43" i="9" s="1"/>
  <c r="F42" i="9"/>
  <c r="E42" i="9" s="1"/>
  <c r="F41" i="9"/>
  <c r="E41" i="9" s="1"/>
  <c r="F40" i="9"/>
  <c r="E40" i="9" s="1"/>
  <c r="F39" i="9"/>
  <c r="E39" i="9" s="1"/>
  <c r="F38" i="9"/>
  <c r="E38" i="9" s="1"/>
  <c r="F37" i="9"/>
  <c r="E37" i="9" s="1"/>
  <c r="F36" i="9"/>
  <c r="E36" i="9" s="1"/>
  <c r="F35" i="9"/>
  <c r="E35" i="9" s="1"/>
  <c r="F34" i="9"/>
  <c r="E34" i="9" s="1"/>
  <c r="F33" i="9"/>
  <c r="E33" i="9" s="1"/>
  <c r="F32" i="9"/>
  <c r="E32" i="9" s="1"/>
  <c r="F31" i="9"/>
  <c r="E31" i="9" s="1"/>
  <c r="F30" i="9"/>
  <c r="E30" i="9" s="1"/>
  <c r="F29" i="9"/>
  <c r="E29" i="9" s="1"/>
  <c r="F28" i="9"/>
  <c r="E28" i="9" s="1"/>
  <c r="F27" i="9"/>
  <c r="E27" i="9" s="1"/>
  <c r="F26" i="9"/>
  <c r="E26" i="9" s="1"/>
  <c r="F25" i="9"/>
  <c r="E25" i="9" s="1"/>
  <c r="F24" i="9"/>
  <c r="E24" i="9" s="1"/>
  <c r="F23" i="9"/>
  <c r="E23" i="9" s="1"/>
  <c r="F22" i="9"/>
  <c r="E22" i="9" s="1"/>
  <c r="F21" i="9"/>
  <c r="E21" i="9" s="1"/>
  <c r="F20" i="9"/>
  <c r="E20" i="9" s="1"/>
  <c r="F19" i="9"/>
  <c r="E19" i="9" s="1"/>
  <c r="F18" i="9"/>
  <c r="E18" i="9" s="1"/>
  <c r="F17" i="9"/>
  <c r="E17" i="9" s="1"/>
  <c r="F16" i="9"/>
  <c r="E16" i="9" s="1"/>
  <c r="F15" i="9"/>
  <c r="E15" i="9" s="1"/>
  <c r="F14" i="9"/>
  <c r="E14" i="9" s="1"/>
  <c r="F13" i="9"/>
  <c r="E13" i="9" s="1"/>
  <c r="F12" i="9"/>
  <c r="E12" i="9" s="1"/>
  <c r="F11" i="9"/>
  <c r="E11" i="9" s="1"/>
  <c r="F9" i="9"/>
  <c r="E9" i="9" s="1"/>
  <c r="R5" i="16"/>
  <c r="R4" i="16"/>
  <c r="R3" i="16"/>
  <c r="P5" i="16"/>
  <c r="P4" i="16"/>
  <c r="P3" i="16"/>
  <c r="N5" i="16"/>
  <c r="N4" i="16"/>
  <c r="N3" i="16"/>
  <c r="F93" i="15"/>
  <c r="F92" i="15"/>
  <c r="I92" i="15" s="1"/>
  <c r="F91" i="15"/>
  <c r="F90" i="15"/>
  <c r="F89" i="15"/>
  <c r="F88" i="15"/>
  <c r="F87" i="15"/>
  <c r="I86" i="15"/>
  <c r="F86" i="15"/>
  <c r="F85" i="15"/>
  <c r="F84" i="15"/>
  <c r="F83" i="15"/>
  <c r="I83" i="15" s="1"/>
  <c r="F82" i="15"/>
  <c r="I82" i="15" s="1"/>
  <c r="F81" i="15"/>
  <c r="I81" i="15" s="1"/>
  <c r="I80" i="15"/>
  <c r="F80" i="15"/>
  <c r="F79" i="15"/>
  <c r="I79" i="15" s="1"/>
  <c r="F78" i="15"/>
  <c r="I78" i="15" s="1"/>
  <c r="F77" i="15"/>
  <c r="I77" i="15" s="1"/>
  <c r="I76" i="15"/>
  <c r="F76" i="15"/>
  <c r="F75" i="15"/>
  <c r="I75" i="15" s="1"/>
  <c r="F74" i="15"/>
  <c r="I74" i="15" s="1"/>
  <c r="F73" i="15"/>
  <c r="I73" i="15" s="1"/>
  <c r="I72" i="15"/>
  <c r="F72" i="15"/>
  <c r="F71" i="15"/>
  <c r="I71" i="15" s="1"/>
  <c r="F70" i="15"/>
  <c r="I70" i="15" s="1"/>
  <c r="F69" i="15"/>
  <c r="I69" i="15" s="1"/>
  <c r="I68" i="15"/>
  <c r="F68" i="15"/>
  <c r="F67" i="15"/>
  <c r="I67" i="15" s="1"/>
  <c r="F66" i="15"/>
  <c r="I66" i="15" s="1"/>
  <c r="F65" i="15"/>
  <c r="I65" i="15" s="1"/>
  <c r="I64" i="15"/>
  <c r="F64" i="15"/>
  <c r="F63" i="15"/>
  <c r="I63" i="15" s="1"/>
  <c r="F62" i="15"/>
  <c r="I62" i="15" s="1"/>
  <c r="F61" i="15"/>
  <c r="I61" i="15" s="1"/>
  <c r="I60" i="15"/>
  <c r="F60" i="15"/>
  <c r="F59" i="15"/>
  <c r="I59" i="15" s="1"/>
  <c r="F58" i="15"/>
  <c r="I58" i="15" s="1"/>
  <c r="F57" i="15"/>
  <c r="I57" i="15" s="1"/>
  <c r="I56" i="15"/>
  <c r="F56" i="15"/>
  <c r="F55" i="15"/>
  <c r="I55" i="15" s="1"/>
  <c r="F54" i="15"/>
  <c r="I54" i="15" s="1"/>
  <c r="A54" i="15"/>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F21" i="15"/>
  <c r="I21" i="15" s="1"/>
  <c r="I20" i="15"/>
  <c r="F20" i="15"/>
  <c r="F19" i="15"/>
  <c r="I19" i="15" s="1"/>
  <c r="F18" i="15"/>
  <c r="I18" i="15" s="1"/>
  <c r="F17" i="15"/>
  <c r="I17" i="15" s="1"/>
  <c r="I16" i="15"/>
  <c r="F16" i="15"/>
  <c r="F15" i="15"/>
  <c r="I15" i="15" s="1"/>
  <c r="F14" i="15"/>
  <c r="I14" i="15" s="1"/>
  <c r="F13" i="15"/>
  <c r="I13" i="15" s="1"/>
  <c r="I12" i="15"/>
  <c r="F12" i="15"/>
  <c r="F11" i="15"/>
  <c r="I11" i="15" s="1"/>
  <c r="F10" i="15"/>
  <c r="I10" i="15" s="1"/>
  <c r="F9" i="15"/>
  <c r="I9" i="15" s="1"/>
  <c r="I8" i="15"/>
  <c r="F8" i="15"/>
  <c r="A8" i="15"/>
  <c r="A9" i="15" s="1"/>
  <c r="A10" i="15" s="1"/>
  <c r="A11" i="15" s="1"/>
  <c r="A12" i="15" s="1"/>
  <c r="A13" i="15" s="1"/>
  <c r="A14" i="15" s="1"/>
  <c r="A15" i="15" s="1"/>
  <c r="A16" i="15" s="1"/>
  <c r="A17" i="15" s="1"/>
  <c r="A18" i="15" s="1"/>
  <c r="A19" i="15" s="1"/>
  <c r="A20" i="15" s="1"/>
  <c r="A21" i="15" s="1"/>
  <c r="K7" i="15"/>
  <c r="M6" i="15"/>
  <c r="M7" i="15" s="1"/>
  <c r="K6" i="15"/>
  <c r="L6" i="15" s="1"/>
  <c r="L7" i="15" s="1"/>
  <c r="K5" i="15"/>
  <c r="K4" i="15"/>
  <c r="A151" i="21" l="1"/>
  <c r="A152" i="21" s="1"/>
  <c r="A153" i="21" s="1"/>
  <c r="A154" i="21" s="1"/>
  <c r="A155" i="21" s="1"/>
  <c r="A156" i="21" s="1"/>
  <c r="A157" i="21" s="1"/>
  <c r="A158" i="21" s="1"/>
  <c r="A159" i="21" s="1"/>
  <c r="A160" i="21" s="1"/>
  <c r="A161" i="21" s="1"/>
  <c r="A162" i="21" s="1"/>
  <c r="A163" i="21" s="1"/>
  <c r="A164" i="21" s="1"/>
  <c r="A165" i="21" s="1"/>
  <c r="A166" i="21" s="1"/>
  <c r="A167" i="21" s="1"/>
  <c r="A168" i="21" s="1"/>
  <c r="A169" i="21" s="1"/>
  <c r="A170" i="21" s="1"/>
  <c r="A171" i="21" s="1"/>
  <c r="A172"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3" i="21" s="1"/>
  <c r="A224" i="21" s="1"/>
  <c r="A225" i="21" s="1"/>
  <c r="A226" i="21" s="1"/>
  <c r="A227" i="21" s="1"/>
  <c r="A228" i="21" s="1"/>
  <c r="A229" i="21" s="1"/>
  <c r="A230" i="21" s="1"/>
  <c r="A231" i="21" s="1"/>
  <c r="A232" i="21" s="1"/>
  <c r="A233" i="21" s="1"/>
  <c r="A234" i="21" s="1"/>
  <c r="A235" i="21" s="1"/>
  <c r="A236" i="21" s="1"/>
  <c r="A237" i="21" s="1"/>
  <c r="A238" i="21" s="1"/>
  <c r="A239" i="21" s="1"/>
  <c r="A240" i="21" s="1"/>
  <c r="A241" i="21" s="1"/>
  <c r="A242" i="21" s="1"/>
  <c r="A243" i="21" s="1"/>
  <c r="A244" i="21" s="1"/>
  <c r="A245" i="21" s="1"/>
  <c r="A246" i="21" s="1"/>
  <c r="A247" i="21" s="1"/>
  <c r="A248" i="21" s="1"/>
  <c r="A249" i="21" s="1"/>
  <c r="A250" i="21" s="1"/>
  <c r="A251" i="21" s="1"/>
  <c r="A252" i="21" s="1"/>
  <c r="A253" i="21" s="1"/>
  <c r="A254" i="21" s="1"/>
  <c r="A255" i="21" s="1"/>
  <c r="A256" i="21" s="1"/>
  <c r="A257" i="21" s="1"/>
  <c r="A258" i="21" s="1"/>
  <c r="A259" i="21" s="1"/>
  <c r="A260" i="21" s="1"/>
  <c r="A261" i="21" s="1"/>
  <c r="A262" i="21" s="1"/>
  <c r="A263" i="21" s="1"/>
  <c r="A264" i="21" s="1"/>
  <c r="A265" i="21" s="1"/>
  <c r="A266" i="21" s="1"/>
  <c r="A267" i="21" s="1"/>
  <c r="A268" i="21" s="1"/>
  <c r="A269" i="21" s="1"/>
  <c r="A270" i="21" s="1"/>
  <c r="A271" i="21" s="1"/>
  <c r="A272" i="21" s="1"/>
  <c r="A273" i="21" s="1"/>
  <c r="A274" i="21" s="1"/>
  <c r="A275" i="21" s="1"/>
  <c r="A276" i="21" s="1"/>
  <c r="A277" i="21" s="1"/>
  <c r="A278" i="21" s="1"/>
  <c r="A279" i="21" s="1"/>
  <c r="A280" i="21" s="1"/>
  <c r="A281" i="21" s="1"/>
  <c r="A282" i="21" s="1"/>
  <c r="A283" i="21" s="1"/>
  <c r="A284" i="21" s="1"/>
  <c r="A285" i="21" s="1"/>
  <c r="A286" i="21" s="1"/>
  <c r="A287" i="21" s="1"/>
  <c r="A288" i="21" s="1"/>
  <c r="A289" i="21" s="1"/>
  <c r="A290" i="21" s="1"/>
  <c r="A291" i="21" s="1"/>
  <c r="A292" i="21" s="1"/>
  <c r="A293" i="21" s="1"/>
  <c r="A294" i="21" s="1"/>
  <c r="A295" i="21" s="1"/>
  <c r="A296" i="21" s="1"/>
  <c r="A297" i="21" s="1"/>
  <c r="A298" i="21" s="1"/>
  <c r="A299" i="21" s="1"/>
  <c r="A300" i="21" s="1"/>
  <c r="A301" i="21" s="1"/>
  <c r="A302" i="21" s="1"/>
  <c r="A303" i="21" s="1"/>
  <c r="A304" i="21" s="1"/>
  <c r="A305" i="21" s="1"/>
  <c r="A306" i="21" s="1"/>
  <c r="A307" i="21" s="1"/>
  <c r="A308" i="21" s="1"/>
  <c r="A309" i="21" s="1"/>
  <c r="A310" i="21" s="1"/>
  <c r="A311" i="21" s="1"/>
  <c r="A312" i="21" s="1"/>
  <c r="A313" i="21" s="1"/>
  <c r="A314" i="21" s="1"/>
  <c r="A315" i="21" s="1"/>
  <c r="A316" i="21" s="1"/>
  <c r="A317" i="21" s="1"/>
  <c r="A318" i="21" s="1"/>
  <c r="A319" i="21" s="1"/>
  <c r="A320" i="21" s="1"/>
  <c r="A321" i="21" s="1"/>
  <c r="A322" i="21" s="1"/>
  <c r="A323" i="21" s="1"/>
  <c r="A324" i="21" s="1"/>
  <c r="A325" i="21" s="1"/>
  <c r="A326" i="21" s="1"/>
  <c r="A327" i="21" s="1"/>
  <c r="A328" i="21" s="1"/>
  <c r="A329" i="21" s="1"/>
  <c r="A330" i="21" s="1"/>
  <c r="A331" i="21" s="1"/>
  <c r="A332" i="21" s="1"/>
  <c r="A333" i="21" s="1"/>
  <c r="A334" i="21" s="1"/>
  <c r="A335" i="21" s="1"/>
  <c r="A336" i="21" s="1"/>
  <c r="A337" i="21" s="1"/>
  <c r="A338" i="21" s="1"/>
  <c r="A339" i="21" s="1"/>
  <c r="A340" i="21" s="1"/>
  <c r="A341" i="21" s="1"/>
  <c r="A342" i="21" s="1"/>
  <c r="A343" i="21" s="1"/>
  <c r="A344" i="21" s="1"/>
  <c r="A345" i="21" s="1"/>
  <c r="A346" i="21" s="1"/>
  <c r="A347" i="21" s="1"/>
  <c r="A348" i="21" s="1"/>
  <c r="A349" i="21" s="1"/>
  <c r="A350" i="21" s="1"/>
  <c r="A351" i="21" s="1"/>
  <c r="A352" i="21" s="1"/>
  <c r="A353" i="21" s="1"/>
  <c r="A354" i="21" s="1"/>
  <c r="A355" i="21" s="1"/>
  <c r="A356" i="21" s="1"/>
  <c r="A357" i="21" s="1"/>
  <c r="A358" i="21" s="1"/>
  <c r="A359" i="21" s="1"/>
  <c r="A360" i="21" s="1"/>
  <c r="A361" i="21" s="1"/>
  <c r="A362" i="21" s="1"/>
  <c r="A363" i="21" s="1"/>
  <c r="A364" i="21" s="1"/>
  <c r="A365" i="21" s="1"/>
  <c r="A366" i="21" s="1"/>
  <c r="A367" i="21" s="1"/>
  <c r="A368" i="21" s="1"/>
  <c r="A369" i="21" s="1"/>
  <c r="A370" i="21" s="1"/>
  <c r="A371" i="21" s="1"/>
  <c r="A372" i="21" s="1"/>
  <c r="A373" i="21" s="1"/>
  <c r="A374" i="21" s="1"/>
  <c r="A375" i="21" s="1"/>
  <c r="A376" i="21" s="1"/>
  <c r="A377" i="21" s="1"/>
  <c r="A378" i="21" s="1"/>
  <c r="A379" i="21" s="1"/>
  <c r="A380" i="21" s="1"/>
  <c r="A381" i="21" s="1"/>
  <c r="A382" i="21" s="1"/>
  <c r="A383" i="21" s="1"/>
  <c r="A384" i="21" s="1"/>
  <c r="A385" i="21" s="1"/>
  <c r="A386" i="21" s="1"/>
  <c r="A387" i="21" s="1"/>
  <c r="A388" i="21" s="1"/>
  <c r="A389" i="21" s="1"/>
  <c r="A390" i="21" s="1"/>
  <c r="A391" i="21" s="1"/>
  <c r="A392" i="21" s="1"/>
  <c r="A393" i="21" s="1"/>
  <c r="A394" i="21" s="1"/>
  <c r="A395" i="21" s="1"/>
  <c r="A396" i="21" s="1"/>
  <c r="A397" i="21" s="1"/>
  <c r="A398" i="21" s="1"/>
  <c r="A399" i="21" s="1"/>
  <c r="A400" i="21" s="1"/>
  <c r="A401" i="21" s="1"/>
  <c r="A402" i="21" s="1"/>
  <c r="A403" i="21" s="1"/>
  <c r="A404" i="21" s="1"/>
  <c r="A405" i="21" s="1"/>
  <c r="A406" i="21" s="1"/>
  <c r="A407" i="21" s="1"/>
  <c r="A408" i="21" s="1"/>
  <c r="A409" i="21" s="1"/>
  <c r="A410" i="21" s="1"/>
  <c r="A411" i="21" s="1"/>
  <c r="A412" i="21" s="1"/>
  <c r="A413" i="21" s="1"/>
  <c r="A414" i="21" s="1"/>
  <c r="A415" i="21" s="1"/>
  <c r="A416" i="21" s="1"/>
  <c r="A417" i="21" s="1"/>
  <c r="A418" i="21" s="1"/>
  <c r="A419" i="21" s="1"/>
  <c r="A420" i="21" s="1"/>
  <c r="A421" i="21" s="1"/>
  <c r="A422" i="21" s="1"/>
  <c r="A423" i="21" s="1"/>
  <c r="A424" i="21" s="1"/>
  <c r="A425" i="21" s="1"/>
  <c r="A426" i="21" s="1"/>
  <c r="A427" i="21" s="1"/>
  <c r="A428" i="21" s="1"/>
  <c r="A429" i="21" s="1"/>
  <c r="A430" i="21" s="1"/>
  <c r="A431" i="21" s="1"/>
  <c r="A432" i="21" s="1"/>
  <c r="A433" i="21" s="1"/>
  <c r="A434" i="21" s="1"/>
  <c r="A435" i="21" s="1"/>
  <c r="A436" i="21" s="1"/>
  <c r="A437" i="21" s="1"/>
  <c r="A438" i="21" s="1"/>
  <c r="A439" i="21" s="1"/>
  <c r="A440" i="21" s="1"/>
  <c r="A441" i="21" s="1"/>
  <c r="A442" i="21" s="1"/>
  <c r="A443" i="21" s="1"/>
  <c r="A444" i="21" s="1"/>
  <c r="A445" i="21" s="1"/>
  <c r="A446" i="21" s="1"/>
  <c r="A447" i="21" s="1"/>
  <c r="A448" i="21" s="1"/>
  <c r="A449" i="21" s="1"/>
  <c r="A450" i="21" s="1"/>
  <c r="A451" i="21" s="1"/>
  <c r="A452" i="21" s="1"/>
  <c r="A453" i="21" s="1"/>
  <c r="A454" i="21" s="1"/>
  <c r="A455" i="21" s="1"/>
  <c r="A456" i="21" s="1"/>
  <c r="A457" i="21" s="1"/>
  <c r="A458" i="21" s="1"/>
  <c r="A459" i="21" s="1"/>
  <c r="A460" i="21" s="1"/>
  <c r="A461" i="21" s="1"/>
  <c r="A462" i="21" s="1"/>
  <c r="A463" i="21" s="1"/>
  <c r="A464" i="21" s="1"/>
  <c r="A465" i="21" s="1"/>
  <c r="A466" i="21" s="1"/>
  <c r="A467" i="21" s="1"/>
  <c r="A468" i="21" s="1"/>
  <c r="A469" i="21" s="1"/>
  <c r="A470" i="21" s="1"/>
  <c r="A471" i="21" s="1"/>
  <c r="A472" i="21" s="1"/>
  <c r="A473" i="21" s="1"/>
  <c r="A474" i="21" s="1"/>
  <c r="A475" i="21" s="1"/>
  <c r="A476" i="21" s="1"/>
  <c r="A477" i="21" s="1"/>
  <c r="A478" i="21" s="1"/>
  <c r="A479" i="21" s="1"/>
  <c r="A480" i="21" s="1"/>
  <c r="A481" i="21" s="1"/>
  <c r="A482" i="21" s="1"/>
  <c r="A483" i="21" s="1"/>
  <c r="A484" i="21" s="1"/>
  <c r="A485" i="21" s="1"/>
  <c r="A486" i="21" s="1"/>
  <c r="A487" i="21" s="1"/>
  <c r="A488" i="21" s="1"/>
  <c r="A489" i="21" s="1"/>
  <c r="A490" i="21" s="1"/>
  <c r="A491" i="21" s="1"/>
  <c r="A492" i="21" s="1"/>
  <c r="A493" i="21" s="1"/>
  <c r="A494" i="21" s="1"/>
  <c r="A495" i="21" s="1"/>
  <c r="A496" i="21" s="1"/>
  <c r="A497" i="21" s="1"/>
  <c r="A498" i="21" s="1"/>
  <c r="A499" i="21" s="1"/>
  <c r="A500" i="21" s="1"/>
  <c r="A501" i="21" s="1"/>
  <c r="A502" i="21" s="1"/>
  <c r="A503" i="21" s="1"/>
  <c r="A504" i="21" s="1"/>
  <c r="A505" i="21" s="1"/>
  <c r="A506" i="21" s="1"/>
  <c r="A507" i="21" s="1"/>
  <c r="A508" i="21" s="1"/>
  <c r="A509" i="21" s="1"/>
  <c r="A510" i="21" s="1"/>
  <c r="A511" i="21" s="1"/>
  <c r="A512" i="21" s="1"/>
  <c r="A513" i="21" s="1"/>
  <c r="A514" i="21" s="1"/>
  <c r="A515" i="21" s="1"/>
  <c r="A516" i="21" s="1"/>
  <c r="A517" i="21" s="1"/>
  <c r="A518" i="21" s="1"/>
  <c r="A519" i="21" s="1"/>
  <c r="A520" i="21" s="1"/>
  <c r="A521" i="21" s="1"/>
  <c r="A522" i="21" s="1"/>
  <c r="A523" i="21" s="1"/>
  <c r="A524" i="21" s="1"/>
  <c r="A525" i="21" s="1"/>
  <c r="A526" i="21" s="1"/>
  <c r="A527" i="21" s="1"/>
  <c r="A528" i="21" s="1"/>
  <c r="A529" i="21" s="1"/>
  <c r="A530" i="21" s="1"/>
  <c r="A531" i="21" s="1"/>
  <c r="A532" i="21" s="1"/>
  <c r="A533" i="21" s="1"/>
  <c r="A534" i="21" s="1"/>
  <c r="A535" i="21" s="1"/>
  <c r="A536" i="21" s="1"/>
  <c r="A537" i="21" s="1"/>
  <c r="A538" i="21" s="1"/>
  <c r="A539" i="21" s="1"/>
  <c r="A540" i="21" s="1"/>
  <c r="A541" i="21" s="1"/>
  <c r="A542" i="21" s="1"/>
  <c r="A543" i="21" s="1"/>
  <c r="A544" i="21" s="1"/>
  <c r="A545" i="21" s="1"/>
  <c r="A546" i="21" s="1"/>
  <c r="A547" i="21" s="1"/>
  <c r="A548" i="21" s="1"/>
  <c r="A549" i="21" s="1"/>
  <c r="A550" i="21" s="1"/>
  <c r="A551" i="21" s="1"/>
  <c r="A552" i="21" s="1"/>
  <c r="A553" i="21" s="1"/>
  <c r="A554" i="21" s="1"/>
  <c r="A555" i="21" s="1"/>
  <c r="A556" i="21" s="1"/>
  <c r="A557" i="21" s="1"/>
  <c r="A558" i="21" s="1"/>
  <c r="A559" i="21" s="1"/>
  <c r="A560" i="21" s="1"/>
  <c r="A561" i="21" s="1"/>
  <c r="A562" i="21" s="1"/>
  <c r="A563" i="21" s="1"/>
  <c r="A564" i="21" s="1"/>
  <c r="A565" i="21" s="1"/>
  <c r="A566" i="21" s="1"/>
  <c r="A567" i="21" s="1"/>
  <c r="A568" i="21" s="1"/>
  <c r="A569" i="21" s="1"/>
  <c r="A570" i="21" s="1"/>
  <c r="A571" i="21" s="1"/>
  <c r="A572" i="21" s="1"/>
  <c r="A573" i="21" s="1"/>
  <c r="A574" i="21" s="1"/>
  <c r="A575" i="21" s="1"/>
  <c r="A576" i="21" s="1"/>
  <c r="A577" i="21" s="1"/>
  <c r="A578" i="21" s="1"/>
  <c r="A579" i="21" s="1"/>
  <c r="A580" i="21" s="1"/>
  <c r="A581" i="21" s="1"/>
  <c r="A582" i="21" s="1"/>
  <c r="A583" i="21" s="1"/>
  <c r="A584" i="21" s="1"/>
  <c r="A585" i="21" s="1"/>
  <c r="A586" i="21" s="1"/>
  <c r="A587" i="21" s="1"/>
  <c r="A588" i="21" s="1"/>
  <c r="A589" i="21" s="1"/>
  <c r="A590" i="21" s="1"/>
  <c r="A591" i="21" s="1"/>
  <c r="A592" i="21" s="1"/>
  <c r="A593" i="21" s="1"/>
  <c r="A594" i="21" s="1"/>
  <c r="A595" i="21" s="1"/>
  <c r="A596" i="21" s="1"/>
  <c r="A597" i="21" s="1"/>
  <c r="A598" i="21" s="1"/>
  <c r="A599" i="21" s="1"/>
  <c r="A600" i="21" s="1"/>
  <c r="A601" i="21" s="1"/>
  <c r="A602" i="21" s="1"/>
  <c r="A603" i="21" s="1"/>
  <c r="A604" i="21" s="1"/>
  <c r="A605" i="21" s="1"/>
  <c r="A606" i="21" s="1"/>
  <c r="A607" i="21" s="1"/>
  <c r="A608" i="21" s="1"/>
  <c r="A609" i="21" s="1"/>
  <c r="A610" i="21" s="1"/>
  <c r="A611" i="21" s="1"/>
  <c r="A612" i="21" s="1"/>
  <c r="A613" i="21" s="1"/>
  <c r="A614" i="21" s="1"/>
  <c r="A615" i="21" s="1"/>
  <c r="A616" i="21" s="1"/>
  <c r="A617" i="21" s="1"/>
  <c r="A618" i="21" s="1"/>
  <c r="A619" i="21" s="1"/>
  <c r="A620" i="21" s="1"/>
  <c r="A621" i="21" s="1"/>
  <c r="A622" i="21" s="1"/>
  <c r="A623" i="21" s="1"/>
  <c r="A624" i="21" s="1"/>
  <c r="A625" i="21" s="1"/>
  <c r="A626" i="21" s="1"/>
  <c r="A627" i="21" s="1"/>
  <c r="A628" i="21" s="1"/>
  <c r="A629" i="21" s="1"/>
  <c r="A630" i="21" s="1"/>
  <c r="A631" i="21" s="1"/>
  <c r="A632" i="21" s="1"/>
  <c r="A633" i="21" s="1"/>
  <c r="A634" i="21" s="1"/>
  <c r="A635" i="21" s="1"/>
  <c r="A636" i="21" s="1"/>
  <c r="A637" i="21" s="1"/>
  <c r="A638" i="21" s="1"/>
  <c r="A639" i="21" s="1"/>
  <c r="A640" i="21" s="1"/>
  <c r="A641" i="21" s="1"/>
  <c r="A642" i="21" s="1"/>
  <c r="A643" i="21" s="1"/>
  <c r="A644" i="21" s="1"/>
  <c r="A645" i="21" s="1"/>
  <c r="A646" i="21" s="1"/>
  <c r="A647" i="21" s="1"/>
  <c r="A648" i="21" s="1"/>
  <c r="A649" i="21" s="1"/>
  <c r="A650" i="21" s="1"/>
  <c r="A651" i="21" s="1"/>
  <c r="A652" i="21" s="1"/>
  <c r="A653" i="21" s="1"/>
  <c r="A654" i="21" s="1"/>
  <c r="A655" i="21" s="1"/>
  <c r="A656" i="21" s="1"/>
  <c r="A657" i="21" s="1"/>
  <c r="A658" i="21" s="1"/>
  <c r="A659" i="21" s="1"/>
  <c r="A660" i="21" s="1"/>
  <c r="A661" i="21" s="1"/>
  <c r="A662" i="21" s="1"/>
  <c r="A663" i="21" s="1"/>
  <c r="A664" i="21" s="1"/>
  <c r="A665" i="21" s="1"/>
  <c r="A666" i="21" s="1"/>
  <c r="A667" i="21" s="1"/>
  <c r="A668" i="21" s="1"/>
  <c r="A669" i="21" s="1"/>
  <c r="A670" i="21" s="1"/>
  <c r="A671" i="21" s="1"/>
  <c r="A672" i="21" s="1"/>
  <c r="A673" i="21" s="1"/>
  <c r="A674" i="21" s="1"/>
  <c r="A675" i="21" s="1"/>
  <c r="A676" i="21" s="1"/>
  <c r="A677" i="21" s="1"/>
  <c r="A678" i="21" s="1"/>
  <c r="A679" i="21" s="1"/>
  <c r="A680" i="21" s="1"/>
  <c r="A681" i="21" s="1"/>
  <c r="A682" i="21" s="1"/>
  <c r="A683" i="21" s="1"/>
  <c r="A684" i="21" s="1"/>
  <c r="A685" i="21" s="1"/>
  <c r="A686" i="21" s="1"/>
  <c r="A687" i="21" s="1"/>
  <c r="A688" i="21" s="1"/>
  <c r="A689" i="21" s="1"/>
  <c r="A690" i="21" s="1"/>
  <c r="A691" i="21" s="1"/>
  <c r="A692" i="21" s="1"/>
  <c r="A693" i="21" s="1"/>
  <c r="A694" i="21" s="1"/>
  <c r="A695" i="21" s="1"/>
  <c r="A696" i="21" s="1"/>
  <c r="A697" i="21" s="1"/>
  <c r="A698" i="21" s="1"/>
  <c r="A699" i="21" s="1"/>
  <c r="A700" i="21" s="1"/>
  <c r="A701" i="21" s="1"/>
  <c r="A702" i="21" s="1"/>
  <c r="A703" i="21" s="1"/>
  <c r="A704" i="21" s="1"/>
  <c r="A705" i="21" s="1"/>
  <c r="A706" i="21" s="1"/>
  <c r="A707" i="21" s="1"/>
  <c r="A708" i="21" s="1"/>
  <c r="A709" i="21" s="1"/>
  <c r="A710" i="21" s="1"/>
  <c r="A711" i="21" s="1"/>
  <c r="A712" i="21" s="1"/>
  <c r="A713" i="21" s="1"/>
  <c r="A714" i="21" s="1"/>
  <c r="A715" i="21" s="1"/>
  <c r="A716" i="21" s="1"/>
  <c r="A717" i="21" s="1"/>
  <c r="A718" i="21" s="1"/>
  <c r="A719" i="21" s="1"/>
  <c r="A720" i="21" s="1"/>
  <c r="A721" i="21" s="1"/>
  <c r="A722" i="21" s="1"/>
  <c r="A723" i="21" s="1"/>
  <c r="A724" i="21" s="1"/>
  <c r="A725" i="21" s="1"/>
  <c r="A726" i="21" s="1"/>
  <c r="A727" i="21" s="1"/>
  <c r="A728" i="21" s="1"/>
  <c r="A729" i="21" s="1"/>
  <c r="A730" i="21" s="1"/>
  <c r="A731" i="21" s="1"/>
  <c r="A732" i="21" s="1"/>
  <c r="A733" i="21" s="1"/>
  <c r="A734" i="21" s="1"/>
  <c r="A735" i="21" s="1"/>
  <c r="A736" i="21" s="1"/>
  <c r="A737" i="21" s="1"/>
  <c r="A738" i="21" s="1"/>
  <c r="A739" i="21" s="1"/>
  <c r="A740" i="21" s="1"/>
  <c r="A741" i="21" s="1"/>
  <c r="A742" i="21" s="1"/>
  <c r="A743" i="21" s="1"/>
  <c r="A744" i="21" s="1"/>
  <c r="A745" i="21" s="1"/>
  <c r="A746" i="21" s="1"/>
  <c r="A747" i="21" s="1"/>
  <c r="A748" i="21" s="1"/>
  <c r="A749" i="21" s="1"/>
  <c r="A750" i="21" s="1"/>
  <c r="A751" i="21" s="1"/>
  <c r="A752" i="21" s="1"/>
  <c r="A753" i="21" s="1"/>
  <c r="A754" i="21" s="1"/>
  <c r="A755" i="21" s="1"/>
  <c r="A756" i="21" s="1"/>
  <c r="A757" i="21" s="1"/>
  <c r="A758" i="21" s="1"/>
  <c r="A759" i="21" s="1"/>
  <c r="A760" i="21" s="1"/>
  <c r="A761" i="21" s="1"/>
  <c r="A762" i="21" s="1"/>
  <c r="A763" i="21" s="1"/>
  <c r="A764" i="21" s="1"/>
  <c r="A765" i="21" s="1"/>
  <c r="A766" i="21" s="1"/>
  <c r="A767" i="21" s="1"/>
  <c r="A768" i="21" s="1"/>
  <c r="A769" i="21" s="1"/>
  <c r="A770" i="21" s="1"/>
  <c r="A771" i="21" s="1"/>
  <c r="A772" i="21" s="1"/>
  <c r="A773" i="21" s="1"/>
  <c r="A774" i="21" s="1"/>
  <c r="A775" i="21" s="1"/>
  <c r="A776" i="21" s="1"/>
  <c r="A777" i="21" s="1"/>
  <c r="A778" i="21" s="1"/>
  <c r="A779" i="21" s="1"/>
  <c r="A780" i="21" s="1"/>
  <c r="A781" i="21" s="1"/>
  <c r="A782" i="21" s="1"/>
  <c r="A783" i="21" s="1"/>
  <c r="A784" i="21" s="1"/>
  <c r="A785" i="21" s="1"/>
  <c r="A786" i="21" s="1"/>
  <c r="A787" i="21" s="1"/>
  <c r="A788" i="21" s="1"/>
  <c r="A789" i="21" s="1"/>
  <c r="A790" i="21" s="1"/>
  <c r="A791" i="21" s="1"/>
  <c r="A792" i="21" s="1"/>
  <c r="A793" i="21" s="1"/>
  <c r="A794" i="21" s="1"/>
  <c r="A795" i="21" s="1"/>
  <c r="A796" i="21" s="1"/>
  <c r="A797" i="21" s="1"/>
  <c r="A798" i="21" s="1"/>
  <c r="A799" i="21" s="1"/>
  <c r="A800" i="21" s="1"/>
  <c r="A801" i="21" s="1"/>
  <c r="A802" i="21" s="1"/>
  <c r="A803" i="21" s="1"/>
  <c r="A804" i="21" s="1"/>
  <c r="A805" i="21" s="1"/>
  <c r="A806" i="21" s="1"/>
  <c r="A807" i="21" s="1"/>
  <c r="A808" i="21" s="1"/>
  <c r="A809" i="21" s="1"/>
  <c r="A810" i="21" s="1"/>
  <c r="A811" i="21" s="1"/>
  <c r="A812" i="21" s="1"/>
  <c r="A813" i="21" s="1"/>
  <c r="A814" i="21" s="1"/>
  <c r="A815" i="21" s="1"/>
  <c r="A816" i="21" s="1"/>
  <c r="A817" i="21" s="1"/>
  <c r="A818" i="21" s="1"/>
  <c r="A819" i="21" s="1"/>
  <c r="A820" i="21" s="1"/>
  <c r="A821" i="21" s="1"/>
  <c r="A822" i="21" s="1"/>
  <c r="A823" i="21" s="1"/>
  <c r="A824" i="21" s="1"/>
  <c r="A825" i="21" s="1"/>
  <c r="A826" i="21" s="1"/>
  <c r="A827" i="21" s="1"/>
  <c r="A828" i="21" s="1"/>
  <c r="A829" i="21" s="1"/>
  <c r="A830" i="21" s="1"/>
  <c r="A831" i="21" s="1"/>
  <c r="A832" i="21" s="1"/>
  <c r="A833" i="21" s="1"/>
  <c r="A834" i="21" s="1"/>
  <c r="A835" i="21" s="1"/>
  <c r="A836" i="21" s="1"/>
  <c r="A837" i="21" s="1"/>
  <c r="A838" i="21" s="1"/>
  <c r="A839" i="21" s="1"/>
  <c r="A840" i="21" s="1"/>
  <c r="A841" i="21" s="1"/>
  <c r="A842" i="21" s="1"/>
  <c r="A843" i="21" s="1"/>
  <c r="A844" i="21" s="1"/>
  <c r="A845" i="21" s="1"/>
  <c r="A846" i="21" s="1"/>
  <c r="A847" i="21" s="1"/>
  <c r="A848" i="21" s="1"/>
  <c r="A849" i="21" s="1"/>
  <c r="A850" i="21" s="1"/>
  <c r="A851" i="21" s="1"/>
  <c r="A852" i="21" s="1"/>
  <c r="A853" i="21" s="1"/>
  <c r="A854" i="21" s="1"/>
  <c r="A855" i="21" s="1"/>
  <c r="A856" i="21" s="1"/>
  <c r="A857" i="21" s="1"/>
  <c r="A858" i="21" s="1"/>
  <c r="A859" i="21" s="1"/>
  <c r="A860" i="21" s="1"/>
  <c r="A861" i="21" s="1"/>
  <c r="A862" i="21" s="1"/>
  <c r="A863" i="21" s="1"/>
  <c r="A864" i="21" s="1"/>
  <c r="A865" i="21" s="1"/>
  <c r="A866" i="21" s="1"/>
  <c r="A867" i="21" s="1"/>
  <c r="A868" i="21" s="1"/>
  <c r="A869" i="21" s="1"/>
  <c r="A870" i="21" s="1"/>
  <c r="A871" i="21" s="1"/>
  <c r="A872" i="21" s="1"/>
  <c r="A873" i="21" s="1"/>
  <c r="A874" i="21" s="1"/>
  <c r="A875" i="21" s="1"/>
  <c r="A876" i="21" s="1"/>
  <c r="A877" i="21" s="1"/>
  <c r="A878" i="21" s="1"/>
  <c r="A879" i="21" s="1"/>
  <c r="A880" i="21" s="1"/>
  <c r="A881" i="21" s="1"/>
  <c r="A882" i="21" s="1"/>
  <c r="A883" i="21" s="1"/>
  <c r="A884" i="21" s="1"/>
  <c r="A885" i="21" s="1"/>
  <c r="A886" i="21" s="1"/>
  <c r="A887" i="21" s="1"/>
  <c r="A888" i="21" s="1"/>
  <c r="A889" i="21" s="1"/>
  <c r="A890" i="21" s="1"/>
  <c r="A891" i="21" s="1"/>
  <c r="A892" i="21" s="1"/>
  <c r="A893" i="21" s="1"/>
  <c r="A894" i="21" s="1"/>
  <c r="A895" i="21" s="1"/>
  <c r="A896" i="21" s="1"/>
  <c r="A897" i="21" s="1"/>
  <c r="A898" i="21" s="1"/>
  <c r="A899" i="21" s="1"/>
  <c r="A900" i="21" s="1"/>
  <c r="A901" i="21" s="1"/>
  <c r="A902" i="21" s="1"/>
  <c r="A903" i="21" s="1"/>
  <c r="A904" i="21" s="1"/>
  <c r="A905" i="21" s="1"/>
  <c r="A906" i="21" s="1"/>
  <c r="A907" i="21" s="1"/>
  <c r="A908" i="21" s="1"/>
  <c r="A909" i="21" s="1"/>
  <c r="A910" i="21" s="1"/>
  <c r="A911" i="21" s="1"/>
  <c r="A912" i="21" s="1"/>
  <c r="A913" i="21" s="1"/>
  <c r="A914" i="21" s="1"/>
  <c r="A915" i="21" s="1"/>
  <c r="A916" i="21" s="1"/>
  <c r="A917" i="21" s="1"/>
  <c r="A918" i="21" s="1"/>
  <c r="A919" i="21" s="1"/>
  <c r="A920" i="21" s="1"/>
  <c r="A921" i="21" s="1"/>
  <c r="A922" i="21" s="1"/>
  <c r="A923" i="21" s="1"/>
  <c r="A924" i="21" s="1"/>
  <c r="A925" i="21" s="1"/>
  <c r="A926" i="21" s="1"/>
  <c r="A927" i="21" s="1"/>
  <c r="A928" i="21" s="1"/>
  <c r="A929" i="21" s="1"/>
  <c r="A930" i="21" s="1"/>
  <c r="A931" i="21" s="1"/>
  <c r="A932" i="21" s="1"/>
  <c r="A933" i="21" s="1"/>
  <c r="A934" i="21" s="1"/>
  <c r="A935" i="21" s="1"/>
  <c r="A936" i="21" s="1"/>
  <c r="A937" i="21" s="1"/>
  <c r="A938" i="21" s="1"/>
  <c r="A939" i="21" s="1"/>
  <c r="A940" i="21" s="1"/>
  <c r="A941" i="21" s="1"/>
  <c r="A942" i="21" s="1"/>
  <c r="A943" i="21" s="1"/>
  <c r="A944" i="21" s="1"/>
  <c r="A945" i="21" s="1"/>
  <c r="A946" i="21" s="1"/>
  <c r="A947" i="21" s="1"/>
  <c r="A948" i="21" s="1"/>
  <c r="A949" i="21" s="1"/>
  <c r="A950" i="21" s="1"/>
  <c r="A951" i="21" s="1"/>
  <c r="A952" i="21" s="1"/>
  <c r="A953" i="21" s="1"/>
  <c r="A954" i="21" s="1"/>
  <c r="A955" i="21" s="1"/>
  <c r="A956" i="21" s="1"/>
  <c r="A957" i="21" s="1"/>
  <c r="A958" i="21" s="1"/>
  <c r="A959" i="21" s="1"/>
  <c r="A960" i="21" s="1"/>
  <c r="A961" i="21" s="1"/>
  <c r="A962" i="21" s="1"/>
  <c r="A963" i="21" s="1"/>
  <c r="A964" i="21" s="1"/>
  <c r="A965" i="21" s="1"/>
  <c r="A966" i="21" s="1"/>
  <c r="A967" i="21" s="1"/>
  <c r="A968" i="21" s="1"/>
  <c r="A969" i="21" s="1"/>
  <c r="A970" i="21" s="1"/>
  <c r="A971" i="21" s="1"/>
  <c r="A972" i="21" s="1"/>
  <c r="A973" i="21" s="1"/>
  <c r="A974" i="21" s="1"/>
  <c r="A975" i="21" s="1"/>
  <c r="A976" i="21" s="1"/>
  <c r="A977" i="21" s="1"/>
  <c r="A978" i="21" s="1"/>
  <c r="A979" i="21" s="1"/>
  <c r="A980" i="21" s="1"/>
  <c r="A981" i="21" s="1"/>
  <c r="A982" i="21" s="1"/>
  <c r="A983" i="21" s="1"/>
  <c r="A984" i="21" s="1"/>
  <c r="A985" i="21" s="1"/>
  <c r="A986" i="21" s="1"/>
  <c r="A987" i="21" s="1"/>
  <c r="A988" i="21" s="1"/>
  <c r="A989" i="21" s="1"/>
  <c r="A990" i="21" s="1"/>
  <c r="A991" i="21" s="1"/>
  <c r="A992" i="21" s="1"/>
  <c r="A993" i="21" s="1"/>
  <c r="A994" i="21" s="1"/>
  <c r="A995" i="21" s="1"/>
  <c r="A996" i="21" s="1"/>
  <c r="A997" i="21" s="1"/>
  <c r="A998" i="21" s="1"/>
  <c r="A999" i="21" s="1"/>
  <c r="A1000" i="21" s="1"/>
  <c r="A1001" i="21" s="1"/>
  <c r="A1002" i="21" s="1"/>
  <c r="A1003" i="21" s="1"/>
  <c r="A1004" i="21" s="1"/>
  <c r="A1005" i="21" s="1"/>
  <c r="A1006" i="21" s="1"/>
  <c r="A1007" i="21" s="1"/>
  <c r="A1008" i="21" s="1"/>
  <c r="A1009" i="21" s="1"/>
  <c r="A1010" i="21" s="1"/>
  <c r="A1011" i="21" s="1"/>
  <c r="A1012" i="21" s="1"/>
  <c r="A1013" i="21" s="1"/>
  <c r="A1014" i="21" s="1"/>
  <c r="A1015" i="21" s="1"/>
  <c r="A1016" i="21" s="1"/>
  <c r="A1017" i="21" s="1"/>
  <c r="A1018" i="21" s="1"/>
  <c r="A1019" i="21" s="1"/>
  <c r="A1020" i="21" s="1"/>
  <c r="A1021" i="21" s="1"/>
  <c r="A1022" i="21" s="1"/>
  <c r="A1023" i="21" s="1"/>
  <c r="A1024" i="21" s="1"/>
  <c r="A1025" i="21" s="1"/>
  <c r="A1026" i="21" s="1"/>
  <c r="A1027" i="21" s="1"/>
  <c r="A1028" i="21" s="1"/>
  <c r="A1029" i="21" s="1"/>
  <c r="A1030" i="21" s="1"/>
  <c r="A1031" i="21" s="1"/>
  <c r="A1032" i="21" s="1"/>
  <c r="A1033" i="21" s="1"/>
  <c r="A1034" i="21" s="1"/>
  <c r="A1035" i="21" s="1"/>
  <c r="A1036" i="21" s="1"/>
  <c r="A1037" i="21" s="1"/>
  <c r="A1038" i="21" s="1"/>
  <c r="A1039" i="21" s="1"/>
  <c r="A1040" i="21" s="1"/>
  <c r="A1041" i="21" s="1"/>
  <c r="A1042" i="21" s="1"/>
  <c r="A1043" i="21" s="1"/>
  <c r="A1044" i="21" s="1"/>
  <c r="A1045" i="21" s="1"/>
  <c r="A1046" i="21" s="1"/>
  <c r="A1047" i="21" s="1"/>
  <c r="A1048" i="21" s="1"/>
  <c r="A1049" i="21" s="1"/>
  <c r="A1050" i="21" s="1"/>
  <c r="A1051" i="21" s="1"/>
  <c r="A1052" i="21" s="1"/>
  <c r="A1053" i="21" s="1"/>
  <c r="A1054" i="21" s="1"/>
  <c r="A1055" i="21" s="1"/>
  <c r="A1056" i="21" s="1"/>
  <c r="A1057" i="21" s="1"/>
  <c r="A1058" i="21" s="1"/>
  <c r="A1059" i="21" s="1"/>
  <c r="A1060" i="21" s="1"/>
  <c r="A1061" i="21" s="1"/>
  <c r="A1062" i="21" s="1"/>
  <c r="A1063" i="21" s="1"/>
  <c r="A1064" i="21" s="1"/>
  <c r="A1065" i="21" s="1"/>
  <c r="A1066" i="21" s="1"/>
  <c r="A1067" i="21" s="1"/>
  <c r="A1068" i="21" s="1"/>
  <c r="A1069" i="21" s="1"/>
  <c r="A1070" i="21" s="1"/>
  <c r="A1071" i="21" s="1"/>
  <c r="A1072" i="21" s="1"/>
  <c r="A1073" i="21" s="1"/>
  <c r="A1074" i="21" s="1"/>
  <c r="A1075" i="21" s="1"/>
  <c r="A1076" i="21" s="1"/>
  <c r="A1077" i="21" s="1"/>
  <c r="A1078" i="21" s="1"/>
  <c r="A1079" i="21" s="1"/>
  <c r="A1080" i="21" s="1"/>
  <c r="A1081" i="21" s="1"/>
  <c r="A1082" i="21" s="1"/>
  <c r="A1083" i="21" s="1"/>
  <c r="A1084" i="21" s="1"/>
  <c r="A1085" i="21" s="1"/>
  <c r="A1086" i="21" s="1"/>
  <c r="A1087" i="21" s="1"/>
  <c r="A1088" i="21" s="1"/>
  <c r="A1089" i="21" s="1"/>
  <c r="A1090" i="21" s="1"/>
  <c r="A1091" i="21" s="1"/>
  <c r="A1092" i="21" s="1"/>
  <c r="A1093" i="21" s="1"/>
  <c r="A1094" i="21" s="1"/>
  <c r="A1095" i="21" s="1"/>
  <c r="A1096" i="21" s="1"/>
  <c r="A1097" i="21" s="1"/>
  <c r="A1098" i="21" s="1"/>
  <c r="A1099" i="21" s="1"/>
  <c r="A1100" i="21" s="1"/>
  <c r="A1101" i="21" s="1"/>
  <c r="A1102" i="21" s="1"/>
  <c r="A1103" i="21" s="1"/>
  <c r="A1104" i="21" s="1"/>
  <c r="A1105" i="21" s="1"/>
  <c r="A1106" i="21" s="1"/>
  <c r="A1107" i="21" s="1"/>
  <c r="A1108" i="21" s="1"/>
  <c r="A1109" i="21" s="1"/>
  <c r="A1110" i="21" s="1"/>
  <c r="A1111" i="21" s="1"/>
  <c r="A1112" i="21" s="1"/>
  <c r="A1113" i="21" s="1"/>
  <c r="A1114" i="21" s="1"/>
  <c r="A1115" i="21" s="1"/>
  <c r="A1116" i="21" s="1"/>
  <c r="A1117" i="21" s="1"/>
  <c r="A1118" i="21" s="1"/>
  <c r="A1119" i="21" s="1"/>
  <c r="A1120" i="21" s="1"/>
  <c r="A1121" i="21" s="1"/>
  <c r="A1122" i="21" s="1"/>
  <c r="A1123" i="21" s="1"/>
  <c r="A1124" i="21" s="1"/>
  <c r="A1125" i="21" s="1"/>
  <c r="A1126" i="21" s="1"/>
  <c r="A1127" i="21" s="1"/>
  <c r="A1128" i="21" s="1"/>
  <c r="A1129" i="21" s="1"/>
  <c r="A1130" i="21" s="1"/>
  <c r="A1131" i="21" s="1"/>
  <c r="A1132" i="21" s="1"/>
  <c r="A1133" i="21" s="1"/>
  <c r="A1134" i="21" s="1"/>
  <c r="A1135" i="21" s="1"/>
  <c r="A1136" i="21" s="1"/>
  <c r="A1137" i="21" s="1"/>
  <c r="A1138" i="21" s="1"/>
  <c r="A1139" i="21" s="1"/>
  <c r="A1140" i="21" s="1"/>
  <c r="A1141" i="21" s="1"/>
  <c r="A1142" i="21" s="1"/>
  <c r="A1143" i="21" s="1"/>
  <c r="A1144" i="21" s="1"/>
  <c r="A1145" i="21" s="1"/>
  <c r="A1146" i="21" s="1"/>
  <c r="A1147" i="21" s="1"/>
  <c r="A1148" i="21" s="1"/>
  <c r="A1149" i="21" s="1"/>
  <c r="A1150" i="21" s="1"/>
  <c r="A1151" i="21" s="1"/>
  <c r="A1152" i="21" s="1"/>
  <c r="A1153" i="21" s="1"/>
  <c r="A1154" i="21" s="1"/>
  <c r="A1155" i="21" s="1"/>
  <c r="A1156" i="21" s="1"/>
  <c r="A1157" i="21" s="1"/>
  <c r="A1158" i="21" s="1"/>
  <c r="A1159" i="21" s="1"/>
  <c r="A1160" i="21" s="1"/>
  <c r="A1161" i="21" s="1"/>
  <c r="A1162" i="21" s="1"/>
  <c r="A1163" i="21" s="1"/>
  <c r="A1164" i="21" s="1"/>
  <c r="A1165" i="21" s="1"/>
  <c r="A1166" i="21" s="1"/>
  <c r="A1167" i="21" s="1"/>
  <c r="A1168" i="21" s="1"/>
  <c r="A1169" i="21" s="1"/>
  <c r="A1170" i="21" s="1"/>
  <c r="A1171" i="21" s="1"/>
  <c r="A1172" i="21" s="1"/>
  <c r="A1173" i="21" s="1"/>
  <c r="A1174" i="21" s="1"/>
  <c r="A1175" i="21" s="1"/>
  <c r="A1176" i="21" s="1"/>
  <c r="A1177" i="21" s="1"/>
  <c r="A1178" i="21" s="1"/>
  <c r="A1179" i="21" s="1"/>
  <c r="A1180" i="21" s="1"/>
  <c r="A1181" i="21" s="1"/>
  <c r="A1182" i="21" s="1"/>
  <c r="A1183" i="21" s="1"/>
  <c r="A1184" i="21" s="1"/>
  <c r="A1185" i="21" s="1"/>
  <c r="A1186" i="21" s="1"/>
  <c r="A1187" i="21" s="1"/>
  <c r="A1188" i="21" s="1"/>
  <c r="A1189" i="21" s="1"/>
  <c r="A1190" i="21" s="1"/>
  <c r="A1191" i="21" s="1"/>
  <c r="A1192" i="21" s="1"/>
  <c r="A1193" i="21" s="1"/>
  <c r="A1194" i="21" s="1"/>
  <c r="A1195" i="21" s="1"/>
  <c r="A1196" i="21" s="1"/>
  <c r="A1197" i="21" s="1"/>
  <c r="A1198" i="21" s="1"/>
  <c r="A1199" i="21" s="1"/>
  <c r="A1200" i="21" s="1"/>
  <c r="A1201" i="21" s="1"/>
  <c r="A1202" i="21" s="1"/>
  <c r="A1203" i="21" s="1"/>
  <c r="A1204" i="21" s="1"/>
  <c r="A1205" i="21" s="1"/>
  <c r="A1206" i="21" s="1"/>
  <c r="A1207" i="21" s="1"/>
  <c r="A1208" i="21" s="1"/>
  <c r="A1209" i="21" s="1"/>
  <c r="A1210" i="21" s="1"/>
  <c r="A1211" i="21" s="1"/>
  <c r="A1212" i="21" s="1"/>
  <c r="A1213" i="21" s="1"/>
  <c r="A1214" i="21" s="1"/>
  <c r="A1215" i="21" s="1"/>
  <c r="A1216" i="21" s="1"/>
  <c r="A1217" i="21" s="1"/>
  <c r="A1218" i="21" s="1"/>
  <c r="A1219" i="21" s="1"/>
  <c r="A1220" i="21" s="1"/>
  <c r="A1221" i="21" s="1"/>
  <c r="A1222" i="21" s="1"/>
  <c r="A1223" i="21" s="1"/>
  <c r="A1224" i="21" s="1"/>
  <c r="A1225" i="21" s="1"/>
  <c r="A1226" i="21" s="1"/>
  <c r="A1227" i="21" s="1"/>
  <c r="A1228" i="21" s="1"/>
  <c r="A1229" i="21" s="1"/>
  <c r="A1230" i="21" s="1"/>
  <c r="A1231" i="21" s="1"/>
  <c r="A1232" i="21" s="1"/>
  <c r="A1233" i="21" s="1"/>
  <c r="A1234" i="21" s="1"/>
  <c r="A1235" i="21" s="1"/>
  <c r="A1236" i="21" s="1"/>
  <c r="A1237" i="21" s="1"/>
  <c r="A1238" i="21" s="1"/>
  <c r="A1239" i="21" s="1"/>
  <c r="A1240" i="21" s="1"/>
  <c r="A1241" i="21" s="1"/>
  <c r="A1242" i="21" s="1"/>
  <c r="A1243" i="21" s="1"/>
  <c r="A1244" i="21" s="1"/>
  <c r="A1245" i="21" s="1"/>
  <c r="A1246" i="21" s="1"/>
  <c r="A1247" i="21" s="1"/>
  <c r="A1248" i="21" s="1"/>
  <c r="A1249" i="21" s="1"/>
  <c r="A1250" i="21" s="1"/>
  <c r="A1251" i="21" s="1"/>
  <c r="A1252" i="21" s="1"/>
  <c r="A1253" i="21" s="1"/>
  <c r="A1254" i="21" s="1"/>
  <c r="A1255" i="21" s="1"/>
  <c r="A1256" i="21" s="1"/>
  <c r="A1257" i="21" s="1"/>
  <c r="A1258" i="21" s="1"/>
  <c r="A1259" i="21" s="1"/>
  <c r="A1260" i="21" s="1"/>
  <c r="A1261" i="21" s="1"/>
  <c r="A1262" i="21" s="1"/>
  <c r="A1263" i="21" s="1"/>
  <c r="A1264" i="21" s="1"/>
  <c r="A1265" i="21" s="1"/>
  <c r="A1266" i="21" s="1"/>
  <c r="A1267" i="21" s="1"/>
  <c r="A1268" i="21" s="1"/>
  <c r="A1269" i="21" s="1"/>
  <c r="A1270" i="21" s="1"/>
  <c r="A1271" i="21" s="1"/>
  <c r="A1272" i="21" s="1"/>
  <c r="A1273" i="21" s="1"/>
  <c r="A1274" i="21" s="1"/>
  <c r="A1275" i="21" s="1"/>
  <c r="A1276" i="21" s="1"/>
  <c r="A1277" i="21" s="1"/>
  <c r="A1278" i="21" s="1"/>
  <c r="A1279" i="21" s="1"/>
  <c r="A1280" i="21" s="1"/>
  <c r="A1281" i="21" s="1"/>
  <c r="A1282" i="21" s="1"/>
  <c r="A1283" i="21" s="1"/>
  <c r="A1284" i="21" s="1"/>
  <c r="A1285" i="21" s="1"/>
  <c r="A1286" i="21" s="1"/>
  <c r="A1287" i="21" s="1"/>
  <c r="A1288" i="21" s="1"/>
  <c r="A1289" i="21" s="1"/>
  <c r="A1290" i="21" s="1"/>
  <c r="A1291" i="21" s="1"/>
  <c r="A1292" i="21" s="1"/>
  <c r="A1293" i="21" s="1"/>
  <c r="A1294" i="21" s="1"/>
  <c r="A1295" i="21" s="1"/>
  <c r="A1296" i="21" s="1"/>
  <c r="A1297" i="21" s="1"/>
  <c r="A1298" i="21" s="1"/>
  <c r="A1299" i="21" s="1"/>
  <c r="A1300" i="21" s="1"/>
  <c r="A1301" i="21" s="1"/>
  <c r="A1302" i="21" s="1"/>
  <c r="A1303" i="21" s="1"/>
  <c r="A1304" i="21" s="1"/>
  <c r="A1305" i="21" s="1"/>
  <c r="A1306" i="21" s="1"/>
  <c r="A1307" i="21" s="1"/>
  <c r="A1308" i="21" s="1"/>
  <c r="A1309" i="21" s="1"/>
  <c r="A1310" i="21" s="1"/>
  <c r="A1311" i="21" s="1"/>
  <c r="A1312" i="21" s="1"/>
  <c r="A1313" i="21" s="1"/>
  <c r="A1314" i="21" s="1"/>
  <c r="A1315" i="21" s="1"/>
  <c r="A1316" i="21" s="1"/>
  <c r="A1317" i="21" s="1"/>
  <c r="A1318" i="21" s="1"/>
  <c r="A1319" i="21" s="1"/>
  <c r="A1320" i="21" s="1"/>
  <c r="A1321" i="21" s="1"/>
  <c r="A1322" i="21" s="1"/>
  <c r="A1323" i="21" s="1"/>
  <c r="A1324" i="21" s="1"/>
  <c r="A1325" i="21" s="1"/>
  <c r="A1326" i="21" s="1"/>
  <c r="A1327" i="21" s="1"/>
  <c r="A1328" i="21" s="1"/>
  <c r="A1329" i="21" s="1"/>
  <c r="A1330" i="21" s="1"/>
  <c r="A1331" i="21" s="1"/>
  <c r="A1332" i="21" s="1"/>
  <c r="A1333" i="21" s="1"/>
  <c r="A1334" i="21" s="1"/>
  <c r="A1335" i="21" s="1"/>
  <c r="A1336" i="21" s="1"/>
  <c r="A1337" i="21" s="1"/>
  <c r="A1338" i="21" s="1"/>
  <c r="A1339" i="21" s="1"/>
  <c r="A1340" i="21" s="1"/>
  <c r="A1341" i="21" s="1"/>
  <c r="A1342" i="21" s="1"/>
  <c r="A1343" i="21" s="1"/>
  <c r="A1344" i="21" s="1"/>
  <c r="A1345" i="21" s="1"/>
  <c r="A1346" i="21" s="1"/>
  <c r="A1347" i="21" s="1"/>
  <c r="A1348" i="21" s="1"/>
  <c r="A1349" i="21" s="1"/>
  <c r="A1350" i="21" s="1"/>
  <c r="A1351" i="21" s="1"/>
  <c r="A1352" i="21" s="1"/>
  <c r="A1353" i="21" s="1"/>
  <c r="A1354" i="21" s="1"/>
  <c r="A1355" i="21" s="1"/>
  <c r="A1356" i="21" s="1"/>
  <c r="A1357" i="21" s="1"/>
  <c r="A1358" i="21" s="1"/>
  <c r="A1359" i="21" s="1"/>
  <c r="A1360" i="21" s="1"/>
  <c r="A1361" i="21" s="1"/>
  <c r="A1362" i="21" s="1"/>
  <c r="A1363" i="21" s="1"/>
  <c r="A1364" i="21" s="1"/>
  <c r="A1365" i="21" s="1"/>
  <c r="A1366" i="21" s="1"/>
  <c r="A1367" i="21" s="1"/>
  <c r="A1368" i="21" s="1"/>
  <c r="A1369" i="21" s="1"/>
  <c r="A1370" i="21" s="1"/>
  <c r="A1371" i="21" s="1"/>
  <c r="A1372" i="21" s="1"/>
  <c r="A1373" i="21" s="1"/>
  <c r="A1374" i="21" s="1"/>
  <c r="A1375" i="21" s="1"/>
  <c r="A1376" i="21" s="1"/>
  <c r="A1377" i="21" s="1"/>
  <c r="A1378" i="21" s="1"/>
  <c r="A1379" i="21" s="1"/>
  <c r="A1380" i="21" s="1"/>
  <c r="A1381" i="21" s="1"/>
  <c r="A1382" i="21" s="1"/>
  <c r="A1383" i="21" s="1"/>
  <c r="A1384" i="21" s="1"/>
  <c r="A1385" i="21" s="1"/>
  <c r="A1386" i="21" s="1"/>
  <c r="A1387" i="21" s="1"/>
  <c r="A1388" i="21" s="1"/>
  <c r="A1389" i="21" s="1"/>
  <c r="A1390" i="21" s="1"/>
  <c r="A1391" i="21" s="1"/>
  <c r="A1392" i="21" s="1"/>
  <c r="A1393" i="21" s="1"/>
  <c r="A1394" i="21" s="1"/>
  <c r="A1395" i="21" s="1"/>
  <c r="A1396" i="21" s="1"/>
  <c r="A1397" i="21" s="1"/>
  <c r="A1398" i="21" s="1"/>
  <c r="A1399" i="21" s="1"/>
  <c r="A1400" i="21" s="1"/>
  <c r="A1401" i="21" s="1"/>
  <c r="A1402" i="21" s="1"/>
  <c r="A1403" i="21" s="1"/>
  <c r="A1404" i="21" s="1"/>
  <c r="A1405" i="21" s="1"/>
  <c r="A1406" i="21" s="1"/>
  <c r="A1407" i="21" s="1"/>
  <c r="A1408" i="21" s="1"/>
  <c r="A1409" i="21" s="1"/>
  <c r="A1410" i="21" s="1"/>
  <c r="A1411" i="21" s="1"/>
  <c r="A1412" i="21" s="1"/>
  <c r="A1413" i="21" s="1"/>
  <c r="A1414" i="21" s="1"/>
  <c r="A1415" i="21" s="1"/>
  <c r="A1416" i="21" s="1"/>
  <c r="A1417" i="21" s="1"/>
  <c r="A1418" i="21" s="1"/>
  <c r="A1419" i="21" s="1"/>
  <c r="A1420" i="21" s="1"/>
  <c r="A1421" i="21" s="1"/>
  <c r="A1422" i="21" s="1"/>
  <c r="A1423" i="21" s="1"/>
  <c r="A1424" i="21" s="1"/>
  <c r="A1425" i="21" s="1"/>
  <c r="A1426" i="21" s="1"/>
  <c r="A1427" i="21" s="1"/>
  <c r="A1428" i="21" s="1"/>
  <c r="A1429" i="21" s="1"/>
  <c r="A1430" i="21" s="1"/>
  <c r="A1431" i="21" s="1"/>
  <c r="A1432" i="21" s="1"/>
  <c r="A1433" i="21" s="1"/>
  <c r="A1434" i="21" s="1"/>
  <c r="A1435" i="21" s="1"/>
  <c r="A1436" i="21" s="1"/>
  <c r="A1437" i="21" s="1"/>
  <c r="A1438" i="21" s="1"/>
  <c r="A1439" i="21" s="1"/>
  <c r="A1440" i="21" s="1"/>
  <c r="A1441" i="21" s="1"/>
  <c r="A1442" i="21" s="1"/>
  <c r="A1443" i="21" s="1"/>
  <c r="A1444" i="21" s="1"/>
  <c r="A1445" i="21" s="1"/>
  <c r="A1446" i="21" s="1"/>
  <c r="A1447" i="21" s="1"/>
  <c r="A1448" i="21" s="1"/>
  <c r="A1449" i="21" s="1"/>
  <c r="A1450" i="21" s="1"/>
  <c r="A1451" i="21" s="1"/>
  <c r="A1452" i="21" s="1"/>
  <c r="A1453" i="21" s="1"/>
  <c r="A1454" i="21" s="1"/>
  <c r="A1455" i="21" s="1"/>
  <c r="A1456" i="21" s="1"/>
  <c r="A1457" i="21" s="1"/>
  <c r="A1458" i="21" s="1"/>
  <c r="A1459" i="21" s="1"/>
  <c r="A1460" i="21" s="1"/>
  <c r="A1461" i="21" s="1"/>
  <c r="A1462" i="21" s="1"/>
  <c r="A1463" i="21" s="1"/>
  <c r="A1464" i="21" s="1"/>
  <c r="A1465" i="21" s="1"/>
  <c r="A1466" i="21" s="1"/>
  <c r="A1467" i="21" s="1"/>
  <c r="A1468" i="21" s="1"/>
  <c r="A1469" i="21" s="1"/>
  <c r="A1470" i="21" s="1"/>
  <c r="A1471" i="21" s="1"/>
  <c r="A1472" i="21" s="1"/>
  <c r="A1473" i="21" s="1"/>
  <c r="A1474" i="21" s="1"/>
  <c r="A1475" i="21" s="1"/>
  <c r="A1476" i="21" s="1"/>
  <c r="A1477" i="21" s="1"/>
  <c r="A1478" i="21" s="1"/>
  <c r="A1479" i="21" s="1"/>
  <c r="A1480" i="21" s="1"/>
  <c r="A1481" i="21" s="1"/>
  <c r="A1482" i="21" s="1"/>
  <c r="A1483" i="21" s="1"/>
  <c r="A1484" i="21" s="1"/>
  <c r="A1485" i="21" s="1"/>
  <c r="A1486" i="21" s="1"/>
  <c r="A1487" i="21" s="1"/>
  <c r="A1488" i="21" s="1"/>
  <c r="Q13" i="16"/>
  <c r="Q15" i="16" s="1"/>
  <c r="P13" i="16"/>
  <c r="O13" i="16"/>
  <c r="O15" i="16" s="1"/>
  <c r="N13" i="16"/>
  <c r="R13" i="16"/>
  <c r="N6" i="15"/>
  <c r="N7" i="15" l="1"/>
  <c r="O6" i="15"/>
  <c r="P6" i="15" l="1"/>
  <c r="O7" i="15"/>
  <c r="P7" i="15" l="1"/>
  <c r="Q6" i="15"/>
  <c r="Q7" i="15" l="1"/>
  <c r="R6" i="15"/>
  <c r="R5" i="15" l="1"/>
  <c r="R4" i="15"/>
  <c r="R7" i="15"/>
  <c r="S6" i="15"/>
  <c r="T6" i="15" l="1"/>
  <c r="S7" i="15"/>
  <c r="T7" i="15" l="1"/>
  <c r="U6" i="15"/>
  <c r="V6" i="15" l="1"/>
  <c r="U7" i="15"/>
  <c r="V7" i="15" l="1"/>
  <c r="W6" i="15"/>
  <c r="X6" i="15" l="1"/>
  <c r="W7" i="15"/>
  <c r="X7" i="15" l="1"/>
  <c r="Y6" i="15"/>
  <c r="Y7" i="15" l="1"/>
  <c r="Z6" i="15"/>
  <c r="Y5" i="15"/>
  <c r="Y4" i="15"/>
  <c r="AA6" i="15" l="1"/>
  <c r="Z7" i="15"/>
  <c r="AB6" i="15" l="1"/>
  <c r="AA7" i="15"/>
  <c r="AB7" i="15" l="1"/>
  <c r="AC6" i="15"/>
  <c r="AC7" i="15" l="1"/>
  <c r="AD6" i="15"/>
  <c r="AD7" i="15" l="1"/>
  <c r="AE6" i="15"/>
  <c r="AF6" i="15" l="1"/>
  <c r="AE7" i="15"/>
  <c r="AF7" i="15" l="1"/>
  <c r="AG6" i="15"/>
  <c r="AF5" i="15"/>
  <c r="AF4" i="15"/>
  <c r="AG7" i="15" l="1"/>
  <c r="AH6" i="15"/>
  <c r="AH7" i="15" l="1"/>
  <c r="AI6" i="15"/>
  <c r="AJ6" i="15" l="1"/>
  <c r="AI7" i="15"/>
  <c r="AJ7" i="15" l="1"/>
  <c r="AK6" i="15"/>
  <c r="AL6" i="15" l="1"/>
  <c r="AK7" i="15"/>
  <c r="AL7" i="15" l="1"/>
  <c r="AM6" i="15"/>
  <c r="AN6" i="15" l="1"/>
  <c r="AM7" i="15"/>
  <c r="AM4" i="15"/>
  <c r="AM5" i="15"/>
  <c r="AN7" i="15" l="1"/>
  <c r="AO6" i="15"/>
  <c r="AO7" i="15" l="1"/>
  <c r="AP6" i="15"/>
  <c r="AQ6" i="15" l="1"/>
  <c r="AP7" i="15"/>
  <c r="AR6" i="15" l="1"/>
  <c r="AQ7" i="15"/>
  <c r="AR7" i="15" l="1"/>
  <c r="AS6" i="15"/>
  <c r="AS7" i="15" l="1"/>
  <c r="AT6" i="15"/>
  <c r="AT5" i="15" l="1"/>
  <c r="AT4" i="15"/>
  <c r="AT7" i="15"/>
  <c r="AU6" i="15"/>
  <c r="AV6" i="15" l="1"/>
  <c r="AU7" i="15"/>
  <c r="AV7" i="15" l="1"/>
  <c r="AW6" i="15"/>
  <c r="AW7" i="15" l="1"/>
  <c r="AX6" i="15"/>
  <c r="AX7" i="15" l="1"/>
  <c r="AY6" i="15"/>
  <c r="AZ6" i="15" l="1"/>
  <c r="AY7" i="15"/>
  <c r="AZ7" i="15" l="1"/>
  <c r="BA6" i="15"/>
  <c r="BA7" i="15" l="1"/>
  <c r="BB6" i="15"/>
  <c r="BA4" i="15"/>
  <c r="BA5" i="15"/>
  <c r="BB7" i="15" l="1"/>
  <c r="BC6" i="15"/>
  <c r="BD6" i="15" l="1"/>
  <c r="BC7" i="15"/>
  <c r="BD7" i="15" l="1"/>
  <c r="BE6" i="15"/>
  <c r="BF6" i="15" l="1"/>
  <c r="BE7" i="15"/>
  <c r="BG6" i="15" l="1"/>
  <c r="BF7" i="15"/>
  <c r="BH6" i="15" l="1"/>
  <c r="BG7" i="15"/>
  <c r="BH7" i="15" l="1"/>
  <c r="BH5" i="15"/>
  <c r="BI6" i="15"/>
  <c r="BH4" i="15"/>
  <c r="BI7" i="15" l="1"/>
  <c r="BJ6" i="15"/>
  <c r="BK6" i="15" l="1"/>
  <c r="BJ7" i="15"/>
  <c r="BL6" i="15" l="1"/>
  <c r="BK7" i="15"/>
  <c r="BL7" i="15" l="1"/>
  <c r="BM6" i="15"/>
  <c r="BM7" i="15" l="1"/>
  <c r="BN6" i="15"/>
  <c r="BN7" i="15" s="1"/>
  <c r="F105" i="14" l="1"/>
  <c r="F104" i="14"/>
  <c r="I104" i="14" s="1"/>
  <c r="F103" i="14"/>
  <c r="F102" i="14"/>
  <c r="F101" i="14"/>
  <c r="F100" i="14"/>
  <c r="F99" i="14"/>
  <c r="I98" i="14"/>
  <c r="F98" i="14"/>
  <c r="F97" i="14"/>
  <c r="F96" i="14"/>
  <c r="F95" i="14"/>
  <c r="I95" i="14" s="1"/>
  <c r="F94" i="14"/>
  <c r="I94" i="14" s="1"/>
  <c r="I93" i="14"/>
  <c r="F93" i="14"/>
  <c r="I92" i="14"/>
  <c r="F92" i="14"/>
  <c r="F91" i="14"/>
  <c r="I91" i="14" s="1"/>
  <c r="F90" i="14"/>
  <c r="I90" i="14" s="1"/>
  <c r="I89" i="14"/>
  <c r="F89" i="14"/>
  <c r="I88" i="14"/>
  <c r="F88" i="14"/>
  <c r="F87" i="14"/>
  <c r="I87" i="14" s="1"/>
  <c r="F86" i="14"/>
  <c r="I86" i="14" s="1"/>
  <c r="I85" i="14"/>
  <c r="F85" i="14"/>
  <c r="I84" i="14"/>
  <c r="F84" i="14"/>
  <c r="F83" i="14"/>
  <c r="I83" i="14" s="1"/>
  <c r="F82" i="14"/>
  <c r="I82" i="14" s="1"/>
  <c r="I81" i="14"/>
  <c r="F81" i="14"/>
  <c r="I80" i="14"/>
  <c r="F80" i="14"/>
  <c r="F79" i="14"/>
  <c r="I79" i="14" s="1"/>
  <c r="F78" i="14"/>
  <c r="I78" i="14" s="1"/>
  <c r="I77" i="14"/>
  <c r="F77" i="14"/>
  <c r="I76" i="14"/>
  <c r="F76" i="14"/>
  <c r="F75" i="14"/>
  <c r="I75" i="14" s="1"/>
  <c r="F74" i="14"/>
  <c r="I74" i="14" s="1"/>
  <c r="I73" i="14"/>
  <c r="F73" i="14"/>
  <c r="I72" i="14"/>
  <c r="F72" i="14"/>
  <c r="F71" i="14"/>
  <c r="I71" i="14" s="1"/>
  <c r="F70" i="14"/>
  <c r="I70" i="14" s="1"/>
  <c r="I69" i="14"/>
  <c r="F69" i="14"/>
  <c r="I68" i="14"/>
  <c r="F68" i="14"/>
  <c r="F67" i="14"/>
  <c r="I67" i="14" s="1"/>
  <c r="F66" i="14"/>
  <c r="I66" i="14" s="1"/>
  <c r="A66" i="14"/>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I46" i="14"/>
  <c r="I44" i="14"/>
  <c r="I42" i="14"/>
  <c r="I40" i="14"/>
  <c r="I38" i="14"/>
  <c r="I36" i="14"/>
  <c r="I34" i="14"/>
  <c r="I32" i="14"/>
  <c r="I30" i="14"/>
  <c r="I28" i="14"/>
  <c r="I26" i="14"/>
  <c r="I24" i="14"/>
  <c r="I22" i="14"/>
  <c r="I21" i="14"/>
  <c r="F21" i="14"/>
  <c r="E23" i="14" s="1"/>
  <c r="F23" i="14" s="1"/>
  <c r="E25" i="14" s="1"/>
  <c r="F25" i="14" s="1"/>
  <c r="E27" i="14" s="1"/>
  <c r="F27" i="14" s="1"/>
  <c r="E29" i="14" s="1"/>
  <c r="F29" i="14" s="1"/>
  <c r="E31" i="14" s="1"/>
  <c r="F31" i="14" s="1"/>
  <c r="E33" i="14" s="1"/>
  <c r="F33" i="14" s="1"/>
  <c r="E35" i="14" s="1"/>
  <c r="F35" i="14" s="1"/>
  <c r="E37" i="14" s="1"/>
  <c r="F37" i="14" s="1"/>
  <c r="E39" i="14" s="1"/>
  <c r="F39" i="14" s="1"/>
  <c r="E41" i="14" s="1"/>
  <c r="F41" i="14" s="1"/>
  <c r="E43" i="14" s="1"/>
  <c r="F43" i="14" s="1"/>
  <c r="E45" i="14" s="1"/>
  <c r="F45" i="14" s="1"/>
  <c r="I45" i="14" s="1"/>
  <c r="I20" i="14"/>
  <c r="F20" i="14"/>
  <c r="E22" i="14" s="1"/>
  <c r="F22" i="14" s="1"/>
  <c r="E24" i="14" s="1"/>
  <c r="F24" i="14" s="1"/>
  <c r="E26" i="14" s="1"/>
  <c r="F26" i="14" s="1"/>
  <c r="E28" i="14" s="1"/>
  <c r="F28" i="14" s="1"/>
  <c r="E30" i="14" s="1"/>
  <c r="F30" i="14" s="1"/>
  <c r="E32" i="14" s="1"/>
  <c r="F32" i="14" s="1"/>
  <c r="E34" i="14" s="1"/>
  <c r="F34" i="14" s="1"/>
  <c r="E36" i="14" s="1"/>
  <c r="F36" i="14" s="1"/>
  <c r="E38" i="14" s="1"/>
  <c r="F38" i="14" s="1"/>
  <c r="E40" i="14" s="1"/>
  <c r="F40" i="14" s="1"/>
  <c r="E42" i="14" s="1"/>
  <c r="F42" i="14" s="1"/>
  <c r="E44" i="14" s="1"/>
  <c r="F44" i="14" s="1"/>
  <c r="E46" i="14" s="1"/>
  <c r="F46" i="14" s="1"/>
  <c r="F19" i="14"/>
  <c r="I19" i="14" s="1"/>
  <c r="F18" i="14"/>
  <c r="I18" i="14" s="1"/>
  <c r="I17" i="14"/>
  <c r="F17" i="14"/>
  <c r="I16" i="14"/>
  <c r="F16" i="14"/>
  <c r="F15" i="14"/>
  <c r="I15" i="14" s="1"/>
  <c r="F14" i="14"/>
  <c r="I14" i="14" s="1"/>
  <c r="I13" i="14"/>
  <c r="F13" i="14"/>
  <c r="I12" i="14"/>
  <c r="F12" i="14"/>
  <c r="F11" i="14"/>
  <c r="I11" i="14" s="1"/>
  <c r="F10" i="14"/>
  <c r="I10" i="14" s="1"/>
  <c r="I9" i="14"/>
  <c r="F9" i="14"/>
  <c r="I8" i="14"/>
  <c r="F8" i="14"/>
  <c r="A8" i="14"/>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K6" i="14"/>
  <c r="K7" i="14" s="1"/>
  <c r="J105" i="9"/>
  <c r="J104" i="9"/>
  <c r="M104" i="9" s="1"/>
  <c r="J103" i="9"/>
  <c r="J102" i="9"/>
  <c r="J101" i="9"/>
  <c r="J100" i="9"/>
  <c r="J99" i="9"/>
  <c r="J98" i="9"/>
  <c r="M98" i="9" s="1"/>
  <c r="J97" i="9"/>
  <c r="J96" i="9"/>
  <c r="J95" i="9"/>
  <c r="M95" i="9" s="1"/>
  <c r="M94" i="9"/>
  <c r="J94" i="9"/>
  <c r="J93" i="9"/>
  <c r="M93" i="9" s="1"/>
  <c r="M92" i="9"/>
  <c r="J92" i="9"/>
  <c r="J91" i="9"/>
  <c r="M91" i="9" s="1"/>
  <c r="M90" i="9"/>
  <c r="J90" i="9"/>
  <c r="J89" i="9"/>
  <c r="M89" i="9" s="1"/>
  <c r="M88" i="9"/>
  <c r="J88" i="9"/>
  <c r="J87" i="9"/>
  <c r="M87" i="9" s="1"/>
  <c r="M86" i="9"/>
  <c r="J86" i="9"/>
  <c r="J85" i="9"/>
  <c r="M85" i="9" s="1"/>
  <c r="M84" i="9"/>
  <c r="J84" i="9"/>
  <c r="J83" i="9"/>
  <c r="M83" i="9" s="1"/>
  <c r="M82" i="9"/>
  <c r="J82" i="9"/>
  <c r="J81" i="9"/>
  <c r="M81" i="9" s="1"/>
  <c r="M80" i="9"/>
  <c r="J80" i="9"/>
  <c r="J79" i="9"/>
  <c r="M79" i="9" s="1"/>
  <c r="M78" i="9"/>
  <c r="J78" i="9"/>
  <c r="J77" i="9"/>
  <c r="M77" i="9" s="1"/>
  <c r="M76" i="9"/>
  <c r="J76" i="9"/>
  <c r="J75" i="9"/>
  <c r="M75" i="9" s="1"/>
  <c r="M74" i="9"/>
  <c r="J74" i="9"/>
  <c r="J73" i="9"/>
  <c r="M73" i="9" s="1"/>
  <c r="M72" i="9"/>
  <c r="J72" i="9"/>
  <c r="J71" i="9"/>
  <c r="M71" i="9" s="1"/>
  <c r="M70" i="9"/>
  <c r="J70" i="9"/>
  <c r="J69" i="9"/>
  <c r="M69" i="9" s="1"/>
  <c r="M68" i="9"/>
  <c r="J68" i="9"/>
  <c r="J67" i="9"/>
  <c r="M67" i="9" s="1"/>
  <c r="M66" i="9"/>
  <c r="J66" i="9"/>
  <c r="A66" i="9"/>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J21" i="9"/>
  <c r="I23" i="9" s="1"/>
  <c r="J23" i="9" s="1"/>
  <c r="J20" i="9"/>
  <c r="I22" i="9" s="1"/>
  <c r="J22" i="9" s="1"/>
  <c r="J19" i="9"/>
  <c r="M19" i="9" s="1"/>
  <c r="J18" i="9"/>
  <c r="M18" i="9" s="1"/>
  <c r="J17" i="9"/>
  <c r="M17" i="9" s="1"/>
  <c r="J16" i="9"/>
  <c r="M16" i="9" s="1"/>
  <c r="J15" i="9"/>
  <c r="M15" i="9" s="1"/>
  <c r="J14" i="9"/>
  <c r="M14" i="9" s="1"/>
  <c r="J13" i="9"/>
  <c r="M13" i="9" s="1"/>
  <c r="J12" i="9"/>
  <c r="M12" i="9" s="1"/>
  <c r="J11" i="9"/>
  <c r="M11" i="9" s="1"/>
  <c r="J10" i="9"/>
  <c r="M10" i="9" s="1"/>
  <c r="J9" i="9"/>
  <c r="M9" i="9" s="1"/>
  <c r="J8" i="9"/>
  <c r="M8" i="9" s="1"/>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O6" i="9"/>
  <c r="P6" i="9" s="1"/>
  <c r="M21" i="9" l="1"/>
  <c r="M20" i="9"/>
  <c r="P7" i="9"/>
  <c r="Q6" i="9"/>
  <c r="I24" i="9"/>
  <c r="J24" i="9" s="1"/>
  <c r="M22" i="9"/>
  <c r="I25" i="9"/>
  <c r="J25" i="9" s="1"/>
  <c r="M23" i="9"/>
  <c r="O4" i="9"/>
  <c r="O5" i="9"/>
  <c r="O7" i="9"/>
  <c r="I23" i="14"/>
  <c r="I25" i="14"/>
  <c r="I27" i="14"/>
  <c r="I29" i="14"/>
  <c r="I31" i="14"/>
  <c r="I33" i="14"/>
  <c r="I35" i="14"/>
  <c r="I37" i="14"/>
  <c r="I39" i="14"/>
  <c r="I41" i="14"/>
  <c r="I43" i="14"/>
  <c r="L6" i="14"/>
  <c r="K4" i="14"/>
  <c r="K5" i="14"/>
  <c r="I26" i="9" l="1"/>
  <c r="J26" i="9" s="1"/>
  <c r="M24" i="9"/>
  <c r="R6" i="9"/>
  <c r="Q7" i="9"/>
  <c r="I27" i="9"/>
  <c r="J27" i="9" s="1"/>
  <c r="M25" i="9"/>
  <c r="L7" i="14"/>
  <c r="M6" i="14"/>
  <c r="R7" i="9" l="1"/>
  <c r="S6" i="9"/>
  <c r="M27" i="9"/>
  <c r="I29" i="9"/>
  <c r="J29" i="9" s="1"/>
  <c r="I28" i="9"/>
  <c r="J28" i="9" s="1"/>
  <c r="M26" i="9"/>
  <c r="N6" i="14"/>
  <c r="M7" i="14"/>
  <c r="I31" i="9" l="1"/>
  <c r="J31" i="9" s="1"/>
  <c r="M29" i="9"/>
  <c r="T6" i="9"/>
  <c r="S7" i="9"/>
  <c r="I30" i="9"/>
  <c r="J30" i="9" s="1"/>
  <c r="M28" i="9"/>
  <c r="N7" i="14"/>
  <c r="O6" i="14"/>
  <c r="T7" i="9" l="1"/>
  <c r="U6" i="9"/>
  <c r="I32" i="9"/>
  <c r="J32" i="9" s="1"/>
  <c r="M30" i="9"/>
  <c r="I33" i="9"/>
  <c r="J33" i="9" s="1"/>
  <c r="M31" i="9"/>
  <c r="P6" i="14"/>
  <c r="O7" i="14"/>
  <c r="I34" i="9" l="1"/>
  <c r="J34" i="9" s="1"/>
  <c r="M32" i="9"/>
  <c r="V6" i="9"/>
  <c r="U7" i="9"/>
  <c r="I35" i="9"/>
  <c r="J35" i="9" s="1"/>
  <c r="M33" i="9"/>
  <c r="P7" i="14"/>
  <c r="Q6" i="14"/>
  <c r="V5" i="9" l="1"/>
  <c r="V4" i="9"/>
  <c r="W6" i="9"/>
  <c r="V7" i="9"/>
  <c r="I37" i="9"/>
  <c r="J37" i="9" s="1"/>
  <c r="M35" i="9"/>
  <c r="I36" i="9"/>
  <c r="J36" i="9" s="1"/>
  <c r="M34" i="9"/>
  <c r="R6" i="14"/>
  <c r="Q7" i="14"/>
  <c r="I38" i="9" l="1"/>
  <c r="J38" i="9" s="1"/>
  <c r="M36" i="9"/>
  <c r="X6" i="9"/>
  <c r="W7" i="9"/>
  <c r="I39" i="9"/>
  <c r="J39" i="9" s="1"/>
  <c r="M37" i="9"/>
  <c r="R7" i="14"/>
  <c r="R5" i="14"/>
  <c r="S6" i="14"/>
  <c r="R4" i="14"/>
  <c r="X7" i="9" l="1"/>
  <c r="Y6" i="9"/>
  <c r="I41" i="9"/>
  <c r="J41" i="9" s="1"/>
  <c r="M39" i="9"/>
  <c r="I40" i="9"/>
  <c r="J40" i="9" s="1"/>
  <c r="M38" i="9"/>
  <c r="T6" i="14"/>
  <c r="S7" i="14"/>
  <c r="Z6" i="9" l="1"/>
  <c r="Y7" i="9"/>
  <c r="I43" i="9"/>
  <c r="J43" i="9" s="1"/>
  <c r="M41" i="9"/>
  <c r="I42" i="9"/>
  <c r="J42" i="9" s="1"/>
  <c r="M40" i="9"/>
  <c r="U6" i="14"/>
  <c r="T7" i="14"/>
  <c r="I45" i="9" l="1"/>
  <c r="J45" i="9" s="1"/>
  <c r="M45" i="9" s="1"/>
  <c r="M43" i="9"/>
  <c r="I44" i="9"/>
  <c r="J44" i="9" s="1"/>
  <c r="M42" i="9"/>
  <c r="Z7" i="9"/>
  <c r="AA6" i="9"/>
  <c r="V6" i="14"/>
  <c r="U7" i="14"/>
  <c r="I46" i="9" l="1"/>
  <c r="J46" i="9" s="1"/>
  <c r="M46" i="9" s="1"/>
  <c r="M44" i="9"/>
  <c r="AB6" i="9"/>
  <c r="AA7" i="9"/>
  <c r="V7" i="14"/>
  <c r="W6" i="14"/>
  <c r="AB7" i="9" l="1"/>
  <c r="AC6" i="9"/>
  <c r="W7" i="14"/>
  <c r="X6" i="14"/>
  <c r="AD6" i="9" l="1"/>
  <c r="AC7" i="9"/>
  <c r="AC5" i="9"/>
  <c r="AC4" i="9"/>
  <c r="Y6" i="14"/>
  <c r="X7" i="14"/>
  <c r="AE6" i="9" l="1"/>
  <c r="AD7" i="9"/>
  <c r="Z6" i="14"/>
  <c r="Y4" i="14"/>
  <c r="Y5" i="14"/>
  <c r="Y7" i="14"/>
  <c r="AF6" i="9" l="1"/>
  <c r="AE7" i="9"/>
  <c r="Z7" i="14"/>
  <c r="AA6" i="14"/>
  <c r="AF7" i="9" l="1"/>
  <c r="AG6" i="9"/>
  <c r="AA7" i="14"/>
  <c r="AB6" i="14"/>
  <c r="AH6" i="9" l="1"/>
  <c r="AG7" i="9"/>
  <c r="AB7" i="14"/>
  <c r="AC6" i="14"/>
  <c r="AH7" i="9" l="1"/>
  <c r="AI6" i="9"/>
  <c r="AD6" i="14"/>
  <c r="AC7" i="14"/>
  <c r="AJ6" i="9" l="1"/>
  <c r="AI7" i="9"/>
  <c r="AD7" i="14"/>
  <c r="AE6" i="14"/>
  <c r="AJ7" i="9" l="1"/>
  <c r="AJ5" i="9"/>
  <c r="AJ4" i="9"/>
  <c r="AK6" i="9"/>
  <c r="AF6" i="14"/>
  <c r="AE7" i="14"/>
  <c r="AL6" i="9" l="1"/>
  <c r="AK7" i="9"/>
  <c r="AF5" i="14"/>
  <c r="AF4" i="14"/>
  <c r="AF7" i="14"/>
  <c r="AG6" i="14"/>
  <c r="AM6" i="9" l="1"/>
  <c r="AL7" i="9"/>
  <c r="AH6" i="14"/>
  <c r="AG7" i="14"/>
  <c r="AN6" i="9" l="1"/>
  <c r="AM7" i="9"/>
  <c r="AH7" i="14"/>
  <c r="AI6" i="14"/>
  <c r="AN7" i="9" l="1"/>
  <c r="AO6" i="9"/>
  <c r="AJ6" i="14"/>
  <c r="AI7" i="14"/>
  <c r="AP6" i="9" l="1"/>
  <c r="AO7" i="9"/>
  <c r="AK6" i="14"/>
  <c r="AJ7" i="14"/>
  <c r="AP7" i="9" l="1"/>
  <c r="AQ6" i="9"/>
  <c r="AL6" i="14"/>
  <c r="AK7" i="14"/>
  <c r="AR6" i="9" l="1"/>
  <c r="AQ7" i="9"/>
  <c r="AQ5" i="9"/>
  <c r="AQ4" i="9"/>
  <c r="AL7" i="14"/>
  <c r="AM6" i="14"/>
  <c r="AR7" i="9" l="1"/>
  <c r="AS6" i="9"/>
  <c r="AM7" i="14"/>
  <c r="AM4" i="14"/>
  <c r="AN6" i="14"/>
  <c r="AM5" i="14"/>
  <c r="AT6" i="9" l="1"/>
  <c r="AS7" i="9"/>
  <c r="AO6" i="14"/>
  <c r="AN7" i="14"/>
  <c r="AU6" i="9" l="1"/>
  <c r="AT7" i="9"/>
  <c r="AP6" i="14"/>
  <c r="AO7" i="14"/>
  <c r="AV6" i="9" l="1"/>
  <c r="AU7" i="9"/>
  <c r="AP7" i="14"/>
  <c r="AQ6" i="14"/>
  <c r="AV7" i="9" l="1"/>
  <c r="AW6" i="9"/>
  <c r="AQ7" i="14"/>
  <c r="AR6" i="14"/>
  <c r="AX6" i="9" l="1"/>
  <c r="AW7" i="9"/>
  <c r="AR7" i="14"/>
  <c r="AS6" i="14"/>
  <c r="AX5" i="9" l="1"/>
  <c r="AX4" i="9"/>
  <c r="AX7" i="9"/>
  <c r="AY6" i="9"/>
  <c r="AT6" i="14"/>
  <c r="AS7" i="14"/>
  <c r="AZ6" i="9" l="1"/>
  <c r="AY7" i="9"/>
  <c r="AT7" i="14"/>
  <c r="AU6" i="14"/>
  <c r="AT5" i="14"/>
  <c r="AT4" i="14"/>
  <c r="AZ7" i="9" l="1"/>
  <c r="BA6" i="9"/>
  <c r="AV6" i="14"/>
  <c r="AU7" i="14"/>
  <c r="BB6" i="9" l="1"/>
  <c r="BA7" i="9"/>
  <c r="AV7" i="14"/>
  <c r="AW6" i="14"/>
  <c r="BC6" i="9" l="1"/>
  <c r="BB7" i="9"/>
  <c r="AX6" i="14"/>
  <c r="AW7" i="14"/>
  <c r="BD6" i="9" l="1"/>
  <c r="BC7" i="9"/>
  <c r="AX7" i="14"/>
  <c r="AY6" i="14"/>
  <c r="BD7" i="9" l="1"/>
  <c r="BE6" i="9"/>
  <c r="AZ6" i="14"/>
  <c r="AY7" i="14"/>
  <c r="BF6" i="9" l="1"/>
  <c r="BE5" i="9"/>
  <c r="BE4" i="9"/>
  <c r="BE7" i="9"/>
  <c r="BA6" i="14"/>
  <c r="AZ7" i="14"/>
  <c r="BF7" i="9" l="1"/>
  <c r="BG6" i="9"/>
  <c r="BB6" i="14"/>
  <c r="BA5" i="14"/>
  <c r="BA7" i="14"/>
  <c r="BA4" i="14"/>
  <c r="BH6" i="9" l="1"/>
  <c r="BG7" i="9"/>
  <c r="BB7" i="14"/>
  <c r="BC6" i="14"/>
  <c r="BH7" i="9" l="1"/>
  <c r="BI6" i="9"/>
  <c r="BC7" i="14"/>
  <c r="BD6" i="14"/>
  <c r="BJ6" i="9" l="1"/>
  <c r="BI7" i="9"/>
  <c r="BE6" i="14"/>
  <c r="BD7" i="14"/>
  <c r="BK6" i="9" l="1"/>
  <c r="BJ7" i="9"/>
  <c r="BF6" i="14"/>
  <c r="BE7" i="14"/>
  <c r="BL6" i="9" l="1"/>
  <c r="BK7" i="9"/>
  <c r="BF7" i="14"/>
  <c r="BG6" i="14"/>
  <c r="BL7" i="9" l="1"/>
  <c r="BL5" i="9"/>
  <c r="BL4" i="9"/>
  <c r="BM6" i="9"/>
  <c r="BG7" i="14"/>
  <c r="BH6" i="14"/>
  <c r="BN6" i="9" l="1"/>
  <c r="BM7" i="9"/>
  <c r="BH5" i="14"/>
  <c r="BH4" i="14"/>
  <c r="BH7" i="14"/>
  <c r="BI6" i="14"/>
  <c r="BN7" i="9" l="1"/>
  <c r="BO6" i="9"/>
  <c r="BJ6" i="14"/>
  <c r="BI7" i="14"/>
  <c r="BP6" i="9" l="1"/>
  <c r="BO7" i="9"/>
  <c r="BJ7" i="14"/>
  <c r="BK6" i="14"/>
  <c r="BP7" i="9" l="1"/>
  <c r="BQ6" i="9"/>
  <c r="BL6" i="14"/>
  <c r="BK7" i="14"/>
  <c r="BR6" i="9" l="1"/>
  <c r="BR7" i="9" s="1"/>
  <c r="BQ7" i="9"/>
  <c r="BL7" i="14"/>
  <c r="BM6" i="14"/>
  <c r="BN6" i="14" l="1"/>
  <c r="BN7" i="14" s="1"/>
  <c r="BM7" i="14"/>
</calcChain>
</file>

<file path=xl/comments1.xml><?xml version="1.0" encoding="utf-8"?>
<comments xmlns="http://schemas.openxmlformats.org/spreadsheetml/2006/main">
  <authors>
    <author>Vertex42</author>
  </authors>
  <commentList>
    <comment ref="A1" authorId="0" shapeId="0">
      <text>
        <r>
          <rPr>
            <b/>
            <sz val="9"/>
            <rFont val="Tahoma"/>
            <charset val="134"/>
          </rPr>
          <t>Task Lead</t>
        </r>
        <r>
          <rPr>
            <sz val="9"/>
            <rFont val="Tahoma"/>
            <charset val="134"/>
          </rPr>
          <t xml:space="preserve">
Enter the name of the Task Lead in this column.</t>
        </r>
      </text>
    </comment>
  </commentList>
</comments>
</file>

<file path=xl/comments2.xml><?xml version="1.0" encoding="utf-8"?>
<comments xmlns="http://schemas.openxmlformats.org/spreadsheetml/2006/main">
  <authors>
    <author>bram</author>
  </authors>
  <commentList>
    <comment ref="F29" authorId="0" shapeId="0">
      <text>
        <r>
          <rPr>
            <b/>
            <sz val="9"/>
            <color indexed="81"/>
            <rFont val="Tahoma"/>
            <family val="2"/>
          </rPr>
          <t>bram:</t>
        </r>
        <r>
          <rPr>
            <sz val="9"/>
            <color indexed="81"/>
            <rFont val="Tahoma"/>
            <family val="2"/>
          </rPr>
          <t xml:space="preserve">
Link API masih error (on cek pa Habil)</t>
        </r>
      </text>
    </comment>
    <comment ref="F37" authorId="0" shapeId="0">
      <text>
        <r>
          <rPr>
            <b/>
            <sz val="9"/>
            <color indexed="81"/>
            <rFont val="Tahoma"/>
            <family val="2"/>
          </rPr>
          <t>bram:</t>
        </r>
        <r>
          <rPr>
            <sz val="9"/>
            <color indexed="81"/>
            <rFont val="Tahoma"/>
            <family val="2"/>
          </rPr>
          <t xml:space="preserve">
Create Module Master Delivery template</t>
        </r>
      </text>
    </comment>
    <comment ref="G44" authorId="0" shapeId="0">
      <text>
        <r>
          <rPr>
            <b/>
            <sz val="9"/>
            <color indexed="81"/>
            <rFont val="Tahoma"/>
            <family val="2"/>
          </rPr>
          <t>bram:</t>
        </r>
        <r>
          <rPr>
            <sz val="9"/>
            <color indexed="81"/>
            <rFont val="Tahoma"/>
            <family val="2"/>
          </rPr>
          <t xml:space="preserve">
Sudah direvisi
rate persenya lupa tapi nilai amounya sudah</t>
        </r>
      </text>
    </comment>
  </commentList>
</comments>
</file>

<file path=xl/comments3.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45" authorId="2" shapeId="0">
      <text>
        <r>
          <rPr>
            <b/>
            <sz val="9"/>
            <rFont val="Tahoma"/>
            <family val="2"/>
          </rPr>
          <t>BC:</t>
        </r>
        <r>
          <rPr>
            <sz val="9"/>
            <rFont val="Tahoma"/>
            <family val="2"/>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4.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text>
        <r>
          <rPr>
            <b/>
            <sz val="9"/>
            <rFont val="Tahoma"/>
            <family val="2"/>
          </rPr>
          <t xml:space="preserve">BC: </t>
        </r>
        <r>
          <rPr>
            <sz val="9"/>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shapeId="0">
      <text>
        <r>
          <rPr>
            <sz val="9"/>
            <rFont val="Tahoma"/>
            <family val="2"/>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shapeId="0">
      <text>
        <r>
          <rPr>
            <b/>
            <sz val="9"/>
            <rFont val="Tahoma"/>
            <family val="2"/>
          </rPr>
          <t>BC:</t>
        </r>
        <r>
          <rPr>
            <sz val="9"/>
            <rFont val="Tahoma"/>
            <family val="2"/>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shapeId="0">
      <text>
        <r>
          <rPr>
            <b/>
            <sz val="9"/>
            <rFont val="Tahoma"/>
            <family val="2"/>
          </rPr>
          <t>BC:</t>
        </r>
        <r>
          <rPr>
            <sz val="9"/>
            <rFont val="Tahoma"/>
            <family val="2"/>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shapeId="0">
      <text>
        <r>
          <rPr>
            <b/>
            <sz val="9"/>
            <rFont val="Tahoma"/>
            <family val="2"/>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shapeId="0">
      <text>
        <r>
          <rPr>
            <sz val="9"/>
            <rFont val="Tahoma"/>
            <family val="2"/>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shapeId="0">
      <text>
        <r>
          <rPr>
            <sz val="9"/>
            <rFont val="Tahoma"/>
            <family val="2"/>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shapeId="0">
      <text>
        <r>
          <rPr>
            <b/>
            <sz val="9"/>
            <rFont val="Tahoma"/>
            <family val="2"/>
          </rPr>
          <t>BC:</t>
        </r>
        <r>
          <rPr>
            <sz val="9"/>
            <rFont val="Tahoma"/>
            <family val="2"/>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5.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text>
        <r>
          <rPr>
            <b/>
            <sz val="9"/>
            <rFont val="Tahoma"/>
            <family val="2"/>
          </rPr>
          <t xml:space="preserve">BC: </t>
        </r>
        <r>
          <rPr>
            <sz val="9"/>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shapeId="0">
      <text>
        <r>
          <rPr>
            <sz val="9"/>
            <rFont val="Tahoma"/>
            <family val="2"/>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shapeId="0">
      <text>
        <r>
          <rPr>
            <b/>
            <sz val="9"/>
            <rFont val="Tahoma"/>
            <family val="2"/>
          </rPr>
          <t>BC:</t>
        </r>
        <r>
          <rPr>
            <sz val="9"/>
            <rFont val="Tahoma"/>
            <family val="2"/>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shapeId="0">
      <text>
        <r>
          <rPr>
            <b/>
            <sz val="9"/>
            <rFont val="Tahoma"/>
            <family val="2"/>
          </rPr>
          <t>BC:</t>
        </r>
        <r>
          <rPr>
            <sz val="9"/>
            <rFont val="Tahoma"/>
            <family val="2"/>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shapeId="0">
      <text>
        <r>
          <rPr>
            <b/>
            <sz val="9"/>
            <rFont val="Tahoma"/>
            <family val="2"/>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shapeId="0">
      <text>
        <r>
          <rPr>
            <sz val="9"/>
            <rFont val="Tahoma"/>
            <family val="2"/>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shapeId="0">
      <text>
        <r>
          <rPr>
            <sz val="9"/>
            <rFont val="Tahoma"/>
            <family val="2"/>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shapeId="0">
      <text>
        <r>
          <rPr>
            <b/>
            <sz val="9"/>
            <rFont val="Tahoma"/>
            <family val="2"/>
          </rPr>
          <t>BC:</t>
        </r>
        <r>
          <rPr>
            <sz val="9"/>
            <rFont val="Tahoma"/>
            <family val="2"/>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6.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text>
        <r>
          <rPr>
            <b/>
            <sz val="9"/>
            <rFont val="Tahoma"/>
            <family val="2"/>
          </rPr>
          <t xml:space="preserve">BC: </t>
        </r>
        <r>
          <rPr>
            <sz val="9"/>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shapeId="0">
      <text>
        <r>
          <rPr>
            <sz val="9"/>
            <rFont val="Tahoma"/>
            <family val="2"/>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shapeId="0">
      <text>
        <r>
          <rPr>
            <b/>
            <sz val="9"/>
            <rFont val="Tahoma"/>
            <family val="2"/>
          </rPr>
          <t>BC:</t>
        </r>
        <r>
          <rPr>
            <sz val="9"/>
            <rFont val="Tahoma"/>
            <family val="2"/>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shapeId="0">
      <text>
        <r>
          <rPr>
            <b/>
            <sz val="9"/>
            <rFont val="Tahoma"/>
            <family val="2"/>
          </rPr>
          <t>BC:</t>
        </r>
        <r>
          <rPr>
            <sz val="9"/>
            <rFont val="Tahoma"/>
            <family val="2"/>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shapeId="0">
      <text>
        <r>
          <rPr>
            <b/>
            <sz val="9"/>
            <rFont val="Tahoma"/>
            <family val="2"/>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shapeId="0">
      <text>
        <r>
          <rPr>
            <sz val="9"/>
            <rFont val="Tahoma"/>
            <family val="2"/>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shapeId="0">
      <text>
        <r>
          <rPr>
            <sz val="9"/>
            <rFont val="Tahoma"/>
            <family val="2"/>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7.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text>
        <r>
          <rPr>
            <b/>
            <sz val="9"/>
            <rFont val="Tahoma"/>
            <family val="2"/>
          </rPr>
          <t xml:space="preserve">BC: </t>
        </r>
        <r>
          <rPr>
            <sz val="9"/>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shapeId="0">
      <text>
        <r>
          <rPr>
            <sz val="9"/>
            <rFont val="Tahoma"/>
            <family val="2"/>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shapeId="0">
      <text>
        <r>
          <rPr>
            <b/>
            <sz val="9"/>
            <rFont val="Tahoma"/>
            <family val="2"/>
          </rPr>
          <t>BC:</t>
        </r>
        <r>
          <rPr>
            <sz val="9"/>
            <rFont val="Tahoma"/>
            <family val="2"/>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shapeId="0">
      <text>
        <r>
          <rPr>
            <b/>
            <sz val="9"/>
            <rFont val="Tahoma"/>
            <family val="2"/>
          </rPr>
          <t>BC:</t>
        </r>
        <r>
          <rPr>
            <sz val="9"/>
            <rFont val="Tahoma"/>
            <family val="2"/>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shapeId="0">
      <text>
        <r>
          <rPr>
            <b/>
            <sz val="9"/>
            <rFont val="Tahoma"/>
            <family val="2"/>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shapeId="0">
      <text>
        <r>
          <rPr>
            <sz val="9"/>
            <rFont val="Tahoma"/>
            <family val="2"/>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shapeId="0">
      <text>
        <r>
          <rPr>
            <sz val="9"/>
            <rFont val="Tahoma"/>
            <family val="2"/>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8.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text>
        <r>
          <rPr>
            <b/>
            <sz val="9"/>
            <rFont val="Tahoma"/>
            <family val="2"/>
          </rPr>
          <t xml:space="preserve">BC: </t>
        </r>
        <r>
          <rPr>
            <sz val="9"/>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shapeId="0">
      <text>
        <r>
          <rPr>
            <sz val="9"/>
            <rFont val="Tahoma"/>
            <family val="2"/>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shapeId="0">
      <text>
        <r>
          <rPr>
            <b/>
            <sz val="9"/>
            <rFont val="Tahoma"/>
            <family val="2"/>
          </rPr>
          <t>BC:</t>
        </r>
        <r>
          <rPr>
            <sz val="9"/>
            <rFont val="Tahoma"/>
            <family val="2"/>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shapeId="0">
      <text>
        <r>
          <rPr>
            <b/>
            <sz val="9"/>
            <rFont val="Tahoma"/>
            <family val="2"/>
          </rPr>
          <t>BC:</t>
        </r>
        <r>
          <rPr>
            <sz val="9"/>
            <rFont val="Tahoma"/>
            <family val="2"/>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shapeId="0">
      <text>
        <r>
          <rPr>
            <b/>
            <sz val="9"/>
            <rFont val="Tahoma"/>
            <family val="2"/>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shapeId="0">
      <text>
        <r>
          <rPr>
            <sz val="9"/>
            <rFont val="Tahoma"/>
            <family val="2"/>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shapeId="0">
      <text>
        <r>
          <rPr>
            <sz val="9"/>
            <rFont val="Tahoma"/>
            <family val="2"/>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shapeId="0">
      <text>
        <r>
          <rPr>
            <b/>
            <sz val="9"/>
            <rFont val="Tahoma"/>
            <family val="2"/>
          </rPr>
          <t>BC:</t>
        </r>
        <r>
          <rPr>
            <sz val="9"/>
            <rFont val="Tahoma"/>
            <family val="2"/>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9.xml><?xml version="1.0" encoding="utf-8"?>
<comments xmlns="http://schemas.openxmlformats.org/spreadsheetml/2006/main">
  <authors>
    <author>Vertex42</author>
    <author>Vertex42.com Templates</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r>
          <rPr>
            <b/>
            <sz val="9"/>
            <rFont val="Tahoma"/>
            <family val="2"/>
          </rPr>
          <t xml:space="preserve">Predecessor Tasks:
</t>
        </r>
        <r>
          <rPr>
            <sz val="9"/>
            <rFont val="Tahoma"/>
            <family val="2"/>
          </rPr>
          <t>You can use this column to enter the WBS of a predecessor for reference. The PRO version uses formulas to automatically calculate the Start Date based on the Predecessor.</t>
        </r>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text>
        <r>
          <rPr>
            <b/>
            <sz val="9"/>
            <rFont val="Tahoma"/>
            <family val="2"/>
          </rPr>
          <t xml:space="preserve">BC: </t>
        </r>
        <r>
          <rPr>
            <sz val="9"/>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32" authorId="2" shapeId="0">
      <text>
        <r>
          <rPr>
            <b/>
            <sz val="9"/>
            <rFont val="Tahoma"/>
            <family val="2"/>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List>
</comments>
</file>

<file path=xl/comments10.xml><?xml version="1.0" encoding="utf-8"?>
<comments xmlns="http://schemas.openxmlformats.org/spreadsheetml/2006/main">
  <authors>
    <author>Vertex42</author>
    <author>Vertex42.com Templates</author>
    <author>bram</author>
    <author>BC</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r>
          <rPr>
            <b/>
            <sz val="9"/>
            <rFont val="Tahoma"/>
            <family val="2"/>
          </rPr>
          <t xml:space="preserve">Predecessor Tasks:
</t>
        </r>
        <r>
          <rPr>
            <sz val="9"/>
            <rFont val="Tahoma"/>
            <family val="2"/>
          </rPr>
          <t>You can use this column to enter the WBS of a predecessor for reference. The PRO version uses formulas to automatically calculate the Start Date based on the Predecessor.</t>
        </r>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0" authorId="2" shapeId="0">
      <text>
        <r>
          <rPr>
            <b/>
            <sz val="9"/>
            <color indexed="81"/>
            <rFont val="Tahoma"/>
            <family val="2"/>
          </rPr>
          <t>bram:</t>
        </r>
        <r>
          <rPr>
            <sz val="9"/>
            <color indexed="81"/>
            <rFont val="Tahoma"/>
            <family val="2"/>
          </rPr>
          <t xml:space="preserve">
Dipending oleh pa bily, fokus ke sistem PASSAP</t>
        </r>
      </text>
    </comment>
    <comment ref="B23" authorId="3" shapeId="0">
      <text>
        <r>
          <rPr>
            <b/>
            <sz val="9"/>
            <color indexed="81"/>
            <rFont val="Tahoma"/>
            <family val="2"/>
          </rPr>
          <t xml:space="preserve">BC: </t>
        </r>
        <r>
          <rPr>
            <sz val="9"/>
            <color indexed="81"/>
            <rFont val="Tahoma"/>
            <family val="2"/>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List>
</comments>
</file>

<file path=xl/comments11.xml><?xml version="1.0" encoding="utf-8"?>
<comments xmlns="http://schemas.openxmlformats.org/spreadsheetml/2006/main">
  <authors>
    <author>Vertex42</author>
    <author>Vertex42.com Templates</author>
  </authors>
  <commentList>
    <comment ref="A7" authorId="0" shape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C7" authorId="0" shapeId="0">
      <text>
        <r>
          <rPr>
            <b/>
            <sz val="9"/>
            <rFont val="Tahoma"/>
            <charset val="134"/>
          </rPr>
          <t>Task Description</t>
        </r>
        <r>
          <rPr>
            <sz val="9"/>
            <rFont val="Tahoma"/>
            <charset val="134"/>
          </rPr>
          <t xml:space="preserve">
Enter the name of each task and sub-task. Use indents for sub-tasks.</t>
        </r>
      </text>
    </comment>
    <comment ref="D7" authorId="0" shapeId="0">
      <text>
        <r>
          <rPr>
            <b/>
            <sz val="9"/>
            <rFont val="Tahoma"/>
            <charset val="134"/>
          </rPr>
          <t>Task Lead</t>
        </r>
        <r>
          <rPr>
            <sz val="9"/>
            <rFont val="Tahoma"/>
            <charset val="134"/>
          </rPr>
          <t xml:space="preserve">
Enter the name of the Task Lead in this column.</t>
        </r>
      </text>
    </comment>
    <comment ref="F7" authorId="0" shapeId="0">
      <text>
        <r>
          <rPr>
            <b/>
            <sz val="9"/>
            <rFont val="Tahoma"/>
            <charset val="134"/>
          </rPr>
          <t>Task Lead</t>
        </r>
        <r>
          <rPr>
            <sz val="9"/>
            <rFont val="Tahoma"/>
            <charset val="134"/>
          </rPr>
          <t xml:space="preserve">
Enter the name of the Task Lead in this column.</t>
        </r>
      </text>
    </comment>
    <comment ref="G7" authorId="0" shapeId="0">
      <text>
        <r>
          <rPr>
            <b/>
            <sz val="9"/>
            <rFont val="Tahoma"/>
            <charset val="134"/>
          </rPr>
          <t>Task Lead</t>
        </r>
        <r>
          <rPr>
            <sz val="9"/>
            <rFont val="Tahoma"/>
            <charset val="134"/>
          </rPr>
          <t xml:space="preserve">
Enter the name of the Task Lead in this column.</t>
        </r>
      </text>
    </comment>
    <comment ref="H7" authorId="0" shape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I7" authorId="0" shape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J7" authorId="1" shapeId="0">
      <text>
        <r>
          <rPr>
            <b/>
            <sz val="9"/>
            <rFont val="Tahoma"/>
            <charset val="134"/>
          </rPr>
          <t>End Date:</t>
        </r>
        <r>
          <rPr>
            <sz val="9"/>
            <rFont val="Tahoma"/>
            <charset val="134"/>
          </rPr>
          <t xml:space="preserve">
The End Date is calculated based on the Start Date and the Calendar Days columns.</t>
        </r>
      </text>
    </comment>
    <comment ref="K7" authorId="0" shape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L7" authorId="0" shapeId="0">
      <text>
        <r>
          <rPr>
            <b/>
            <sz val="9"/>
            <rFont val="Tahoma"/>
            <charset val="134"/>
          </rPr>
          <t>Percent Complete</t>
        </r>
        <r>
          <rPr>
            <sz val="9"/>
            <rFont val="Tahoma"/>
            <charset val="134"/>
          </rPr>
          <t xml:space="preserve">
Update the status of this task by entering the percent complete (between 0% and 100%).</t>
        </r>
      </text>
    </comment>
    <comment ref="M7" authorId="0" shape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12.xml><?xml version="1.0" encoding="utf-8"?>
<comments xmlns="http://schemas.openxmlformats.org/spreadsheetml/2006/main">
  <authors>
    <author>Vertex42</author>
  </authors>
  <commentList>
    <comment ref="C16" authorId="0" shapeId="0">
      <text>
        <r>
          <rPr>
            <sz val="8"/>
            <rFont val="Tahoma"/>
            <charset val="134"/>
          </rPr>
          <t>This is an example comment.</t>
        </r>
      </text>
    </comment>
  </commentList>
</comments>
</file>

<file path=xl/comments13.xml><?xml version="1.0" encoding="utf-8"?>
<comments xmlns="http://schemas.openxmlformats.org/spreadsheetml/2006/main">
  <authors>
    <author>Vertex42</author>
    <author>Vertex42.com Templates</author>
  </authors>
  <commentList>
    <comment ref="A7" authorId="0" shape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charset val="134"/>
          </rPr>
          <t>Task Description</t>
        </r>
        <r>
          <rPr>
            <sz val="9"/>
            <rFont val="Tahoma"/>
            <charset val="134"/>
          </rPr>
          <t xml:space="preserve">
Enter the name of each task and sub-task. Use indents for sub-tasks.</t>
        </r>
      </text>
    </comment>
    <comment ref="C7" authorId="0" shapeId="0">
      <text>
        <r>
          <rPr>
            <b/>
            <sz val="9"/>
            <rFont val="Tahoma"/>
            <charset val="134"/>
          </rPr>
          <t>Task Lead</t>
        </r>
        <r>
          <rPr>
            <sz val="9"/>
            <rFont val="Tahoma"/>
            <charset val="134"/>
          </rPr>
          <t xml:space="preserve">
Enter the name of the Task Lead in this column.</t>
        </r>
      </text>
    </comment>
    <comment ref="D7" authorId="0" shape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shape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shapeId="0">
      <text>
        <r>
          <rPr>
            <b/>
            <sz val="9"/>
            <rFont val="Tahoma"/>
            <charset val="134"/>
          </rPr>
          <t>End Date:</t>
        </r>
        <r>
          <rPr>
            <sz val="9"/>
            <rFont val="Tahoma"/>
            <charset val="134"/>
          </rPr>
          <t xml:space="preserve">
The End Date is calculated based on the Start Date and the Calendar Days columns.</t>
        </r>
      </text>
    </comment>
    <comment ref="G7" authorId="0" shape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shapeId="0">
      <text>
        <r>
          <rPr>
            <b/>
            <sz val="9"/>
            <rFont val="Tahoma"/>
            <charset val="134"/>
          </rPr>
          <t>Percent Complete</t>
        </r>
        <r>
          <rPr>
            <sz val="9"/>
            <rFont val="Tahoma"/>
            <charset val="134"/>
          </rPr>
          <t xml:space="preserve">
Update the status of this task by entering the percent complete (between 0% and 100%).</t>
        </r>
      </text>
    </comment>
    <comment ref="I7" authorId="0" shape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14.xml><?xml version="1.0" encoding="utf-8"?>
<comments xmlns="http://schemas.openxmlformats.org/spreadsheetml/2006/main">
  <authors>
    <author>Vertex42</author>
    <author>Vertex42.com Templates</author>
  </authors>
  <commentList>
    <comment ref="A7" authorId="0" shapeId="0">
      <text>
        <r>
          <rPr>
            <b/>
            <sz val="9"/>
            <rFont val="Tahoma"/>
            <family val="2"/>
          </rPr>
          <t>Work Breakdown Structure</t>
        </r>
        <r>
          <rPr>
            <sz val="9"/>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rFont val="Tahoma"/>
            <family val="2"/>
          </rPr>
          <t>Task Description</t>
        </r>
        <r>
          <rPr>
            <sz val="9"/>
            <rFont val="Tahoma"/>
            <family val="2"/>
          </rPr>
          <t xml:space="preserve">
Enter the name of each task and sub-task. Use indents for sub-tasks.</t>
        </r>
      </text>
    </comment>
    <comment ref="C7" authorId="0" shapeId="0">
      <text>
        <r>
          <rPr>
            <b/>
            <sz val="9"/>
            <rFont val="Tahoma"/>
            <family val="2"/>
          </rPr>
          <t>Task Lead</t>
        </r>
        <r>
          <rPr>
            <sz val="9"/>
            <rFont val="Tahoma"/>
            <family val="2"/>
          </rPr>
          <t xml:space="preserve">
Enter the name of the Task Lead in this column.</t>
        </r>
      </text>
    </comment>
    <comment ref="D7" authorId="0" shapeId="0">
      <text>
        <r>
          <rPr>
            <b/>
            <sz val="9"/>
            <rFont val="Tahoma"/>
            <family val="2"/>
          </rPr>
          <t xml:space="preserve">Predecessor Tasks:
</t>
        </r>
        <r>
          <rPr>
            <sz val="9"/>
            <rFont val="Tahoma"/>
            <family val="2"/>
          </rPr>
          <t>You can use this column to enter the WBS of a predecessor for reference. The PRO version uses formulas to automatically calculate the Start Date based on the Predecessor.</t>
        </r>
      </text>
    </comment>
    <comment ref="E7" authorId="0" shapeId="0">
      <text>
        <r>
          <rPr>
            <b/>
            <sz val="9"/>
            <rFont val="Tahoma"/>
            <family val="2"/>
          </rPr>
          <t>Task Start Date</t>
        </r>
        <r>
          <rPr>
            <sz val="9"/>
            <rFont val="Tahoma"/>
            <family val="2"/>
          </rPr>
          <t xml:space="preserve">
You can manually enter the Start Date for each task or use a formula to create a dependency on a Predecessor. For example, you could enter </t>
        </r>
        <r>
          <rPr>
            <b/>
            <sz val="9"/>
            <rFont val="Tahoma"/>
            <family val="2"/>
          </rPr>
          <t>=</t>
        </r>
        <r>
          <rPr>
            <b/>
            <i/>
            <sz val="9"/>
            <rFont val="Tahoma"/>
            <family val="2"/>
          </rPr>
          <t>enddate</t>
        </r>
        <r>
          <rPr>
            <b/>
            <sz val="9"/>
            <rFont val="Tahoma"/>
            <family val="2"/>
          </rPr>
          <t>+1</t>
        </r>
        <r>
          <rPr>
            <sz val="9"/>
            <rFont val="Tahoma"/>
            <family val="2"/>
          </rPr>
          <t xml:space="preserve"> to set the Start date to the next calendar day, or </t>
        </r>
        <r>
          <rPr>
            <b/>
            <sz val="9"/>
            <rFont val="Tahoma"/>
            <family val="2"/>
          </rPr>
          <t>=WORKDAY(</t>
        </r>
        <r>
          <rPr>
            <b/>
            <i/>
            <sz val="9"/>
            <rFont val="Tahoma"/>
            <family val="2"/>
          </rPr>
          <t>enddate</t>
        </r>
        <r>
          <rPr>
            <b/>
            <sz val="9"/>
            <rFont val="Tahoma"/>
            <family val="2"/>
          </rPr>
          <t>,1)</t>
        </r>
        <r>
          <rPr>
            <sz val="9"/>
            <rFont val="Tahoma"/>
            <family val="2"/>
          </rPr>
          <t xml:space="preserve"> to set the Start date to the next work day (excluding weekends), where </t>
        </r>
        <r>
          <rPr>
            <i/>
            <sz val="9"/>
            <rFont val="Tahoma"/>
            <family val="2"/>
          </rPr>
          <t>enddate</t>
        </r>
        <r>
          <rPr>
            <sz val="9"/>
            <rFont val="Tahoma"/>
            <family val="2"/>
          </rPr>
          <t xml:space="preserve"> is the cell reference for the End date of the Predecessor task.</t>
        </r>
      </text>
    </comment>
    <comment ref="F7" authorId="1" shapeId="0">
      <text>
        <r>
          <rPr>
            <b/>
            <sz val="9"/>
            <rFont val="Tahoma"/>
            <family val="2"/>
          </rPr>
          <t>End Date:</t>
        </r>
        <r>
          <rPr>
            <sz val="9"/>
            <rFont val="Tahoma"/>
            <family val="2"/>
          </rPr>
          <t xml:space="preserve">
The End Date is calculated based on the Start Date and the Calendar Days columns.</t>
        </r>
      </text>
    </comment>
    <comment ref="G7" authorId="0" shapeId="0">
      <text>
        <r>
          <rPr>
            <b/>
            <sz val="9"/>
            <rFont val="Tahoma"/>
            <family val="2"/>
          </rPr>
          <t>Duration (Calendar Days)</t>
        </r>
        <r>
          <rPr>
            <sz val="9"/>
            <rFont val="Tahoma"/>
            <family val="2"/>
          </rPr>
          <t xml:space="preserve">
The duration is the number of calendar days for the given task. The duration is calculated as the </t>
        </r>
        <r>
          <rPr>
            <b/>
            <sz val="9"/>
            <rFont val="Tahoma"/>
            <family val="2"/>
          </rPr>
          <t>End</t>
        </r>
        <r>
          <rPr>
            <sz val="9"/>
            <rFont val="Tahoma"/>
            <family val="2"/>
          </rPr>
          <t xml:space="preserve"> Date minus the </t>
        </r>
        <r>
          <rPr>
            <b/>
            <sz val="9"/>
            <rFont val="Tahoma"/>
            <family val="2"/>
          </rPr>
          <t>Start</t>
        </r>
        <r>
          <rPr>
            <sz val="9"/>
            <rFont val="Tahoma"/>
            <family val="2"/>
          </rPr>
          <t xml:space="preserve"> Date plus 1 day, so that a task starting and ending on the same day has a duration of 1 day.
</t>
        </r>
        <r>
          <rPr>
            <b/>
            <sz val="9"/>
            <rFont val="Tahoma"/>
            <family val="2"/>
          </rPr>
          <t>Note:</t>
        </r>
        <r>
          <rPr>
            <sz val="9"/>
            <rFont val="Tahoma"/>
            <family val="2"/>
          </rPr>
          <t xml:space="preserve"> The conditional formatting used to create the gantt chart references this column.</t>
        </r>
      </text>
    </comment>
    <comment ref="H7" authorId="0" shapeId="0">
      <text>
        <r>
          <rPr>
            <b/>
            <sz val="9"/>
            <rFont val="Tahoma"/>
            <family val="2"/>
          </rPr>
          <t>Percent Complete</t>
        </r>
        <r>
          <rPr>
            <sz val="9"/>
            <rFont val="Tahoma"/>
            <family val="2"/>
          </rPr>
          <t xml:space="preserve">
Update the status of this task by entering the percent complete (between 0% and 100%).</t>
        </r>
      </text>
    </comment>
    <comment ref="I7" authorId="0" shapeId="0">
      <text>
        <r>
          <rPr>
            <b/>
            <sz val="9"/>
            <rFont val="Tahoma"/>
            <family val="2"/>
          </rPr>
          <t>Work Days</t>
        </r>
        <r>
          <rPr>
            <sz val="9"/>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15.xml><?xml version="1.0" encoding="utf-8"?>
<comments xmlns="http://schemas.openxmlformats.org/spreadsheetml/2006/main">
  <authors>
    <author>bram</author>
  </authors>
  <commentList>
    <comment ref="C90" authorId="0" shapeId="0">
      <text>
        <r>
          <rPr>
            <b/>
            <sz val="9"/>
            <color indexed="81"/>
            <rFont val="Tahoma"/>
            <family val="2"/>
          </rPr>
          <t>bram:</t>
        </r>
        <r>
          <rPr>
            <sz val="9"/>
            <color indexed="81"/>
            <rFont val="Tahoma"/>
            <family val="2"/>
          </rPr>
          <t xml:space="preserve">
SELECT 
                    SB.e_area, 
SB.e_type, SB.e_ini_rak, SB.e_alamat,
                    SB.e_kolom_rak, SB.e_kolom_rak::numeric as e_kolom_urut,
                    SB.e_baris_rak, SB.e_baris_rak::numeric as e_baris_urut,
                    COALESCE(sum(ST.i_qty), 0) as qty,
                    COALESCE(count(ST.barcode), 0) as pcs,
                    STRING_AGG(DISTINCT ST.last_doc_in, ', ') AS i_doc
                FROM 
                  tm_storage_bin SB LEFT JOIN f_calc_stock(:p_tanggal, :p_sloc, :p_tahun, null) ST 
                  ON SB.e_alamat = ST.e_loc
                WHERE 
                  ST.stock = 0
                  AND SB.e_ini_rak = :ini_rak
                  AND SB.e_area = :area
                  AND SB.e_type = :tipe
                GROUP BY
                  SB.e_area, SB.e_type, SB.e_ini_rak, SB.e_alamat,
                  SB.e_kolom_rak, SB.e_kolom_rak,
                  SB.e_baris_rak, SB.e_baris_rak`</t>
        </r>
      </text>
    </comment>
    <comment ref="A105" authorId="0" shapeId="0">
      <text>
        <r>
          <rPr>
            <b/>
            <sz val="9"/>
            <color indexed="81"/>
            <rFont val="Tahoma"/>
            <family val="2"/>
          </rPr>
          <t>bram:</t>
        </r>
        <r>
          <rPr>
            <sz val="9"/>
            <color indexed="81"/>
            <rFont val="Tahoma"/>
            <family val="2"/>
          </rPr>
          <t xml:space="preserve">
Kode Area
1. LJ1
2. LJ2</t>
        </r>
      </text>
    </comment>
    <comment ref="B105" authorId="0" shapeId="0">
      <text>
        <r>
          <rPr>
            <b/>
            <sz val="9"/>
            <color indexed="81"/>
            <rFont val="Tahoma"/>
            <family val="2"/>
          </rPr>
          <t>bram:</t>
        </r>
        <r>
          <rPr>
            <sz val="9"/>
            <color indexed="81"/>
            <rFont val="Tahoma"/>
            <family val="2"/>
          </rPr>
          <t xml:space="preserve">
Tipe Rak :
1.LINE
2.FLOOR
3.MANUAL
4.NITIP
5.IHI
6.MANUAL-BARU
7.</t>
        </r>
      </text>
    </comment>
    <comment ref="C105" authorId="0" shapeId="0">
      <text>
        <r>
          <rPr>
            <b/>
            <sz val="9"/>
            <color indexed="81"/>
            <rFont val="Tahoma"/>
            <family val="2"/>
          </rPr>
          <t>bram:</t>
        </r>
        <r>
          <rPr>
            <sz val="9"/>
            <color indexed="81"/>
            <rFont val="Tahoma"/>
            <family val="2"/>
          </rPr>
          <t xml:space="preserve">
Inisial Rak</t>
        </r>
      </text>
    </comment>
    <comment ref="D105" authorId="0" shapeId="0">
      <text>
        <r>
          <rPr>
            <b/>
            <sz val="9"/>
            <color indexed="81"/>
            <rFont val="Tahoma"/>
            <family val="2"/>
          </rPr>
          <t>bram:</t>
        </r>
        <r>
          <rPr>
            <sz val="9"/>
            <color indexed="81"/>
            <rFont val="Tahoma"/>
            <family val="2"/>
          </rPr>
          <t xml:space="preserve">
Kode Kolom Rak</t>
        </r>
      </text>
    </comment>
    <comment ref="E105" authorId="0" shapeId="0">
      <text>
        <r>
          <rPr>
            <b/>
            <sz val="9"/>
            <color indexed="81"/>
            <rFont val="Tahoma"/>
            <family val="2"/>
          </rPr>
          <t>bram:</t>
        </r>
        <r>
          <rPr>
            <sz val="9"/>
            <color indexed="81"/>
            <rFont val="Tahoma"/>
            <family val="2"/>
          </rPr>
          <t xml:space="preserve">
kode Baris Rak</t>
        </r>
      </text>
    </comment>
    <comment ref="A142" authorId="0" shapeId="0">
      <text>
        <r>
          <rPr>
            <b/>
            <sz val="9"/>
            <color indexed="81"/>
            <rFont val="Tahoma"/>
            <family val="2"/>
          </rPr>
          <t>bram:</t>
        </r>
        <r>
          <rPr>
            <sz val="9"/>
            <color indexed="81"/>
            <rFont val="Tahoma"/>
            <family val="2"/>
          </rPr>
          <t xml:space="preserve">
Kode Barcode</t>
        </r>
      </text>
    </comment>
    <comment ref="C142" authorId="0" shapeId="0">
      <text>
        <r>
          <rPr>
            <b/>
            <sz val="9"/>
            <color indexed="81"/>
            <rFont val="Tahoma"/>
            <family val="2"/>
          </rPr>
          <t>bram:</t>
        </r>
        <r>
          <rPr>
            <sz val="9"/>
            <color indexed="81"/>
            <rFont val="Tahoma"/>
            <family val="2"/>
          </rPr>
          <t xml:space="preserve">
Jenis Kain</t>
        </r>
      </text>
    </comment>
    <comment ref="E142" authorId="0" shapeId="0">
      <text>
        <r>
          <rPr>
            <b/>
            <sz val="9"/>
            <color indexed="81"/>
            <rFont val="Tahoma"/>
            <family val="2"/>
          </rPr>
          <t>bram:</t>
        </r>
        <r>
          <rPr>
            <sz val="9"/>
            <color indexed="81"/>
            <rFont val="Tahoma"/>
            <family val="2"/>
          </rPr>
          <t xml:space="preserve">
Tgl Potong kain</t>
        </r>
      </text>
    </comment>
    <comment ref="H142" authorId="0" shapeId="0">
      <text>
        <r>
          <rPr>
            <b/>
            <sz val="9"/>
            <color indexed="81"/>
            <rFont val="Tahoma"/>
            <family val="2"/>
          </rPr>
          <t>bram:</t>
        </r>
        <r>
          <rPr>
            <sz val="9"/>
            <color indexed="81"/>
            <rFont val="Tahoma"/>
            <family val="2"/>
          </rPr>
          <t xml:space="preserve">
Kode Area</t>
        </r>
      </text>
    </comment>
    <comment ref="I142" authorId="0" shapeId="0">
      <text>
        <r>
          <rPr>
            <b/>
            <sz val="9"/>
            <color indexed="81"/>
            <rFont val="Tahoma"/>
            <family val="2"/>
          </rPr>
          <t>bram:</t>
        </r>
        <r>
          <rPr>
            <sz val="9"/>
            <color indexed="81"/>
            <rFont val="Tahoma"/>
            <family val="2"/>
          </rPr>
          <t xml:space="preserve">
User Create</t>
        </r>
      </text>
    </comment>
    <comment ref="J142" authorId="0" shapeId="0">
      <text>
        <r>
          <rPr>
            <b/>
            <sz val="9"/>
            <color indexed="81"/>
            <rFont val="Tahoma"/>
            <family val="2"/>
          </rPr>
          <t>bram:</t>
        </r>
        <r>
          <rPr>
            <sz val="9"/>
            <color indexed="81"/>
            <rFont val="Tahoma"/>
            <family val="2"/>
          </rPr>
          <t xml:space="preserve">
Kode sloc</t>
        </r>
      </text>
    </comment>
    <comment ref="K142" authorId="0" shapeId="0">
      <text>
        <r>
          <rPr>
            <b/>
            <sz val="9"/>
            <color indexed="81"/>
            <rFont val="Tahoma"/>
            <family val="2"/>
          </rPr>
          <t>bram:</t>
        </r>
        <r>
          <rPr>
            <sz val="9"/>
            <color indexed="81"/>
            <rFont val="Tahoma"/>
            <family val="2"/>
          </rPr>
          <t xml:space="preserve">
Asal sloc (barang masuk darimana ke gudang)</t>
        </r>
      </text>
    </comment>
    <comment ref="L142" authorId="0" shapeId="0">
      <text>
        <r>
          <rPr>
            <b/>
            <sz val="9"/>
            <color indexed="81"/>
            <rFont val="Tahoma"/>
            <family val="2"/>
          </rPr>
          <t>bram:</t>
        </r>
        <r>
          <rPr>
            <sz val="9"/>
            <color indexed="81"/>
            <rFont val="Tahoma"/>
            <family val="2"/>
          </rPr>
          <t xml:space="preserve">
Jenis Produksi</t>
        </r>
      </text>
    </comment>
    <comment ref="M142" authorId="0" shapeId="0">
      <text>
        <r>
          <rPr>
            <b/>
            <sz val="9"/>
            <color indexed="81"/>
            <rFont val="Tahoma"/>
            <family val="2"/>
          </rPr>
          <t>bram:</t>
        </r>
        <r>
          <rPr>
            <sz val="9"/>
            <color indexed="81"/>
            <rFont val="Tahoma"/>
            <family val="2"/>
          </rPr>
          <t xml:space="preserve">
Kategori produksi</t>
        </r>
      </text>
    </comment>
    <comment ref="N142" authorId="0" shapeId="0">
      <text>
        <r>
          <rPr>
            <b/>
            <sz val="9"/>
            <color indexed="81"/>
            <rFont val="Tahoma"/>
            <family val="2"/>
          </rPr>
          <t>bram:</t>
        </r>
        <r>
          <rPr>
            <sz val="9"/>
            <color indexed="81"/>
            <rFont val="Tahoma"/>
            <family val="2"/>
          </rPr>
          <t xml:space="preserve">
No Kartu Proses</t>
        </r>
      </text>
    </comment>
    <comment ref="O142" authorId="0" shapeId="0">
      <text>
        <r>
          <rPr>
            <b/>
            <sz val="9"/>
            <color indexed="81"/>
            <rFont val="Tahoma"/>
            <family val="2"/>
          </rPr>
          <t>bram:</t>
        </r>
        <r>
          <rPr>
            <sz val="9"/>
            <color indexed="81"/>
            <rFont val="Tahoma"/>
            <family val="2"/>
          </rPr>
          <t xml:space="preserve">
Kode Material</t>
        </r>
      </text>
    </comment>
    <comment ref="P142" authorId="0" shapeId="0">
      <text>
        <r>
          <rPr>
            <b/>
            <sz val="9"/>
            <color indexed="81"/>
            <rFont val="Tahoma"/>
            <family val="2"/>
          </rPr>
          <t>bram:</t>
        </r>
        <r>
          <rPr>
            <sz val="9"/>
            <color indexed="81"/>
            <rFont val="Tahoma"/>
            <family val="2"/>
          </rPr>
          <t xml:space="preserve">
Nama Material</t>
        </r>
      </text>
    </comment>
    <comment ref="Q142" authorId="0" shapeId="0">
      <text>
        <r>
          <rPr>
            <b/>
            <sz val="9"/>
            <color indexed="81"/>
            <rFont val="Tahoma"/>
            <family val="2"/>
          </rPr>
          <t>bram:</t>
        </r>
        <r>
          <rPr>
            <sz val="9"/>
            <color indexed="81"/>
            <rFont val="Tahoma"/>
            <family val="2"/>
          </rPr>
          <t xml:space="preserve">
Jenis Kain</t>
        </r>
      </text>
    </comment>
    <comment ref="R142" authorId="0" shapeId="0">
      <text>
        <r>
          <rPr>
            <b/>
            <sz val="9"/>
            <color indexed="81"/>
            <rFont val="Tahoma"/>
            <family val="2"/>
          </rPr>
          <t>bram:</t>
        </r>
        <r>
          <rPr>
            <sz val="9"/>
            <color indexed="81"/>
            <rFont val="Tahoma"/>
            <family val="2"/>
          </rPr>
          <t xml:space="preserve">
Qty Kain</t>
        </r>
      </text>
    </comment>
    <comment ref="S142" authorId="0" shapeId="0">
      <text>
        <r>
          <rPr>
            <b/>
            <sz val="9"/>
            <color indexed="81"/>
            <rFont val="Tahoma"/>
            <family val="2"/>
          </rPr>
          <t>bram:</t>
        </r>
        <r>
          <rPr>
            <sz val="9"/>
            <color indexed="81"/>
            <rFont val="Tahoma"/>
            <family val="2"/>
          </rPr>
          <t xml:space="preserve">
Satuan</t>
        </r>
      </text>
    </comment>
    <comment ref="T142" authorId="0" shapeId="0">
      <text>
        <r>
          <rPr>
            <b/>
            <sz val="9"/>
            <color indexed="81"/>
            <rFont val="Tahoma"/>
            <family val="2"/>
          </rPr>
          <t>bram:</t>
        </r>
        <r>
          <rPr>
            <sz val="9"/>
            <color indexed="81"/>
            <rFont val="Tahoma"/>
            <family val="2"/>
          </rPr>
          <t xml:space="preserve">
Grade Kain</t>
        </r>
      </text>
    </comment>
    <comment ref="U142" authorId="0" shapeId="0">
      <text>
        <r>
          <rPr>
            <b/>
            <sz val="9"/>
            <color indexed="81"/>
            <rFont val="Tahoma"/>
            <family val="2"/>
          </rPr>
          <t>bram:</t>
        </r>
        <r>
          <rPr>
            <sz val="9"/>
            <color indexed="81"/>
            <rFont val="Tahoma"/>
            <family val="2"/>
          </rPr>
          <t xml:space="preserve">
Jenis JL</t>
        </r>
      </text>
    </comment>
    <comment ref="V142" authorId="0" shapeId="0">
      <text>
        <r>
          <rPr>
            <b/>
            <sz val="9"/>
            <color indexed="81"/>
            <rFont val="Tahoma"/>
            <family val="2"/>
          </rPr>
          <t>bram:</t>
        </r>
        <r>
          <rPr>
            <sz val="9"/>
            <color indexed="81"/>
            <rFont val="Tahoma"/>
            <family val="2"/>
          </rPr>
          <t xml:space="preserve">
Nomor Mesin</t>
        </r>
      </text>
    </comment>
    <comment ref="W142" authorId="0" shapeId="0">
      <text>
        <r>
          <rPr>
            <b/>
            <sz val="9"/>
            <color indexed="81"/>
            <rFont val="Tahoma"/>
            <charset val="1"/>
          </rPr>
          <t>bram:</t>
        </r>
        <r>
          <rPr>
            <sz val="9"/>
            <color indexed="81"/>
            <rFont val="Tahoma"/>
            <charset val="1"/>
          </rPr>
          <t xml:space="preserve">
taun stock</t>
        </r>
      </text>
    </comment>
    <comment ref="X142" authorId="0" shapeId="0">
      <text>
        <r>
          <rPr>
            <b/>
            <sz val="9"/>
            <color indexed="81"/>
            <rFont val="Tahoma"/>
            <charset val="1"/>
          </rPr>
          <t>bram:</t>
        </r>
        <r>
          <rPr>
            <sz val="9"/>
            <color indexed="81"/>
            <rFont val="Tahoma"/>
            <charset val="1"/>
          </rPr>
          <t xml:space="preserve">
Deskripsi/keterangan</t>
        </r>
      </text>
    </comment>
    <comment ref="A177" authorId="0" shapeId="0">
      <text>
        <r>
          <rPr>
            <b/>
            <sz val="9"/>
            <color indexed="81"/>
            <rFont val="Tahoma"/>
            <family val="2"/>
          </rPr>
          <t>bram:</t>
        </r>
        <r>
          <rPr>
            <sz val="9"/>
            <color indexed="81"/>
            <rFont val="Tahoma"/>
            <family val="2"/>
          </rPr>
          <t xml:space="preserve">
No Kartu Proses</t>
        </r>
      </text>
    </comment>
    <comment ref="D177" authorId="0" shapeId="0">
      <text>
        <r>
          <rPr>
            <b/>
            <sz val="9"/>
            <color indexed="81"/>
            <rFont val="Tahoma"/>
            <family val="2"/>
          </rPr>
          <t>bram:</t>
        </r>
        <r>
          <rPr>
            <sz val="9"/>
            <color indexed="81"/>
            <rFont val="Tahoma"/>
            <family val="2"/>
          </rPr>
          <t xml:space="preserve">
tgl posting</t>
        </r>
      </text>
    </comment>
    <comment ref="F177" authorId="0" shapeId="0">
      <text>
        <r>
          <rPr>
            <b/>
            <sz val="9"/>
            <color indexed="81"/>
            <rFont val="Tahoma"/>
            <family val="2"/>
          </rPr>
          <t>bram:</t>
        </r>
        <r>
          <rPr>
            <sz val="9"/>
            <color indexed="81"/>
            <rFont val="Tahoma"/>
            <family val="2"/>
          </rPr>
          <t xml:space="preserve">
user Created</t>
        </r>
      </text>
    </comment>
    <comment ref="G177" authorId="0" shapeId="0">
      <text>
        <r>
          <rPr>
            <b/>
            <sz val="9"/>
            <color indexed="81"/>
            <rFont val="Tahoma"/>
            <family val="2"/>
          </rPr>
          <t>bram:</t>
        </r>
        <r>
          <rPr>
            <sz val="9"/>
            <color indexed="81"/>
            <rFont val="Tahoma"/>
            <family val="2"/>
          </rPr>
          <t xml:space="preserve">
tgl buat</t>
        </r>
      </text>
    </comment>
    <comment ref="H177" authorId="0" shapeId="0">
      <text>
        <r>
          <rPr>
            <b/>
            <sz val="9"/>
            <color indexed="81"/>
            <rFont val="Tahoma"/>
            <family val="2"/>
          </rPr>
          <t>bram:</t>
        </r>
        <r>
          <rPr>
            <sz val="9"/>
            <color indexed="81"/>
            <rFont val="Tahoma"/>
            <family val="2"/>
          </rPr>
          <t xml:space="preserve">
kode plant</t>
        </r>
      </text>
    </comment>
    <comment ref="I177" authorId="0" shapeId="0">
      <text>
        <r>
          <rPr>
            <b/>
            <sz val="9"/>
            <color indexed="81"/>
            <rFont val="Tahoma"/>
            <family val="2"/>
          </rPr>
          <t>bram:</t>
        </r>
        <r>
          <rPr>
            <sz val="9"/>
            <color indexed="81"/>
            <rFont val="Tahoma"/>
            <family val="2"/>
          </rPr>
          <t xml:space="preserve">
asal plant</t>
        </r>
      </text>
    </comment>
    <comment ref="J177" authorId="0" shapeId="0">
      <text>
        <r>
          <rPr>
            <b/>
            <sz val="9"/>
            <color indexed="81"/>
            <rFont val="Tahoma"/>
            <family val="2"/>
          </rPr>
          <t>bram:</t>
        </r>
        <r>
          <rPr>
            <sz val="9"/>
            <color indexed="81"/>
            <rFont val="Tahoma"/>
            <family val="2"/>
          </rPr>
          <t xml:space="preserve">
kode sloc</t>
        </r>
      </text>
    </comment>
    <comment ref="K177" authorId="0" shapeId="0">
      <text>
        <r>
          <rPr>
            <b/>
            <sz val="9"/>
            <color indexed="81"/>
            <rFont val="Tahoma"/>
            <family val="2"/>
          </rPr>
          <t>bram:</t>
        </r>
        <r>
          <rPr>
            <sz val="9"/>
            <color indexed="81"/>
            <rFont val="Tahoma"/>
            <family val="2"/>
          </rPr>
          <t xml:space="preserve">
Asal sloc (barang masuk darimana ke gudang)</t>
        </r>
      </text>
    </comment>
    <comment ref="N177" authorId="0" shapeId="0">
      <text>
        <r>
          <rPr>
            <b/>
            <sz val="9"/>
            <color indexed="81"/>
            <rFont val="Tahoma"/>
            <family val="2"/>
          </rPr>
          <t>bram:</t>
        </r>
        <r>
          <rPr>
            <sz val="9"/>
            <color indexed="81"/>
            <rFont val="Tahoma"/>
            <family val="2"/>
          </rPr>
          <t xml:space="preserve">
user yg update</t>
        </r>
      </text>
    </comment>
    <comment ref="O177" authorId="0" shapeId="0">
      <text>
        <r>
          <rPr>
            <b/>
            <sz val="9"/>
            <color indexed="81"/>
            <rFont val="Tahoma"/>
            <family val="2"/>
          </rPr>
          <t>bram:</t>
        </r>
        <r>
          <rPr>
            <sz val="9"/>
            <color indexed="81"/>
            <rFont val="Tahoma"/>
            <family val="2"/>
          </rPr>
          <t xml:space="preserve">
tgl update</t>
        </r>
      </text>
    </comment>
    <comment ref="P177" authorId="0" shapeId="0">
      <text>
        <r>
          <rPr>
            <b/>
            <sz val="9"/>
            <color indexed="81"/>
            <rFont val="Tahoma"/>
            <family val="2"/>
          </rPr>
          <t>bram:</t>
        </r>
        <r>
          <rPr>
            <sz val="9"/>
            <color indexed="81"/>
            <rFont val="Tahoma"/>
            <family val="2"/>
          </rPr>
          <t xml:space="preserve">
mvt</t>
        </r>
      </text>
    </comment>
    <comment ref="Q177" authorId="0" shapeId="0">
      <text>
        <r>
          <rPr>
            <b/>
            <sz val="9"/>
            <color indexed="81"/>
            <rFont val="Tahoma"/>
            <family val="2"/>
          </rPr>
          <t>bram:</t>
        </r>
        <r>
          <rPr>
            <sz val="9"/>
            <color indexed="81"/>
            <rFont val="Tahoma"/>
            <family val="2"/>
          </rPr>
          <t xml:space="preserve">
flag cancel
f = non cancel
t = cancel</t>
        </r>
      </text>
    </comment>
    <comment ref="T177" authorId="0" shapeId="0">
      <text>
        <r>
          <rPr>
            <b/>
            <sz val="9"/>
            <color indexed="81"/>
            <rFont val="Tahoma"/>
            <family val="2"/>
          </rPr>
          <t>bram:</t>
        </r>
        <r>
          <rPr>
            <sz val="9"/>
            <color indexed="81"/>
            <rFont val="Tahoma"/>
            <family val="2"/>
          </rPr>
          <t xml:space="preserve">
tahun</t>
        </r>
      </text>
    </comment>
    <comment ref="A212" authorId="0" shapeId="0">
      <text>
        <r>
          <rPr>
            <b/>
            <sz val="9"/>
            <color indexed="81"/>
            <rFont val="Tahoma"/>
            <family val="2"/>
          </rPr>
          <t>bram:</t>
        </r>
        <r>
          <rPr>
            <sz val="9"/>
            <color indexed="81"/>
            <rFont val="Tahoma"/>
            <family val="2"/>
          </rPr>
          <t xml:space="preserve">
No Kartu Proses</t>
        </r>
      </text>
    </comment>
    <comment ref="C212" authorId="0" shapeId="0">
      <text>
        <r>
          <rPr>
            <b/>
            <sz val="9"/>
            <color indexed="81"/>
            <rFont val="Tahoma"/>
            <family val="2"/>
          </rPr>
          <t>bram:</t>
        </r>
        <r>
          <rPr>
            <sz val="9"/>
            <color indexed="81"/>
            <rFont val="Tahoma"/>
            <family val="2"/>
          </rPr>
          <t xml:space="preserve">
kode barcode</t>
        </r>
      </text>
    </comment>
    <comment ref="D212" authorId="0" shapeId="0">
      <text>
        <r>
          <rPr>
            <b/>
            <sz val="9"/>
            <color indexed="81"/>
            <rFont val="Tahoma"/>
            <family val="2"/>
          </rPr>
          <t>bram:</t>
        </r>
        <r>
          <rPr>
            <sz val="9"/>
            <color indexed="81"/>
            <rFont val="Tahoma"/>
            <family val="2"/>
          </rPr>
          <t xml:space="preserve">
runing number barcode</t>
        </r>
      </text>
    </comment>
    <comment ref="F212" authorId="0" shapeId="0">
      <text>
        <r>
          <rPr>
            <b/>
            <sz val="9"/>
            <color indexed="81"/>
            <rFont val="Tahoma"/>
            <family val="2"/>
          </rPr>
          <t>bram:</t>
        </r>
        <r>
          <rPr>
            <sz val="9"/>
            <color indexed="81"/>
            <rFont val="Tahoma"/>
            <family val="2"/>
          </rPr>
          <t xml:space="preserve">
qty barang</t>
        </r>
      </text>
    </comment>
    <comment ref="G212" authorId="0" shapeId="0">
      <text>
        <r>
          <rPr>
            <b/>
            <sz val="9"/>
            <color indexed="81"/>
            <rFont val="Tahoma"/>
            <family val="2"/>
          </rPr>
          <t>bram:</t>
        </r>
        <r>
          <rPr>
            <sz val="9"/>
            <color indexed="81"/>
            <rFont val="Tahoma"/>
            <family val="2"/>
          </rPr>
          <t xml:space="preserve">
satuan barang</t>
        </r>
      </text>
    </comment>
    <comment ref="H212" authorId="0" shapeId="0">
      <text>
        <r>
          <rPr>
            <b/>
            <sz val="9"/>
            <color indexed="81"/>
            <rFont val="Tahoma"/>
            <family val="2"/>
          </rPr>
          <t>bram:</t>
        </r>
        <r>
          <rPr>
            <sz val="9"/>
            <color indexed="81"/>
            <rFont val="Tahoma"/>
            <family val="2"/>
          </rPr>
          <t xml:space="preserve">
kode material</t>
        </r>
      </text>
    </comment>
    <comment ref="I212" authorId="0" shapeId="0">
      <text>
        <r>
          <rPr>
            <b/>
            <sz val="9"/>
            <color indexed="81"/>
            <rFont val="Tahoma"/>
            <family val="2"/>
          </rPr>
          <t>bram:</t>
        </r>
        <r>
          <rPr>
            <sz val="9"/>
            <color indexed="81"/>
            <rFont val="Tahoma"/>
            <family val="2"/>
          </rPr>
          <t xml:space="preserve">
nama material</t>
        </r>
      </text>
    </comment>
    <comment ref="J212" authorId="0" shapeId="0">
      <text>
        <r>
          <rPr>
            <b/>
            <sz val="9"/>
            <color indexed="81"/>
            <rFont val="Tahoma"/>
            <family val="2"/>
          </rPr>
          <t>bram:</t>
        </r>
        <r>
          <rPr>
            <sz val="9"/>
            <color indexed="81"/>
            <rFont val="Tahoma"/>
            <family val="2"/>
          </rPr>
          <t xml:space="preserve">
kode plant</t>
        </r>
      </text>
    </comment>
    <comment ref="K212" authorId="0" shapeId="0">
      <text>
        <r>
          <rPr>
            <b/>
            <sz val="9"/>
            <color indexed="81"/>
            <rFont val="Tahoma"/>
            <family val="2"/>
          </rPr>
          <t>bram:</t>
        </r>
        <r>
          <rPr>
            <sz val="9"/>
            <color indexed="81"/>
            <rFont val="Tahoma"/>
            <family val="2"/>
          </rPr>
          <t xml:space="preserve">
grade kain</t>
        </r>
      </text>
    </comment>
    <comment ref="M212" authorId="0" shapeId="0">
      <text>
        <r>
          <rPr>
            <b/>
            <sz val="9"/>
            <color indexed="81"/>
            <rFont val="Tahoma"/>
            <family val="2"/>
          </rPr>
          <t>bram:</t>
        </r>
        <r>
          <rPr>
            <sz val="9"/>
            <color indexed="81"/>
            <rFont val="Tahoma"/>
            <family val="2"/>
          </rPr>
          <t xml:space="preserve">
jenis kain</t>
        </r>
      </text>
    </comment>
    <comment ref="N212" authorId="0" shapeId="0">
      <text>
        <r>
          <rPr>
            <b/>
            <sz val="9"/>
            <color indexed="81"/>
            <rFont val="Tahoma"/>
            <family val="2"/>
          </rPr>
          <t>bram:</t>
        </r>
        <r>
          <rPr>
            <sz val="9"/>
            <color indexed="81"/>
            <rFont val="Tahoma"/>
            <family val="2"/>
          </rPr>
          <t xml:space="preserve">
jenis produksi</t>
        </r>
      </text>
    </comment>
    <comment ref="P212" authorId="0" shapeId="0">
      <text>
        <r>
          <rPr>
            <b/>
            <sz val="9"/>
            <color indexed="81"/>
            <rFont val="Tahoma"/>
            <family val="2"/>
          </rPr>
          <t>bram:</t>
        </r>
        <r>
          <rPr>
            <sz val="9"/>
            <color indexed="81"/>
            <rFont val="Tahoma"/>
            <family val="2"/>
          </rPr>
          <t xml:space="preserve">
kode buyer</t>
        </r>
      </text>
    </comment>
    <comment ref="Q212" authorId="0" shapeId="0">
      <text>
        <r>
          <rPr>
            <b/>
            <sz val="9"/>
            <color indexed="81"/>
            <rFont val="Tahoma"/>
            <family val="2"/>
          </rPr>
          <t>bram:</t>
        </r>
        <r>
          <rPr>
            <sz val="9"/>
            <color indexed="81"/>
            <rFont val="Tahoma"/>
            <family val="2"/>
          </rPr>
          <t xml:space="preserve">
kode order</t>
        </r>
      </text>
    </comment>
    <comment ref="R212" authorId="0" shapeId="0">
      <text>
        <r>
          <rPr>
            <b/>
            <sz val="9"/>
            <color indexed="81"/>
            <rFont val="Tahoma"/>
            <family val="2"/>
          </rPr>
          <t>bram:</t>
        </r>
        <r>
          <rPr>
            <sz val="9"/>
            <color indexed="81"/>
            <rFont val="Tahoma"/>
            <family val="2"/>
          </rPr>
          <t xml:space="preserve">
flag cancel
f = non cancel
t = cancel</t>
        </r>
      </text>
    </comment>
    <comment ref="U212" authorId="0" shapeId="0">
      <text>
        <r>
          <rPr>
            <b/>
            <sz val="9"/>
            <color indexed="81"/>
            <rFont val="Tahoma"/>
            <family val="2"/>
          </rPr>
          <t>bram:</t>
        </r>
        <r>
          <rPr>
            <sz val="9"/>
            <color indexed="81"/>
            <rFont val="Tahoma"/>
            <family val="2"/>
          </rPr>
          <t xml:space="preserve">
tahun</t>
        </r>
      </text>
    </comment>
    <comment ref="A247" authorId="0" shapeId="0">
      <text>
        <r>
          <rPr>
            <b/>
            <sz val="9"/>
            <color indexed="81"/>
            <rFont val="Tahoma"/>
            <family val="2"/>
          </rPr>
          <t>bram:</t>
        </r>
        <r>
          <rPr>
            <sz val="9"/>
            <color indexed="81"/>
            <rFont val="Tahoma"/>
            <family val="2"/>
          </rPr>
          <t xml:space="preserve">
No Kartu Proses</t>
        </r>
      </text>
    </comment>
    <comment ref="C247" authorId="0" shapeId="0">
      <text>
        <r>
          <rPr>
            <b/>
            <sz val="9"/>
            <color indexed="81"/>
            <rFont val="Tahoma"/>
            <family val="2"/>
          </rPr>
          <t>bram:</t>
        </r>
        <r>
          <rPr>
            <sz val="9"/>
            <color indexed="81"/>
            <rFont val="Tahoma"/>
            <family val="2"/>
          </rPr>
          <t xml:space="preserve">
kode barcode</t>
        </r>
      </text>
    </comment>
    <comment ref="D247" authorId="0" shapeId="0">
      <text>
        <r>
          <rPr>
            <b/>
            <sz val="9"/>
            <color indexed="81"/>
            <rFont val="Tahoma"/>
            <family val="2"/>
          </rPr>
          <t>bram:</t>
        </r>
        <r>
          <rPr>
            <sz val="9"/>
            <color indexed="81"/>
            <rFont val="Tahoma"/>
            <family val="2"/>
          </rPr>
          <t xml:space="preserve">
runing number barcode</t>
        </r>
      </text>
    </comment>
    <comment ref="F247" authorId="0" shapeId="0">
      <text>
        <r>
          <rPr>
            <b/>
            <sz val="9"/>
            <color indexed="81"/>
            <rFont val="Tahoma"/>
            <family val="2"/>
          </rPr>
          <t>bram:</t>
        </r>
        <r>
          <rPr>
            <sz val="9"/>
            <color indexed="81"/>
            <rFont val="Tahoma"/>
            <family val="2"/>
          </rPr>
          <t xml:space="preserve">
qty barang</t>
        </r>
      </text>
    </comment>
    <comment ref="G247" authorId="0" shapeId="0">
      <text>
        <r>
          <rPr>
            <b/>
            <sz val="9"/>
            <color indexed="81"/>
            <rFont val="Tahoma"/>
            <family val="2"/>
          </rPr>
          <t>bram:</t>
        </r>
        <r>
          <rPr>
            <sz val="9"/>
            <color indexed="81"/>
            <rFont val="Tahoma"/>
            <family val="2"/>
          </rPr>
          <t xml:space="preserve">
satuan barang</t>
        </r>
      </text>
    </comment>
    <comment ref="H247" authorId="0" shapeId="0">
      <text>
        <r>
          <rPr>
            <b/>
            <sz val="9"/>
            <color indexed="81"/>
            <rFont val="Tahoma"/>
            <family val="2"/>
          </rPr>
          <t>bram:</t>
        </r>
        <r>
          <rPr>
            <sz val="9"/>
            <color indexed="81"/>
            <rFont val="Tahoma"/>
            <family val="2"/>
          </rPr>
          <t xml:space="preserve">
kode material</t>
        </r>
      </text>
    </comment>
    <comment ref="I247" authorId="0" shapeId="0">
      <text>
        <r>
          <rPr>
            <b/>
            <sz val="9"/>
            <color indexed="81"/>
            <rFont val="Tahoma"/>
            <family val="2"/>
          </rPr>
          <t>bram:</t>
        </r>
        <r>
          <rPr>
            <sz val="9"/>
            <color indexed="81"/>
            <rFont val="Tahoma"/>
            <family val="2"/>
          </rPr>
          <t xml:space="preserve">
nama material</t>
        </r>
      </text>
    </comment>
    <comment ref="J247" authorId="0" shapeId="0">
      <text>
        <r>
          <rPr>
            <b/>
            <sz val="9"/>
            <color indexed="81"/>
            <rFont val="Tahoma"/>
            <family val="2"/>
          </rPr>
          <t>bram:</t>
        </r>
        <r>
          <rPr>
            <sz val="9"/>
            <color indexed="81"/>
            <rFont val="Tahoma"/>
            <family val="2"/>
          </rPr>
          <t xml:space="preserve">
kode plant</t>
        </r>
      </text>
    </comment>
    <comment ref="K247" authorId="0" shapeId="0">
      <text>
        <r>
          <rPr>
            <b/>
            <sz val="9"/>
            <color indexed="81"/>
            <rFont val="Tahoma"/>
            <family val="2"/>
          </rPr>
          <t>bram:</t>
        </r>
        <r>
          <rPr>
            <sz val="9"/>
            <color indexed="81"/>
            <rFont val="Tahoma"/>
            <family val="2"/>
          </rPr>
          <t xml:space="preserve">
grade kain</t>
        </r>
      </text>
    </comment>
    <comment ref="M247" authorId="0" shapeId="0">
      <text>
        <r>
          <rPr>
            <b/>
            <sz val="9"/>
            <color indexed="81"/>
            <rFont val="Tahoma"/>
            <family val="2"/>
          </rPr>
          <t>bram:</t>
        </r>
        <r>
          <rPr>
            <sz val="9"/>
            <color indexed="81"/>
            <rFont val="Tahoma"/>
            <family val="2"/>
          </rPr>
          <t xml:space="preserve">
jenis kain</t>
        </r>
      </text>
    </comment>
    <comment ref="N247" authorId="0" shapeId="0">
      <text>
        <r>
          <rPr>
            <b/>
            <sz val="9"/>
            <color indexed="81"/>
            <rFont val="Tahoma"/>
            <family val="2"/>
          </rPr>
          <t>bram:</t>
        </r>
        <r>
          <rPr>
            <sz val="9"/>
            <color indexed="81"/>
            <rFont val="Tahoma"/>
            <family val="2"/>
          </rPr>
          <t xml:space="preserve">
jenis produksi</t>
        </r>
      </text>
    </comment>
    <comment ref="P247" authorId="0" shapeId="0">
      <text>
        <r>
          <rPr>
            <b/>
            <sz val="9"/>
            <color indexed="81"/>
            <rFont val="Tahoma"/>
            <family val="2"/>
          </rPr>
          <t>bram:</t>
        </r>
        <r>
          <rPr>
            <sz val="9"/>
            <color indexed="81"/>
            <rFont val="Tahoma"/>
            <family val="2"/>
          </rPr>
          <t xml:space="preserve">
kode buyer</t>
        </r>
      </text>
    </comment>
    <comment ref="Q247" authorId="0" shapeId="0">
      <text>
        <r>
          <rPr>
            <b/>
            <sz val="9"/>
            <color indexed="81"/>
            <rFont val="Tahoma"/>
            <family val="2"/>
          </rPr>
          <t>bram:</t>
        </r>
        <r>
          <rPr>
            <sz val="9"/>
            <color indexed="81"/>
            <rFont val="Tahoma"/>
            <family val="2"/>
          </rPr>
          <t xml:space="preserve">
kode order</t>
        </r>
      </text>
    </comment>
    <comment ref="R247" authorId="0" shapeId="0">
      <text>
        <r>
          <rPr>
            <b/>
            <sz val="9"/>
            <color indexed="81"/>
            <rFont val="Tahoma"/>
            <family val="2"/>
          </rPr>
          <t>bram:</t>
        </r>
        <r>
          <rPr>
            <sz val="9"/>
            <color indexed="81"/>
            <rFont val="Tahoma"/>
            <family val="2"/>
          </rPr>
          <t xml:space="preserve">
flag cancel
f = non cancel
t = cancel</t>
        </r>
      </text>
    </comment>
    <comment ref="U247" authorId="0" shapeId="0">
      <text>
        <r>
          <rPr>
            <b/>
            <sz val="9"/>
            <color indexed="81"/>
            <rFont val="Tahoma"/>
            <family val="2"/>
          </rPr>
          <t>bram:</t>
        </r>
        <r>
          <rPr>
            <sz val="9"/>
            <color indexed="81"/>
            <rFont val="Tahoma"/>
            <family val="2"/>
          </rPr>
          <t xml:space="preserve">
tahun</t>
        </r>
      </text>
    </comment>
    <comment ref="A287" authorId="0" shapeId="0">
      <text>
        <r>
          <rPr>
            <b/>
            <sz val="9"/>
            <color indexed="81"/>
            <rFont val="Tahoma"/>
            <family val="2"/>
          </rPr>
          <t>bram:</t>
        </r>
        <r>
          <rPr>
            <sz val="9"/>
            <color indexed="81"/>
            <rFont val="Tahoma"/>
            <family val="2"/>
          </rPr>
          <t xml:space="preserve">
No Kartu Proses</t>
        </r>
      </text>
    </comment>
    <comment ref="D287" authorId="0" shapeId="0">
      <text>
        <r>
          <rPr>
            <b/>
            <sz val="9"/>
            <color indexed="81"/>
            <rFont val="Tahoma"/>
            <family val="2"/>
          </rPr>
          <t>bram:</t>
        </r>
        <r>
          <rPr>
            <sz val="9"/>
            <color indexed="81"/>
            <rFont val="Tahoma"/>
            <family val="2"/>
          </rPr>
          <t xml:space="preserve">
tgl posting</t>
        </r>
      </text>
    </comment>
    <comment ref="F287" authorId="0" shapeId="0">
      <text>
        <r>
          <rPr>
            <b/>
            <sz val="9"/>
            <color indexed="81"/>
            <rFont val="Tahoma"/>
            <family val="2"/>
          </rPr>
          <t>bram:</t>
        </r>
        <r>
          <rPr>
            <sz val="9"/>
            <color indexed="81"/>
            <rFont val="Tahoma"/>
            <family val="2"/>
          </rPr>
          <t xml:space="preserve">
user Created</t>
        </r>
      </text>
    </comment>
    <comment ref="G287" authorId="0" shapeId="0">
      <text>
        <r>
          <rPr>
            <b/>
            <sz val="9"/>
            <color indexed="81"/>
            <rFont val="Tahoma"/>
            <family val="2"/>
          </rPr>
          <t>bram:</t>
        </r>
        <r>
          <rPr>
            <sz val="9"/>
            <color indexed="81"/>
            <rFont val="Tahoma"/>
            <family val="2"/>
          </rPr>
          <t xml:space="preserve">
tgl buat</t>
        </r>
      </text>
    </comment>
    <comment ref="H287" authorId="0" shapeId="0">
      <text>
        <r>
          <rPr>
            <b/>
            <sz val="9"/>
            <color indexed="81"/>
            <rFont val="Tahoma"/>
            <family val="2"/>
          </rPr>
          <t>bram:</t>
        </r>
        <r>
          <rPr>
            <sz val="9"/>
            <color indexed="81"/>
            <rFont val="Tahoma"/>
            <family val="2"/>
          </rPr>
          <t xml:space="preserve">
kode plant</t>
        </r>
      </text>
    </comment>
    <comment ref="I287" authorId="0" shapeId="0">
      <text>
        <r>
          <rPr>
            <b/>
            <sz val="9"/>
            <color indexed="81"/>
            <rFont val="Tahoma"/>
            <family val="2"/>
          </rPr>
          <t>bram:</t>
        </r>
        <r>
          <rPr>
            <sz val="9"/>
            <color indexed="81"/>
            <rFont val="Tahoma"/>
            <family val="2"/>
          </rPr>
          <t xml:space="preserve">
asal plant</t>
        </r>
      </text>
    </comment>
    <comment ref="J287" authorId="0" shapeId="0">
      <text>
        <r>
          <rPr>
            <b/>
            <sz val="9"/>
            <color indexed="81"/>
            <rFont val="Tahoma"/>
            <family val="2"/>
          </rPr>
          <t>bram:</t>
        </r>
        <r>
          <rPr>
            <sz val="9"/>
            <color indexed="81"/>
            <rFont val="Tahoma"/>
            <family val="2"/>
          </rPr>
          <t xml:space="preserve">
kode sloc</t>
        </r>
      </text>
    </comment>
    <comment ref="K287" authorId="0" shapeId="0">
      <text>
        <r>
          <rPr>
            <b/>
            <sz val="9"/>
            <color indexed="81"/>
            <rFont val="Tahoma"/>
            <family val="2"/>
          </rPr>
          <t>bram:</t>
        </r>
        <r>
          <rPr>
            <sz val="9"/>
            <color indexed="81"/>
            <rFont val="Tahoma"/>
            <family val="2"/>
          </rPr>
          <t xml:space="preserve">
Asal sloc (barang masuk darimana ke gudang)</t>
        </r>
      </text>
    </comment>
    <comment ref="N287" authorId="0" shapeId="0">
      <text>
        <r>
          <rPr>
            <b/>
            <sz val="9"/>
            <color indexed="81"/>
            <rFont val="Tahoma"/>
            <family val="2"/>
          </rPr>
          <t>bram:</t>
        </r>
        <r>
          <rPr>
            <sz val="9"/>
            <color indexed="81"/>
            <rFont val="Tahoma"/>
            <family val="2"/>
          </rPr>
          <t xml:space="preserve">
user yg update</t>
        </r>
      </text>
    </comment>
    <comment ref="O287" authorId="0" shapeId="0">
      <text>
        <r>
          <rPr>
            <b/>
            <sz val="9"/>
            <color indexed="81"/>
            <rFont val="Tahoma"/>
            <family val="2"/>
          </rPr>
          <t>bram:</t>
        </r>
        <r>
          <rPr>
            <sz val="9"/>
            <color indexed="81"/>
            <rFont val="Tahoma"/>
            <family val="2"/>
          </rPr>
          <t xml:space="preserve">
tgl update</t>
        </r>
      </text>
    </comment>
    <comment ref="P287" authorId="0" shapeId="0">
      <text>
        <r>
          <rPr>
            <b/>
            <sz val="9"/>
            <color indexed="81"/>
            <rFont val="Tahoma"/>
            <family val="2"/>
          </rPr>
          <t>bram:</t>
        </r>
        <r>
          <rPr>
            <sz val="9"/>
            <color indexed="81"/>
            <rFont val="Tahoma"/>
            <family val="2"/>
          </rPr>
          <t xml:space="preserve">
mvt</t>
        </r>
      </text>
    </comment>
    <comment ref="Q287" authorId="0" shapeId="0">
      <text>
        <r>
          <rPr>
            <b/>
            <sz val="9"/>
            <color indexed="81"/>
            <rFont val="Tahoma"/>
            <family val="2"/>
          </rPr>
          <t>bram:</t>
        </r>
        <r>
          <rPr>
            <sz val="9"/>
            <color indexed="81"/>
            <rFont val="Tahoma"/>
            <family val="2"/>
          </rPr>
          <t xml:space="preserve">
flag cancel
f = non cancel
t = cancel</t>
        </r>
      </text>
    </comment>
    <comment ref="T287" authorId="0" shapeId="0">
      <text>
        <r>
          <rPr>
            <b/>
            <sz val="9"/>
            <color indexed="81"/>
            <rFont val="Tahoma"/>
            <family val="2"/>
          </rPr>
          <t>bram:</t>
        </r>
        <r>
          <rPr>
            <sz val="9"/>
            <color indexed="81"/>
            <rFont val="Tahoma"/>
            <family val="2"/>
          </rPr>
          <t xml:space="preserve">
tahun</t>
        </r>
      </text>
    </comment>
  </commentList>
</comments>
</file>

<file path=xl/sharedStrings.xml><?xml version="1.0" encoding="utf-8"?>
<sst xmlns="http://schemas.openxmlformats.org/spreadsheetml/2006/main" count="3466" uniqueCount="767">
  <si>
    <t>RICEF BY LEUWITEX</t>
  </si>
  <si>
    <t xml:space="preserve">Project Start Date </t>
  </si>
  <si>
    <t xml:space="preserve">Display Week </t>
  </si>
  <si>
    <t xml:space="preserve">Project Lead </t>
  </si>
  <si>
    <t>Billy</t>
  </si>
  <si>
    <t>WBS</t>
  </si>
  <si>
    <t>TASK</t>
  </si>
  <si>
    <t>PIC</t>
  </si>
  <si>
    <t>PREDECESSOR</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</si>
  <si>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</si>
  <si>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</si>
  <si>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</si>
  <si>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</si>
  <si>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</si>
  <si>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</si>
  <si>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</si>
  <si>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</si>
  <si>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</si>
  <si>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</si>
  <si>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</si>
  <si>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</si>
  <si>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</si>
  <si>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</si>
  <si>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</si>
  <si>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</si>
  <si>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</si>
  <si>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Modifikasi Form Invoice (Barang Bekas, Avfal, BS, Maklon, Masker)</t>
  </si>
  <si>
    <t>Modifikasi Form Surat Jalan (Barang Bekas, Avfal, BS, Maklon, Masker)</t>
  </si>
  <si>
    <t>Budi</t>
  </si>
  <si>
    <t>BBK INTERN</t>
  </si>
  <si>
    <t>DASHBOARD LAYOUT PER BIN</t>
  </si>
  <si>
    <t>DETAIL LIST KARTON PER RAK</t>
  </si>
  <si>
    <t>LAPORAN GUDANG PACKING LEAD TIME</t>
  </si>
  <si>
    <t>LAPORAN PERSEDIAAN GUDANG PACKING</t>
  </si>
  <si>
    <t>LAPORAN SURAT JALAN (P)</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</si>
  <si>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</si>
  <si>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</si>
  <si>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</si>
  <si>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</si>
  <si>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</si>
  <si>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</si>
  <si>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</si>
  <si>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</si>
  <si>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</si>
  <si>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</si>
  <si>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</si>
  <si>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</si>
  <si>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</si>
  <si>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</si>
  <si>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</si>
  <si>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</si>
  <si>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</si>
  <si>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</si>
  <si>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</si>
  <si>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</si>
  <si>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</si>
  <si>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</si>
  <si>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</si>
  <si>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</si>
  <si>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</si>
  <si>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</si>
  <si>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</si>
  <si>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</si>
  <si>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</si>
  <si>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</si>
  <si>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</si>
  <si>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</si>
  <si>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</si>
  <si>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</si>
  <si>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</si>
  <si>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</si>
  <si>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</si>
  <si>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</si>
  <si>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</si>
  <si>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</si>
  <si>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</si>
  <si>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</si>
  <si>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</si>
  <si>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</si>
  <si>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</si>
  <si>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</si>
  <si>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</si>
  <si>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</si>
  <si>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</si>
  <si>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</si>
  <si>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</si>
  <si>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</si>
  <si>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</si>
  <si>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</si>
  <si>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</si>
  <si>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</si>
  <si>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</si>
  <si>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</si>
  <si>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</si>
  <si>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</si>
  <si>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</si>
  <si>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</si>
  <si>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</si>
  <si>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</si>
  <si>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</si>
  <si>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</si>
  <si>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</si>
  <si>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</si>
  <si>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</si>
  <si>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</si>
  <si>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</si>
  <si>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</si>
  <si>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</si>
  <si>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</si>
  <si>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</si>
  <si>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</si>
  <si>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</si>
  <si>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</si>
  <si>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</si>
  <si>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</si>
  <si>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</si>
  <si>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</si>
  <si>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</si>
  <si>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</si>
  <si>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</si>
  <si>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</si>
  <si>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</si>
  <si>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</si>
  <si>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</si>
  <si>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</si>
  <si>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</si>
  <si>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</si>
  <si>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</si>
  <si>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</si>
  <si>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</si>
  <si>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</si>
  <si>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</si>
  <si>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</si>
  <si>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</si>
  <si>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</si>
  <si>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</si>
  <si>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</si>
  <si>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</si>
  <si>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</si>
  <si>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</si>
  <si>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</si>
  <si>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</si>
  <si>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</si>
  <si>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</si>
  <si>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</si>
  <si>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</si>
  <si>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</si>
  <si>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</si>
  <si>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</si>
  <si>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</si>
  <si>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</si>
  <si>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</si>
  <si>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</si>
  <si>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</si>
  <si>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</si>
  <si>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</si>
  <si>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</si>
  <si>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</si>
  <si>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</si>
  <si>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</si>
  <si>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</si>
  <si>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</si>
  <si>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</si>
  <si>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</si>
  <si>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</si>
  <si>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</si>
  <si>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</si>
  <si>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</si>
  <si>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</si>
  <si>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</si>
  <si>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</si>
  <si>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</si>
  <si>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</si>
  <si>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</si>
  <si>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</si>
  <si>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</si>
  <si>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</si>
  <si>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</si>
  <si>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</si>
  <si>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</si>
  <si>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</si>
  <si>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</si>
  <si>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</si>
  <si>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</si>
  <si>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</si>
  <si>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</si>
  <si>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</si>
  <si>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</si>
  <si>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</si>
  <si>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</si>
  <si>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</si>
  <si>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</si>
  <si>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</si>
  <si>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</si>
  <si>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</si>
  <si>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</si>
  <si>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</si>
  <si>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</si>
  <si>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</si>
  <si>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</si>
  <si>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</si>
  <si>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</si>
  <si>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</si>
  <si>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</si>
  <si>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</si>
  <si>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</si>
  <si>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</si>
  <si>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</si>
  <si>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</si>
  <si>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</si>
  <si>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</si>
  <si>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</si>
  <si>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</si>
  <si>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</si>
  <si>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</si>
  <si>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</si>
  <si>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Update per 10 January 2026</t>
  </si>
  <si>
    <t>1.mapping tabel BC tambahan sudah selesai dan sudah diberikan ke Soltiust (point 1.6)</t>
  </si>
  <si>
    <t>2.SIT dari Soltius sudah selesai</t>
  </si>
  <si>
    <t>3.Pengajaran pengditan form dari Soltius sudah dilakukan, kemungkinan butuh waktu untuk mencoba2</t>
  </si>
  <si>
    <t>RICEF BY LEUWITEX ( update 6 January 2026 )</t>
  </si>
  <si>
    <t>TANYA2 KE SOLTIUS TENTANG SAP</t>
  </si>
  <si>
    <t>BEFORE UAT</t>
  </si>
  <si>
    <t>Install Eclipse, Adobe lifecycle di PC</t>
  </si>
  <si>
    <t>Tanya2 ke SOLTIUS tentang SAP</t>
  </si>
  <si>
    <t>Integrasi API SAP ke Print Barcode Internal</t>
  </si>
  <si>
    <t>Mapping IT Inventory</t>
  </si>
  <si>
    <t>Integrasi API SAP untuk Bea Cukai</t>
  </si>
  <si>
    <t>Modifikasi Form Transfer Posting</t>
  </si>
  <si>
    <t>Modifikasi Form Purchase Order</t>
  </si>
  <si>
    <t xml:space="preserve">Modifikasi Form Good Receipt </t>
  </si>
  <si>
    <t xml:space="preserve">Modifikasi Form Good Issue </t>
  </si>
  <si>
    <t xml:space="preserve">Modifikasi Form Bukti Tanda Terima </t>
  </si>
  <si>
    <t>AFTER UAT(9 Feb 2026)</t>
  </si>
  <si>
    <t>Schedule Kirim tgl 12/01/26</t>
  </si>
  <si>
    <t>Schedule Kirim tgl 23/12/25</t>
  </si>
  <si>
    <t>Schedule Kirim tgl 09/01/26</t>
  </si>
  <si>
    <t>PIC a</t>
  </si>
  <si>
    <t>PIC b</t>
  </si>
  <si>
    <t>PIC c</t>
  </si>
  <si>
    <t>Days</t>
  </si>
  <si>
    <t>Tipe</t>
  </si>
  <si>
    <t>Form</t>
  </si>
  <si>
    <t>back</t>
  </si>
  <si>
    <t>REMARKS</t>
  </si>
  <si>
    <t xml:space="preserve">1. </t>
  </si>
  <si>
    <t>Tidak ada report standar SAP yang menampilkan informasi dalam bentuk dashboard</t>
  </si>
  <si>
    <t>2.</t>
  </si>
  <si>
    <t>Untuk kebutuhan dashboard ini disarankan tetap menggunakan program yang sudah ada dimana untuk sumber datanya memanfaatkan API dari SAP</t>
  </si>
  <si>
    <t>1. Query nya</t>
  </si>
  <si>
    <t>2. Struktur Tabel</t>
  </si>
  <si>
    <t>e_area</t>
  </si>
  <si>
    <t>e_type</t>
  </si>
  <si>
    <t>e_ini_rak</t>
  </si>
  <si>
    <t>e_kolom_rak</t>
  </si>
  <si>
    <t>e_baris_rak</t>
  </si>
  <si>
    <t>e_alamat</t>
  </si>
  <si>
    <t>LJ1</t>
  </si>
  <si>
    <t>FLOOR</t>
  </si>
  <si>
    <t>FR</t>
  </si>
  <si>
    <t>GH</t>
  </si>
  <si>
    <t>1B</t>
  </si>
  <si>
    <t>FR-GH-1B</t>
  </si>
  <si>
    <t>1C</t>
  </si>
  <si>
    <t>FR-GH-1C</t>
  </si>
  <si>
    <t>1D</t>
  </si>
  <si>
    <t>FR-GH-1D</t>
  </si>
  <si>
    <t>20A</t>
  </si>
  <si>
    <t>FR-GH-20A</t>
  </si>
  <si>
    <t>20B</t>
  </si>
  <si>
    <t>FR-GH-20B</t>
  </si>
  <si>
    <t>Keterangan</t>
  </si>
  <si>
    <t>Tabel tm_storage_bin</t>
  </si>
  <si>
    <t>Tabel tm_grstock_co</t>
  </si>
  <si>
    <t>i_barcode</t>
  </si>
  <si>
    <t>e_charname</t>
  </si>
  <si>
    <t>e_jns</t>
  </si>
  <si>
    <t>e_loc</t>
  </si>
  <si>
    <t>d_potong</t>
  </si>
  <si>
    <t>d_doc</t>
  </si>
  <si>
    <t>d_posting</t>
  </si>
  <si>
    <t>e_create_by</t>
  </si>
  <si>
    <t>e_sloc</t>
  </si>
  <si>
    <t>e_ori_sloc</t>
  </si>
  <si>
    <t>e_jenis_produksi</t>
  </si>
  <si>
    <t>e_produksi</t>
  </si>
  <si>
    <t>i_docrun</t>
  </si>
  <si>
    <t>i_material</t>
  </si>
  <si>
    <t>e_material</t>
  </si>
  <si>
    <t>e_jns_kain</t>
  </si>
  <si>
    <t>i_qty</t>
  </si>
  <si>
    <t>e_uom</t>
  </si>
  <si>
    <t>e_grade</t>
  </si>
  <si>
    <t>e_jl</t>
  </si>
  <si>
    <t>i_mesin</t>
  </si>
  <si>
    <t>d_year</t>
  </si>
  <si>
    <t>e_desc</t>
  </si>
  <si>
    <t>LD2508140015</t>
  </si>
  <si>
    <t>@11 220; @12 20; @13 ; @14 3.457; @15 ; @16 WOOVEN; @17 POLOS; @18 ; @19 ; @20 13-08-2025;</t>
  </si>
  <si>
    <t>WOOVEN</t>
  </si>
  <si>
    <t>E1-07-03</t>
  </si>
  <si>
    <t>MASSAL</t>
  </si>
  <si>
    <t>LD_716_LST_28138_58</t>
  </si>
  <si>
    <t>BARBEI 58</t>
  </si>
  <si>
    <t>GREY</t>
  </si>
  <si>
    <t>YARD</t>
  </si>
  <si>
    <t>A</t>
  </si>
  <si>
    <t>POLOS</t>
  </si>
  <si>
    <t>UPL_STOCK_25</t>
  </si>
  <si>
    <t>LS3631924</t>
  </si>
  <si>
    <t>@11 ; @12 19; @13 ; @14 ; @15 ; @16 WOOVEN; @17 ; @18 ; @19 ; @20 13-04-2023;</t>
  </si>
  <si>
    <t>GD_GREY</t>
  </si>
  <si>
    <t>ISGREY</t>
  </si>
  <si>
    <t>LS_020_BSY_20375_44</t>
  </si>
  <si>
    <t>CRYSTAL 44</t>
  </si>
  <si>
    <t>LS3631921</t>
  </si>
  <si>
    <t>B</t>
  </si>
  <si>
    <t>LS3631929</t>
  </si>
  <si>
    <t>C3</t>
  </si>
  <si>
    <t>LS3631935</t>
  </si>
  <si>
    <t>X</t>
  </si>
  <si>
    <t>LS3631931</t>
  </si>
  <si>
    <t>LS_021_BSY_20375_44</t>
  </si>
  <si>
    <t>Tabel tr_in_head</t>
  </si>
  <si>
    <t>i_docnum</t>
  </si>
  <si>
    <t>e_doc_text</t>
  </si>
  <si>
    <t>d_create</t>
  </si>
  <si>
    <t>e_plant</t>
  </si>
  <si>
    <t>e_ori_plant</t>
  </si>
  <si>
    <t>e_stock_type</t>
  </si>
  <si>
    <t>e_ori_stock_type</t>
  </si>
  <si>
    <t>e_modify_by</t>
  </si>
  <si>
    <t>d_modify</t>
  </si>
  <si>
    <t>e_mvt</t>
  </si>
  <si>
    <t>f_cancel</t>
  </si>
  <si>
    <t>e_upload_desc</t>
  </si>
  <si>
    <t>i_docreff</t>
  </si>
  <si>
    <t>TIG-250102-00001</t>
  </si>
  <si>
    <t>MASUK_70125_68_SUM</t>
  </si>
  <si>
    <t>gdgr1</t>
  </si>
  <si>
    <t>LWT</t>
  </si>
  <si>
    <t>f</t>
  </si>
  <si>
    <t>TIG-250102-00002</t>
  </si>
  <si>
    <t>masuk_12385_58_SUM</t>
  </si>
  <si>
    <t>TIG-250102-00003</t>
  </si>
  <si>
    <t>MASUK_12385_58_SUM</t>
  </si>
  <si>
    <t>TIG-250102-00004</t>
  </si>
  <si>
    <t>MASUK_40818_72__SUM</t>
  </si>
  <si>
    <t>TIG-250102-00005</t>
  </si>
  <si>
    <t>Tabel tr_in_detail</t>
  </si>
  <si>
    <t>i_brc</t>
  </si>
  <si>
    <t>i_item</t>
  </si>
  <si>
    <t>e_typ_prod</t>
  </si>
  <si>
    <t>e_buyer</t>
  </si>
  <si>
    <t>e_kode_order</t>
  </si>
  <si>
    <t>TIG-250122-00017</t>
  </si>
  <si>
    <t>LD2501180272</t>
  </si>
  <si>
    <t>LD_710_LST_44618_68</t>
  </si>
  <si>
    <t>BESLON 68</t>
  </si>
  <si>
    <t>DYE</t>
  </si>
  <si>
    <t>@11 06; @12 20; @13 ; @14 11.502; @15 ; @16 WOOVEN; @17 POLOS; @18 ; @19 ; @20 18-01-2025;</t>
  </si>
  <si>
    <t>TIG-250106-00033</t>
  </si>
  <si>
    <t>KT2501050380</t>
  </si>
  <si>
    <t>KT_001_LST_10919_58</t>
  </si>
  <si>
    <t>WOOL PEACH 58</t>
  </si>
  <si>
    <t>@11 71; @12 8; @13 ; @14 1; @15 ; @16 WOOVEN; @17 POLOS; @18 ; @19 ; @20 04-01-2025;</t>
  </si>
  <si>
    <t>KT2501040306</t>
  </si>
  <si>
    <t>@11 71; @12 9; @13 ; @14 7.34; @15 ; @16 WOOVEN; @17 POLOS; @18 ; @19 ; @20 04-01-2025;</t>
  </si>
  <si>
    <t>KT2501050419</t>
  </si>
  <si>
    <t>@11 78; @12 8; @13 ; @14 1; @15 ; @16 WOOVEN; @17 POLOS; @18 ; @19 ; @20 05-01-2025;</t>
  </si>
  <si>
    <t>KT2501050611</t>
  </si>
  <si>
    <t>@11 76; @12 9; @13 ; @14 4.46; @15 ; @16 WOOVEN; @17 POLOS; @18 ; @19 ; @20 05-01-2025;</t>
  </si>
  <si>
    <t>Tabel tr_out_detail</t>
  </si>
  <si>
    <t>TOG-250430-00008</t>
  </si>
  <si>
    <t>LD2504290007</t>
  </si>
  <si>
    <t>LD_713_LST_44618_68</t>
  </si>
  <si>
    <t>@11 33; @12 13; @13 ; @14 6.702; @15 ; @16 WOOVEN; @17 POLOS; @18 ; @19 ; @20 28-04-2025;</t>
  </si>
  <si>
    <t>LD2504300104</t>
  </si>
  <si>
    <t>@11 23; @12 13; @13 ; @14 12.770; @15 ; @16 WOOVEN; @17 POLOS; @18 ; @19 ; @20 29-04-2025;</t>
  </si>
  <si>
    <t>LD2504270249</t>
  </si>
  <si>
    <t>F-01-01</t>
  </si>
  <si>
    <t>@11 5; @12 19; @13 ; @14 17.715; @15 ; @16 WOOVEN; @17 POLOS; @18 ; @19 ; @20 27-04-2025;</t>
  </si>
  <si>
    <t>TOG-250430-00009</t>
  </si>
  <si>
    <t>LD2504290019</t>
  </si>
  <si>
    <t>LD_715_LST_44618_68</t>
  </si>
  <si>
    <t>@11 22; @12 13; @13 ; @14 12.728; @15 ; @16 WOOVEN; @17 POLOS; @18 ; @19 ; @20 28-04-2025;</t>
  </si>
  <si>
    <t>LD2504300067</t>
  </si>
  <si>
    <t>@11 38; @12 8; @13 ; @14 3.794; @15 ; @16 WOOVEN; @17 POLOS; @18 ; @19 ; @20 29-04-2025;</t>
  </si>
  <si>
    <t>LD2504300049</t>
  </si>
  <si>
    <t>@11 48; @12 8; @13 ; @14 12.778; @15 ; @16 WOOVEN; @17 POLOS; @18 ; @19 ; @20 29-04-2025;</t>
  </si>
  <si>
    <t>Tabel tr_out_head</t>
  </si>
  <si>
    <t>i_doc_rsv</t>
  </si>
  <si>
    <t>i_no_partai</t>
  </si>
  <si>
    <t>i_buyer</t>
  </si>
  <si>
    <t>TOG-250102-00001</t>
  </si>
  <si>
    <t>LCHXO 13 LANG-FEB</t>
  </si>
  <si>
    <t>LCHXO</t>
  </si>
  <si>
    <t>WELLFULL</t>
  </si>
  <si>
    <t>TOG-250102-00002</t>
  </si>
  <si>
    <t>LCHXO 14 LANG-FEB</t>
  </si>
  <si>
    <t>TOG-250102-00003</t>
  </si>
  <si>
    <t>LCHXO 15 LANG-FEB</t>
  </si>
  <si>
    <t>TOG-250102-00004</t>
  </si>
  <si>
    <t>LCHXO 16 LANG-FEB</t>
  </si>
  <si>
    <t>LAPORAN GUDANG PACKING LEAD TIME (SEMUA PERIODE,&lt; 1 BULAN, 1 - 3 BULAN, &gt;3 - 6 BULAN, &gt;6 - 12 BULAN, &gt;1 - 2 TAHUN, &gt;2 TAHUN)</t>
  </si>
  <si>
    <t>DETAIL BARANG BERDASARKAN JENIS KAIN LEAD TIME</t>
  </si>
  <si>
    <t>Tidak ada report standar SAP yang menampilkan informasi per Barcode dikarenakan  Barcode berada di level charateristic batch</t>
  </si>
  <si>
    <t>Untuk kebutuhan report ini disarankan tetap menggunakan program yang sudah ada dimana untuk sumber datanya memanfaatkan API dari SAP</t>
  </si>
  <si>
    <t>LIST KARTON PER KODE ORDER (FILTER PENCARIAN DI GUDANG PACKING)</t>
  </si>
  <si>
    <t>No</t>
  </si>
  <si>
    <t>Tgl</t>
  </si>
  <si>
    <t>Task</t>
  </si>
  <si>
    <t>Status</t>
  </si>
  <si>
    <t>Belajar SAP (Custom Logic)</t>
  </si>
  <si>
    <t>Done</t>
  </si>
  <si>
    <t>Tiket #DV-DT224000007044</t>
  </si>
  <si>
    <t>Tiket #DV-DT224000007053</t>
  </si>
  <si>
    <t>Tiket</t>
  </si>
  <si>
    <t>Memo</t>
  </si>
  <si>
    <t>Revisi Memo PO 79260003 (LJM)</t>
  </si>
  <si>
    <t>WA</t>
  </si>
  <si>
    <t>Bu Atin</t>
  </si>
  <si>
    <t>Ganti Material PR 399 (material Kelebihan)</t>
  </si>
  <si>
    <t>PO 878 ganti purchase group</t>
  </si>
  <si>
    <t>Sandi</t>
  </si>
  <si>
    <t>Upload stock Gd Packing (LJU) periode 26/01/26</t>
  </si>
  <si>
    <t>Req</t>
  </si>
  <si>
    <t>Pull template PASSAP</t>
  </si>
  <si>
    <t>Evi</t>
  </si>
  <si>
    <t>Ganti satuan BBK BG-2601-00002</t>
  </si>
  <si>
    <t>Ganti satuan SJ G-2610073</t>
  </si>
  <si>
    <t>Telphone</t>
  </si>
  <si>
    <t>Ratna</t>
  </si>
  <si>
    <t>Revisi Harga PO 72600928 (LJU)</t>
  </si>
  <si>
    <t>SAP</t>
  </si>
  <si>
    <t>Penambahan Modul Print Barcode Final</t>
  </si>
  <si>
    <t>Langsung</t>
  </si>
  <si>
    <t>Kevin</t>
  </si>
  <si>
    <t>Cek PR 10260424, 10805832</t>
  </si>
  <si>
    <t>Done Date</t>
  </si>
  <si>
    <t>Bagus</t>
  </si>
  <si>
    <t>Menambah kolom inputan Gross Weight dan Nett Weight di modul print Invoice BC (khusus mesin)</t>
  </si>
  <si>
    <t>Tiket #DV-DT24000006841</t>
  </si>
  <si>
    <t>Revisi harga PO 78260301 (LJK)</t>
  </si>
  <si>
    <t>Reza</t>
  </si>
  <si>
    <t>Bu Yani</t>
  </si>
  <si>
    <t>Cek data Report Jasa LJU bulan Agustus 2025 web dan dekstop varian</t>
  </si>
  <si>
    <t>Revisi Harga PO 72600961 (LJU)</t>
  </si>
  <si>
    <t>On Progres</t>
  </si>
  <si>
    <t>All</t>
  </si>
  <si>
    <t>Work Day</t>
  </si>
  <si>
    <t>Ganti Alamat di Invoice 055/PI/JAN/2026 (LJU) Di Forward ke pa budi</t>
  </si>
  <si>
    <t>Bu Tati</t>
  </si>
  <si>
    <t>Diskusi Penarikan Data API dan data API Barcode SAP</t>
  </si>
  <si>
    <t>Ganti Final Destination di Invoice 055/PI/JAN/2026 (LJU)</t>
  </si>
  <si>
    <t>Create Module Master PO template (belum tarik data)</t>
  </si>
  <si>
    <t>Meris</t>
  </si>
  <si>
    <t>Perbaikan Sistem Puzzle LJM (material tidak bisa ditransaksikan)</t>
  </si>
  <si>
    <t>Permintaan pembuatan SKEP : S-168/KBC.0903/2026 (LJK)</t>
  </si>
  <si>
    <t>ganti pengkodean no aju BC30 per tgl 28 januari 2026 asal -014481- menjadi -LEC395- req pa taufik</t>
  </si>
  <si>
    <t>Taufik</t>
  </si>
  <si>
    <t>Revisi No AJU 000030-LEC395-20260127-000130 (LJU)</t>
  </si>
  <si>
    <t>Putri</t>
  </si>
  <si>
    <t>Bara</t>
  </si>
  <si>
    <t>ganti no aju BC 30 asal 25 karakter jadi 22 karakter, req bara</t>
  </si>
  <si>
    <t>Visqia</t>
  </si>
  <si>
    <t>Data AJU BC25 tidak muncul di menu audit pengeluaran beacukai</t>
  </si>
  <si>
    <t>Dini</t>
  </si>
  <si>
    <t>Cek reservasi 92603964 (LJU) material tidak muncul</t>
  </si>
  <si>
    <t>Mapping tabel untuk API Delivery(SJ)</t>
  </si>
  <si>
    <t>hilangkan radiobuton TPB dan otomatis ceklis Ceisa di Update Dok Export BC req pa taufik</t>
  </si>
  <si>
    <t>Cek Data Material LJK 4000051495 beda satuan</t>
  </si>
  <si>
    <t>Bu Apri</t>
  </si>
  <si>
    <t>Cek Packing list LJK 003 (diforward ke pa budi)</t>
  </si>
  <si>
    <t>RICEF BY LEUWITEX ( update 31 January 2026 )</t>
  </si>
  <si>
    <t>KUT SAP BAGIAN MASTER DATA MM</t>
  </si>
  <si>
    <t>KUT SAP BAGIAN MASTER DATA SD dan FICO</t>
  </si>
  <si>
    <t>Buat UI penarikan data dari API dan insert data Master Supplier</t>
  </si>
  <si>
    <t>Buat UI penarikan data dari API dan insert data Material</t>
  </si>
  <si>
    <t>Buat UI penarikan data dari API dan insert data Business User</t>
  </si>
  <si>
    <t>Buat UI penarikan data dari API dan insert data Asset</t>
  </si>
  <si>
    <t>Buat UI penarikan data dari API dan insert data Invoice</t>
  </si>
  <si>
    <t>Buat UI penarikan data dari API dan insert data Delivery</t>
  </si>
  <si>
    <t>Buat UI penarikan data dari API dan insert data Master Customer</t>
  </si>
  <si>
    <t>Buat UI penarikan data dari API dan insert data BOM</t>
  </si>
  <si>
    <t>Buat UI penarikan data dari API dan insert data Material Document</t>
  </si>
  <si>
    <t>Buat UI penarikan data dari API dan insert data PO</t>
  </si>
  <si>
    <t>Doc SJ G-2600235 di pengeluaran BC kode material tidak sesuai</t>
  </si>
  <si>
    <t>Revisi Memo PO 79704844 (LJU)</t>
  </si>
  <si>
    <t>Tiket #DV-DT24000007117 (tunggu Memo) (diforward ke star)</t>
  </si>
  <si>
    <t>Ledy</t>
  </si>
  <si>
    <t>PO 79704844 belum ada penambahan PPN padahal sudah dibuatkan memonya</t>
  </si>
  <si>
    <t>Perbedaan Qty Kode material 1000000018</t>
  </si>
  <si>
    <t>Dea</t>
  </si>
  <si>
    <t>Stockoverview LJOI material 1000001877</t>
  </si>
  <si>
    <t>Revisi PO 78260083 (LJK) Tambah keterangan</t>
  </si>
  <si>
    <t>Ticket #DV-DT24000007129</t>
  </si>
  <si>
    <t>Schedule Kirim tgl 02/02/26</t>
  </si>
  <si>
    <t>Kategori</t>
  </si>
  <si>
    <t>Ticket #DV-DT24000006839 (PR.10260529  ganti LS11)</t>
  </si>
  <si>
    <t>Ticket #DV-DT24000007138 (ganti sub vendor dan nilai kontrak)</t>
  </si>
  <si>
    <t>Menambah Custom Logic di Form Invoice</t>
  </si>
  <si>
    <t>RICEF BY LEUWITEX ( update 3 February 2026 )</t>
  </si>
  <si>
    <t>Buat UI penarikan data dari API dan insert data Supplier</t>
  </si>
  <si>
    <t>Schedule Kirim tgl 04/02/26</t>
  </si>
  <si>
    <t>Skep 419/TPB-SK.01/KBC.0903/2026 dan 291/TPB-SK.01/KBC.0903/2026 tidak muncul saat buat BPB</t>
  </si>
  <si>
    <t>Bu Desi</t>
  </si>
  <si>
    <t>Diskusi Mapping Tabel Delivery dengan tim Soltius</t>
  </si>
  <si>
    <t>No Invoice 088/CI/FEB/2026 (LJU) Satuan Null (minta diisi jadi Meter)</t>
  </si>
  <si>
    <t>Pending Lanjut lagi ke Form UI</t>
  </si>
  <si>
    <t>Batal Tim Soltius Masih Sibuk</t>
  </si>
  <si>
    <t>No Invoice 069/PI/FEB/2026 (LJU) data ambigu</t>
  </si>
  <si>
    <t>ubah order by laporan balance skep dari asal order by no daftar, menjadi order by tgl daftar req bara</t>
  </si>
  <si>
    <t>Permintaan Data Vendor beserta TOPnya (LJU, LJK, LJM)</t>
  </si>
  <si>
    <t>Meeting di 234</t>
  </si>
  <si>
    <t>#DV-DT24000007191 ganti tgl aju dan tgl daftar asal 06-02-26 jadi 05-02-26</t>
  </si>
  <si>
    <t>#DV-DT24000007187 edit nilai kontrak dan SKEP</t>
  </si>
  <si>
    <t>TIDAK MASUK SAKIT</t>
  </si>
  <si>
    <t>Material 9000000458 (LJK) tidak bisa ditransaksikan</t>
  </si>
  <si>
    <t>Permintaan Data Vendor terbaru dari periode PO awal 2024 sampai sekarang (LJU, LJK, LJM)</t>
  </si>
  <si>
    <t>#DV-DT24000007220 ganti no Aju dan no daftar</t>
  </si>
  <si>
    <t>Ubah No Invoice PL-2602-00049 (LJK)</t>
  </si>
  <si>
    <t>Teti</t>
  </si>
  <si>
    <t>Upload stock Gd Packing (LJU) periode 10/02/26</t>
  </si>
  <si>
    <t>Upload stock Gd Packing (LJU) periode 10/02/26 (rev1)</t>
  </si>
  <si>
    <t>Data SJ G-2600382 (LJU) Error saat di print</t>
  </si>
  <si>
    <t>UAT selama 3 hari dari jam 10.00 WIB sampai jam 16.00 WIB (Hari Ke-1)</t>
  </si>
  <si>
    <t>Menu Puzzle Dekstop PO dicancel masih muncul di PR list</t>
  </si>
  <si>
    <t>#DV-DT24000007231 ganti sub vendor jadi DODO SL</t>
  </si>
  <si>
    <t>UAT selama 3 hari dari jam 10.00 WIB sampai jam 16.00 WIB (Hari Ke-2)</t>
  </si>
  <si>
    <t>UAT selama 3 hari dari jam 10.00 WIB sampai jam 16.00 WIB (Hari Ke-3)</t>
  </si>
  <si>
    <t>TIDAK MASUK CUTI</t>
  </si>
  <si>
    <t>Material 7000001564 (LJU) pak kode ini di panggil di menu IV25AC ngak muncul</t>
  </si>
  <si>
    <t xml:space="preserve">Invoice 091/PI/FEB/2026 revisi gross weight dan nett weight asal 6.8 dan 6.6 menjadi 12 dan 11.4 </t>
  </si>
  <si>
    <t>Nisa</t>
  </si>
  <si>
    <t>Ikut KUT dan UAT</t>
  </si>
  <si>
    <t>Buat UI penarikan data dari API dan insert data Master Delivery</t>
  </si>
  <si>
    <t>Melanjutkan no 52 (API baru bisa diakses tgl 13/02/26)</t>
  </si>
  <si>
    <t>Ibu Tina</t>
  </si>
  <si>
    <t>Ubah packing list PL-2602-00077 (LJU) no invoice nya asal 1258/CI/FEB/2026 menjadi 128/CI/FEB/2026</t>
  </si>
  <si>
    <t>Pending, API masih di cek oleh pihak Soltius</t>
  </si>
  <si>
    <t>Buat UI Report Laporan Surat Jalan (P)</t>
  </si>
  <si>
    <t>Diskusi dengan pihak soltius (Pa agung) tentang Batch Karakter intruksi pa Bily</t>
  </si>
  <si>
    <t>Diskusi dengan pihak soltius (Pa agung) tentang Batch Karakter intruksi pa Bily di showroom 2 jam 2 siang</t>
  </si>
  <si>
    <t>Data sebagian masih ambigu (belum konfirmasi dengan pihak soltius)</t>
  </si>
  <si>
    <t>Batal, info dari pa agus belum ada kabar lagi dari pihak soltius</t>
  </si>
  <si>
    <t>Melanjutkan no 43</t>
  </si>
  <si>
    <t>UAT di gedung meting BC jam 10.00 WIB</t>
  </si>
  <si>
    <t>Reservasi 91261046 (LJK) material tidak muncul seluruhnya</t>
  </si>
  <si>
    <t>Material 3000000113 (LJK) tidak muncul di BBK</t>
  </si>
  <si>
    <t>Create SKEP S-32/KBC.0903/2026 dan S-33/KBC.0903/2026 (LJK)</t>
  </si>
  <si>
    <t>Pending Ada UAT poin 82</t>
  </si>
  <si>
    <t>Melanjutkan no 52 (API baru bisa diakses tgl 19/02/26)</t>
  </si>
  <si>
    <t>Meting di Showroom 2 terkait BBK</t>
  </si>
  <si>
    <t>Revisi No Invoice (LJU) asa 700/PI/FEB/2026 menjadi 100/PI/FEB/2026</t>
  </si>
  <si>
    <t>RICEF BY LEUWITEX ( update 20 February 2026 )</t>
  </si>
  <si>
    <t>NOTES</t>
  </si>
  <si>
    <t>Buat UI penarikan data dari API dan insert data Warehouse</t>
  </si>
  <si>
    <t>UAT</t>
  </si>
  <si>
    <t>Schedule Kirim tgl 20/02/26</t>
  </si>
  <si>
    <t>Bu Ade</t>
  </si>
  <si>
    <t>Cek data PR 11260169 (LJK) belum rilis</t>
  </si>
  <si>
    <t>Ticket #DV-DT24000007302 data duplicat</t>
  </si>
  <si>
    <t>Pending API masih tidak bisa dipakai (error)</t>
  </si>
  <si>
    <t>Kolom penghubung dengan tabel Invoice [ReferenceSDDocument] tidak ada pada APInya</t>
  </si>
  <si>
    <r>
      <t xml:space="preserve">Laporan Surat Jalan (P) menambahkan data </t>
    </r>
    <r>
      <rPr>
        <b/>
        <sz val="10"/>
        <color rgb="FFFF0000"/>
        <rFont val="Arial"/>
        <family val="2"/>
      </rPr>
      <t>BBK</t>
    </r>
    <r>
      <rPr>
        <sz val="10"/>
        <rFont val="Arial"/>
        <family val="2"/>
      </rPr>
      <t xml:space="preserve">, SO, </t>
    </r>
    <r>
      <rPr>
        <b/>
        <sz val="10"/>
        <color rgb="FFFF0000"/>
        <rFont val="Arial"/>
        <family val="2"/>
      </rPr>
      <t>Invoice</t>
    </r>
    <r>
      <rPr>
        <sz val="10"/>
        <rFont val="Arial"/>
        <family val="2"/>
      </rPr>
      <t>, Tujuan, Nama Material</t>
    </r>
  </si>
  <si>
    <t>Ticket #DV-DT24000007310 revisi atas no doc 5026003475 no aju asal 000040LEC39520260221001137 menjadi 000040LEC39520260221001138</t>
  </si>
  <si>
    <t>LAPORAN GUDANG PACKING LEAD TIME (template)</t>
  </si>
  <si>
    <t>Menambahkan kolom LOT pada menu cek Invoice (BC)</t>
  </si>
  <si>
    <t>Tunggu Memo</t>
  </si>
  <si>
    <t>BBK BG-2602-00072 penamaann barangnya aneh (penamaan digabung antara desc, batch, dan beam)</t>
  </si>
  <si>
    <t>PO 78260247 sama 78260234 amount tidak muncul di laproran pembelian</t>
  </si>
  <si>
    <t>Alihkan data API Batch ke Testenan, dan update mapping batch char terbarunya</t>
  </si>
  <si>
    <t>LAPORAN GUDANG PACKING LIST KARTON PER KODE ORDER (template)</t>
  </si>
  <si>
    <t>Penambahan Fitur print barcode bisa print banyak barcode</t>
  </si>
  <si>
    <t>vendor tidak muncul di BBK : AG-2602-00066 (LJK)</t>
  </si>
  <si>
    <t>Tgl Terima Memo</t>
  </si>
  <si>
    <t>Memo Dari</t>
  </si>
  <si>
    <t>Kode Memo</t>
  </si>
  <si>
    <t>BC</t>
  </si>
  <si>
    <t>010/SL-AAA/LJ1/0226</t>
  </si>
  <si>
    <t>Dea OI</t>
  </si>
  <si>
    <t>Material 1000001879 tidak bisa di GI (LJU)</t>
  </si>
  <si>
    <t>009/SL-OFF/LJ1/0126</t>
  </si>
  <si>
    <t>Pa yedi</t>
  </si>
  <si>
    <t>PO 72602048 edit keterangan</t>
  </si>
  <si>
    <t>GRS atas PO 72601746 (LJU) satuan tidak muncul</t>
  </si>
  <si>
    <t>Ticket #DV-DT24000007338 revisi no aju 00040LEC39520260224001180 &amp; 00040LEC39520260224001184 menjadi 000040LEC39520260224001180 &amp; 000040LEC39520260224001184</t>
  </si>
  <si>
    <t>Melanjutkan no 52 (API baru bisa diakses tgl 25/02/26)</t>
  </si>
  <si>
    <t>Belajar cara menambahkan batch char dan menampilkannya di form aplikasi SAP dengan Soltius</t>
  </si>
  <si>
    <t>Ambil data barcode versi 2 (ambill all)</t>
  </si>
  <si>
    <t>Material 1000001880 (LJU) tidak bisa di transaksikan</t>
  </si>
  <si>
    <t>Pa Billy</t>
  </si>
  <si>
    <t>Menambahkan kolom Batch/Lot di pembuatan Invoice Non Kain marketing (LJU)</t>
  </si>
  <si>
    <t>Menambahkan kolom Batch/Lot di pembuatan SO Non Packing marketing (LJU)</t>
  </si>
  <si>
    <t>SJ SRJ-2602-010046 (LJK) ganti status kirim dari jual lokal jadi "-"</t>
  </si>
  <si>
    <t>Ticket #DV-DT24000007371</t>
  </si>
  <si>
    <t>RICEF BY LEUWITEX ( update 2 Maret 2026 )</t>
  </si>
  <si>
    <t>Star</t>
  </si>
  <si>
    <t>Jali</t>
  </si>
  <si>
    <t>Schedule Kirim tgl 02/03/26</t>
  </si>
  <si>
    <t>Ibu Dea</t>
  </si>
  <si>
    <t>Invoice no SJ G-26000493 dan G-26000495 harga tidak muncul</t>
  </si>
  <si>
    <t>Pending Dahulukan yang marketing intruksi Pa Bily</t>
  </si>
  <si>
    <t>Menambahkan kolom Batch/Lot di pembuatan SO Non Packing Cost Acounting (LJU)</t>
  </si>
  <si>
    <t>#DV-DT24000007392 no doc 5026003945 ganti tgl daftar jadi 28-02-2026</t>
  </si>
  <si>
    <t>Menambahkan Lot di menu update BC</t>
  </si>
  <si>
    <t>Baim/Star</t>
  </si>
  <si>
    <t>Budi/Star</t>
  </si>
  <si>
    <t>FORM BC - PO</t>
  </si>
  <si>
    <t>FORM BC - GRS</t>
  </si>
  <si>
    <t>FORM BC - BPB</t>
  </si>
  <si>
    <t>FORM BC - SJ</t>
  </si>
  <si>
    <t>FORM BC - INVOICE</t>
  </si>
  <si>
    <t>FORM BC - STOCK GUDANG</t>
  </si>
  <si>
    <t>FORM BC - WIP</t>
  </si>
  <si>
    <t>FORM BC - MASTER MATERIAL</t>
  </si>
  <si>
    <t>FORM BC - MASTER VENDOR</t>
  </si>
  <si>
    <t>Baim/Jali</t>
  </si>
  <si>
    <t>FORM BC - UPDATE DOK EXPORT</t>
  </si>
  <si>
    <t>FORM BC - UPDATE DOK KELUAR MARKET</t>
  </si>
  <si>
    <t>FORM BC - UPDATE DOK KELUAR NON MARKET</t>
  </si>
  <si>
    <t>FORM BC - UPDATE DOK MASUK BPB</t>
  </si>
  <si>
    <t>FORM BC - UPDATE DOK MASUK GRS</t>
  </si>
  <si>
    <t>Schedule Kirim tgl 03/03/26</t>
  </si>
  <si>
    <t>Ticket #DV-DT24000007407</t>
  </si>
  <si>
    <t>Ticket #DV-DT24000007415</t>
  </si>
  <si>
    <t>Revisi tgl daftar no doc 5026003967 (LJU) ke tgl 28-02-26</t>
  </si>
  <si>
    <t>SJ Ekport ganti total pcs jadi 211 asal 127 di invoice 171/CI/MARCH/2026 (LJU)</t>
  </si>
  <si>
    <t>RICEF BY LEUWITEX ( update 3 Maret 2026 )</t>
  </si>
  <si>
    <t>Baim, Budi, Jali, Star</t>
  </si>
  <si>
    <t>Buat UI penarikan data dari API dan insert data Reservasi</t>
  </si>
  <si>
    <t>REPORT COSTING ?</t>
  </si>
  <si>
    <t>Schedule Kirim tgl 04/03/26</t>
  </si>
  <si>
    <t>PRO SAP</t>
  </si>
  <si>
    <t>Tampilan pada SAP bisa mengeluarkan data untuk report dibawah dengan filterisasi data yang sesuai dengan SAP, dan tampilan SAP</t>
  </si>
  <si>
    <t>Di SAP  tampilan report bisa ditampilkan sesuai kebutuhan dengan cara filterisasi</t>
  </si>
  <si>
    <t>CONS SAP</t>
  </si>
  <si>
    <t>untuk detail data sampai level grade bisa ditampilkan tetapi di report yang berbeda yaitu report batch</t>
  </si>
  <si>
    <t>Secara SAP tampilan data tidak bisa sesuai actual yang ada leuwitex dikarenakan untuk bisa sampai detail seperti dibawah harus di custom untuk reportnya</t>
  </si>
  <si>
    <t>NO</t>
  </si>
  <si>
    <t>DOC CANCEL</t>
  </si>
  <si>
    <t>BARCODE</t>
  </si>
  <si>
    <t>MATERIAL</t>
  </si>
  <si>
    <t>MATERIAL NAME</t>
  </si>
  <si>
    <t>GRADE</t>
  </si>
  <si>
    <t>TANGGAL DOC</t>
  </si>
  <si>
    <t>NO MESIN</t>
  </si>
  <si>
    <t>QTY</t>
  </si>
  <si>
    <t>SATUAN</t>
  </si>
  <si>
    <t>DESC</t>
  </si>
  <si>
    <t>DARI SLOC</t>
  </si>
  <si>
    <t>KE SLOC</t>
  </si>
  <si>
    <t>DOC DI CANCEL</t>
  </si>
  <si>
    <t>LD2509200190</t>
  </si>
  <si>
    <t>LD_701_INO_12582_58</t>
  </si>
  <si>
    <t>MALIKI Z-BLACK 58"</t>
  </si>
  <si>
    <t>01/10/2025</t>
  </si>
  <si>
    <t>SALAH CORAK</t>
  </si>
  <si>
    <t>JB25100490</t>
  </si>
  <si>
    <t>JB_I00_BS_41125_58</t>
  </si>
  <si>
    <t>COBRA 58_BS</t>
  </si>
  <si>
    <t>BS</t>
  </si>
  <si>
    <t>09/10/2025</t>
  </si>
  <si>
    <t>SALAH TANGGAL</t>
  </si>
  <si>
    <t>JB25100491</t>
  </si>
  <si>
    <t>JB25092127</t>
  </si>
  <si>
    <t>JB_000_BS_41125_58</t>
  </si>
  <si>
    <t>CANCEL SALAH MATERIAL</t>
  </si>
  <si>
    <t>JB25092128</t>
  </si>
  <si>
    <t>LD2510110014</t>
  </si>
  <si>
    <t>LD_716_LST_48387_58</t>
  </si>
  <si>
    <t>MALIKI STRETCH 58</t>
  </si>
  <si>
    <t>13/10/2025</t>
  </si>
  <si>
    <t>LD2510110242</t>
  </si>
  <si>
    <t>LD2510110326</t>
  </si>
  <si>
    <t>LD2510110336</t>
  </si>
  <si>
    <t>LD2510110344</t>
  </si>
  <si>
    <t>LD2510120030</t>
  </si>
  <si>
    <t>LD2510120031</t>
  </si>
  <si>
    <t>LD2510120137</t>
  </si>
  <si>
    <t>LD2510120144</t>
  </si>
  <si>
    <t>LD2510120177</t>
  </si>
  <si>
    <t>LD2510120211</t>
  </si>
  <si>
    <t>LD2510120228</t>
  </si>
  <si>
    <t>LD2510120238</t>
  </si>
  <si>
    <t>LD2510140142</t>
  </si>
  <si>
    <t>LD_100_LST_12385_58</t>
  </si>
  <si>
    <t>14/10/2025</t>
  </si>
  <si>
    <t>05</t>
  </si>
  <si>
    <t>LD2510140203</t>
  </si>
  <si>
    <t>SALAH SCAN</t>
  </si>
  <si>
    <t>LD2510190145</t>
  </si>
  <si>
    <t>LD_717_LST_48387_58</t>
  </si>
  <si>
    <t>NEW MALIKI STRETCH 58</t>
  </si>
  <si>
    <t>19/10/2025</t>
  </si>
  <si>
    <t>Ubah Kontrak 06/KK-LJM/II/2026 (LJU) menjadi 06/KK-LJM/WVG/II/2026</t>
  </si>
  <si>
    <t>Menambah fungsi onconflic saat pull data Asset pada menu master Asset</t>
  </si>
  <si>
    <t>Menambah fungsi onconflic saat pull data Delivery pada menu master Delivery</t>
  </si>
  <si>
    <t>Menambah fungsi onconflic saat pull data Supplier pada menu master Supplier</t>
  </si>
  <si>
    <t>API tidak bisa diakses pertgl 04-03-26</t>
  </si>
  <si>
    <t>Menambah fungsi onconflic saat pull data PO pada menu master PO</t>
  </si>
  <si>
    <t>Buat UI penarikan data dari API dan insert data HandlingUnit</t>
  </si>
  <si>
    <t>Penambahan Lot/Batch di modul BC (laporan Masuk dan keluar) Pzzl</t>
  </si>
  <si>
    <t>Ticket #DV-DT24000007452 update nilai kontrak asal 0 jadi 18600000</t>
  </si>
  <si>
    <t>Transfering Knowledge BASIC</t>
  </si>
  <si>
    <t>Ubah SKEP, SJ, BBK 61/TPB-PR.01/KBC.09203/2026 menjadi 61/TPB-PR.01/KBC.0903/2026</t>
  </si>
  <si>
    <t>Sudah Tenant</t>
  </si>
  <si>
    <t>Menambah fungsi onconflic saat pull data BOM pada menu master BOM</t>
  </si>
  <si>
    <t>Menambah fungsi pull data barcode final all</t>
  </si>
  <si>
    <t>Pendampingan EUT di final LJ1</t>
  </si>
  <si>
    <t>Pendampingan EUT di final LJ2</t>
  </si>
  <si>
    <t>Menyiapkan data requesan Pa taufik</t>
  </si>
  <si>
    <t>Tautkan Lot material 7000005057 (LJK) error</t>
  </si>
  <si>
    <t>fix data Char Id no warna, tgl potong dan kartu proses belum keambil, dan fix layouting print barcode</t>
  </si>
  <si>
    <t>Judul Report persediaan tidak sesuai</t>
  </si>
  <si>
    <t>Lot di laporan pengeluaran BC geser</t>
  </si>
  <si>
    <t>Material 4000037436 tidak bisa didaftarkan batch REPAIRED (LJU)</t>
  </si>
  <si>
    <t>Pelatihan Tambah Field SAP jam 14.00 di R.Manager Enginering</t>
  </si>
  <si>
    <t>Skep S-4200/KBC.0904/KBC.090407/2022 minta diinput perpanjangan oleh Skep S-1852/KBC.0903/2025.</t>
  </si>
  <si>
    <t>PO 78260512 seq 2 amount tidak muncul</t>
  </si>
  <si>
    <t>Buat UI report LAPORAN SURAT JALAN SLOC</t>
  </si>
  <si>
    <t>Sj SRJ-2603-010019 (LJK) tambah keterangan</t>
  </si>
  <si>
    <t>Fix Bug Error Penambahan Menu ke dalam Role</t>
  </si>
  <si>
    <t>Ticket #DV-DT24000007539</t>
  </si>
  <si>
    <t>Data Pengeluaran BC netto 0</t>
  </si>
  <si>
    <t>Ibu Desy</t>
  </si>
  <si>
    <t>SKEP 981/TPB-SK.01/KBC.0903/2026 tidak bisa muncul di pembuatan BPB</t>
  </si>
  <si>
    <t>Create Module Pembuatan Batch Panjang (LJM) (mis_ljm)</t>
  </si>
  <si>
    <t>Ibu Indah</t>
  </si>
  <si>
    <t>Ubah Satuan di PR 10260742 (LJU) atas kode material '4000054380','4000054381','4000054382','4000054388','4000054383','4000054379' asal BH jadi PCE</t>
  </si>
  <si>
    <t>015/SL-AAA/LJ1/0326</t>
  </si>
  <si>
    <t>Memo 015/SL-AAA/LJ1/0326 Poin No 1</t>
  </si>
  <si>
    <t>Memo 015/SL-AAA/LJ1/0326 Poin No 2</t>
  </si>
  <si>
    <t>Memo 015/SL-AAA/LJ1/0326 Poin No 3</t>
  </si>
  <si>
    <t>Transfering Knowledge dari Star terkait Host to Host</t>
  </si>
  <si>
    <t>Memo 015/SL-AAA/LJ1/0326 Poin No 5</t>
  </si>
  <si>
    <t>Batal Meting di 234</t>
  </si>
  <si>
    <t>Ticket #DV-DT24000007598</t>
  </si>
  <si>
    <t>DRM</t>
  </si>
  <si>
    <t>Pa Dian</t>
  </si>
  <si>
    <t>BC(75% BC, 25% SAP)</t>
  </si>
  <si>
    <t>MEMO</t>
  </si>
  <si>
    <t>BC app development</t>
  </si>
  <si>
    <t>Menu Beacukai, Sub Menu Update Dok Keluar Market, Form Traceability Belum Ada Di MCS LJK [http://192.168.255.84/pzzl/index.php/Legal/updateKeluar2]</t>
  </si>
  <si>
    <t>Menu Beacukai, Sub Menu Update Dok Non-Keluar Market, Form Traceability Belum Ada Di MCS LJK[http://192.168.255.84/pzzl/index.php/Legal/updateKeluar]</t>
  </si>
  <si>
    <t>Menu Laporan Keluar/Masuk, Sub Menu Balance Lokal Belum Ada Di MCS LJK[http://192.168.255.84/pzzl/index.php/Legal/balancing\_local]</t>
  </si>
  <si>
    <t>Menu Print, Sub menu Packing List Dan Invoice Belum Ada Di MCS LJK [http://192.168.255.84/pzzl/index.php/Legal/packingListInvoice]</t>
  </si>
  <si>
    <t>Menu Mutasi, Sub menu Bahan Bakar Belum Ada Di IT INVENTORY LJK[http://192.168.255.84/leuwitex/beacukai/rMutBBM]</t>
  </si>
  <si>
    <t>1a Menambah kolom : Asal Doc , No Daftar dan Tanggal daftar(/pzzl/index.php/Warehouse/laporanKeluar)</t>
  </si>
  <si>
    <t>1b Menambah menu Edit untuk Pengisian Asal DOC, No Daftar dan Tanggal Daftar(/pzzl/index.php/Warehouse/laporanMasuk)</t>
  </si>
  <si>
    <t>2 Belum tersedia untuk user LJK(/pzzl/index.php/MIT/dashboard)</t>
  </si>
  <si>
    <t>3a penambahan kolom dengan nama QTY Keluar Tunggu Doc BC(/pzzl/index.php/Reporting/reportMR)</t>
  </si>
  <si>
    <t>3b saldo buku belum berkurang jika doc bc belum terupdate(/pzzl/index.php/Reporting/reportMR)</t>
  </si>
  <si>
    <t>4 Laporan mutasi yg muncul sesuai dengan user yang digunakan(/pzzl/index.php/Reporting/reportMR)</t>
  </si>
  <si>
    <t>142/ML-OFF/LJ1/1125</t>
  </si>
  <si>
    <t>RICEF BY LEUWITEX ( update 17 Maret 2026 )</t>
  </si>
  <si>
    <t>REPORT CANCEL KAIN KELUAR(TIDAK DIBUAT)</t>
  </si>
  <si>
    <t>CANCEL</t>
  </si>
  <si>
    <t>REPORT CANCEL KAIN MASUK(TIDAK DIBUAT)</t>
  </si>
  <si>
    <t>Star, Baim</t>
  </si>
  <si>
    <t>Memo 015/SL-AAA/LJ1/0326 Poin No 3 (Create BOM)</t>
  </si>
  <si>
    <t>Memo 015/SL-AAA/LJ1/0326 Poin No 4</t>
  </si>
  <si>
    <t>Memo 015/SL-AAA/LJ1/0326 Poin No 6</t>
  </si>
  <si>
    <t>Upload SKEP LJU ke LJK</t>
  </si>
  <si>
    <t>Memo 015/SL-AAA/LJ1/0326 Poin No 7</t>
  </si>
  <si>
    <t>Update menu create Kontrak dan SKEP jika LJK maka otomatis simpan di DB LJK juga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</si>
</sst>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m/d/yyyy\ \(dddd\)"/>
    <numFmt numFmtId="165" formatCode="ddd\ m/dd/yy"/>
    <numFmt numFmtId="166" formatCode="d\ mmm\ yyyy"/>
    <numFmt numFmtId="167" formatCode="d"/>
    <numFmt numFmtId="168" formatCode="[$-409]d/mmm/yy;@"/>
    <numFmt numFmtId="169" formatCode="ddd\ dd/m/yy"/>
    <numFmt numFmtId="170" formatCode="dd/mmm/yy\ hh:mm:ss"/>
  </numFmts>
  <fonts count="90">
    <font>
      <sz val="10"/>
      <name val="Arial"/>
      <charset val="134"/>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i/>
      <sz val="8"/>
      <color theme="0" tint="-0.34998626667073579"/>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sz val="11"/>
      <color indexed="8"/>
      <name val="Calibri"/>
      <charset val="134"/>
    </font>
    <font>
      <i/>
      <sz val="11"/>
      <color rgb="FF000000"/>
      <name val="Arial"/>
      <charset val="134"/>
    </font>
    <font>
      <i/>
      <sz val="11"/>
      <name val="Arial"/>
      <charset val="134"/>
    </font>
    <font>
      <b/>
      <sz val="11"/>
      <color rgb="FFFF0000"/>
      <name val="Arial"/>
      <charset val="134"/>
    </font>
    <font>
      <sz val="8"/>
      <name val="Tahoma"/>
      <charset val="134"/>
    </font>
    <font>
      <b/>
      <sz val="9"/>
      <name val="Tahoma"/>
      <charset val="134"/>
    </font>
    <font>
      <sz val="9"/>
      <name val="Tahoma"/>
      <charset val="134"/>
    </font>
    <font>
      <b/>
      <i/>
      <sz val="9"/>
      <name val="Tahoma"/>
      <charset val="134"/>
    </font>
    <font>
      <i/>
      <sz val="9"/>
      <name val="Tahoma"/>
      <charset val="134"/>
    </font>
    <font>
      <sz val="10"/>
      <name val="Arial"/>
      <charset val="134"/>
    </font>
    <font>
      <sz val="16"/>
      <color theme="4" tint="-0.249977111117893"/>
      <name val="Arial"/>
      <family val="2"/>
      <scheme val="major"/>
    </font>
    <font>
      <sz val="14"/>
      <color indexed="56"/>
      <name val="Arial"/>
      <family val="2"/>
    </font>
    <font>
      <sz val="10"/>
      <name val="Arial"/>
      <family val="2"/>
    </font>
    <font>
      <u/>
      <sz val="10"/>
      <color indexed="12"/>
      <name val="Arial"/>
      <family val="2"/>
    </font>
    <font>
      <i/>
      <sz val="8"/>
      <color theme="0" tint="-0.34998626667073579"/>
      <name val="Arial"/>
      <family val="2"/>
    </font>
    <font>
      <sz val="11"/>
      <name val="Arial"/>
      <family val="2"/>
      <scheme val="major"/>
    </font>
    <font>
      <sz val="9"/>
      <name val="Arial"/>
      <family val="2"/>
    </font>
    <font>
      <u/>
      <sz val="8"/>
      <color indexed="12"/>
      <name val="Arial"/>
      <family val="2"/>
    </font>
    <font>
      <sz val="7"/>
      <color indexed="55"/>
      <name val="Arial"/>
      <family val="2"/>
    </font>
    <font>
      <sz val="10"/>
      <name val="Arial"/>
      <family val="2"/>
      <scheme val="major"/>
    </font>
    <font>
      <sz val="10"/>
      <name val="Arial"/>
      <family val="2"/>
      <scheme val="minor"/>
    </font>
    <font>
      <sz val="11"/>
      <name val="Arial"/>
      <family val="2"/>
      <scheme val="minor"/>
    </font>
    <font>
      <sz val="8"/>
      <name val="Arial"/>
      <family val="2"/>
    </font>
    <font>
      <b/>
      <sz val="9"/>
      <name val="Arial"/>
      <family val="2"/>
      <scheme val="major"/>
    </font>
    <font>
      <b/>
      <sz val="8"/>
      <name val="Arial"/>
      <family val="2"/>
      <scheme val="major"/>
    </font>
    <font>
      <sz val="9"/>
      <name val="Arial"/>
      <family val="2"/>
      <scheme val="minor"/>
    </font>
    <font>
      <b/>
      <sz val="11"/>
      <name val="Arial"/>
      <family val="2"/>
      <scheme val="minor"/>
    </font>
    <font>
      <sz val="14"/>
      <name val="Arial"/>
      <family val="2"/>
      <scheme val="minor"/>
    </font>
    <font>
      <sz val="9"/>
      <color rgb="FF000000"/>
      <name val="Arial"/>
      <family val="2"/>
      <scheme val="minor"/>
    </font>
    <font>
      <sz val="14"/>
      <color rgb="FF000000"/>
      <name val="Arial"/>
      <family val="2"/>
      <scheme val="minor"/>
    </font>
    <font>
      <sz val="9"/>
      <color rgb="FFFF0000"/>
      <name val="Arial"/>
      <family val="2"/>
      <scheme val="minor"/>
    </font>
    <font>
      <sz val="14"/>
      <color rgb="FFFF0000"/>
      <name val="Arial"/>
      <family val="2"/>
      <scheme val="minor"/>
    </font>
    <font>
      <sz val="11"/>
      <color indexed="8"/>
      <name val="Calibri"/>
      <family val="2"/>
    </font>
    <font>
      <b/>
      <sz val="9"/>
      <name val="Tahoma"/>
      <family val="2"/>
    </font>
    <font>
      <sz val="9"/>
      <name val="Tahoma"/>
      <family val="2"/>
    </font>
    <font>
      <b/>
      <i/>
      <sz val="9"/>
      <name val="Tahoma"/>
      <family val="2"/>
    </font>
    <font>
      <i/>
      <sz val="9"/>
      <name val="Tahoma"/>
      <family val="2"/>
    </font>
    <font>
      <b/>
      <sz val="10"/>
      <name val="Arial"/>
      <family val="2"/>
    </font>
    <font>
      <u/>
      <sz val="11"/>
      <color theme="10"/>
      <name val="Arial"/>
      <family val="2"/>
      <scheme val="minor"/>
    </font>
    <font>
      <sz val="11"/>
      <name val="Calibri"/>
      <family val="2"/>
    </font>
    <font>
      <b/>
      <sz val="11"/>
      <name val="Calibri"/>
      <family val="2"/>
    </font>
    <font>
      <sz val="9"/>
      <color indexed="81"/>
      <name val="Tahoma"/>
      <family val="2"/>
    </font>
    <font>
      <b/>
      <sz val="9"/>
      <color indexed="81"/>
      <name val="Tahoma"/>
      <family val="2"/>
    </font>
    <font>
      <sz val="9"/>
      <color indexed="81"/>
      <name val="Tahoma"/>
      <charset val="1"/>
    </font>
    <font>
      <b/>
      <sz val="9"/>
      <color indexed="81"/>
      <name val="Tahoma"/>
      <charset val="1"/>
    </font>
    <font>
      <b/>
      <sz val="10"/>
      <color theme="0"/>
      <name val="Arial"/>
      <family val="2"/>
    </font>
    <font>
      <b/>
      <sz val="10"/>
      <color rgb="FFFF0000"/>
      <name val="Arial"/>
      <family val="2"/>
    </font>
    <font>
      <b/>
      <sz val="9"/>
      <color rgb="FFFF0000"/>
      <name val="Arial"/>
      <family val="2"/>
      <scheme val="minor"/>
    </font>
    <font>
      <b/>
      <sz val="14"/>
      <color rgb="FFFF0000"/>
      <name val="Arial"/>
      <family val="2"/>
      <scheme val="minor"/>
    </font>
    <font>
      <sz val="11"/>
      <color rgb="FF000000"/>
      <name val="Calibri"/>
      <family val="2"/>
    </font>
    <font>
      <b/>
      <sz val="11"/>
      <color rgb="FF000000"/>
      <name val="Calibri"/>
      <family val="2"/>
    </font>
  </fonts>
  <fills count="40">
    <fill>
      <patternFill patternType="none"/>
    </fill>
    <fill>
      <patternFill patternType="gray125"/>
    </fill>
    <fill>
      <patternFill patternType="solid">
        <fgColor indexed="22"/>
        <bgColor indexed="64"/>
      </patternFill>
    </fill>
    <fill>
      <patternFill patternType="solid">
        <fgColor theme="3" tint="0.79989013336588644"/>
        <bgColor indexed="64"/>
      </patternFill>
    </fill>
    <fill>
      <patternFill patternType="solid">
        <fgColor theme="0" tint="-0.14990691854609822"/>
        <bgColor indexed="64"/>
      </patternFill>
    </fill>
    <fill>
      <patternFill patternType="solid">
        <fgColor indexed="9"/>
        <bgColor indexed="64"/>
      </patternFill>
    </fill>
    <fill>
      <patternFill patternType="solid">
        <fgColor theme="3" tint="0.79989013336588644"/>
        <bgColor rgb="FFD6F4D9"/>
      </patternFill>
    </fill>
    <fill>
      <patternFill patternType="solid">
        <fgColor theme="0"/>
        <bgColor indexed="64"/>
      </patternFill>
    </fill>
    <fill>
      <patternFill patternType="solid">
        <fgColor theme="0" tint="-0.14996795556505021"/>
        <bgColor indexed="64"/>
      </patternFill>
    </fill>
    <fill>
      <patternFill patternType="solid">
        <fgColor theme="3" tint="0.79995117038483843"/>
        <bgColor rgb="FFD6F4D9"/>
      </patternFill>
    </fill>
    <fill>
      <patternFill patternType="solid">
        <fgColor theme="3" tint="0.79995117038483843"/>
        <bgColor indexed="64"/>
      </patternFill>
    </fill>
    <fill>
      <patternFill patternType="solid">
        <fgColor rgb="FFFFFF00"/>
        <bgColor indexed="64"/>
      </patternFill>
    </fill>
    <fill>
      <patternFill patternType="solid">
        <fgColor rgb="FFFFFF00"/>
        <bgColor rgb="FFD6F4D9"/>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0" tint="-0.1498458815271462"/>
        <bgColor indexed="64"/>
      </patternFill>
    </fill>
    <fill>
      <patternFill patternType="solid">
        <fgColor theme="6" tint="0.79992065187536243"/>
        <bgColor indexed="64"/>
      </patternFill>
    </fill>
    <fill>
      <patternFill patternType="solid">
        <fgColor theme="3" tint="0.79982909634693444"/>
        <bgColor rgb="FFD6F4D9"/>
      </patternFill>
    </fill>
    <fill>
      <patternFill patternType="solid">
        <fgColor theme="3" tint="0.79982909634693444"/>
        <bgColor indexed="64"/>
      </patternFill>
    </fill>
    <fill>
      <patternFill patternType="solid">
        <fgColor theme="6" tint="0.79995117038483843"/>
        <bgColor indexed="64"/>
      </patternFill>
    </fill>
    <fill>
      <patternFill patternType="solid">
        <fgColor theme="5"/>
        <bgColor indexed="64"/>
      </patternFill>
    </fill>
    <fill>
      <patternFill patternType="solid">
        <fgColor theme="2" tint="-0.499984740745262"/>
        <bgColor indexed="64"/>
      </patternFill>
    </fill>
    <fill>
      <patternFill patternType="solid">
        <fgColor theme="0" tint="-0.14975432599871821"/>
        <bgColor indexed="64"/>
      </patternFill>
    </fill>
    <fill>
      <patternFill patternType="solid">
        <fgColor theme="6" tint="0.79982909634693444"/>
        <bgColor indexed="64"/>
      </patternFill>
    </fill>
    <fill>
      <patternFill patternType="solid">
        <fgColor theme="3" tint="0.79973754081850645"/>
        <bgColor rgb="FFD6F4D9"/>
      </patternFill>
    </fill>
    <fill>
      <patternFill patternType="solid">
        <fgColor theme="3" tint="0.79973754081850645"/>
        <bgColor indexed="64"/>
      </patternFill>
    </fill>
    <fill>
      <patternFill patternType="solid">
        <fgColor theme="6" tint="0.79985961485641044"/>
        <bgColor indexed="64"/>
      </patternFill>
    </fill>
    <fill>
      <patternFill patternType="solid">
        <fgColor theme="0" tint="-0.14972380748924222"/>
        <bgColor indexed="64"/>
      </patternFill>
    </fill>
    <fill>
      <patternFill patternType="solid">
        <fgColor theme="6" tint="0.79979857783745845"/>
        <bgColor indexed="64"/>
      </patternFill>
    </fill>
    <fill>
      <patternFill patternType="solid">
        <fgColor theme="3" tint="0.79970702230903046"/>
        <bgColor rgb="FFD6F4D9"/>
      </patternFill>
    </fill>
    <fill>
      <patternFill patternType="solid">
        <fgColor theme="3" tint="0.79970702230903046"/>
        <bgColor indexed="64"/>
      </patternFill>
    </fill>
    <fill>
      <patternFill patternType="solid">
        <fgColor rgb="FFFFC000"/>
        <bgColor indexed="64"/>
      </patternFill>
    </fill>
    <fill>
      <patternFill patternType="solid">
        <fgColor theme="0"/>
        <bgColor rgb="FFD6F4D9"/>
      </patternFill>
    </fill>
    <fill>
      <patternFill patternType="solid">
        <fgColor rgb="FFFFFF00"/>
        <bgColor rgb="FF000000"/>
      </patternFill>
    </fill>
    <fill>
      <patternFill patternType="solid">
        <fgColor rgb="FF34DEEB"/>
        <bgColor rgb="FF000000"/>
      </patternFill>
    </fill>
    <fill>
      <patternFill patternType="solid">
        <fgColor theme="2" tint="-0.74999237037263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2" tint="-0.749992370372631"/>
        <bgColor rgb="FFD6F4D9"/>
      </patternFill>
    </fill>
  </fills>
  <borders count="15">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right/>
      <top/>
      <bottom style="thin">
        <color indexed="22"/>
      </bottom>
      <diagonal/>
    </border>
    <border>
      <left/>
      <right/>
      <top style="thin">
        <color rgb="FFEFEFEF"/>
      </top>
      <bottom style="thin">
        <color rgb="FFEFEFEF"/>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diagonal/>
    </border>
    <border>
      <left style="thin">
        <color theme="0" tint="-0.24994659260841701"/>
      </left>
      <right style="medium">
        <color theme="0" tint="-0.24994659260841701"/>
      </right>
      <top/>
      <bottom style="medium">
        <color theme="0" tint="-0.34998626667073579"/>
      </bottom>
      <diagonal/>
    </border>
  </borders>
  <cellStyleXfs count="9">
    <xf numFmtId="0" fontId="0" fillId="0" borderId="0"/>
    <xf numFmtId="9" fontId="48" fillId="0" borderId="0" applyFont="0" applyFill="0" applyBorder="0" applyAlignment="0" applyProtection="0"/>
    <xf numFmtId="0" fontId="35"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9" fontId="51" fillId="0" borderId="0" applyFont="0" applyFill="0" applyBorder="0" applyAlignment="0" applyProtection="0"/>
    <xf numFmtId="0" fontId="77" fillId="0" borderId="0" applyNumberFormat="0" applyFill="0" applyBorder="0" applyAlignment="0" applyProtection="0"/>
    <xf numFmtId="0" fontId="78" fillId="0" borderId="0"/>
    <xf numFmtId="0" fontId="51" fillId="0" borderId="0"/>
    <xf numFmtId="0" fontId="88" fillId="0" borderId="0"/>
  </cellStyleXfs>
  <cellXfs count="467">
    <xf numFmtId="0" fontId="0" fillId="0" borderId="0" xfId="0"/>
    <xf numFmtId="0" fontId="0" fillId="0" borderId="0" xfId="0" applyAlignment="1">
      <alignment horizontal="left"/>
    </xf>
    <xf numFmtId="0" fontId="2" fillId="0" borderId="0" xfId="0" applyFont="1" applyAlignment="1">
      <alignment horizontal="left" vertical="center"/>
    </xf>
    <xf numFmtId="0" fontId="3" fillId="0" borderId="0" xfId="0" applyFont="1" applyAlignment="1">
      <alignment horizontal="left" wrapText="1"/>
    </xf>
    <xf numFmtId="0" fontId="0" fillId="0" borderId="1" xfId="0" applyBorder="1"/>
    <xf numFmtId="0" fontId="3" fillId="0" borderId="1" xfId="0" applyFont="1" applyBorder="1" applyAlignment="1">
      <alignment horizontal="left" wrapText="1"/>
    </xf>
    <xf numFmtId="0" fontId="0" fillId="0" borderId="2" xfId="0" applyBorder="1"/>
    <xf numFmtId="0" fontId="4" fillId="0" borderId="1" xfId="2" applyFont="1" applyBorder="1" applyAlignment="1" applyProtection="1">
      <alignment wrapText="1"/>
    </xf>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2" applyFont="1" applyBorder="1" applyAlignment="1" applyProtection="1">
      <alignment horizontal="left" wrapText="1"/>
    </xf>
    <xf numFmtId="0" fontId="3" fillId="0" borderId="2" xfId="0" applyFont="1" applyBorder="1" applyAlignment="1">
      <alignment horizontal="left"/>
    </xf>
    <xf numFmtId="0" fontId="0" fillId="0" borderId="0" xfId="0" applyAlignment="1">
      <alignment vertical="center"/>
    </xf>
    <xf numFmtId="0" fontId="7" fillId="0" borderId="0" xfId="0" applyFont="1" applyAlignment="1">
      <alignment horizontal="left" vertical="center"/>
    </xf>
    <xf numFmtId="0" fontId="4" fillId="0" borderId="0" xfId="2"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12" fillId="0" borderId="0" xfId="0" applyFont="1" applyAlignment="1">
      <alignment vertical="center"/>
    </xf>
    <xf numFmtId="0" fontId="11" fillId="0" borderId="0" xfId="0" applyFont="1" applyAlignment="1">
      <alignment vertical="center" wrapText="1"/>
    </xf>
    <xf numFmtId="0" fontId="0" fillId="2" borderId="0" xfId="0" applyFill="1" applyAlignment="1">
      <alignment horizontal="center" vertical="center"/>
    </xf>
    <xf numFmtId="0" fontId="12" fillId="0" borderId="0" xfId="0" applyFont="1"/>
    <xf numFmtId="0" fontId="0" fillId="3" borderId="0" xfId="0"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2"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0" fillId="0" borderId="0" xfId="0"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8" fillId="0" borderId="0" xfId="0" applyFont="1" applyAlignment="1">
      <alignment horizontal="left" vertical="center"/>
    </xf>
    <xf numFmtId="0" fontId="2" fillId="0" borderId="0" xfId="0" applyFont="1" applyAlignment="1">
      <alignment vertical="center"/>
    </xf>
    <xf numFmtId="0" fontId="19" fillId="0" borderId="0" xfId="2" applyFont="1" applyAlignment="1" applyProtection="1"/>
    <xf numFmtId="0" fontId="20" fillId="0" borderId="0" xfId="0" applyFont="1"/>
    <xf numFmtId="0" fontId="18" fillId="0" borderId="0" xfId="0" applyFont="1"/>
    <xf numFmtId="0" fontId="21" fillId="4" borderId="3" xfId="0" applyFont="1" applyFill="1" applyBorder="1" applyAlignment="1">
      <alignment vertical="center"/>
    </xf>
    <xf numFmtId="0" fontId="21" fillId="0" borderId="3" xfId="0" applyFont="1" applyBorder="1" applyAlignment="1">
      <alignment vertical="center"/>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Alignment="1" applyProtection="1">
      <alignment vertical="center"/>
      <protection locked="0"/>
    </xf>
    <xf numFmtId="0" fontId="25" fillId="0" borderId="0" xfId="0" applyFont="1" applyProtection="1">
      <protection locked="0"/>
    </xf>
    <xf numFmtId="0" fontId="26" fillId="5" borderId="0" xfId="2" applyNumberFormat="1" applyFont="1" applyFill="1" applyAlignment="1" applyProtection="1">
      <alignment horizontal="right"/>
      <protection locked="0"/>
    </xf>
    <xf numFmtId="0" fontId="0" fillId="5" borderId="0" xfId="0" applyFill="1"/>
    <xf numFmtId="0" fontId="28" fillId="0" borderId="0" xfId="0" applyFont="1"/>
    <xf numFmtId="0" fontId="28" fillId="0" borderId="0" xfId="0" applyFont="1" applyAlignment="1">
      <alignment horizontal="right" vertical="center"/>
    </xf>
    <xf numFmtId="0" fontId="29" fillId="0" borderId="4" xfId="0" applyFont="1" applyBorder="1" applyAlignment="1" applyProtection="1">
      <alignment horizontal="center" vertical="center"/>
      <protection locked="0"/>
    </xf>
    <xf numFmtId="0" fontId="30" fillId="0" borderId="6" xfId="0" applyFont="1" applyBorder="1" applyAlignment="1">
      <alignment horizontal="left" vertical="center"/>
    </xf>
    <xf numFmtId="0" fontId="30" fillId="0" borderId="6" xfId="0" applyFont="1" applyBorder="1" applyAlignment="1">
      <alignment horizontal="center" vertical="center" wrapText="1"/>
    </xf>
    <xf numFmtId="0" fontId="31" fillId="0" borderId="6" xfId="0" applyFont="1" applyBorder="1" applyAlignment="1">
      <alignment horizontal="center" vertical="center" wrapText="1"/>
    </xf>
    <xf numFmtId="0" fontId="32" fillId="4" borderId="7" xfId="0" applyFont="1" applyFill="1" applyBorder="1" applyAlignment="1">
      <alignment horizontal="left" vertical="center"/>
    </xf>
    <xf numFmtId="0" fontId="32" fillId="4" borderId="7" xfId="0" applyFont="1" applyFill="1" applyBorder="1" applyAlignment="1">
      <alignment vertical="center"/>
    </xf>
    <xf numFmtId="0" fontId="21" fillId="4" borderId="7" xfId="0" applyFont="1" applyFill="1" applyBorder="1" applyAlignment="1">
      <alignment vertical="center"/>
    </xf>
    <xf numFmtId="0" fontId="21" fillId="4" borderId="7" xfId="0" applyFont="1" applyFill="1" applyBorder="1" applyAlignment="1">
      <alignment horizontal="center" vertical="center"/>
    </xf>
    <xf numFmtId="1" fontId="21" fillId="4" borderId="7" xfId="1" applyNumberFormat="1" applyFont="1" applyFill="1" applyBorder="1" applyAlignment="1" applyProtection="1">
      <alignment horizontal="center" vertical="center"/>
    </xf>
    <xf numFmtId="9" fontId="21" fillId="4" borderId="7" xfId="1" applyFont="1" applyFill="1" applyBorder="1" applyAlignment="1" applyProtection="1">
      <alignment horizontal="center" vertical="center"/>
    </xf>
    <xf numFmtId="0" fontId="21" fillId="0" borderId="3" xfId="0" applyFont="1" applyBorder="1" applyAlignment="1">
      <alignment horizontal="left" vertical="center"/>
    </xf>
    <xf numFmtId="0" fontId="21" fillId="0" borderId="3" xfId="0" applyFont="1" applyBorder="1" applyAlignment="1">
      <alignment vertical="center" wrapText="1"/>
    </xf>
    <xf numFmtId="0" fontId="33" fillId="0" borderId="8" xfId="0" applyFont="1" applyBorder="1" applyAlignment="1">
      <alignment horizontal="center" vertical="center"/>
    </xf>
    <xf numFmtId="1" fontId="33" fillId="3" borderId="8" xfId="0" applyNumberFormat="1" applyFont="1" applyFill="1" applyBorder="1" applyAlignment="1">
      <alignment horizontal="center" vertical="center"/>
    </xf>
    <xf numFmtId="9" fontId="33" fillId="3" borderId="8" xfId="1" applyFont="1" applyFill="1" applyBorder="1" applyAlignment="1" applyProtection="1">
      <alignment horizontal="center" vertical="center"/>
    </xf>
    <xf numFmtId="9" fontId="33" fillId="3" borderId="8" xfId="1" applyNumberFormat="1" applyFont="1" applyFill="1" applyBorder="1" applyAlignment="1" applyProtection="1">
      <alignment horizontal="center" vertical="center"/>
    </xf>
    <xf numFmtId="49" fontId="28" fillId="7" borderId="0" xfId="0" applyNumberFormat="1" applyFont="1" applyFill="1" applyAlignment="1">
      <alignment horizontal="left" vertical="center" wrapText="1"/>
    </xf>
    <xf numFmtId="0" fontId="21" fillId="0" borderId="7" xfId="0" applyFont="1" applyBorder="1" applyAlignment="1">
      <alignment vertical="center" wrapText="1"/>
    </xf>
    <xf numFmtId="0" fontId="0" fillId="0" borderId="0" xfId="0" applyAlignment="1">
      <alignment horizontal="right" vertical="center"/>
    </xf>
    <xf numFmtId="0" fontId="35" fillId="0" borderId="0" xfId="2" applyAlignment="1" applyProtection="1">
      <alignment horizontal="left"/>
    </xf>
    <xf numFmtId="167" fontId="8" fillId="0" borderId="9" xfId="0" applyNumberFormat="1" applyFont="1" applyBorder="1" applyAlignment="1">
      <alignment horizontal="center" vertical="center" shrinkToFit="1"/>
    </xf>
    <xf numFmtId="167" fontId="8" fillId="0" borderId="10" xfId="0" applyNumberFormat="1"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1" fontId="21" fillId="4" borderId="7" xfId="0" applyNumberFormat="1" applyFont="1" applyFill="1" applyBorder="1" applyAlignment="1">
      <alignment horizontal="center" vertical="center"/>
    </xf>
    <xf numFmtId="1" fontId="37" fillId="4" borderId="7" xfId="0" applyNumberFormat="1" applyFont="1" applyFill="1" applyBorder="1" applyAlignment="1">
      <alignment horizontal="center" vertical="center"/>
    </xf>
    <xf numFmtId="0" fontId="21" fillId="4" borderId="7" xfId="0" applyFont="1" applyFill="1" applyBorder="1" applyAlignment="1">
      <alignment horizontal="left" vertical="center"/>
    </xf>
    <xf numFmtId="1" fontId="33" fillId="0" borderId="8" xfId="0" applyNumberFormat="1" applyFont="1" applyBorder="1" applyAlignment="1">
      <alignment horizontal="center" vertical="center"/>
    </xf>
    <xf numFmtId="1" fontId="38" fillId="0" borderId="8" xfId="0" applyNumberFormat="1" applyFont="1" applyBorder="1" applyAlignment="1">
      <alignment horizontal="center" vertical="center"/>
    </xf>
    <xf numFmtId="167" fontId="8" fillId="0" borderId="13" xfId="0" applyNumberFormat="1" applyFont="1" applyBorder="1" applyAlignment="1">
      <alignment horizontal="center" vertical="center" shrinkToFit="1"/>
    </xf>
    <xf numFmtId="0" fontId="21" fillId="0" borderId="14" xfId="0" applyFont="1" applyBorder="1" applyAlignment="1">
      <alignment horizontal="center" vertical="center" shrinkToFit="1"/>
    </xf>
    <xf numFmtId="0" fontId="32" fillId="4" borderId="3" xfId="0" applyFont="1" applyFill="1" applyBorder="1" applyAlignment="1">
      <alignment horizontal="left" vertical="center"/>
    </xf>
    <xf numFmtId="0" fontId="32" fillId="4" borderId="3" xfId="0" applyFont="1" applyFill="1" applyBorder="1" applyAlignment="1">
      <alignment vertical="center"/>
    </xf>
    <xf numFmtId="0" fontId="21" fillId="4" borderId="3" xfId="0" applyFont="1" applyFill="1" applyBorder="1" applyAlignment="1">
      <alignment horizontal="center" vertical="center"/>
    </xf>
    <xf numFmtId="1" fontId="21" fillId="4" borderId="3" xfId="1" applyNumberFormat="1" applyFont="1" applyFill="1" applyBorder="1" applyAlignment="1" applyProtection="1">
      <alignment horizontal="center" vertical="center"/>
    </xf>
    <xf numFmtId="9" fontId="21" fillId="4" borderId="3" xfId="1" applyFont="1" applyFill="1" applyBorder="1" applyAlignment="1" applyProtection="1">
      <alignment horizontal="center" vertical="center"/>
    </xf>
    <xf numFmtId="0" fontId="39" fillId="0" borderId="0" xfId="0" applyFont="1" applyAlignment="1">
      <alignment vertical="center" wrapText="1"/>
    </xf>
    <xf numFmtId="1" fontId="21" fillId="4" borderId="3" xfId="0" applyNumberFormat="1" applyFont="1" applyFill="1" applyBorder="1" applyAlignment="1">
      <alignment horizontal="center" vertical="center"/>
    </xf>
    <xf numFmtId="1" fontId="37" fillId="4" borderId="3" xfId="0" applyNumberFormat="1" applyFont="1" applyFill="1" applyBorder="1" applyAlignment="1">
      <alignment horizontal="center" vertical="center"/>
    </xf>
    <xf numFmtId="0" fontId="21" fillId="4" borderId="3" xfId="0" applyFont="1" applyFill="1" applyBorder="1" applyAlignment="1">
      <alignment horizontal="left" vertical="center"/>
    </xf>
    <xf numFmtId="0" fontId="11" fillId="0" borderId="0" xfId="0" quotePrefix="1" applyFont="1" applyAlignment="1">
      <alignment horizontal="left" wrapText="1" indent="1"/>
    </xf>
    <xf numFmtId="0" fontId="11" fillId="0" borderId="0" xfId="0" quotePrefix="1" applyFont="1" applyAlignment="1">
      <alignment wrapText="1"/>
    </xf>
    <xf numFmtId="0" fontId="49" fillId="0" borderId="0" xfId="0" applyFont="1" applyAlignment="1" applyProtection="1">
      <alignment vertical="center"/>
      <protection locked="0"/>
    </xf>
    <xf numFmtId="0" fontId="50" fillId="0" borderId="0" xfId="0" applyFont="1" applyAlignment="1" applyProtection="1">
      <alignment vertical="center"/>
      <protection locked="0"/>
    </xf>
    <xf numFmtId="0" fontId="51" fillId="0" borderId="0" xfId="0" applyFont="1" applyAlignment="1">
      <alignment horizontal="right" vertical="center"/>
    </xf>
    <xf numFmtId="0" fontId="54" fillId="0" borderId="0" xfId="0" applyFont="1" applyAlignment="1" applyProtection="1">
      <alignment vertical="center"/>
      <protection locked="0"/>
    </xf>
    <xf numFmtId="0" fontId="55" fillId="0" borderId="0" xfId="0" applyFont="1" applyProtection="1">
      <protection locked="0"/>
    </xf>
    <xf numFmtId="0" fontId="56" fillId="5" borderId="0" xfId="3" applyNumberFormat="1" applyFont="1" applyFill="1" applyAlignment="1" applyProtection="1">
      <alignment horizontal="right"/>
      <protection locked="0"/>
    </xf>
    <xf numFmtId="0" fontId="57" fillId="0" borderId="0" xfId="0" applyFont="1" applyProtection="1">
      <protection locked="0"/>
    </xf>
    <xf numFmtId="0" fontId="51" fillId="0" borderId="0" xfId="0" applyFont="1"/>
    <xf numFmtId="0" fontId="52" fillId="0" borderId="0" xfId="3" applyAlignment="1" applyProtection="1">
      <alignment horizontal="left"/>
    </xf>
    <xf numFmtId="0" fontId="58" fillId="0" borderId="0" xfId="0" applyFont="1"/>
    <xf numFmtId="0" fontId="58" fillId="0" borderId="0" xfId="0" applyFont="1" applyAlignment="1">
      <alignment horizontal="right" vertical="center"/>
    </xf>
    <xf numFmtId="0" fontId="59" fillId="0" borderId="4" xfId="0" applyFont="1" applyBorder="1" applyAlignment="1" applyProtection="1">
      <alignment horizontal="center" vertical="center"/>
      <protection locked="0"/>
    </xf>
    <xf numFmtId="167" fontId="61" fillId="0" borderId="9" xfId="0" applyNumberFormat="1" applyFont="1" applyBorder="1" applyAlignment="1">
      <alignment horizontal="center" vertical="center" shrinkToFit="1"/>
    </xf>
    <xf numFmtId="167" fontId="61" fillId="0" borderId="10" xfId="0" applyNumberFormat="1" applyFont="1" applyBorder="1" applyAlignment="1">
      <alignment horizontal="center" vertical="center" shrinkToFit="1"/>
    </xf>
    <xf numFmtId="167" fontId="61" fillId="0" borderId="13" xfId="0" applyNumberFormat="1" applyFont="1" applyBorder="1" applyAlignment="1">
      <alignment horizontal="center" vertical="center" shrinkToFit="1"/>
    </xf>
    <xf numFmtId="0" fontId="62" fillId="0" borderId="6" xfId="0" applyFont="1" applyBorder="1" applyAlignment="1">
      <alignment horizontal="left" vertical="center"/>
    </xf>
    <xf numFmtId="0" fontId="62" fillId="0" borderId="6" xfId="0" applyFont="1" applyBorder="1" applyAlignment="1">
      <alignment horizontal="center" vertical="center" wrapText="1"/>
    </xf>
    <xf numFmtId="0" fontId="63" fillId="0" borderId="6" xfId="0" applyFont="1" applyBorder="1" applyAlignment="1">
      <alignment horizontal="center" vertical="center" wrapText="1"/>
    </xf>
    <xf numFmtId="0" fontId="62" fillId="0" borderId="6" xfId="0" applyFont="1" applyBorder="1" applyAlignment="1">
      <alignment horizontal="center" vertical="center"/>
    </xf>
    <xf numFmtId="0" fontId="64" fillId="0" borderId="11" xfId="0" applyFont="1" applyBorder="1" applyAlignment="1">
      <alignment horizontal="center" vertical="center" shrinkToFit="1"/>
    </xf>
    <xf numFmtId="0" fontId="64" fillId="0" borderId="12" xfId="0" applyFont="1" applyBorder="1" applyAlignment="1">
      <alignment horizontal="center" vertical="center" shrinkToFit="1"/>
    </xf>
    <xf numFmtId="0" fontId="64" fillId="0" borderId="14" xfId="0" applyFont="1" applyBorder="1" applyAlignment="1">
      <alignment horizontal="center" vertical="center" shrinkToFit="1"/>
    </xf>
    <xf numFmtId="0" fontId="65" fillId="8" borderId="7" xfId="0" applyFont="1" applyFill="1" applyBorder="1" applyAlignment="1">
      <alignment horizontal="left" vertical="center"/>
    </xf>
    <xf numFmtId="0" fontId="65" fillId="8" borderId="7" xfId="0" applyFont="1" applyFill="1" applyBorder="1" applyAlignment="1">
      <alignment vertical="center"/>
    </xf>
    <xf numFmtId="0" fontId="64" fillId="8" borderId="7" xfId="0" applyFont="1" applyFill="1" applyBorder="1" applyAlignment="1">
      <alignment vertical="center"/>
    </xf>
    <xf numFmtId="0" fontId="64" fillId="8" borderId="7" xfId="0" applyFont="1" applyFill="1" applyBorder="1" applyAlignment="1">
      <alignment horizontal="center" vertical="center"/>
    </xf>
    <xf numFmtId="165" fontId="64" fillId="8" borderId="7" xfId="0" applyNumberFormat="1" applyFont="1" applyFill="1" applyBorder="1" applyAlignment="1">
      <alignment horizontal="right" vertical="center"/>
    </xf>
    <xf numFmtId="165" fontId="64" fillId="8" borderId="7" xfId="0" applyNumberFormat="1" applyFont="1" applyFill="1" applyBorder="1" applyAlignment="1">
      <alignment horizontal="center" vertical="center"/>
    </xf>
    <xf numFmtId="1" fontId="64" fillId="8" borderId="7" xfId="4" applyNumberFormat="1" applyFont="1" applyFill="1" applyBorder="1" applyAlignment="1" applyProtection="1">
      <alignment horizontal="center" vertical="center"/>
    </xf>
    <xf numFmtId="9" fontId="64" fillId="8" borderId="7" xfId="4" applyFont="1" applyFill="1" applyBorder="1" applyAlignment="1" applyProtection="1">
      <alignment horizontal="center" vertical="center"/>
    </xf>
    <xf numFmtId="1" fontId="64" fillId="8" borderId="7" xfId="0" applyNumberFormat="1" applyFont="1" applyFill="1" applyBorder="1" applyAlignment="1">
      <alignment horizontal="center" vertical="center"/>
    </xf>
    <xf numFmtId="1" fontId="66" fillId="8" borderId="7" xfId="0" applyNumberFormat="1" applyFont="1" applyFill="1" applyBorder="1" applyAlignment="1">
      <alignment horizontal="center" vertical="center"/>
    </xf>
    <xf numFmtId="0" fontId="64" fillId="8" borderId="7" xfId="0" applyFont="1" applyFill="1" applyBorder="1" applyAlignment="1">
      <alignment horizontal="left" vertical="center"/>
    </xf>
    <xf numFmtId="0" fontId="64" fillId="8" borderId="3" xfId="0" applyFont="1" applyFill="1" applyBorder="1" applyAlignment="1">
      <alignment vertical="center"/>
    </xf>
    <xf numFmtId="0" fontId="64" fillId="0" borderId="3" xfId="0" applyFont="1" applyBorder="1" applyAlignment="1">
      <alignment horizontal="left" vertical="center"/>
    </xf>
    <xf numFmtId="0" fontId="64" fillId="0" borderId="3" xfId="0" applyFont="1" applyBorder="1" applyAlignment="1">
      <alignment vertical="center" wrapText="1"/>
    </xf>
    <xf numFmtId="0" fontId="64" fillId="0" borderId="3" xfId="0" applyFont="1" applyBorder="1" applyAlignment="1">
      <alignment vertical="center"/>
    </xf>
    <xf numFmtId="0" fontId="67" fillId="0" borderId="8" xfId="0" applyFont="1" applyBorder="1" applyAlignment="1">
      <alignment horizontal="center" vertical="center"/>
    </xf>
    <xf numFmtId="168" fontId="67" fillId="9" borderId="8" xfId="0" applyNumberFormat="1" applyFont="1" applyFill="1" applyBorder="1" applyAlignment="1">
      <alignment horizontal="center" vertical="center"/>
    </xf>
    <xf numFmtId="168" fontId="67" fillId="0" borderId="8" xfId="0" applyNumberFormat="1" applyFont="1" applyBorder="1" applyAlignment="1">
      <alignment horizontal="center" vertical="center"/>
    </xf>
    <xf numFmtId="1" fontId="67" fillId="10" borderId="8" xfId="0" applyNumberFormat="1" applyFont="1" applyFill="1" applyBorder="1" applyAlignment="1">
      <alignment horizontal="center" vertical="center"/>
    </xf>
    <xf numFmtId="9" fontId="67" fillId="10" borderId="8" xfId="4" applyFont="1" applyFill="1" applyBorder="1" applyAlignment="1" applyProtection="1">
      <alignment horizontal="center" vertical="center"/>
    </xf>
    <xf numFmtId="1" fontId="67" fillId="0" borderId="8" xfId="0" applyNumberFormat="1" applyFont="1" applyBorder="1" applyAlignment="1">
      <alignment horizontal="center" vertical="center"/>
    </xf>
    <xf numFmtId="1" fontId="68" fillId="0" borderId="8" xfId="0" applyNumberFormat="1" applyFont="1" applyBorder="1" applyAlignment="1">
      <alignment horizontal="center" vertical="center"/>
    </xf>
    <xf numFmtId="0" fontId="69" fillId="0" borderId="3" xfId="0" applyFont="1" applyBorder="1" applyAlignment="1">
      <alignment horizontal="left" vertical="center"/>
    </xf>
    <xf numFmtId="0" fontId="69" fillId="0" borderId="3" xfId="0" applyFont="1" applyBorder="1" applyAlignment="1">
      <alignment vertical="center" wrapText="1"/>
    </xf>
    <xf numFmtId="0" fontId="69" fillId="0" borderId="3" xfId="0" applyFont="1" applyBorder="1" applyAlignment="1">
      <alignment vertical="center"/>
    </xf>
    <xf numFmtId="0" fontId="69" fillId="0" borderId="8" xfId="0" applyFont="1" applyBorder="1" applyAlignment="1">
      <alignment horizontal="center" vertical="center"/>
    </xf>
    <xf numFmtId="168" fontId="69" fillId="9" borderId="8" xfId="0" applyNumberFormat="1" applyFont="1" applyFill="1" applyBorder="1" applyAlignment="1">
      <alignment horizontal="center" vertical="center"/>
    </xf>
    <xf numFmtId="168" fontId="69" fillId="0" borderId="8" xfId="0" applyNumberFormat="1" applyFont="1" applyBorder="1" applyAlignment="1">
      <alignment horizontal="center" vertical="center"/>
    </xf>
    <xf numFmtId="1" fontId="69" fillId="10" borderId="8" xfId="0" applyNumberFormat="1" applyFont="1" applyFill="1" applyBorder="1" applyAlignment="1">
      <alignment horizontal="center" vertical="center"/>
    </xf>
    <xf numFmtId="9" fontId="69" fillId="10" borderId="8" xfId="4" applyFont="1" applyFill="1" applyBorder="1" applyAlignment="1" applyProtection="1">
      <alignment horizontal="center" vertical="center"/>
    </xf>
    <xf numFmtId="1" fontId="69" fillId="0" borderId="8" xfId="0" applyNumberFormat="1" applyFont="1" applyBorder="1" applyAlignment="1">
      <alignment horizontal="center" vertical="center"/>
    </xf>
    <xf numFmtId="1" fontId="70" fillId="0" borderId="8" xfId="0" applyNumberFormat="1" applyFont="1" applyBorder="1" applyAlignment="1">
      <alignment horizontal="center" vertical="center"/>
    </xf>
    <xf numFmtId="165" fontId="67" fillId="9" borderId="8" xfId="0" applyNumberFormat="1" applyFont="1" applyFill="1" applyBorder="1" applyAlignment="1">
      <alignment horizontal="center" vertical="center"/>
    </xf>
    <xf numFmtId="165" fontId="67" fillId="0" borderId="8" xfId="0" applyNumberFormat="1" applyFont="1" applyBorder="1" applyAlignment="1">
      <alignment horizontal="center" vertical="center"/>
    </xf>
    <xf numFmtId="0" fontId="65" fillId="8" borderId="3" xfId="0" applyFont="1" applyFill="1" applyBorder="1" applyAlignment="1">
      <alignment horizontal="left" vertical="center"/>
    </xf>
    <xf numFmtId="0" fontId="65" fillId="8" borderId="3" xfId="0" applyFont="1" applyFill="1" applyBorder="1" applyAlignment="1">
      <alignment vertical="center"/>
    </xf>
    <xf numFmtId="0" fontId="64" fillId="8" borderId="3" xfId="0" applyFont="1" applyFill="1" applyBorder="1" applyAlignment="1">
      <alignment horizontal="center" vertical="center"/>
    </xf>
    <xf numFmtId="165" fontId="64" fillId="8" borderId="3" xfId="0" applyNumberFormat="1" applyFont="1" applyFill="1" applyBorder="1" applyAlignment="1">
      <alignment horizontal="center" vertical="center"/>
    </xf>
    <xf numFmtId="1" fontId="64" fillId="8" borderId="3" xfId="4" applyNumberFormat="1" applyFont="1" applyFill="1" applyBorder="1" applyAlignment="1" applyProtection="1">
      <alignment horizontal="center" vertical="center"/>
    </xf>
    <xf numFmtId="9" fontId="64" fillId="8" borderId="3" xfId="4" applyFont="1" applyFill="1" applyBorder="1" applyAlignment="1" applyProtection="1">
      <alignment horizontal="center" vertical="center"/>
    </xf>
    <xf numFmtId="1" fontId="64" fillId="8" borderId="3" xfId="0" applyNumberFormat="1" applyFont="1" applyFill="1" applyBorder="1" applyAlignment="1">
      <alignment horizontal="center" vertical="center"/>
    </xf>
    <xf numFmtId="1" fontId="66" fillId="8" borderId="3" xfId="0" applyNumberFormat="1" applyFont="1" applyFill="1" applyBorder="1" applyAlignment="1">
      <alignment horizontal="center" vertical="center"/>
    </xf>
    <xf numFmtId="0" fontId="64" fillId="8" borderId="3" xfId="0" applyFont="1" applyFill="1" applyBorder="1" applyAlignment="1">
      <alignment horizontal="left" vertical="center"/>
    </xf>
    <xf numFmtId="0" fontId="71" fillId="0" borderId="0" xfId="0" applyNumberFormat="1" applyFont="1" applyFill="1" applyBorder="1" applyAlignment="1" applyProtection="1">
      <alignment vertical="center" wrapText="1"/>
    </xf>
    <xf numFmtId="0" fontId="76" fillId="0" borderId="0" xfId="0" applyFont="1" applyAlignment="1">
      <alignment horizontal="center" vertical="center" wrapText="1"/>
    </xf>
    <xf numFmtId="0" fontId="21" fillId="0" borderId="0" xfId="0" applyFont="1" applyBorder="1" applyAlignment="1">
      <alignment vertical="center"/>
    </xf>
    <xf numFmtId="0" fontId="69" fillId="0" borderId="0" xfId="0" applyFont="1" applyBorder="1" applyAlignment="1">
      <alignment vertical="center"/>
    </xf>
    <xf numFmtId="1" fontId="69" fillId="3" borderId="8" xfId="0" applyNumberFormat="1" applyFont="1" applyFill="1" applyBorder="1" applyAlignment="1">
      <alignment horizontal="center" vertical="center"/>
    </xf>
    <xf numFmtId="9" fontId="69" fillId="3" borderId="8" xfId="1" applyFont="1" applyFill="1" applyBorder="1" applyAlignment="1" applyProtection="1">
      <alignment horizontal="center" vertical="center"/>
    </xf>
    <xf numFmtId="1" fontId="0" fillId="0" borderId="0" xfId="0" applyNumberFormat="1"/>
    <xf numFmtId="168" fontId="23" fillId="0" borderId="0" xfId="0" applyNumberFormat="1" applyFont="1" applyAlignment="1" applyProtection="1">
      <alignment vertical="center"/>
      <protection locked="0"/>
    </xf>
    <xf numFmtId="168" fontId="27" fillId="0" borderId="0" xfId="0" applyNumberFormat="1" applyFont="1" applyProtection="1">
      <protection locked="0"/>
    </xf>
    <xf numFmtId="168" fontId="0" fillId="0" borderId="0" xfId="0" applyNumberFormat="1"/>
    <xf numFmtId="168" fontId="28" fillId="0" borderId="0" xfId="0" applyNumberFormat="1" applyFont="1"/>
    <xf numFmtId="168" fontId="30" fillId="0" borderId="6" xfId="0" applyNumberFormat="1" applyFont="1" applyBorder="1" applyAlignment="1">
      <alignment horizontal="center" vertical="center"/>
    </xf>
    <xf numFmtId="168" fontId="21" fillId="4" borderId="7" xfId="0" applyNumberFormat="1" applyFont="1" applyFill="1" applyBorder="1" applyAlignment="1">
      <alignment horizontal="right" vertical="center"/>
    </xf>
    <xf numFmtId="168" fontId="33" fillId="6" borderId="8" xfId="0" applyNumberFormat="1" applyFont="1" applyFill="1" applyBorder="1" applyAlignment="1">
      <alignment horizontal="center" vertical="center"/>
    </xf>
    <xf numFmtId="168" fontId="69" fillId="6" borderId="8" xfId="0" applyNumberFormat="1" applyFont="1" applyFill="1" applyBorder="1" applyAlignment="1">
      <alignment horizontal="center" vertical="center"/>
    </xf>
    <xf numFmtId="168" fontId="21" fillId="4" borderId="3" xfId="0" applyNumberFormat="1" applyFont="1" applyFill="1" applyBorder="1" applyAlignment="1">
      <alignment horizontal="center" vertical="center"/>
    </xf>
    <xf numFmtId="168" fontId="21" fillId="4" borderId="7" xfId="0" applyNumberFormat="1" applyFont="1" applyFill="1" applyBorder="1" applyAlignment="1">
      <alignment horizontal="center" vertical="center"/>
    </xf>
    <xf numFmtId="168" fontId="33" fillId="0" borderId="8" xfId="0" applyNumberFormat="1" applyFont="1" applyBorder="1" applyAlignment="1">
      <alignment horizontal="center" vertical="center"/>
    </xf>
    <xf numFmtId="0" fontId="21" fillId="0" borderId="0" xfId="0" applyFont="1" applyBorder="1" applyAlignment="1">
      <alignment horizontal="left" vertical="center"/>
    </xf>
    <xf numFmtId="0" fontId="21" fillId="11" borderId="3" xfId="0" applyFont="1" applyFill="1" applyBorder="1" applyAlignment="1">
      <alignment horizontal="left" vertical="center"/>
    </xf>
    <xf numFmtId="0" fontId="21" fillId="11" borderId="0" xfId="0" applyFont="1" applyFill="1" applyBorder="1" applyAlignment="1">
      <alignment horizontal="left" vertical="center"/>
    </xf>
    <xf numFmtId="0" fontId="21" fillId="11" borderId="3" xfId="0" applyFont="1" applyFill="1" applyBorder="1" applyAlignment="1">
      <alignment vertical="center"/>
    </xf>
    <xf numFmtId="0" fontId="21" fillId="11" borderId="0" xfId="0" applyFont="1" applyFill="1" applyBorder="1" applyAlignment="1">
      <alignment vertical="center"/>
    </xf>
    <xf numFmtId="0" fontId="33" fillId="11" borderId="8" xfId="0" applyFont="1" applyFill="1" applyBorder="1" applyAlignment="1">
      <alignment horizontal="center" vertical="center"/>
    </xf>
    <xf numFmtId="168" fontId="33" fillId="12" borderId="8" xfId="0" applyNumberFormat="1" applyFont="1" applyFill="1" applyBorder="1" applyAlignment="1">
      <alignment horizontal="center" vertical="center"/>
    </xf>
    <xf numFmtId="168" fontId="33" fillId="11" borderId="8" xfId="0" applyNumberFormat="1" applyFont="1" applyFill="1" applyBorder="1" applyAlignment="1">
      <alignment horizontal="center" vertical="center"/>
    </xf>
    <xf numFmtId="1" fontId="33" fillId="11" borderId="8" xfId="0" applyNumberFormat="1" applyFont="1" applyFill="1" applyBorder="1" applyAlignment="1">
      <alignment horizontal="center" vertical="center"/>
    </xf>
    <xf numFmtId="9" fontId="33" fillId="11" borderId="8" xfId="1" applyFont="1" applyFill="1" applyBorder="1" applyAlignment="1" applyProtection="1">
      <alignment horizontal="center" vertical="center"/>
    </xf>
    <xf numFmtId="1" fontId="38" fillId="11" borderId="8" xfId="0" applyNumberFormat="1" applyFont="1" applyFill="1" applyBorder="1" applyAlignment="1">
      <alignment horizontal="center" vertical="center"/>
    </xf>
    <xf numFmtId="0" fontId="78" fillId="0" borderId="0" xfId="6"/>
    <xf numFmtId="0" fontId="79" fillId="11" borderId="0" xfId="6" applyFont="1" applyFill="1" applyAlignment="1">
      <alignment horizontal="left"/>
    </xf>
    <xf numFmtId="0" fontId="79" fillId="0" borderId="0" xfId="6" applyFont="1"/>
    <xf numFmtId="14" fontId="78" fillId="0" borderId="0" xfId="6" applyNumberFormat="1"/>
    <xf numFmtId="22" fontId="78" fillId="0" borderId="0" xfId="6" applyNumberFormat="1"/>
    <xf numFmtId="0" fontId="35" fillId="0" borderId="0" xfId="2" applyAlignment="1" applyProtection="1"/>
    <xf numFmtId="0" fontId="21" fillId="0" borderId="3" xfId="0" applyFont="1" applyFill="1" applyBorder="1" applyAlignment="1">
      <alignment horizontal="left" vertical="center"/>
    </xf>
    <xf numFmtId="0" fontId="21" fillId="0" borderId="0" xfId="0" applyFont="1" applyFill="1" applyBorder="1" applyAlignment="1">
      <alignment horizontal="left" vertical="center"/>
    </xf>
    <xf numFmtId="49" fontId="28" fillId="0" borderId="0" xfId="0" applyNumberFormat="1" applyFont="1" applyFill="1" applyAlignment="1">
      <alignment horizontal="left" vertical="center" wrapText="1"/>
    </xf>
    <xf numFmtId="0" fontId="21" fillId="0" borderId="3" xfId="0" applyFont="1" applyFill="1" applyBorder="1" applyAlignment="1">
      <alignment vertical="center"/>
    </xf>
    <xf numFmtId="0" fontId="21" fillId="0" borderId="0" xfId="0" applyFont="1" applyFill="1" applyBorder="1" applyAlignment="1">
      <alignment vertical="center"/>
    </xf>
    <xf numFmtId="0" fontId="33" fillId="0" borderId="8" xfId="0" applyFont="1" applyFill="1" applyBorder="1" applyAlignment="1">
      <alignment horizontal="center" vertical="center"/>
    </xf>
    <xf numFmtId="168" fontId="33" fillId="0" borderId="8" xfId="0" applyNumberFormat="1" applyFont="1" applyFill="1" applyBorder="1" applyAlignment="1">
      <alignment horizontal="center" vertical="center"/>
    </xf>
    <xf numFmtId="1" fontId="33" fillId="0" borderId="8" xfId="0" applyNumberFormat="1" applyFont="1" applyFill="1" applyBorder="1" applyAlignment="1">
      <alignment horizontal="center" vertical="center"/>
    </xf>
    <xf numFmtId="1" fontId="38" fillId="0" borderId="8" xfId="0" applyNumberFormat="1" applyFont="1" applyFill="1" applyBorder="1" applyAlignment="1">
      <alignment horizontal="center" vertical="center"/>
    </xf>
    <xf numFmtId="0" fontId="35" fillId="0" borderId="7" xfId="2" applyFill="1" applyBorder="1" applyAlignment="1" applyProtection="1">
      <alignment vertical="center" wrapText="1"/>
    </xf>
    <xf numFmtId="0" fontId="35" fillId="0" borderId="3" xfId="2" applyBorder="1" applyAlignment="1" applyProtection="1">
      <alignment vertical="center" wrapText="1"/>
    </xf>
    <xf numFmtId="168" fontId="33" fillId="13" borderId="8" xfId="0" applyNumberFormat="1" applyFont="1" applyFill="1" applyBorder="1" applyAlignment="1">
      <alignment horizontal="center" vertical="center"/>
    </xf>
    <xf numFmtId="1" fontId="33" fillId="13" borderId="8" xfId="0" applyNumberFormat="1" applyFont="1" applyFill="1" applyBorder="1" applyAlignment="1">
      <alignment horizontal="center" vertical="center"/>
    </xf>
    <xf numFmtId="9" fontId="33" fillId="13" borderId="8" xfId="1" applyFont="1" applyFill="1" applyBorder="1" applyAlignment="1" applyProtection="1">
      <alignment horizontal="center" vertical="center"/>
    </xf>
    <xf numFmtId="168" fontId="0" fillId="0" borderId="0" xfId="0" applyNumberFormat="1" applyAlignment="1">
      <alignment horizontal="center"/>
    </xf>
    <xf numFmtId="168" fontId="76" fillId="0" borderId="0" xfId="0" applyNumberFormat="1" applyFont="1" applyAlignment="1">
      <alignment horizontal="center"/>
    </xf>
    <xf numFmtId="168" fontId="51" fillId="0" borderId="0" xfId="0" applyNumberFormat="1" applyFont="1" applyAlignment="1">
      <alignment horizontal="center"/>
    </xf>
    <xf numFmtId="0" fontId="76" fillId="0" borderId="0" xfId="0" applyFont="1" applyAlignment="1">
      <alignment horizontal="center"/>
    </xf>
    <xf numFmtId="0" fontId="51" fillId="0" borderId="0" xfId="0" applyNumberFormat="1" applyFont="1" applyAlignment="1">
      <alignment horizontal="left"/>
    </xf>
    <xf numFmtId="0" fontId="0" fillId="0" borderId="0" xfId="0" applyNumberFormat="1" applyAlignment="1">
      <alignment horizontal="right"/>
    </xf>
    <xf numFmtId="2" fontId="0" fillId="0" borderId="0" xfId="0" applyNumberFormat="1"/>
    <xf numFmtId="0" fontId="21" fillId="11" borderId="3" xfId="0" applyFont="1" applyFill="1" applyBorder="1" applyAlignment="1">
      <alignment vertical="center" wrapText="1"/>
    </xf>
    <xf numFmtId="0" fontId="49" fillId="0" borderId="0" xfId="7" applyFont="1" applyAlignment="1" applyProtection="1">
      <alignment vertical="center"/>
      <protection locked="0"/>
    </xf>
    <xf numFmtId="0" fontId="50" fillId="0" borderId="0" xfId="7" applyFont="1" applyAlignment="1" applyProtection="1">
      <alignment vertical="center"/>
      <protection locked="0"/>
    </xf>
    <xf numFmtId="0" fontId="51" fillId="0" borderId="0" xfId="7"/>
    <xf numFmtId="0" fontId="51" fillId="0" borderId="0" xfId="7" applyAlignment="1">
      <alignment horizontal="right" vertical="center"/>
    </xf>
    <xf numFmtId="0" fontId="54" fillId="0" borderId="0" xfId="7" applyFont="1" applyAlignment="1" applyProtection="1">
      <alignment vertical="center"/>
      <protection locked="0"/>
    </xf>
    <xf numFmtId="0" fontId="55" fillId="0" borderId="0" xfId="7" applyFont="1" applyProtection="1">
      <protection locked="0"/>
    </xf>
    <xf numFmtId="0" fontId="51" fillId="5" borderId="0" xfId="7" applyFill="1"/>
    <xf numFmtId="0" fontId="58" fillId="0" borderId="0" xfId="7" applyFont="1"/>
    <xf numFmtId="0" fontId="58" fillId="0" borderId="0" xfId="7" applyFont="1" applyAlignment="1">
      <alignment horizontal="right" vertical="center"/>
    </xf>
    <xf numFmtId="0" fontId="59" fillId="0" borderId="4" xfId="7" applyFont="1" applyBorder="1" applyAlignment="1" applyProtection="1">
      <alignment horizontal="center" vertical="center"/>
      <protection locked="0"/>
    </xf>
    <xf numFmtId="167" fontId="61" fillId="0" borderId="9" xfId="7" applyNumberFormat="1" applyFont="1" applyBorder="1" applyAlignment="1">
      <alignment horizontal="center" vertical="center" shrinkToFit="1"/>
    </xf>
    <xf numFmtId="167" fontId="61" fillId="0" borderId="10" xfId="7" applyNumberFormat="1" applyFont="1" applyBorder="1" applyAlignment="1">
      <alignment horizontal="center" vertical="center" shrinkToFit="1"/>
    </xf>
    <xf numFmtId="167" fontId="61" fillId="0" borderId="13" xfId="7" applyNumberFormat="1" applyFont="1" applyBorder="1" applyAlignment="1">
      <alignment horizontal="center" vertical="center" shrinkToFit="1"/>
    </xf>
    <xf numFmtId="0" fontId="62" fillId="0" borderId="6" xfId="7" applyFont="1" applyBorder="1" applyAlignment="1">
      <alignment horizontal="left" vertical="center"/>
    </xf>
    <xf numFmtId="0" fontId="62" fillId="0" borderId="6" xfId="7" applyFont="1" applyBorder="1" applyAlignment="1">
      <alignment horizontal="center" vertical="center" wrapText="1"/>
    </xf>
    <xf numFmtId="0" fontId="63" fillId="0" borderId="6" xfId="7" applyFont="1" applyBorder="1" applyAlignment="1">
      <alignment horizontal="center" vertical="center" wrapText="1"/>
    </xf>
    <xf numFmtId="0" fontId="64" fillId="0" borderId="11" xfId="7" applyFont="1" applyBorder="1" applyAlignment="1">
      <alignment horizontal="center" vertical="center" shrinkToFit="1"/>
    </xf>
    <xf numFmtId="0" fontId="64" fillId="0" borderId="12" xfId="7" applyFont="1" applyBorder="1" applyAlignment="1">
      <alignment horizontal="center" vertical="center" shrinkToFit="1"/>
    </xf>
    <xf numFmtId="0" fontId="64" fillId="0" borderId="14" xfId="7" applyFont="1" applyBorder="1" applyAlignment="1">
      <alignment horizontal="center" vertical="center" shrinkToFit="1"/>
    </xf>
    <xf numFmtId="0" fontId="65" fillId="4" borderId="7" xfId="7" applyFont="1" applyFill="1" applyBorder="1" applyAlignment="1">
      <alignment horizontal="left" vertical="center"/>
    </xf>
    <xf numFmtId="0" fontId="65" fillId="4" borderId="7" xfId="7" applyFont="1" applyFill="1" applyBorder="1" applyAlignment="1">
      <alignment vertical="center"/>
    </xf>
    <xf numFmtId="0" fontId="64" fillId="4" borderId="7" xfId="7" applyFont="1" applyFill="1" applyBorder="1" applyAlignment="1">
      <alignment vertical="center"/>
    </xf>
    <xf numFmtId="0" fontId="64" fillId="4" borderId="7" xfId="7" applyFont="1" applyFill="1" applyBorder="1" applyAlignment="1">
      <alignment horizontal="center" vertical="center"/>
    </xf>
    <xf numFmtId="1" fontId="64" fillId="4" borderId="7" xfId="4" applyNumberFormat="1" applyFont="1" applyFill="1" applyBorder="1" applyAlignment="1" applyProtection="1">
      <alignment horizontal="center" vertical="center"/>
    </xf>
    <xf numFmtId="9" fontId="64" fillId="4" borderId="7" xfId="4" applyFont="1" applyFill="1" applyBorder="1" applyAlignment="1" applyProtection="1">
      <alignment horizontal="center" vertical="center"/>
    </xf>
    <xf numFmtId="1" fontId="64" fillId="4" borderId="7" xfId="7" applyNumberFormat="1" applyFont="1" applyFill="1" applyBorder="1" applyAlignment="1">
      <alignment horizontal="center" vertical="center"/>
    </xf>
    <xf numFmtId="1" fontId="66" fillId="4" borderId="7" xfId="7" applyNumberFormat="1" applyFont="1" applyFill="1" applyBorder="1" applyAlignment="1">
      <alignment horizontal="center" vertical="center"/>
    </xf>
    <xf numFmtId="0" fontId="64" fillId="4" borderId="7" xfId="7" applyFont="1" applyFill="1" applyBorder="1" applyAlignment="1">
      <alignment horizontal="left" vertical="center"/>
    </xf>
    <xf numFmtId="0" fontId="64" fillId="4" borderId="3" xfId="7" applyFont="1" applyFill="1" applyBorder="1" applyAlignment="1">
      <alignment vertical="center"/>
    </xf>
    <xf numFmtId="0" fontId="64" fillId="0" borderId="3" xfId="7" applyFont="1" applyBorder="1" applyAlignment="1">
      <alignment horizontal="left" vertical="center"/>
    </xf>
    <xf numFmtId="0" fontId="64" fillId="14" borderId="3" xfId="7" applyFont="1" applyFill="1" applyBorder="1" applyAlignment="1">
      <alignment vertical="center" wrapText="1"/>
    </xf>
    <xf numFmtId="0" fontId="64" fillId="0" borderId="3" xfId="7" applyFont="1" applyBorder="1" applyAlignment="1">
      <alignment vertical="center"/>
    </xf>
    <xf numFmtId="0" fontId="67" fillId="0" borderId="8" xfId="7" applyFont="1" applyBorder="1" applyAlignment="1">
      <alignment horizontal="center" vertical="center"/>
    </xf>
    <xf numFmtId="1" fontId="67" fillId="3" borderId="8" xfId="7" applyNumberFormat="1" applyFont="1" applyFill="1" applyBorder="1" applyAlignment="1">
      <alignment horizontal="center" vertical="center"/>
    </xf>
    <xf numFmtId="9" fontId="67" fillId="3" borderId="8" xfId="4" applyFont="1" applyFill="1" applyBorder="1" applyAlignment="1" applyProtection="1">
      <alignment horizontal="center" vertical="center"/>
    </xf>
    <xf numFmtId="1" fontId="67" fillId="0" borderId="8" xfId="7" applyNumberFormat="1" applyFont="1" applyBorder="1" applyAlignment="1">
      <alignment horizontal="center" vertical="center"/>
    </xf>
    <xf numFmtId="1" fontId="68" fillId="0" borderId="8" xfId="7" applyNumberFormat="1" applyFont="1" applyBorder="1" applyAlignment="1">
      <alignment horizontal="center" vertical="center"/>
    </xf>
    <xf numFmtId="0" fontId="64" fillId="15" borderId="3" xfId="7" applyFont="1" applyFill="1" applyBorder="1" applyAlignment="1">
      <alignment vertical="center" wrapText="1"/>
    </xf>
    <xf numFmtId="49" fontId="58" fillId="7" borderId="0" xfId="7" applyNumberFormat="1" applyFont="1" applyFill="1" applyAlignment="1">
      <alignment horizontal="left" vertical="center" wrapText="1"/>
    </xf>
    <xf numFmtId="0" fontId="64" fillId="0" borderId="7" xfId="7" applyFont="1" applyBorder="1" applyAlignment="1">
      <alignment vertical="center" wrapText="1"/>
    </xf>
    <xf numFmtId="0" fontId="64" fillId="0" borderId="3" xfId="7" applyFont="1" applyBorder="1" applyAlignment="1">
      <alignment vertical="center" wrapText="1"/>
    </xf>
    <xf numFmtId="0" fontId="65" fillId="4" borderId="3" xfId="7" applyFont="1" applyFill="1" applyBorder="1" applyAlignment="1">
      <alignment horizontal="left" vertical="center"/>
    </xf>
    <xf numFmtId="0" fontId="65" fillId="4" borderId="3" xfId="7" applyFont="1" applyFill="1" applyBorder="1" applyAlignment="1">
      <alignment vertical="center"/>
    </xf>
    <xf numFmtId="0" fontId="64" fillId="4" borderId="3" xfId="7" applyFont="1" applyFill="1" applyBorder="1" applyAlignment="1">
      <alignment horizontal="center" vertical="center"/>
    </xf>
    <xf numFmtId="1" fontId="64" fillId="4" borderId="3" xfId="4" applyNumberFormat="1" applyFont="1" applyFill="1" applyBorder="1" applyAlignment="1" applyProtection="1">
      <alignment horizontal="center" vertical="center"/>
    </xf>
    <xf numFmtId="9" fontId="64" fillId="4" borderId="3" xfId="4" applyFont="1" applyFill="1" applyBorder="1" applyAlignment="1" applyProtection="1">
      <alignment horizontal="center" vertical="center"/>
    </xf>
    <xf numFmtId="1" fontId="64" fillId="4" borderId="3" xfId="7" applyNumberFormat="1" applyFont="1" applyFill="1" applyBorder="1" applyAlignment="1">
      <alignment horizontal="center" vertical="center"/>
    </xf>
    <xf numFmtId="1" fontId="66" fillId="4" borderId="3" xfId="7" applyNumberFormat="1" applyFont="1" applyFill="1" applyBorder="1" applyAlignment="1">
      <alignment horizontal="center" vertical="center"/>
    </xf>
    <xf numFmtId="0" fontId="64" fillId="4" borderId="3" xfId="7" applyFont="1" applyFill="1" applyBorder="1" applyAlignment="1">
      <alignment horizontal="left" vertical="center"/>
    </xf>
    <xf numFmtId="0" fontId="71" fillId="0" borderId="0" xfId="7" applyFont="1" applyAlignment="1">
      <alignment vertical="center" wrapText="1"/>
    </xf>
    <xf numFmtId="168" fontId="50" fillId="0" borderId="0" xfId="7" applyNumberFormat="1" applyFont="1" applyAlignment="1" applyProtection="1">
      <alignment vertical="center"/>
      <protection locked="0"/>
    </xf>
    <xf numFmtId="168" fontId="57" fillId="0" borderId="0" xfId="7" applyNumberFormat="1" applyFont="1" applyProtection="1">
      <protection locked="0"/>
    </xf>
    <xf numFmtId="168" fontId="51" fillId="0" borderId="0" xfId="7" applyNumberFormat="1"/>
    <xf numFmtId="168" fontId="58" fillId="0" borderId="0" xfId="7" applyNumberFormat="1" applyFont="1"/>
    <xf numFmtId="168" fontId="62" fillId="0" borderId="6" xfId="7" applyNumberFormat="1" applyFont="1" applyBorder="1" applyAlignment="1">
      <alignment horizontal="center" vertical="center"/>
    </xf>
    <xf numFmtId="168" fontId="64" fillId="4" borderId="7" xfId="7" applyNumberFormat="1" applyFont="1" applyFill="1" applyBorder="1" applyAlignment="1">
      <alignment horizontal="right" vertical="center"/>
    </xf>
    <xf numFmtId="168" fontId="64" fillId="4" borderId="7" xfId="7" applyNumberFormat="1" applyFont="1" applyFill="1" applyBorder="1" applyAlignment="1">
      <alignment horizontal="center" vertical="center"/>
    </xf>
    <xf numFmtId="168" fontId="67" fillId="6" borderId="8" xfId="7" applyNumberFormat="1" applyFont="1" applyFill="1" applyBorder="1" applyAlignment="1">
      <alignment horizontal="center" vertical="center"/>
    </xf>
    <xf numFmtId="168" fontId="67" fillId="0" borderId="8" xfId="7" applyNumberFormat="1" applyFont="1" applyBorder="1" applyAlignment="1">
      <alignment horizontal="center" vertical="center"/>
    </xf>
    <xf numFmtId="168" fontId="64" fillId="4" borderId="3" xfId="7" applyNumberFormat="1" applyFont="1" applyFill="1" applyBorder="1" applyAlignment="1">
      <alignment horizontal="center" vertical="center"/>
    </xf>
    <xf numFmtId="0" fontId="62" fillId="0" borderId="0" xfId="0" applyFont="1" applyBorder="1" applyAlignment="1">
      <alignment horizontal="center" vertical="center" wrapText="1"/>
    </xf>
    <xf numFmtId="0" fontId="65" fillId="16" borderId="7" xfId="7" applyFont="1" applyFill="1" applyBorder="1" applyAlignment="1">
      <alignment horizontal="left" vertical="center"/>
    </xf>
    <xf numFmtId="0" fontId="65" fillId="16" borderId="7" xfId="7" applyFont="1" applyFill="1" applyBorder="1" applyAlignment="1">
      <alignment vertical="center"/>
    </xf>
    <xf numFmtId="0" fontId="64" fillId="16" borderId="7" xfId="7" applyFont="1" applyFill="1" applyBorder="1" applyAlignment="1">
      <alignment vertical="center"/>
    </xf>
    <xf numFmtId="0" fontId="64" fillId="16" borderId="7" xfId="7" applyFont="1" applyFill="1" applyBorder="1" applyAlignment="1">
      <alignment horizontal="center" vertical="center"/>
    </xf>
    <xf numFmtId="169" fontId="64" fillId="16" borderId="7" xfId="7" applyNumberFormat="1" applyFont="1" applyFill="1" applyBorder="1" applyAlignment="1">
      <alignment horizontal="right" vertical="center"/>
    </xf>
    <xf numFmtId="169" fontId="64" fillId="16" borderId="7" xfId="7" applyNumberFormat="1" applyFont="1" applyFill="1" applyBorder="1" applyAlignment="1">
      <alignment horizontal="center" vertical="center"/>
    </xf>
    <xf numFmtId="1" fontId="64" fillId="16" borderId="7" xfId="4" applyNumberFormat="1" applyFont="1" applyFill="1" applyBorder="1" applyAlignment="1" applyProtection="1">
      <alignment horizontal="center" vertical="center"/>
    </xf>
    <xf numFmtId="9" fontId="64" fillId="16" borderId="7" xfId="4" applyFont="1" applyFill="1" applyBorder="1" applyAlignment="1" applyProtection="1">
      <alignment horizontal="center" vertical="center"/>
    </xf>
    <xf numFmtId="1" fontId="64" fillId="16" borderId="7" xfId="7" applyNumberFormat="1" applyFont="1" applyFill="1" applyBorder="1" applyAlignment="1">
      <alignment horizontal="center" vertical="center"/>
    </xf>
    <xf numFmtId="1" fontId="66" fillId="16" borderId="7" xfId="7" applyNumberFormat="1" applyFont="1" applyFill="1" applyBorder="1" applyAlignment="1">
      <alignment horizontal="center" vertical="center"/>
    </xf>
    <xf numFmtId="0" fontId="64" fillId="16" borderId="7" xfId="7" applyFont="1" applyFill="1" applyBorder="1" applyAlignment="1">
      <alignment horizontal="left" vertical="center"/>
    </xf>
    <xf numFmtId="0" fontId="64" fillId="16" borderId="3" xfId="7" applyFont="1" applyFill="1" applyBorder="1" applyAlignment="1">
      <alignment vertical="center"/>
    </xf>
    <xf numFmtId="0" fontId="64" fillId="17" borderId="3" xfId="7" applyFont="1" applyFill="1" applyBorder="1" applyAlignment="1">
      <alignment vertical="center" wrapText="1"/>
    </xf>
    <xf numFmtId="165" fontId="67" fillId="18" borderId="8" xfId="7" applyNumberFormat="1" applyFont="1" applyFill="1" applyBorder="1" applyAlignment="1">
      <alignment horizontal="center" vertical="center"/>
    </xf>
    <xf numFmtId="165" fontId="67" fillId="0" borderId="8" xfId="7" applyNumberFormat="1" applyFont="1" applyBorder="1" applyAlignment="1">
      <alignment horizontal="center" vertical="center"/>
    </xf>
    <xf numFmtId="1" fontId="67" fillId="19" borderId="8" xfId="7" applyNumberFormat="1" applyFont="1" applyFill="1" applyBorder="1" applyAlignment="1">
      <alignment horizontal="center" vertical="center"/>
    </xf>
    <xf numFmtId="9" fontId="67" fillId="19" borderId="8" xfId="4" applyFont="1" applyFill="1" applyBorder="1" applyAlignment="1" applyProtection="1">
      <alignment horizontal="center" vertical="center"/>
    </xf>
    <xf numFmtId="0" fontId="64" fillId="20" borderId="3" xfId="7" applyFont="1" applyFill="1" applyBorder="1" applyAlignment="1">
      <alignment vertical="center" wrapText="1"/>
    </xf>
    <xf numFmtId="0" fontId="65" fillId="16" borderId="3" xfId="7" applyFont="1" applyFill="1" applyBorder="1" applyAlignment="1">
      <alignment horizontal="left" vertical="center"/>
    </xf>
    <xf numFmtId="0" fontId="65" fillId="16" borderId="3" xfId="7" applyFont="1" applyFill="1" applyBorder="1" applyAlignment="1">
      <alignment vertical="center"/>
    </xf>
    <xf numFmtId="0" fontId="64" fillId="16" borderId="3" xfId="7" applyFont="1" applyFill="1" applyBorder="1" applyAlignment="1">
      <alignment horizontal="center" vertical="center"/>
    </xf>
    <xf numFmtId="165" fontId="64" fillId="16" borderId="3" xfId="7" applyNumberFormat="1" applyFont="1" applyFill="1" applyBorder="1" applyAlignment="1">
      <alignment horizontal="center" vertical="center"/>
    </xf>
    <xf numFmtId="1" fontId="64" fillId="16" borderId="3" xfId="4" applyNumberFormat="1" applyFont="1" applyFill="1" applyBorder="1" applyAlignment="1" applyProtection="1">
      <alignment horizontal="center" vertical="center"/>
    </xf>
    <xf numFmtId="9" fontId="64" fillId="16" borderId="3" xfId="4" applyFont="1" applyFill="1" applyBorder="1" applyAlignment="1" applyProtection="1">
      <alignment horizontal="center" vertical="center"/>
    </xf>
    <xf numFmtId="1" fontId="64" fillId="16" borderId="3" xfId="7" applyNumberFormat="1" applyFont="1" applyFill="1" applyBorder="1" applyAlignment="1">
      <alignment horizontal="center" vertical="center"/>
    </xf>
    <xf numFmtId="1" fontId="66" fillId="16" borderId="3" xfId="7" applyNumberFormat="1" applyFont="1" applyFill="1" applyBorder="1" applyAlignment="1">
      <alignment horizontal="center" vertical="center"/>
    </xf>
    <xf numFmtId="0" fontId="64" fillId="16" borderId="3" xfId="7" applyFont="1" applyFill="1" applyBorder="1" applyAlignment="1">
      <alignment horizontal="left" vertical="center"/>
    </xf>
    <xf numFmtId="168" fontId="67" fillId="18" borderId="8" xfId="7" applyNumberFormat="1" applyFont="1" applyFill="1" applyBorder="1" applyAlignment="1">
      <alignment horizontal="center" vertical="center"/>
    </xf>
    <xf numFmtId="0" fontId="69" fillId="20" borderId="3" xfId="7" applyFont="1" applyFill="1" applyBorder="1" applyAlignment="1">
      <alignment vertical="center" wrapText="1"/>
    </xf>
    <xf numFmtId="0" fontId="76" fillId="0" borderId="0" xfId="0" applyNumberFormat="1" applyFont="1" applyAlignment="1">
      <alignment horizontal="center"/>
    </xf>
    <xf numFmtId="0" fontId="0" fillId="0" borderId="0" xfId="0" applyNumberFormat="1" applyAlignment="1">
      <alignment horizontal="left"/>
    </xf>
    <xf numFmtId="22" fontId="51" fillId="0" borderId="0" xfId="0" applyNumberFormat="1" applyFont="1" applyAlignment="1">
      <alignment horizontal="left"/>
    </xf>
    <xf numFmtId="0" fontId="0" fillId="21" borderId="0" xfId="0" applyFill="1"/>
    <xf numFmtId="0" fontId="0" fillId="21" borderId="0" xfId="0" applyNumberFormat="1" applyFill="1" applyAlignment="1">
      <alignment horizontal="left"/>
    </xf>
    <xf numFmtId="0" fontId="84" fillId="21" borderId="0" xfId="0" applyFont="1" applyFill="1"/>
    <xf numFmtId="168" fontId="84" fillId="21" borderId="0" xfId="0" applyNumberFormat="1" applyFont="1" applyFill="1" applyAlignment="1">
      <alignment horizontal="center"/>
    </xf>
    <xf numFmtId="0" fontId="84" fillId="21" borderId="0" xfId="0" applyNumberFormat="1" applyFont="1" applyFill="1" applyAlignment="1">
      <alignment horizontal="left"/>
    </xf>
    <xf numFmtId="168" fontId="69" fillId="0" borderId="8" xfId="7" applyNumberFormat="1" applyFont="1" applyBorder="1" applyAlignment="1">
      <alignment horizontal="center" vertical="center"/>
    </xf>
    <xf numFmtId="168" fontId="69" fillId="18" borderId="8" xfId="7" applyNumberFormat="1" applyFont="1" applyFill="1" applyBorder="1" applyAlignment="1">
      <alignment horizontal="center" vertical="center"/>
    </xf>
    <xf numFmtId="2" fontId="76" fillId="0" borderId="0" xfId="0" applyNumberFormat="1" applyFont="1" applyAlignment="1">
      <alignment horizontal="center"/>
    </xf>
    <xf numFmtId="2" fontId="84" fillId="21" borderId="0" xfId="0" applyNumberFormat="1" applyFont="1" applyFill="1"/>
    <xf numFmtId="170" fontId="0" fillId="0" borderId="0" xfId="0" applyNumberFormat="1" applyAlignment="1">
      <alignment horizontal="center"/>
    </xf>
    <xf numFmtId="170" fontId="51" fillId="0" borderId="0" xfId="0" applyNumberFormat="1" applyFont="1" applyAlignment="1">
      <alignment horizontal="left"/>
    </xf>
    <xf numFmtId="170" fontId="76" fillId="0" borderId="0" xfId="0" applyNumberFormat="1" applyFont="1" applyAlignment="1">
      <alignment horizontal="center"/>
    </xf>
    <xf numFmtId="170" fontId="84" fillId="21" borderId="0" xfId="0" applyNumberFormat="1" applyFont="1" applyFill="1" applyAlignment="1">
      <alignment horizontal="center"/>
    </xf>
    <xf numFmtId="170" fontId="0" fillId="0" borderId="0" xfId="0" applyNumberFormat="1"/>
    <xf numFmtId="170" fontId="84" fillId="21" borderId="0" xfId="0" applyNumberFormat="1" applyFont="1" applyFill="1"/>
    <xf numFmtId="170" fontId="51" fillId="0" borderId="0" xfId="0" applyNumberFormat="1" applyFont="1"/>
    <xf numFmtId="170" fontId="0" fillId="21" borderId="0" xfId="0" applyNumberFormat="1" applyFill="1"/>
    <xf numFmtId="2" fontId="0" fillId="21" borderId="0" xfId="0" applyNumberFormat="1" applyFill="1"/>
    <xf numFmtId="0" fontId="69" fillId="17" borderId="3" xfId="7" applyFont="1" applyFill="1" applyBorder="1" applyAlignment="1">
      <alignment vertical="center" wrapText="1"/>
    </xf>
    <xf numFmtId="0" fontId="65" fillId="23" borderId="7" xfId="7" applyFont="1" applyFill="1" applyBorder="1" applyAlignment="1">
      <alignment horizontal="left" vertical="center"/>
    </xf>
    <xf numFmtId="0" fontId="65" fillId="23" borderId="7" xfId="7" applyFont="1" applyFill="1" applyBorder="1" applyAlignment="1">
      <alignment vertical="center"/>
    </xf>
    <xf numFmtId="0" fontId="64" fillId="23" borderId="7" xfId="7" applyFont="1" applyFill="1" applyBorder="1" applyAlignment="1">
      <alignment vertical="center"/>
    </xf>
    <xf numFmtId="0" fontId="64" fillId="23" borderId="7" xfId="7" applyFont="1" applyFill="1" applyBorder="1" applyAlignment="1">
      <alignment horizontal="center" vertical="center"/>
    </xf>
    <xf numFmtId="1" fontId="64" fillId="23" borderId="7" xfId="4" applyNumberFormat="1" applyFont="1" applyFill="1" applyBorder="1" applyAlignment="1" applyProtection="1">
      <alignment horizontal="center" vertical="center"/>
    </xf>
    <xf numFmtId="9" fontId="64" fillId="23" borderId="7" xfId="4" applyFont="1" applyFill="1" applyBorder="1" applyAlignment="1" applyProtection="1">
      <alignment horizontal="center" vertical="center"/>
    </xf>
    <xf numFmtId="1" fontId="64" fillId="23" borderId="7" xfId="7" applyNumberFormat="1" applyFont="1" applyFill="1" applyBorder="1" applyAlignment="1">
      <alignment horizontal="center" vertical="center"/>
    </xf>
    <xf numFmtId="1" fontId="66" fillId="23" borderId="7" xfId="7" applyNumberFormat="1" applyFont="1" applyFill="1" applyBorder="1" applyAlignment="1">
      <alignment horizontal="center" vertical="center"/>
    </xf>
    <xf numFmtId="0" fontId="64" fillId="23" borderId="7" xfId="7" applyFont="1" applyFill="1" applyBorder="1" applyAlignment="1">
      <alignment horizontal="left" vertical="center"/>
    </xf>
    <xf numFmtId="0" fontId="64" fillId="23" borderId="3" xfId="7" applyFont="1" applyFill="1" applyBorder="1" applyAlignment="1">
      <alignment vertical="center"/>
    </xf>
    <xf numFmtId="0" fontId="64" fillId="24" borderId="3" xfId="7" applyFont="1" applyFill="1" applyBorder="1" applyAlignment="1">
      <alignment vertical="center" wrapText="1"/>
    </xf>
    <xf numFmtId="1" fontId="67" fillId="26" borderId="8" xfId="7" applyNumberFormat="1" applyFont="1" applyFill="1" applyBorder="1" applyAlignment="1">
      <alignment horizontal="center" vertical="center"/>
    </xf>
    <xf numFmtId="9" fontId="67" fillId="26" borderId="8" xfId="4" applyFont="1" applyFill="1" applyBorder="1" applyAlignment="1" applyProtection="1">
      <alignment horizontal="center" vertical="center"/>
    </xf>
    <xf numFmtId="0" fontId="64" fillId="27" borderId="3" xfId="7" applyFont="1" applyFill="1" applyBorder="1" applyAlignment="1">
      <alignment vertical="center" wrapText="1"/>
    </xf>
    <xf numFmtId="9" fontId="67" fillId="26" borderId="8" xfId="4" applyNumberFormat="1" applyFont="1" applyFill="1" applyBorder="1" applyAlignment="1" applyProtection="1">
      <alignment horizontal="center" vertical="center"/>
    </xf>
    <xf numFmtId="0" fontId="65" fillId="23" borderId="3" xfId="7" applyFont="1" applyFill="1" applyBorder="1" applyAlignment="1">
      <alignment horizontal="left" vertical="center"/>
    </xf>
    <xf numFmtId="0" fontId="65" fillId="23" borderId="3" xfId="7" applyFont="1" applyFill="1" applyBorder="1" applyAlignment="1">
      <alignment vertical="center"/>
    </xf>
    <xf numFmtId="0" fontId="64" fillId="23" borderId="3" xfId="7" applyFont="1" applyFill="1" applyBorder="1" applyAlignment="1">
      <alignment horizontal="center" vertical="center"/>
    </xf>
    <xf numFmtId="1" fontId="64" fillId="23" borderId="3" xfId="4" applyNumberFormat="1" applyFont="1" applyFill="1" applyBorder="1" applyAlignment="1" applyProtection="1">
      <alignment horizontal="center" vertical="center"/>
    </xf>
    <xf numFmtId="9" fontId="64" fillId="23" borderId="3" xfId="4" applyFont="1" applyFill="1" applyBorder="1" applyAlignment="1" applyProtection="1">
      <alignment horizontal="center" vertical="center"/>
    </xf>
    <xf numFmtId="1" fontId="64" fillId="23" borderId="3" xfId="7" applyNumberFormat="1" applyFont="1" applyFill="1" applyBorder="1" applyAlignment="1">
      <alignment horizontal="center" vertical="center"/>
    </xf>
    <xf numFmtId="1" fontId="66" fillId="23" borderId="3" xfId="7" applyNumberFormat="1" applyFont="1" applyFill="1" applyBorder="1" applyAlignment="1">
      <alignment horizontal="center" vertical="center"/>
    </xf>
    <xf numFmtId="0" fontId="64" fillId="23" borderId="3" xfId="7" applyFont="1" applyFill="1" applyBorder="1" applyAlignment="1">
      <alignment horizontal="left" vertical="center"/>
    </xf>
    <xf numFmtId="168" fontId="64" fillId="23" borderId="7" xfId="7" applyNumberFormat="1" applyFont="1" applyFill="1" applyBorder="1" applyAlignment="1">
      <alignment horizontal="right" vertical="center"/>
    </xf>
    <xf numFmtId="168" fontId="67" fillId="25" borderId="8" xfId="7" applyNumberFormat="1" applyFont="1" applyFill="1" applyBorder="1" applyAlignment="1">
      <alignment horizontal="center" vertical="center"/>
    </xf>
    <xf numFmtId="168" fontId="64" fillId="23" borderId="3" xfId="7" applyNumberFormat="1" applyFont="1" applyFill="1" applyBorder="1" applyAlignment="1">
      <alignment horizontal="center" vertical="center"/>
    </xf>
    <xf numFmtId="168" fontId="64" fillId="23" borderId="7" xfId="7" applyNumberFormat="1" applyFont="1" applyFill="1" applyBorder="1" applyAlignment="1">
      <alignment horizontal="center" vertical="center"/>
    </xf>
    <xf numFmtId="168" fontId="69" fillId="25" borderId="8" xfId="7" applyNumberFormat="1" applyFont="1" applyFill="1" applyBorder="1" applyAlignment="1">
      <alignment horizontal="center" vertical="center"/>
    </xf>
    <xf numFmtId="0" fontId="86" fillId="0" borderId="3" xfId="7" applyFont="1" applyBorder="1" applyAlignment="1">
      <alignment horizontal="left" vertical="center"/>
    </xf>
    <xf numFmtId="0" fontId="86" fillId="24" borderId="3" xfId="7" applyFont="1" applyFill="1" applyBorder="1" applyAlignment="1">
      <alignment vertical="center" wrapText="1"/>
    </xf>
    <xf numFmtId="0" fontId="86" fillId="0" borderId="3" xfId="7" applyFont="1" applyBorder="1" applyAlignment="1">
      <alignment vertical="center"/>
    </xf>
    <xf numFmtId="0" fontId="86" fillId="0" borderId="8" xfId="7" applyFont="1" applyBorder="1" applyAlignment="1">
      <alignment horizontal="center" vertical="center"/>
    </xf>
    <xf numFmtId="168" fontId="86" fillId="25" borderId="8" xfId="7" applyNumberFormat="1" applyFont="1" applyFill="1" applyBorder="1" applyAlignment="1">
      <alignment horizontal="center" vertical="center"/>
    </xf>
    <xf numFmtId="168" fontId="86" fillId="0" borderId="8" xfId="7" applyNumberFormat="1" applyFont="1" applyBorder="1" applyAlignment="1">
      <alignment horizontal="center" vertical="center"/>
    </xf>
    <xf numFmtId="1" fontId="86" fillId="26" borderId="8" xfId="7" applyNumberFormat="1" applyFont="1" applyFill="1" applyBorder="1" applyAlignment="1">
      <alignment horizontal="center" vertical="center"/>
    </xf>
    <xf numFmtId="9" fontId="86" fillId="26" borderId="8" xfId="4" applyFont="1" applyFill="1" applyBorder="1" applyAlignment="1" applyProtection="1">
      <alignment horizontal="center" vertical="center"/>
    </xf>
    <xf numFmtId="1" fontId="86" fillId="0" borderId="8" xfId="7" applyNumberFormat="1" applyFont="1" applyBorder="1" applyAlignment="1">
      <alignment horizontal="center" vertical="center"/>
    </xf>
    <xf numFmtId="1" fontId="87" fillId="0" borderId="8" xfId="7" applyNumberFormat="1" applyFont="1" applyBorder="1" applyAlignment="1">
      <alignment horizontal="center" vertical="center"/>
    </xf>
    <xf numFmtId="0" fontId="52" fillId="0" borderId="0" xfId="2" applyFont="1" applyAlignment="1" applyProtection="1"/>
    <xf numFmtId="0" fontId="76" fillId="0" borderId="0" xfId="0" applyFont="1"/>
    <xf numFmtId="0" fontId="64" fillId="11" borderId="3" xfId="7" applyFont="1" applyFill="1" applyBorder="1" applyAlignment="1">
      <alignment vertical="center" wrapText="1"/>
    </xf>
    <xf numFmtId="0" fontId="64" fillId="7" borderId="3" xfId="7" applyFont="1" applyFill="1" applyBorder="1" applyAlignment="1">
      <alignment vertical="center"/>
    </xf>
    <xf numFmtId="0" fontId="64" fillId="13" borderId="3" xfId="7" applyFont="1" applyFill="1" applyBorder="1" applyAlignment="1">
      <alignment vertical="center"/>
    </xf>
    <xf numFmtId="0" fontId="64" fillId="7" borderId="3" xfId="7" applyFont="1" applyFill="1" applyBorder="1" applyAlignment="1">
      <alignment vertical="center" wrapText="1"/>
    </xf>
    <xf numFmtId="49" fontId="58" fillId="0" borderId="0" xfId="7" applyNumberFormat="1" applyFont="1" applyFill="1" applyAlignment="1">
      <alignment horizontal="left" vertical="center" wrapText="1"/>
    </xf>
    <xf numFmtId="0" fontId="64" fillId="0" borderId="7" xfId="7" applyFont="1" applyFill="1" applyBorder="1" applyAlignment="1">
      <alignment vertical="center" wrapText="1"/>
    </xf>
    <xf numFmtId="0" fontId="64" fillId="0" borderId="3" xfId="7" applyFont="1" applyFill="1" applyBorder="1" applyAlignment="1">
      <alignment vertical="center" wrapText="1"/>
    </xf>
    <xf numFmtId="0" fontId="65" fillId="28" borderId="7" xfId="7" applyFont="1" applyFill="1" applyBorder="1" applyAlignment="1">
      <alignment horizontal="left" vertical="center"/>
    </xf>
    <xf numFmtId="0" fontId="65" fillId="28" borderId="7" xfId="7" applyFont="1" applyFill="1" applyBorder="1" applyAlignment="1">
      <alignment vertical="center"/>
    </xf>
    <xf numFmtId="0" fontId="64" fillId="28" borderId="7" xfId="7" applyFont="1" applyFill="1" applyBorder="1" applyAlignment="1">
      <alignment vertical="center"/>
    </xf>
    <xf numFmtId="0" fontId="64" fillId="28" borderId="7" xfId="7" applyFont="1" applyFill="1" applyBorder="1" applyAlignment="1">
      <alignment horizontal="center" vertical="center"/>
    </xf>
    <xf numFmtId="1" fontId="64" fillId="28" borderId="7" xfId="4" applyNumberFormat="1" applyFont="1" applyFill="1" applyBorder="1" applyAlignment="1" applyProtection="1">
      <alignment horizontal="center" vertical="center"/>
    </xf>
    <xf numFmtId="9" fontId="64" fillId="28" borderId="7" xfId="4" applyFont="1" applyFill="1" applyBorder="1" applyAlignment="1" applyProtection="1">
      <alignment horizontal="center" vertical="center"/>
    </xf>
    <xf numFmtId="1" fontId="64" fillId="28" borderId="7" xfId="7" applyNumberFormat="1" applyFont="1" applyFill="1" applyBorder="1" applyAlignment="1">
      <alignment horizontal="center" vertical="center"/>
    </xf>
    <xf numFmtId="1" fontId="66" fillId="28" borderId="7" xfId="7" applyNumberFormat="1" applyFont="1" applyFill="1" applyBorder="1" applyAlignment="1">
      <alignment horizontal="center" vertical="center"/>
    </xf>
    <xf numFmtId="0" fontId="64" fillId="28" borderId="7" xfId="7" applyFont="1" applyFill="1" applyBorder="1" applyAlignment="1">
      <alignment horizontal="left" vertical="center"/>
    </xf>
    <xf numFmtId="0" fontId="64" fillId="28" borderId="3" xfId="7" applyFont="1" applyFill="1" applyBorder="1" applyAlignment="1">
      <alignment vertical="center"/>
    </xf>
    <xf numFmtId="0" fontId="64" fillId="29" borderId="3" xfId="7" applyFont="1" applyFill="1" applyBorder="1" applyAlignment="1">
      <alignment vertical="center" wrapText="1"/>
    </xf>
    <xf numFmtId="1" fontId="67" fillId="31" borderId="8" xfId="7" applyNumberFormat="1" applyFont="1" applyFill="1" applyBorder="1" applyAlignment="1">
      <alignment horizontal="center" vertical="center"/>
    </xf>
    <xf numFmtId="9" fontId="67" fillId="31" borderId="8" xfId="4" applyFont="1" applyFill="1" applyBorder="1" applyAlignment="1" applyProtection="1">
      <alignment horizontal="center" vertical="center"/>
    </xf>
    <xf numFmtId="9" fontId="67" fillId="31" borderId="8" xfId="4" applyNumberFormat="1" applyFont="1" applyFill="1" applyBorder="1" applyAlignment="1" applyProtection="1">
      <alignment horizontal="center" vertical="center"/>
    </xf>
    <xf numFmtId="0" fontId="64" fillId="10" borderId="3" xfId="7" applyFont="1" applyFill="1" applyBorder="1" applyAlignment="1">
      <alignment vertical="center"/>
    </xf>
    <xf numFmtId="0" fontId="64" fillId="32" borderId="3" xfId="7" applyFont="1" applyFill="1" applyBorder="1" applyAlignment="1">
      <alignment vertical="center" wrapText="1"/>
    </xf>
    <xf numFmtId="0" fontId="64" fillId="22" borderId="3" xfId="7" applyFont="1" applyFill="1" applyBorder="1" applyAlignment="1">
      <alignment vertical="center" wrapText="1"/>
    </xf>
    <xf numFmtId="1" fontId="67" fillId="7" borderId="8" xfId="7" applyNumberFormat="1" applyFont="1" applyFill="1" applyBorder="1" applyAlignment="1">
      <alignment horizontal="center" vertical="center"/>
    </xf>
    <xf numFmtId="9" fontId="67" fillId="7" borderId="8" xfId="4" applyFont="1" applyFill="1" applyBorder="1" applyAlignment="1" applyProtection="1">
      <alignment horizontal="center" vertical="center"/>
    </xf>
    <xf numFmtId="0" fontId="65" fillId="28" borderId="3" xfId="7" applyFont="1" applyFill="1" applyBorder="1" applyAlignment="1">
      <alignment horizontal="left" vertical="center"/>
    </xf>
    <xf numFmtId="0" fontId="65" fillId="28" borderId="3" xfId="7" applyFont="1" applyFill="1" applyBorder="1" applyAlignment="1">
      <alignment vertical="center"/>
    </xf>
    <xf numFmtId="0" fontId="64" fillId="28" borderId="3" xfId="7" applyFont="1" applyFill="1" applyBorder="1" applyAlignment="1">
      <alignment horizontal="center" vertical="center"/>
    </xf>
    <xf numFmtId="1" fontId="64" fillId="28" borderId="3" xfId="4" applyNumberFormat="1" applyFont="1" applyFill="1" applyBorder="1" applyAlignment="1" applyProtection="1">
      <alignment horizontal="center" vertical="center"/>
    </xf>
    <xf numFmtId="9" fontId="64" fillId="28" borderId="3" xfId="4" applyFont="1" applyFill="1" applyBorder="1" applyAlignment="1" applyProtection="1">
      <alignment horizontal="center" vertical="center"/>
    </xf>
    <xf numFmtId="1" fontId="64" fillId="28" borderId="3" xfId="7" applyNumberFormat="1" applyFont="1" applyFill="1" applyBorder="1" applyAlignment="1">
      <alignment horizontal="center" vertical="center"/>
    </xf>
    <xf numFmtId="1" fontId="66" fillId="28" borderId="3" xfId="7" applyNumberFormat="1" applyFont="1" applyFill="1" applyBorder="1" applyAlignment="1">
      <alignment horizontal="center" vertical="center"/>
    </xf>
    <xf numFmtId="0" fontId="64" fillId="28" borderId="3" xfId="7" applyFont="1" applyFill="1" applyBorder="1" applyAlignment="1">
      <alignment horizontal="left" vertical="center"/>
    </xf>
    <xf numFmtId="168" fontId="64" fillId="28" borderId="7" xfId="7" applyNumberFormat="1" applyFont="1" applyFill="1" applyBorder="1" applyAlignment="1">
      <alignment horizontal="right" vertical="center"/>
    </xf>
    <xf numFmtId="168" fontId="67" fillId="30" borderId="8" xfId="7" applyNumberFormat="1" applyFont="1" applyFill="1" applyBorder="1" applyAlignment="1">
      <alignment horizontal="center" vertical="center"/>
    </xf>
    <xf numFmtId="168" fontId="67" fillId="33" borderId="8" xfId="7" applyNumberFormat="1" applyFont="1" applyFill="1" applyBorder="1" applyAlignment="1">
      <alignment horizontal="center" vertical="center"/>
    </xf>
    <xf numFmtId="168" fontId="64" fillId="28" borderId="3" xfId="7" applyNumberFormat="1" applyFont="1" applyFill="1" applyBorder="1" applyAlignment="1">
      <alignment horizontal="center" vertical="center"/>
    </xf>
    <xf numFmtId="168" fontId="64" fillId="28" borderId="7" xfId="7" applyNumberFormat="1" applyFont="1" applyFill="1" applyBorder="1" applyAlignment="1">
      <alignment horizontal="center" vertical="center"/>
    </xf>
    <xf numFmtId="168" fontId="67" fillId="7" borderId="8" xfId="7" applyNumberFormat="1" applyFont="1" applyFill="1" applyBorder="1" applyAlignment="1">
      <alignment horizontal="center" vertical="center"/>
    </xf>
    <xf numFmtId="0" fontId="77" fillId="0" borderId="0" xfId="5"/>
    <xf numFmtId="0" fontId="89" fillId="35" borderId="0" xfId="8" applyFont="1" applyFill="1" applyAlignment="1">
      <alignment horizontal="center" vertical="center"/>
    </xf>
    <xf numFmtId="0" fontId="88" fillId="0" borderId="0" xfId="8"/>
    <xf numFmtId="168" fontId="0" fillId="21" borderId="0" xfId="0" applyNumberFormat="1" applyFill="1" applyAlignment="1">
      <alignment horizontal="center"/>
    </xf>
    <xf numFmtId="0" fontId="67" fillId="7" borderId="8" xfId="7" applyFont="1" applyFill="1" applyBorder="1" applyAlignment="1">
      <alignment horizontal="center" vertical="center"/>
    </xf>
    <xf numFmtId="0" fontId="64" fillId="7" borderId="7" xfId="7" applyFont="1" applyFill="1" applyBorder="1" applyAlignment="1">
      <alignment vertical="center" wrapText="1"/>
    </xf>
    <xf numFmtId="9" fontId="67" fillId="7" borderId="8" xfId="4" applyNumberFormat="1" applyFont="1" applyFill="1" applyBorder="1" applyAlignment="1" applyProtection="1">
      <alignment horizontal="center" vertical="center"/>
    </xf>
    <xf numFmtId="0" fontId="64" fillId="36" borderId="3" xfId="7" applyFont="1" applyFill="1" applyBorder="1" applyAlignment="1">
      <alignment horizontal="left" vertical="center"/>
    </xf>
    <xf numFmtId="49" fontId="58" fillId="13" borderId="0" xfId="7" applyNumberFormat="1" applyFont="1" applyFill="1" applyAlignment="1">
      <alignment horizontal="left" vertical="center" wrapText="1"/>
    </xf>
    <xf numFmtId="0" fontId="64" fillId="37" borderId="7" xfId="7" applyFont="1" applyFill="1" applyBorder="1" applyAlignment="1">
      <alignment vertical="center" wrapText="1"/>
    </xf>
    <xf numFmtId="0" fontId="64" fillId="13" borderId="3" xfId="7" applyFont="1" applyFill="1" applyBorder="1" applyAlignment="1">
      <alignment vertical="center" wrapText="1"/>
    </xf>
    <xf numFmtId="0" fontId="64" fillId="38" borderId="3" xfId="7" applyFont="1" applyFill="1" applyBorder="1" applyAlignment="1">
      <alignment vertical="center" wrapText="1"/>
    </xf>
    <xf numFmtId="0" fontId="64" fillId="37" borderId="3" xfId="7" applyFont="1" applyFill="1" applyBorder="1" applyAlignment="1">
      <alignment vertical="center" wrapText="1"/>
    </xf>
    <xf numFmtId="0" fontId="64" fillId="36" borderId="3" xfId="7" applyFont="1" applyFill="1" applyBorder="1" applyAlignment="1">
      <alignment vertical="center" wrapText="1"/>
    </xf>
    <xf numFmtId="0" fontId="64" fillId="36" borderId="3" xfId="7" applyFont="1" applyFill="1" applyBorder="1" applyAlignment="1">
      <alignment vertical="center"/>
    </xf>
    <xf numFmtId="0" fontId="67" fillId="36" borderId="8" xfId="7" applyFont="1" applyFill="1" applyBorder="1" applyAlignment="1">
      <alignment horizontal="center" vertical="center"/>
    </xf>
    <xf numFmtId="1" fontId="67" fillId="36" borderId="8" xfId="7" applyNumberFormat="1" applyFont="1" applyFill="1" applyBorder="1" applyAlignment="1">
      <alignment horizontal="center" vertical="center"/>
    </xf>
    <xf numFmtId="9" fontId="67" fillId="36" borderId="8" xfId="4" applyFont="1" applyFill="1" applyBorder="1" applyAlignment="1" applyProtection="1">
      <alignment horizontal="center" vertical="center"/>
    </xf>
    <xf numFmtId="168" fontId="67" fillId="39" borderId="8" xfId="7" applyNumberFormat="1" applyFont="1" applyFill="1" applyBorder="1" applyAlignment="1">
      <alignment horizontal="center" vertical="center"/>
    </xf>
    <xf numFmtId="168" fontId="67" fillId="36" borderId="8" xfId="7" applyNumberFormat="1" applyFont="1" applyFill="1" applyBorder="1" applyAlignment="1">
      <alignment horizontal="center" vertical="center"/>
    </xf>
    <xf numFmtId="0" fontId="69" fillId="0" borderId="3" xfId="7" applyFont="1" applyBorder="1" applyAlignment="1">
      <alignment vertical="center"/>
    </xf>
    <xf numFmtId="166" fontId="59" fillId="0" borderId="9" xfId="7" applyNumberFormat="1" applyFont="1" applyBorder="1" applyAlignment="1">
      <alignment horizontal="center" vertical="center"/>
    </xf>
    <xf numFmtId="166" fontId="59" fillId="0" borderId="10" xfId="7" applyNumberFormat="1" applyFont="1" applyBorder="1" applyAlignment="1">
      <alignment horizontal="center" vertical="center"/>
    </xf>
    <xf numFmtId="166" fontId="59" fillId="0" borderId="13" xfId="7" applyNumberFormat="1" applyFont="1" applyBorder="1" applyAlignment="1">
      <alignment horizontal="center" vertical="center"/>
    </xf>
    <xf numFmtId="0" fontId="60" fillId="0" borderId="9" xfId="7" applyFont="1" applyBorder="1" applyAlignment="1">
      <alignment horizontal="center" vertical="center"/>
    </xf>
    <xf numFmtId="0" fontId="60" fillId="0" borderId="10" xfId="7" applyFont="1" applyBorder="1" applyAlignment="1">
      <alignment horizontal="center" vertical="center"/>
    </xf>
    <xf numFmtId="0" fontId="60" fillId="0" borderId="13" xfId="7" applyFont="1" applyBorder="1" applyAlignment="1">
      <alignment horizontal="center" vertical="center"/>
    </xf>
    <xf numFmtId="164" fontId="59" fillId="0" borderId="5" xfId="7" applyNumberFormat="1" applyFont="1" applyBorder="1" applyAlignment="1" applyProtection="1">
      <alignment horizontal="center" vertical="center" shrinkToFit="1"/>
      <protection locked="0"/>
    </xf>
    <xf numFmtId="0" fontId="53" fillId="0" borderId="0" xfId="3" applyFont="1" applyBorder="1" applyAlignment="1" applyProtection="1">
      <alignment horizontal="left" vertical="center"/>
    </xf>
    <xf numFmtId="164" fontId="59" fillId="0" borderId="4" xfId="7" applyNumberFormat="1" applyFont="1" applyBorder="1" applyAlignment="1" applyProtection="1">
      <alignment horizontal="center" vertical="center" shrinkToFit="1"/>
      <protection locked="0"/>
    </xf>
    <xf numFmtId="168" fontId="59" fillId="0" borderId="4" xfId="7" applyNumberFormat="1" applyFont="1" applyBorder="1" applyAlignment="1" applyProtection="1">
      <alignment horizontal="center" vertical="center" shrinkToFit="1"/>
      <protection locked="0"/>
    </xf>
    <xf numFmtId="168" fontId="59" fillId="0" borderId="5" xfId="7" applyNumberFormat="1" applyFont="1" applyBorder="1" applyAlignment="1" applyProtection="1">
      <alignment horizontal="center" vertical="center" shrinkToFit="1"/>
      <protection locked="0"/>
    </xf>
    <xf numFmtId="166" fontId="29" fillId="0" borderId="9" xfId="0" applyNumberFormat="1" applyFont="1" applyBorder="1" applyAlignment="1">
      <alignment horizontal="center" vertical="center"/>
    </xf>
    <xf numFmtId="166" fontId="29" fillId="0" borderId="10" xfId="0" applyNumberFormat="1" applyFont="1" applyBorder="1" applyAlignment="1">
      <alignment horizontal="center" vertical="center"/>
    </xf>
    <xf numFmtId="166" fontId="29" fillId="0" borderId="13" xfId="0" applyNumberFormat="1" applyFont="1" applyBorder="1" applyAlignment="1">
      <alignment horizontal="center" vertical="center"/>
    </xf>
    <xf numFmtId="164" fontId="29" fillId="0" borderId="5" xfId="0" applyNumberFormat="1" applyFont="1" applyBorder="1" applyAlignment="1" applyProtection="1">
      <alignment horizontal="center" vertical="center" shrinkToFit="1"/>
      <protection locked="0"/>
    </xf>
    <xf numFmtId="0" fontId="36" fillId="0" borderId="9" xfId="0" applyFont="1" applyBorder="1" applyAlignment="1">
      <alignment horizontal="center" vertical="center"/>
    </xf>
    <xf numFmtId="0" fontId="36" fillId="0" borderId="10" xfId="0" applyFont="1" applyBorder="1" applyAlignment="1">
      <alignment horizontal="center" vertical="center"/>
    </xf>
    <xf numFmtId="0" fontId="36" fillId="0" borderId="13" xfId="0" applyFont="1" applyBorder="1" applyAlignment="1">
      <alignment horizontal="center" vertical="center"/>
    </xf>
    <xf numFmtId="0" fontId="34" fillId="0" borderId="0" xfId="2" applyFont="1" applyBorder="1" applyAlignment="1" applyProtection="1">
      <alignment horizontal="left" vertical="center"/>
    </xf>
    <xf numFmtId="164" fontId="29" fillId="0" borderId="4" xfId="0" applyNumberFormat="1" applyFont="1" applyBorder="1" applyAlignment="1" applyProtection="1">
      <alignment horizontal="center" vertical="center" shrinkToFit="1"/>
      <protection locked="0"/>
    </xf>
    <xf numFmtId="0" fontId="9" fillId="0" borderId="0" xfId="0" applyFont="1" applyAlignment="1">
      <alignment horizontal="left"/>
    </xf>
    <xf numFmtId="166" fontId="59" fillId="0" borderId="9" xfId="0" applyNumberFormat="1" applyFont="1" applyBorder="1" applyAlignment="1">
      <alignment horizontal="center" vertical="center"/>
    </xf>
    <xf numFmtId="166" fontId="59" fillId="0" borderId="10" xfId="0" applyNumberFormat="1" applyFont="1" applyBorder="1" applyAlignment="1">
      <alignment horizontal="center" vertical="center"/>
    </xf>
    <xf numFmtId="166" fontId="59" fillId="0" borderId="13" xfId="0" applyNumberFormat="1" applyFont="1" applyBorder="1" applyAlignment="1">
      <alignment horizontal="center" vertical="center"/>
    </xf>
    <xf numFmtId="0" fontId="60" fillId="0" borderId="9" xfId="0" applyFont="1" applyBorder="1" applyAlignment="1">
      <alignment horizontal="center" vertical="center"/>
    </xf>
    <xf numFmtId="0" fontId="60" fillId="0" borderId="10" xfId="0" applyFont="1" applyBorder="1" applyAlignment="1">
      <alignment horizontal="center" vertical="center"/>
    </xf>
    <xf numFmtId="0" fontId="60" fillId="0" borderId="13" xfId="0" applyFont="1" applyBorder="1" applyAlignment="1">
      <alignment horizontal="center" vertical="center"/>
    </xf>
    <xf numFmtId="164" fontId="59" fillId="0" borderId="5" xfId="0" applyNumberFormat="1" applyFont="1" applyBorder="1" applyAlignment="1" applyProtection="1">
      <alignment horizontal="center" vertical="center" shrinkToFit="1"/>
      <protection locked="0"/>
    </xf>
    <xf numFmtId="164" fontId="59" fillId="0" borderId="4" xfId="0" applyNumberFormat="1" applyFont="1" applyBorder="1" applyAlignment="1" applyProtection="1">
      <alignment horizontal="center" vertical="center" shrinkToFit="1"/>
      <protection locked="0"/>
    </xf>
    <xf numFmtId="0" fontId="1" fillId="0" borderId="0" xfId="0" applyFont="1" applyAlignment="1">
      <alignment horizontal="center"/>
    </xf>
    <xf numFmtId="0" fontId="79" fillId="11" borderId="0" xfId="6" applyFont="1" applyFill="1" applyAlignment="1">
      <alignment horizontal="left"/>
    </xf>
    <xf numFmtId="0" fontId="89" fillId="34" borderId="0" xfId="8" applyFont="1" applyFill="1" applyAlignment="1">
      <alignment horizontal="center" vertical="center"/>
    </xf>
    <xf numFmtId="0" fontId="79" fillId="11" borderId="0" xfId="6" applyFont="1" applyFill="1" applyAlignment="1">
      <alignment horizontal="center" wrapText="1"/>
    </xf>
    <xf numFmtId="0" fontId="78" fillId="0" borderId="0" xfId="6" applyAlignment="1">
      <alignment horizontal="center" wrapText="1"/>
    </xf>
    <xf numFmtId="0" fontId="78" fillId="0" borderId="0" xfId="6" applyAlignment="1">
      <alignment horizontal="center" vertical="center" wrapText="1"/>
    </xf>
  </cellXfs>
  <cellStyles count="9">
    <cellStyle name="Hyperlink" xfId="2" builtinId="8"/>
    <cellStyle name="Hyperlink 2" xfId="3"/>
    <cellStyle name="Hyperlink 3" xfId="5"/>
    <cellStyle name="Normal" xfId="0" builtinId="0"/>
    <cellStyle name="Normal 2" xfId="6"/>
    <cellStyle name="Normal 3" xfId="7"/>
    <cellStyle name="Normal 4" xfId="8"/>
    <cellStyle name="Percent" xfId="1" builtinId="5"/>
    <cellStyle name="Percent 2" xfId="4"/>
  </cellStyles>
  <dxfs count="168">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ctrlProps/ctrlProp2.xml><?xml version="1.0" encoding="utf-8"?>
<formControlPr xmlns="http://schemas.microsoft.com/office/spreadsheetml/2009/9/main" objectType="Scroll" dx="22" fmlaLink="$H$4" horiz="1" max="100" min="1" page="0"/>
</file>

<file path=xl/ctrlProps/ctrlProp3.xml><?xml version="1.0" encoding="utf-8"?>
<formControlPr xmlns="http://schemas.microsoft.com/office/spreadsheetml/2009/9/main" objectType="Scroll" dx="22" fmlaLink="$H$4" horiz="1" max="100" min="1" page="0"/>
</file>

<file path=xl/ctrlProps/ctrlProp4.xml><?xml version="1.0" encoding="utf-8"?>
<formControlPr xmlns="http://schemas.microsoft.com/office/spreadsheetml/2009/9/main" objectType="Scroll" dx="22" fmlaLink="$H$4" horiz="1" max="100" min="1" page="0"/>
</file>

<file path=xl/ctrlProps/ctrlProp5.xml><?xml version="1.0" encoding="utf-8"?>
<formControlPr xmlns="http://schemas.microsoft.com/office/spreadsheetml/2009/9/main" objectType="Scroll" dx="22" fmlaLink="$H$4" horiz="1" max="100" min="1" page="0"/>
</file>

<file path=xl/ctrlProps/ctrlProp6.xml><?xml version="1.0" encoding="utf-8"?>
<formControlPr xmlns="http://schemas.microsoft.com/office/spreadsheetml/2009/9/main" objectType="Scroll" dx="22" fmlaLink="$H$4" horiz="1" max="100" min="1" page="0"/>
</file>

<file path=xl/ctrlProps/ctrlProp7.xml><?xml version="1.0" encoding="utf-8"?>
<formControlPr xmlns="http://schemas.microsoft.com/office/spreadsheetml/2009/9/main" objectType="Scroll" dx="22" fmlaLink="$H$4" horiz="1" max="100" min="1" page="0"/>
</file>

<file path=xl/ctrlProps/ctrlProp8.xml><?xml version="1.0" encoding="utf-8"?>
<formControlPr xmlns="http://schemas.microsoft.com/office/spreadsheetml/2009/9/main" objectType="Scroll" dx="22" fmlaLink="$H$4" horiz="1" max="100" min="1" page="0"/>
</file>

<file path=xl/ctrlProps/ctrlProp9.xml><?xml version="1.0" encoding="utf-8"?>
<formControlPr xmlns="http://schemas.microsoft.com/office/spreadsheetml/2009/9/main" objectType="Scroll" dx="22" fmlaLink="$L$4" horiz="1" max="100" min="1" page="0"/>
</file>

<file path=xl/ctrlProps/ctrlProp10.xml><?xml version="1.0" encoding="utf-8"?>
<formControlPr xmlns="http://schemas.microsoft.com/office/spreadsheetml/2009/9/main" objectType="Scroll" dx="22" fmlaLink="$H$4" horiz="1" max="100" min="1" page="0"/>
</file>

<file path=xl/ctrlProps/ctrlProp11.xml><?xml version="1.0" encoding="utf-8"?>
<formControlPr xmlns="http://schemas.microsoft.com/office/spreadsheetml/2009/9/main" objectType="Scroll" dx="22" fmlaLink="$H$4" horiz="1" max="100" min="1" page="0"/>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5</xdr:col>
      <xdr:colOff>684068</xdr:colOff>
      <xdr:row>9</xdr:row>
      <xdr:rowOff>63115</xdr:rowOff>
    </xdr:to>
    <xdr:sp macro="" textlink="">
      <xdr:nvSpPr>
        <xdr:cNvPr id="2" name="Text Box 44" hidden="1"/>
        <xdr:cNvSpPr txBox="1">
          <a:spLocks noChangeArrowheads="1"/>
        </xdr:cNvSpPr>
      </xdr:nvSpPr>
      <xdr:spPr>
        <a:xfrm>
          <a:off x="4953000" y="1371600"/>
          <a:ext cx="3417743" cy="1081424"/>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64513" name="Scroll Bar 1" hidden="1">
              <a:extLst>
                <a:ext uri="{63B3BB69-23CF-44E3-9099-C40C66FF867C}">
                  <a14:compatExt spid="_x0000_s64513"/>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11</xdr:row>
      <xdr:rowOff>71774</xdr:rowOff>
    </xdr:to>
    <xdr:sp macro="" textlink="">
      <xdr:nvSpPr>
        <xdr:cNvPr id="2" name="Text Box 44" hidden="1"/>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65537" name="Scroll Bar 1" hidden="1">
              <a:extLst>
                <a:ext uri="{63B3BB69-23CF-44E3-9099-C40C66FF867C}">
                  <a14:compatExt spid="_x0000_s65537"/>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207924</xdr:colOff>
      <xdr:row>45</xdr:row>
      <xdr:rowOff>27661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3009524" cy="731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11</xdr:row>
      <xdr:rowOff>71774</xdr:rowOff>
    </xdr:to>
    <xdr:sp macro="" textlink="">
      <xdr:nvSpPr>
        <xdr:cNvPr id="2" name="Text Box 44" hidden="1"/>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45057" name="Scroll Bar 1" hidden="1">
              <a:extLst>
                <a:ext uri="{63B3BB69-23CF-44E3-9099-C40C66FF867C}">
                  <a14:compatExt spid="_x0000_s45057"/>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11</xdr:row>
      <xdr:rowOff>71774</xdr:rowOff>
    </xdr:to>
    <xdr:sp macro="" textlink="">
      <xdr:nvSpPr>
        <xdr:cNvPr id="2" name="Text Box 44" hidden="1">
          <a:extLst>
            <a:ext uri="{FF2B5EF4-FFF2-40B4-BE49-F238E27FC236}">
              <a16:creationId xmlns:a16="http://schemas.microsoft.com/office/drawing/2014/main" xmlns="" id="{00000000-0008-0000-0000-00002C200000}"/>
            </a:ext>
          </a:extLst>
        </xdr:cNvPr>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44033" name="Scroll Bar 1" hidden="1">
              <a:extLst>
                <a:ext uri="{63B3BB69-23CF-44E3-9099-C40C66FF867C}">
                  <a14:compatExt spid="_x0000_s44033"/>
                </a:ext>
                <a:ext uri="{FF2B5EF4-FFF2-40B4-BE49-F238E27FC236}">
                  <a16:creationId xmlns:a16="http://schemas.microsoft.com/office/drawing/2014/main" xmlns="" id="{00000000-0008-0000-0000-00002E2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17</xdr:row>
      <xdr:rowOff>71774</xdr:rowOff>
    </xdr:to>
    <xdr:sp macro="" textlink="">
      <xdr:nvSpPr>
        <xdr:cNvPr id="2" name="Text Box 44" hidden="1">
          <a:extLst>
            <a:ext uri="{FF2B5EF4-FFF2-40B4-BE49-F238E27FC236}">
              <a16:creationId xmlns:a16="http://schemas.microsoft.com/office/drawing/2014/main" xmlns="" id="{00000000-0008-0000-0000-00002C200000}"/>
            </a:ext>
          </a:extLst>
        </xdr:cNvPr>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43009" name="Scroll Bar 1" hidden="1">
              <a:extLst>
                <a:ext uri="{63B3BB69-23CF-44E3-9099-C40C66FF867C}">
                  <a14:compatExt spid="_x0000_s43009"/>
                </a:ext>
                <a:ext uri="{FF2B5EF4-FFF2-40B4-BE49-F238E27FC236}">
                  <a16:creationId xmlns:a16="http://schemas.microsoft.com/office/drawing/2014/main" xmlns="" id="{00000000-0008-0000-0000-00002E2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70908</xdr:rowOff>
    </xdr:to>
    <xdr:sp macro="" textlink="">
      <xdr:nvSpPr>
        <xdr:cNvPr id="2" name="Text Box 44" hidden="1"/>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25</xdr:col>
          <xdr:colOff>152400</xdr:colOff>
          <xdr:row>2</xdr:row>
          <xdr:rowOff>114300</xdr:rowOff>
        </xdr:to>
        <xdr:sp macro="" textlink="">
          <xdr:nvSpPr>
            <xdr:cNvPr id="40961" name="Scroll Bar 1" hidden="1">
              <a:extLst>
                <a:ext uri="{63B3BB69-23CF-44E3-9099-C40C66FF867C}">
                  <a14:compatExt spid="_x0000_s40961"/>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70908</xdr:rowOff>
    </xdr:to>
    <xdr:sp macro="" textlink="">
      <xdr:nvSpPr>
        <xdr:cNvPr id="2" name="Text Box 44" hidden="1"/>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39937" name="Scroll Bar 1" hidden="1">
              <a:extLst>
                <a:ext uri="{63B3BB69-23CF-44E3-9099-C40C66FF867C}">
                  <a14:compatExt spid="_x0000_s39937"/>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17</xdr:row>
      <xdr:rowOff>70908</xdr:rowOff>
    </xdr:to>
    <xdr:sp macro="" textlink="">
      <xdr:nvSpPr>
        <xdr:cNvPr id="2" name="Text Box 44" hidden="1">
          <a:extLst>
            <a:ext uri="{FF2B5EF4-FFF2-40B4-BE49-F238E27FC236}">
              <a16:creationId xmlns:a16="http://schemas.microsoft.com/office/drawing/2014/main" xmlns="" id="{00000000-0008-0000-0000-00002C200000}"/>
            </a:ext>
          </a:extLst>
        </xdr:cNvPr>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27649" name="Scroll Bar 1" hidden="1">
              <a:extLst>
                <a:ext uri="{63B3BB69-23CF-44E3-9099-C40C66FF867C}">
                  <a14:compatExt spid="_x0000_s27649"/>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xdr:twoCellAnchor editAs="absolute">
    <xdr:from>
      <xdr:col>3</xdr:col>
      <xdr:colOff>352425</xdr:colOff>
      <xdr:row>5</xdr:row>
      <xdr:rowOff>142875</xdr:rowOff>
    </xdr:from>
    <xdr:to>
      <xdr:col>10</xdr:col>
      <xdr:colOff>342900</xdr:colOff>
      <xdr:row>10</xdr:row>
      <xdr:rowOff>70908</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13</xdr:col>
          <xdr:colOff>95250</xdr:colOff>
          <xdr:row>1</xdr:row>
          <xdr:rowOff>123825</xdr:rowOff>
        </xdr:from>
        <xdr:to>
          <xdr:col>31</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2</xdr:col>
      <xdr:colOff>809625</xdr:colOff>
      <xdr:row>5</xdr:row>
      <xdr:rowOff>142875</xdr:rowOff>
    </xdr:from>
    <xdr:to>
      <xdr:col>7</xdr:col>
      <xdr:colOff>400050</xdr:colOff>
      <xdr:row>10</xdr:row>
      <xdr:rowOff>70908</xdr:rowOff>
    </xdr:to>
    <xdr:sp macro="" textlink="">
      <xdr:nvSpPr>
        <xdr:cNvPr id="2" name="Text Box 44" hidden="1"/>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12289" name="Scroll Bar 1" hidden="1">
              <a:extLst>
                <a:ext uri="{63B3BB69-23CF-44E3-9099-C40C66FF867C}">
                  <a14:compatExt spid="_x0000_s12289"/>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xdr:twoCellAnchor editAs="absolute">
    <xdr:from>
      <xdr:col>2</xdr:col>
      <xdr:colOff>809625</xdr:colOff>
      <xdr:row>5</xdr:row>
      <xdr:rowOff>142875</xdr:rowOff>
    </xdr:from>
    <xdr:to>
      <xdr:col>7</xdr:col>
      <xdr:colOff>400050</xdr:colOff>
      <xdr:row>10</xdr:row>
      <xdr:rowOff>70908</xdr:rowOff>
    </xdr:to>
    <xdr:sp macro="" textlink="">
      <xdr:nvSpPr>
        <xdr:cNvPr id="2" name="Text Box 44" hidden="1"/>
        <xdr:cNvSpPr txBox="1">
          <a:spLocks noChangeArrowheads="1"/>
        </xdr:cNvSpPr>
      </xdr:nvSpPr>
      <xdr:spPr>
        <a:xfrm>
          <a:off x="4953000" y="1371600"/>
          <a:ext cx="3419475" cy="1090083"/>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13313" name="Scroll Bar 1" hidden="1">
              <a:extLst>
                <a:ext uri="{63B3BB69-23CF-44E3-9099-C40C66FF867C}">
                  <a14:compatExt spid="_x0000_s13313"/>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69274</xdr:rowOff>
    </xdr:from>
    <xdr:to>
      <xdr:col>20</xdr:col>
      <xdr:colOff>605489</xdr:colOff>
      <xdr:row>40</xdr:row>
      <xdr:rowOff>144560</xdr:rowOff>
    </xdr:to>
    <xdr:pic>
      <xdr:nvPicPr>
        <xdr:cNvPr id="2" name="Picture 1">
          <a:extLst>
            <a:ext uri="{FF2B5EF4-FFF2-40B4-BE49-F238E27FC236}">
              <a16:creationId xmlns=""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450274"/>
          <a:ext cx="13009524" cy="7314286"/>
        </a:xfrm>
        <a:prstGeom prst="rect">
          <a:avLst/>
        </a:prstGeom>
      </xdr:spPr>
    </xdr:pic>
    <xdr:clientData/>
  </xdr:twoCellAnchor>
  <xdr:twoCellAnchor editAs="oneCell">
    <xdr:from>
      <xdr:col>23</xdr:col>
      <xdr:colOff>0</xdr:colOff>
      <xdr:row>1</xdr:row>
      <xdr:rowOff>0</xdr:rowOff>
    </xdr:from>
    <xdr:to>
      <xdr:col>46</xdr:col>
      <xdr:colOff>595627</xdr:colOff>
      <xdr:row>34</xdr:row>
      <xdr:rowOff>523</xdr:rowOff>
    </xdr:to>
    <xdr:pic>
      <xdr:nvPicPr>
        <xdr:cNvPr id="3" name="Picture 2">
          <a:extLst>
            <a:ext uri="{FF2B5EF4-FFF2-40B4-BE49-F238E27FC236}">
              <a16:creationId xmlns="" xmlns:a16="http://schemas.microsoft.com/office/drawing/2014/main" id="{00000000-0008-0000-1F00-000003000000}"/>
            </a:ext>
          </a:extLst>
        </xdr:cNvPr>
        <xdr:cNvPicPr>
          <a:picLocks noChangeAspect="1"/>
        </xdr:cNvPicPr>
      </xdr:nvPicPr>
      <xdr:blipFill>
        <a:blip xmlns:r="http://schemas.openxmlformats.org/officeDocument/2006/relationships" r:embed="rId2"/>
        <a:stretch>
          <a:fillRect/>
        </a:stretch>
      </xdr:blipFill>
      <xdr:spPr>
        <a:xfrm>
          <a:off x="14020800" y="190500"/>
          <a:ext cx="14616427" cy="6287023"/>
        </a:xfrm>
        <a:prstGeom prst="rect">
          <a:avLst/>
        </a:prstGeom>
      </xdr:spPr>
    </xdr:pic>
    <xdr:clientData/>
  </xdr:twoCellAnchor>
  <xdr:twoCellAnchor editAs="oneCell">
    <xdr:from>
      <xdr:col>0</xdr:col>
      <xdr:colOff>0</xdr:colOff>
      <xdr:row>45</xdr:row>
      <xdr:rowOff>121228</xdr:rowOff>
    </xdr:from>
    <xdr:to>
      <xdr:col>21</xdr:col>
      <xdr:colOff>65312</xdr:colOff>
      <xdr:row>84</xdr:row>
      <xdr:rowOff>6014</xdr:rowOff>
    </xdr:to>
    <xdr:pic>
      <xdr:nvPicPr>
        <xdr:cNvPr id="4" name="Picture 3">
          <a:extLst>
            <a:ext uri="{FF2B5EF4-FFF2-40B4-BE49-F238E27FC236}">
              <a16:creationId xmlns="" xmlns:a16="http://schemas.microsoft.com/office/drawing/2014/main" id="{00000000-0008-0000-1F00-000004000000}"/>
            </a:ext>
          </a:extLst>
        </xdr:cNvPr>
        <xdr:cNvPicPr>
          <a:picLocks noChangeAspect="1"/>
        </xdr:cNvPicPr>
      </xdr:nvPicPr>
      <xdr:blipFill>
        <a:blip xmlns:r="http://schemas.openxmlformats.org/officeDocument/2006/relationships" r:embed="rId3"/>
        <a:stretch>
          <a:fillRect/>
        </a:stretch>
      </xdr:blipFill>
      <xdr:spPr>
        <a:xfrm>
          <a:off x="0" y="8693728"/>
          <a:ext cx="13082260" cy="7314286"/>
        </a:xfrm>
        <a:prstGeom prst="rect">
          <a:avLst/>
        </a:prstGeom>
      </xdr:spPr>
    </xdr:pic>
    <xdr:clientData/>
  </xdr:twoCellAnchor>
  <xdr:twoCellAnchor editAs="oneCell">
    <xdr:from>
      <xdr:col>0</xdr:col>
      <xdr:colOff>140804</xdr:colOff>
      <xdr:row>93</xdr:row>
      <xdr:rowOff>24849</xdr:rowOff>
    </xdr:from>
    <xdr:to>
      <xdr:col>13</xdr:col>
      <xdr:colOff>505065</xdr:colOff>
      <xdr:row>102</xdr:row>
      <xdr:rowOff>110825</xdr:rowOff>
    </xdr:to>
    <xdr:pic>
      <xdr:nvPicPr>
        <xdr:cNvPr id="5" name="Picture 4"/>
        <xdr:cNvPicPr>
          <a:picLocks noChangeAspect="1"/>
        </xdr:cNvPicPr>
      </xdr:nvPicPr>
      <xdr:blipFill>
        <a:blip xmlns:r="http://schemas.openxmlformats.org/officeDocument/2006/relationships" r:embed="rId4"/>
        <a:stretch>
          <a:fillRect/>
        </a:stretch>
      </xdr:blipFill>
      <xdr:spPr>
        <a:xfrm>
          <a:off x="140804" y="17550849"/>
          <a:ext cx="8547478" cy="1800476"/>
        </a:xfrm>
        <a:prstGeom prst="rect">
          <a:avLst/>
        </a:prstGeom>
      </xdr:spPr>
    </xdr:pic>
    <xdr:clientData/>
  </xdr:twoCellAnchor>
  <xdr:twoCellAnchor>
    <xdr:from>
      <xdr:col>0</xdr:col>
      <xdr:colOff>0</xdr:colOff>
      <xdr:row>113</xdr:row>
      <xdr:rowOff>0</xdr:rowOff>
    </xdr:from>
    <xdr:to>
      <xdr:col>12</xdr:col>
      <xdr:colOff>180370</xdr:colOff>
      <xdr:row>139</xdr:row>
      <xdr:rowOff>104499</xdr:rowOff>
    </xdr:to>
    <xdr:grpSp>
      <xdr:nvGrpSpPr>
        <xdr:cNvPr id="8" name="Group 7"/>
        <xdr:cNvGrpSpPr/>
      </xdr:nvGrpSpPr>
      <xdr:grpSpPr>
        <a:xfrm>
          <a:off x="0" y="21526500"/>
          <a:ext cx="7665899" cy="5057499"/>
          <a:chOff x="0" y="21526500"/>
          <a:chExt cx="7535327" cy="5057499"/>
        </a:xfrm>
      </xdr:grpSpPr>
      <xdr:pic>
        <xdr:nvPicPr>
          <xdr:cNvPr id="6" name="Picture 5"/>
          <xdr:cNvPicPr>
            <a:picLocks noChangeAspect="1"/>
          </xdr:cNvPicPr>
        </xdr:nvPicPr>
        <xdr:blipFill>
          <a:blip xmlns:r="http://schemas.openxmlformats.org/officeDocument/2006/relationships" r:embed="rId5"/>
          <a:stretch>
            <a:fillRect/>
          </a:stretch>
        </xdr:blipFill>
        <xdr:spPr>
          <a:xfrm>
            <a:off x="0" y="21526500"/>
            <a:ext cx="7535327" cy="4706007"/>
          </a:xfrm>
          <a:prstGeom prst="rect">
            <a:avLst/>
          </a:prstGeom>
        </xdr:spPr>
      </xdr:pic>
      <xdr:pic>
        <xdr:nvPicPr>
          <xdr:cNvPr id="7" name="Picture 6"/>
          <xdr:cNvPicPr>
            <a:picLocks noChangeAspect="1"/>
          </xdr:cNvPicPr>
        </xdr:nvPicPr>
        <xdr:blipFill>
          <a:blip xmlns:r="http://schemas.openxmlformats.org/officeDocument/2006/relationships" r:embed="rId6"/>
          <a:stretch>
            <a:fillRect/>
          </a:stretch>
        </xdr:blipFill>
        <xdr:spPr>
          <a:xfrm>
            <a:off x="0" y="25593261"/>
            <a:ext cx="7249537" cy="990738"/>
          </a:xfrm>
          <a:prstGeom prst="rect">
            <a:avLst/>
          </a:prstGeom>
        </xdr:spPr>
      </xdr:pic>
    </xdr:grpSp>
    <xdr:clientData/>
  </xdr:twoCellAnchor>
  <xdr:twoCellAnchor editAs="oneCell">
    <xdr:from>
      <xdr:col>0</xdr:col>
      <xdr:colOff>0</xdr:colOff>
      <xdr:row>151</xdr:row>
      <xdr:rowOff>24849</xdr:rowOff>
    </xdr:from>
    <xdr:to>
      <xdr:col>11</xdr:col>
      <xdr:colOff>387409</xdr:colOff>
      <xdr:row>173</xdr:row>
      <xdr:rowOff>149276</xdr:rowOff>
    </xdr:to>
    <xdr:pic>
      <xdr:nvPicPr>
        <xdr:cNvPr id="9" name="Picture 8"/>
        <xdr:cNvPicPr>
          <a:picLocks noChangeAspect="1"/>
        </xdr:cNvPicPr>
      </xdr:nvPicPr>
      <xdr:blipFill>
        <a:blip xmlns:r="http://schemas.openxmlformats.org/officeDocument/2006/relationships" r:embed="rId7"/>
        <a:stretch>
          <a:fillRect/>
        </a:stretch>
      </xdr:blipFill>
      <xdr:spPr>
        <a:xfrm>
          <a:off x="0" y="28790349"/>
          <a:ext cx="7344800" cy="4315427"/>
        </a:xfrm>
        <a:prstGeom prst="rect">
          <a:avLst/>
        </a:prstGeom>
      </xdr:spPr>
    </xdr:pic>
    <xdr:clientData/>
  </xdr:twoCellAnchor>
  <xdr:twoCellAnchor editAs="oneCell">
    <xdr:from>
      <xdr:col>0</xdr:col>
      <xdr:colOff>0</xdr:colOff>
      <xdr:row>186</xdr:row>
      <xdr:rowOff>0</xdr:rowOff>
    </xdr:from>
    <xdr:to>
      <xdr:col>11</xdr:col>
      <xdr:colOff>596988</xdr:colOff>
      <xdr:row>209</xdr:row>
      <xdr:rowOff>153033</xdr:rowOff>
    </xdr:to>
    <xdr:pic>
      <xdr:nvPicPr>
        <xdr:cNvPr id="10" name="Picture 9"/>
        <xdr:cNvPicPr>
          <a:picLocks noChangeAspect="1"/>
        </xdr:cNvPicPr>
      </xdr:nvPicPr>
      <xdr:blipFill>
        <a:blip xmlns:r="http://schemas.openxmlformats.org/officeDocument/2006/relationships" r:embed="rId8"/>
        <a:stretch>
          <a:fillRect/>
        </a:stretch>
      </xdr:blipFill>
      <xdr:spPr>
        <a:xfrm>
          <a:off x="0" y="35433000"/>
          <a:ext cx="7554379" cy="4534533"/>
        </a:xfrm>
        <a:prstGeom prst="rect">
          <a:avLst/>
        </a:prstGeom>
      </xdr:spPr>
    </xdr:pic>
    <xdr:clientData/>
  </xdr:twoCellAnchor>
  <xdr:twoCellAnchor editAs="oneCell">
    <xdr:from>
      <xdr:col>0</xdr:col>
      <xdr:colOff>0</xdr:colOff>
      <xdr:row>221</xdr:row>
      <xdr:rowOff>0</xdr:rowOff>
    </xdr:from>
    <xdr:to>
      <xdr:col>11</xdr:col>
      <xdr:colOff>282619</xdr:colOff>
      <xdr:row>244</xdr:row>
      <xdr:rowOff>114927</xdr:rowOff>
    </xdr:to>
    <xdr:pic>
      <xdr:nvPicPr>
        <xdr:cNvPr id="11" name="Picture 10"/>
        <xdr:cNvPicPr>
          <a:picLocks noChangeAspect="1"/>
        </xdr:cNvPicPr>
      </xdr:nvPicPr>
      <xdr:blipFill>
        <a:blip xmlns:r="http://schemas.openxmlformats.org/officeDocument/2006/relationships" r:embed="rId9"/>
        <a:stretch>
          <a:fillRect/>
        </a:stretch>
      </xdr:blipFill>
      <xdr:spPr>
        <a:xfrm>
          <a:off x="0" y="42100500"/>
          <a:ext cx="7240010" cy="4496427"/>
        </a:xfrm>
        <a:prstGeom prst="rect">
          <a:avLst/>
        </a:prstGeom>
      </xdr:spPr>
    </xdr:pic>
    <xdr:clientData/>
  </xdr:twoCellAnchor>
  <xdr:twoCellAnchor>
    <xdr:from>
      <xdr:col>0</xdr:col>
      <xdr:colOff>0</xdr:colOff>
      <xdr:row>257</xdr:row>
      <xdr:rowOff>0</xdr:rowOff>
    </xdr:from>
    <xdr:to>
      <xdr:col>11</xdr:col>
      <xdr:colOff>454093</xdr:colOff>
      <xdr:row>284</xdr:row>
      <xdr:rowOff>174544</xdr:rowOff>
    </xdr:to>
    <xdr:grpSp>
      <xdr:nvGrpSpPr>
        <xdr:cNvPr id="14" name="Group 13"/>
        <xdr:cNvGrpSpPr/>
      </xdr:nvGrpSpPr>
      <xdr:grpSpPr>
        <a:xfrm>
          <a:off x="0" y="48958500"/>
          <a:ext cx="7334505" cy="5318044"/>
          <a:chOff x="0" y="48958500"/>
          <a:chExt cx="7411484" cy="5318044"/>
        </a:xfrm>
      </xdr:grpSpPr>
      <xdr:pic>
        <xdr:nvPicPr>
          <xdr:cNvPr id="12" name="Picture 11"/>
          <xdr:cNvPicPr>
            <a:picLocks noChangeAspect="1"/>
          </xdr:cNvPicPr>
        </xdr:nvPicPr>
        <xdr:blipFill>
          <a:blip xmlns:r="http://schemas.openxmlformats.org/officeDocument/2006/relationships" r:embed="rId10"/>
          <a:stretch>
            <a:fillRect/>
          </a:stretch>
        </xdr:blipFill>
        <xdr:spPr>
          <a:xfrm>
            <a:off x="0" y="48958500"/>
            <a:ext cx="7306695" cy="4696480"/>
          </a:xfrm>
          <a:prstGeom prst="rect">
            <a:avLst/>
          </a:prstGeom>
        </xdr:spPr>
      </xdr:pic>
      <xdr:pic>
        <xdr:nvPicPr>
          <xdr:cNvPr id="13" name="Picture 12"/>
          <xdr:cNvPicPr>
            <a:picLocks noChangeAspect="1"/>
          </xdr:cNvPicPr>
        </xdr:nvPicPr>
        <xdr:blipFill>
          <a:blip xmlns:r="http://schemas.openxmlformats.org/officeDocument/2006/relationships" r:embed="rId11"/>
          <a:stretch>
            <a:fillRect/>
          </a:stretch>
        </xdr:blipFill>
        <xdr:spPr>
          <a:xfrm>
            <a:off x="0" y="52876174"/>
            <a:ext cx="7411484" cy="1400370"/>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20</xdr:col>
      <xdr:colOff>158004</xdr:colOff>
      <xdr:row>33</xdr:row>
      <xdr:rowOff>25775</xdr:rowOff>
    </xdr:to>
    <xdr:pic>
      <xdr:nvPicPr>
        <xdr:cNvPr id="2" name="Picture 1">
          <a:extLst>
            <a:ext uri="{FF2B5EF4-FFF2-40B4-BE49-F238E27FC236}">
              <a16:creationId xmlns=""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rcRect l="2562" t="15236" r="1818" b="4806"/>
        <a:stretch/>
      </xdr:blipFill>
      <xdr:spPr>
        <a:xfrm>
          <a:off x="0" y="571500"/>
          <a:ext cx="12350004" cy="5740775"/>
        </a:xfrm>
        <a:prstGeom prst="rect">
          <a:avLst/>
        </a:prstGeom>
      </xdr:spPr>
    </xdr:pic>
    <xdr:clientData/>
  </xdr:twoCellAnchor>
  <xdr:twoCellAnchor editAs="oneCell">
    <xdr:from>
      <xdr:col>0</xdr:col>
      <xdr:colOff>0</xdr:colOff>
      <xdr:row>36</xdr:row>
      <xdr:rowOff>0</xdr:rowOff>
    </xdr:from>
    <xdr:to>
      <xdr:col>20</xdr:col>
      <xdr:colOff>36148</xdr:colOff>
      <xdr:row>66</xdr:row>
      <xdr:rowOff>56607</xdr:rowOff>
    </xdr:to>
    <xdr:pic>
      <xdr:nvPicPr>
        <xdr:cNvPr id="3" name="Picture 2">
          <a:extLst>
            <a:ext uri="{FF2B5EF4-FFF2-40B4-BE49-F238E27FC236}">
              <a16:creationId xmlns=""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2671" t="11337" r="2580" b="9150"/>
        <a:stretch/>
      </xdr:blipFill>
      <xdr:spPr>
        <a:xfrm>
          <a:off x="0" y="6858000"/>
          <a:ext cx="12228148" cy="5771607"/>
        </a:xfrm>
        <a:prstGeom prst="rect">
          <a:avLst/>
        </a:prstGeom>
      </xdr:spPr>
    </xdr:pic>
    <xdr:clientData/>
  </xdr:twoCellAnchor>
  <xdr:twoCellAnchor editAs="oneCell">
    <xdr:from>
      <xdr:col>22</xdr:col>
      <xdr:colOff>0</xdr:colOff>
      <xdr:row>1</xdr:row>
      <xdr:rowOff>0</xdr:rowOff>
    </xdr:from>
    <xdr:to>
      <xdr:col>45</xdr:col>
      <xdr:colOff>482556</xdr:colOff>
      <xdr:row>33</xdr:row>
      <xdr:rowOff>136208</xdr:rowOff>
    </xdr:to>
    <xdr:pic>
      <xdr:nvPicPr>
        <xdr:cNvPr id="4" name="Picture 3">
          <a:extLst>
            <a:ext uri="{FF2B5EF4-FFF2-40B4-BE49-F238E27FC236}">
              <a16:creationId xmlns=""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13411200" y="190500"/>
          <a:ext cx="14503356" cy="6232208"/>
        </a:xfrm>
        <a:prstGeom prst="rect">
          <a:avLst/>
        </a:prstGeom>
      </xdr:spPr>
    </xdr:pic>
    <xdr:clientData/>
  </xdr:twoCellAnchor>
  <xdr:twoCellAnchor editAs="oneCell">
    <xdr:from>
      <xdr:col>22</xdr:col>
      <xdr:colOff>0</xdr:colOff>
      <xdr:row>44</xdr:row>
      <xdr:rowOff>0</xdr:rowOff>
    </xdr:from>
    <xdr:to>
      <xdr:col>43</xdr:col>
      <xdr:colOff>104685</xdr:colOff>
      <xdr:row>83</xdr:row>
      <xdr:rowOff>124447</xdr:rowOff>
    </xdr:to>
    <xdr:pic>
      <xdr:nvPicPr>
        <xdr:cNvPr id="5" name="Picture 4">
          <a:extLst>
            <a:ext uri="{FF2B5EF4-FFF2-40B4-BE49-F238E27FC236}">
              <a16:creationId xmlns=""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13411200" y="8382000"/>
          <a:ext cx="12906285" cy="7553947"/>
        </a:xfrm>
        <a:prstGeom prst="rect">
          <a:avLst/>
        </a:prstGeom>
      </xdr:spPr>
    </xdr:pic>
    <xdr:clientData/>
  </xdr:twoCellAnchor>
  <xdr:twoCellAnchor>
    <xdr:from>
      <xdr:col>31</xdr:col>
      <xdr:colOff>92177</xdr:colOff>
      <xdr:row>51</xdr:row>
      <xdr:rowOff>153629</xdr:rowOff>
    </xdr:from>
    <xdr:to>
      <xdr:col>33</xdr:col>
      <xdr:colOff>353347</xdr:colOff>
      <xdr:row>54</xdr:row>
      <xdr:rowOff>30726</xdr:rowOff>
    </xdr:to>
    <xdr:sp macro="" textlink="">
      <xdr:nvSpPr>
        <xdr:cNvPr id="6" name="Rectangle 5">
          <a:extLst>
            <a:ext uri="{FF2B5EF4-FFF2-40B4-BE49-F238E27FC236}">
              <a16:creationId xmlns="" xmlns:a16="http://schemas.microsoft.com/office/drawing/2014/main" id="{00000000-0008-0000-0700-000006000000}"/>
            </a:ext>
          </a:extLst>
        </xdr:cNvPr>
        <xdr:cNvSpPr/>
      </xdr:nvSpPr>
      <xdr:spPr>
        <a:xfrm>
          <a:off x="18989777" y="9869129"/>
          <a:ext cx="1480370" cy="448597"/>
        </a:xfrm>
        <a:prstGeom prst="rect">
          <a:avLst/>
        </a:prstGeom>
        <a:no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153629</xdr:colOff>
      <xdr:row>31</xdr:row>
      <xdr:rowOff>168992</xdr:rowOff>
    </xdr:from>
    <xdr:to>
      <xdr:col>31</xdr:col>
      <xdr:colOff>92177</xdr:colOff>
      <xdr:row>53</xdr:row>
      <xdr:rowOff>1</xdr:rowOff>
    </xdr:to>
    <xdr:cxnSp macro="">
      <xdr:nvCxnSpPr>
        <xdr:cNvPr id="7" name="Straight Arrow Connector 6">
          <a:extLst>
            <a:ext uri="{FF2B5EF4-FFF2-40B4-BE49-F238E27FC236}">
              <a16:creationId xmlns="" xmlns:a16="http://schemas.microsoft.com/office/drawing/2014/main" id="{00000000-0008-0000-0700-000007000000}"/>
            </a:ext>
          </a:extLst>
        </xdr:cNvPr>
        <xdr:cNvCxnSpPr>
          <a:stCxn id="6" idx="1"/>
        </xdr:cNvCxnSpPr>
      </xdr:nvCxnSpPr>
      <xdr:spPr>
        <a:xfrm flipH="1" flipV="1">
          <a:off x="12345629" y="6074492"/>
          <a:ext cx="6644148" cy="4022009"/>
        </a:xfrm>
        <a:prstGeom prst="straightConnector1">
          <a:avLst/>
        </a:prstGeom>
        <a:ln>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6</xdr:col>
      <xdr:colOff>522338</xdr:colOff>
      <xdr:row>10</xdr:row>
      <xdr:rowOff>30726</xdr:rowOff>
    </xdr:from>
    <xdr:to>
      <xdr:col>7</xdr:col>
      <xdr:colOff>399435</xdr:colOff>
      <xdr:row>33</xdr:row>
      <xdr:rowOff>92177</xdr:rowOff>
    </xdr:to>
    <xdr:sp macro="" textlink="">
      <xdr:nvSpPr>
        <xdr:cNvPr id="8" name="Rectangle 7">
          <a:extLst>
            <a:ext uri="{FF2B5EF4-FFF2-40B4-BE49-F238E27FC236}">
              <a16:creationId xmlns="" xmlns:a16="http://schemas.microsoft.com/office/drawing/2014/main" id="{00000000-0008-0000-0700-000008000000}"/>
            </a:ext>
          </a:extLst>
        </xdr:cNvPr>
        <xdr:cNvSpPr/>
      </xdr:nvSpPr>
      <xdr:spPr>
        <a:xfrm>
          <a:off x="4179938" y="1935726"/>
          <a:ext cx="486697" cy="4442951"/>
        </a:xfrm>
        <a:prstGeom prst="rect">
          <a:avLst/>
        </a:prstGeom>
        <a:no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445524</xdr:colOff>
      <xdr:row>22</xdr:row>
      <xdr:rowOff>0</xdr:rowOff>
    </xdr:from>
    <xdr:to>
      <xdr:col>10</xdr:col>
      <xdr:colOff>18075</xdr:colOff>
      <xdr:row>36</xdr:row>
      <xdr:rowOff>0</xdr:rowOff>
    </xdr:to>
    <xdr:cxnSp macro="">
      <xdr:nvCxnSpPr>
        <xdr:cNvPr id="9" name="Straight Arrow Connector 8">
          <a:extLst>
            <a:ext uri="{FF2B5EF4-FFF2-40B4-BE49-F238E27FC236}">
              <a16:creationId xmlns="" xmlns:a16="http://schemas.microsoft.com/office/drawing/2014/main" id="{00000000-0008-0000-0700-000009000000}"/>
            </a:ext>
          </a:extLst>
        </xdr:cNvPr>
        <xdr:cNvCxnSpPr>
          <a:endCxn id="3" idx="0"/>
        </xdr:cNvCxnSpPr>
      </xdr:nvCxnSpPr>
      <xdr:spPr>
        <a:xfrm>
          <a:off x="4712724" y="4191000"/>
          <a:ext cx="1401351" cy="2667000"/>
        </a:xfrm>
        <a:prstGeom prst="straightConnector1">
          <a:avLst/>
        </a:prstGeom>
        <a:ln>
          <a:tailEnd type="arrow"/>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20</xdr:col>
      <xdr:colOff>313764</xdr:colOff>
      <xdr:row>33</xdr:row>
      <xdr:rowOff>89648</xdr:rowOff>
    </xdr:to>
    <xdr:pic>
      <xdr:nvPicPr>
        <xdr:cNvPr id="2" name="Picture 1">
          <a:extLst>
            <a:ext uri="{FF2B5EF4-FFF2-40B4-BE49-F238E27FC236}">
              <a16:creationId xmlns=""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srcRect l="2928" t="14555" r="944" b="6085"/>
        <a:stretch/>
      </xdr:blipFill>
      <xdr:spPr>
        <a:xfrm>
          <a:off x="0" y="571500"/>
          <a:ext cx="12505764" cy="5804648"/>
        </a:xfrm>
        <a:prstGeom prst="rect">
          <a:avLst/>
        </a:prstGeom>
      </xdr:spPr>
    </xdr:pic>
    <xdr:clientData/>
  </xdr:twoCellAnchor>
  <xdr:twoCellAnchor editAs="oneCell">
    <xdr:from>
      <xdr:col>22</xdr:col>
      <xdr:colOff>0</xdr:colOff>
      <xdr:row>3</xdr:row>
      <xdr:rowOff>0</xdr:rowOff>
    </xdr:from>
    <xdr:to>
      <xdr:col>45</xdr:col>
      <xdr:colOff>595627</xdr:colOff>
      <xdr:row>32</xdr:row>
      <xdr:rowOff>41090</xdr:rowOff>
    </xdr:to>
    <xdr:pic>
      <xdr:nvPicPr>
        <xdr:cNvPr id="3" name="Picture 2">
          <a:extLst>
            <a:ext uri="{FF2B5EF4-FFF2-40B4-BE49-F238E27FC236}">
              <a16:creationId xmlns=""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13411200" y="571500"/>
          <a:ext cx="14616427" cy="5565590"/>
        </a:xfrm>
        <a:prstGeom prst="rect">
          <a:avLst/>
        </a:prstGeom>
      </xdr:spPr>
    </xdr:pic>
    <xdr:clientData/>
  </xdr:twoCellAnchor>
  <xdr:twoCellAnchor editAs="oneCell">
    <xdr:from>
      <xdr:col>1</xdr:col>
      <xdr:colOff>0</xdr:colOff>
      <xdr:row>38</xdr:row>
      <xdr:rowOff>0</xdr:rowOff>
    </xdr:from>
    <xdr:to>
      <xdr:col>22</xdr:col>
      <xdr:colOff>341274</xdr:colOff>
      <xdr:row>76</xdr:row>
      <xdr:rowOff>75286</xdr:rowOff>
    </xdr:to>
    <xdr:pic>
      <xdr:nvPicPr>
        <xdr:cNvPr id="4" name="Picture 3">
          <a:extLst>
            <a:ext uri="{FF2B5EF4-FFF2-40B4-BE49-F238E27FC236}">
              <a16:creationId xmlns=""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609600" y="7239000"/>
          <a:ext cx="13142874" cy="7314286"/>
        </a:xfrm>
        <a:prstGeom prst="rect">
          <a:avLst/>
        </a:prstGeom>
      </xdr:spPr>
    </xdr:pic>
    <xdr:clientData/>
  </xdr:twoCellAnchor>
  <xdr:twoCellAnchor>
    <xdr:from>
      <xdr:col>1</xdr:col>
      <xdr:colOff>15875</xdr:colOff>
      <xdr:row>51</xdr:row>
      <xdr:rowOff>47625</xdr:rowOff>
    </xdr:from>
    <xdr:to>
      <xdr:col>3</xdr:col>
      <xdr:colOff>301625</xdr:colOff>
      <xdr:row>52</xdr:row>
      <xdr:rowOff>142875</xdr:rowOff>
    </xdr:to>
    <xdr:sp macro="" textlink="">
      <xdr:nvSpPr>
        <xdr:cNvPr id="5" name="Rectangle 4">
          <a:extLst>
            <a:ext uri="{FF2B5EF4-FFF2-40B4-BE49-F238E27FC236}">
              <a16:creationId xmlns="" xmlns:a16="http://schemas.microsoft.com/office/drawing/2014/main" id="{00000000-0008-0000-0900-000005000000}"/>
            </a:ext>
          </a:extLst>
        </xdr:cNvPr>
        <xdr:cNvSpPr/>
      </xdr:nvSpPr>
      <xdr:spPr>
        <a:xfrm>
          <a:off x="625475" y="9763125"/>
          <a:ext cx="1504950" cy="285750"/>
        </a:xfrm>
        <a:prstGeom prst="rect">
          <a:avLst/>
        </a:prstGeom>
        <a:no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158750</xdr:colOff>
      <xdr:row>33</xdr:row>
      <xdr:rowOff>31750</xdr:rowOff>
    </xdr:from>
    <xdr:to>
      <xdr:col>3</xdr:col>
      <xdr:colOff>460375</xdr:colOff>
      <xdr:row>51</xdr:row>
      <xdr:rowOff>47625</xdr:rowOff>
    </xdr:to>
    <xdr:cxnSp macro="">
      <xdr:nvCxnSpPr>
        <xdr:cNvPr id="6" name="Straight Arrow Connector 5">
          <a:extLst>
            <a:ext uri="{FF2B5EF4-FFF2-40B4-BE49-F238E27FC236}">
              <a16:creationId xmlns="" xmlns:a16="http://schemas.microsoft.com/office/drawing/2014/main" id="{00000000-0008-0000-0900-000006000000}"/>
            </a:ext>
          </a:extLst>
        </xdr:cNvPr>
        <xdr:cNvCxnSpPr>
          <a:stCxn id="5" idx="0"/>
        </xdr:cNvCxnSpPr>
      </xdr:nvCxnSpPr>
      <xdr:spPr>
        <a:xfrm flipV="1">
          <a:off x="1377950" y="6318250"/>
          <a:ext cx="911225" cy="3444875"/>
        </a:xfrm>
        <a:prstGeom prst="straightConnector1">
          <a:avLst/>
        </a:prstGeom>
        <a:ln>
          <a:tailEnd type="arrow"/>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72160</xdr:rowOff>
    </xdr:from>
    <xdr:to>
      <xdr:col>21</xdr:col>
      <xdr:colOff>207924</xdr:colOff>
      <xdr:row>39</xdr:row>
      <xdr:rowOff>147446</xdr:rowOff>
    </xdr:to>
    <xdr:pic>
      <xdr:nvPicPr>
        <xdr:cNvPr id="2" name="Picture 1">
          <a:extLst>
            <a:ext uri="{FF2B5EF4-FFF2-40B4-BE49-F238E27FC236}">
              <a16:creationId xmlns=""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262660"/>
          <a:ext cx="13009524" cy="7314286"/>
        </a:xfrm>
        <a:prstGeom prst="rect">
          <a:avLst/>
        </a:prstGeom>
      </xdr:spPr>
    </xdr:pic>
    <xdr:clientData/>
  </xdr:twoCellAnchor>
  <xdr:twoCellAnchor editAs="oneCell">
    <xdr:from>
      <xdr:col>23</xdr:col>
      <xdr:colOff>0</xdr:colOff>
      <xdr:row>1</xdr:row>
      <xdr:rowOff>0</xdr:rowOff>
    </xdr:from>
    <xdr:to>
      <xdr:col>46</xdr:col>
      <xdr:colOff>595627</xdr:colOff>
      <xdr:row>27</xdr:row>
      <xdr:rowOff>86024</xdr:rowOff>
    </xdr:to>
    <xdr:pic>
      <xdr:nvPicPr>
        <xdr:cNvPr id="3" name="Picture 2">
          <a:extLst>
            <a:ext uri="{FF2B5EF4-FFF2-40B4-BE49-F238E27FC236}">
              <a16:creationId xmlns="" xmlns:a16="http://schemas.microsoft.com/office/drawing/2014/main" id="{00000000-0008-0000-2000-000003000000}"/>
            </a:ext>
            <a:ext uri="{147F2762-F138-4A5C-976F-8EAC2B608ADB}">
              <a16:predDERef xmlns="" xmlns:a16="http://schemas.microsoft.com/office/drawing/2014/main" pred="{012EEB76-5623-4EAB-801C-9B345FDA2EC4}"/>
            </a:ext>
          </a:extLst>
        </xdr:cNvPr>
        <xdr:cNvPicPr>
          <a:picLocks noChangeAspect="1"/>
        </xdr:cNvPicPr>
      </xdr:nvPicPr>
      <xdr:blipFill>
        <a:blip xmlns:r="http://schemas.openxmlformats.org/officeDocument/2006/relationships" r:embed="rId2"/>
        <a:stretch>
          <a:fillRect/>
        </a:stretch>
      </xdr:blipFill>
      <xdr:spPr>
        <a:xfrm>
          <a:off x="14020800" y="190500"/>
          <a:ext cx="14616427" cy="5039024"/>
        </a:xfrm>
        <a:prstGeom prst="rect">
          <a:avLst/>
        </a:prstGeom>
      </xdr:spPr>
    </xdr:pic>
    <xdr:clientData/>
  </xdr:twoCellAnchor>
  <xdr:twoCellAnchor editAs="oneCell">
    <xdr:from>
      <xdr:col>0</xdr:col>
      <xdr:colOff>0</xdr:colOff>
      <xdr:row>43</xdr:row>
      <xdr:rowOff>72160</xdr:rowOff>
    </xdr:from>
    <xdr:to>
      <xdr:col>21</xdr:col>
      <xdr:colOff>280660</xdr:colOff>
      <xdr:row>82</xdr:row>
      <xdr:rowOff>69514</xdr:rowOff>
    </xdr:to>
    <xdr:pic>
      <xdr:nvPicPr>
        <xdr:cNvPr id="4" name="Picture 3">
          <a:extLst>
            <a:ext uri="{FF2B5EF4-FFF2-40B4-BE49-F238E27FC236}">
              <a16:creationId xmlns="" xmlns:a16="http://schemas.microsoft.com/office/drawing/2014/main" id="{00000000-0008-0000-2000-000005000000}"/>
            </a:ext>
          </a:extLst>
        </xdr:cNvPr>
        <xdr:cNvPicPr>
          <a:picLocks noChangeAspect="1"/>
        </xdr:cNvPicPr>
      </xdr:nvPicPr>
      <xdr:blipFill>
        <a:blip xmlns:r="http://schemas.openxmlformats.org/officeDocument/2006/relationships" r:embed="rId3"/>
        <a:stretch>
          <a:fillRect/>
        </a:stretch>
      </xdr:blipFill>
      <xdr:spPr>
        <a:xfrm>
          <a:off x="0" y="8263660"/>
          <a:ext cx="13082260" cy="742685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17</xdr:col>
      <xdr:colOff>0</xdr:colOff>
      <xdr:row>10</xdr:row>
      <xdr:rowOff>0</xdr:rowOff>
    </xdr:from>
    <xdr:to>
      <xdr:col>49</xdr:col>
      <xdr:colOff>445588</xdr:colOff>
      <xdr:row>73</xdr:row>
      <xdr:rowOff>118067</xdr:rowOff>
    </xdr:to>
    <xdr:pic>
      <xdr:nvPicPr>
        <xdr:cNvPr id="2" name="Picture 1">
          <a:extLst>
            <a:ext uri="{FF2B5EF4-FFF2-40B4-BE49-F238E27FC236}">
              <a16:creationId xmlns=""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13477875" y="1905000"/>
          <a:ext cx="19647988" cy="12119567"/>
        </a:xfrm>
        <a:prstGeom prst="rect">
          <a:avLst/>
        </a:prstGeom>
      </xdr:spPr>
    </xdr:pic>
    <xdr:clientData/>
  </xdr:twoCellAnchor>
  <xdr:twoCellAnchor editAs="oneCell">
    <xdr:from>
      <xdr:col>1</xdr:col>
      <xdr:colOff>0</xdr:colOff>
      <xdr:row>41</xdr:row>
      <xdr:rowOff>0</xdr:rowOff>
    </xdr:from>
    <xdr:to>
      <xdr:col>5</xdr:col>
      <xdr:colOff>353614</xdr:colOff>
      <xdr:row>55</xdr:row>
      <xdr:rowOff>134068</xdr:rowOff>
    </xdr:to>
    <xdr:pic>
      <xdr:nvPicPr>
        <xdr:cNvPr id="3" name="Picture 2">
          <a:extLst>
            <a:ext uri="{FF2B5EF4-FFF2-40B4-BE49-F238E27FC236}">
              <a16:creationId xmlns=""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257175" y="7810500"/>
          <a:ext cx="4954189" cy="2801068"/>
        </a:xfrm>
        <a:prstGeom prst="rect">
          <a:avLst/>
        </a:prstGeom>
      </xdr:spPr>
    </xdr:pic>
    <xdr:clientData/>
  </xdr:twoCellAnchor>
  <xdr:twoCellAnchor>
    <xdr:from>
      <xdr:col>4</xdr:col>
      <xdr:colOff>1077516</xdr:colOff>
      <xdr:row>48</xdr:row>
      <xdr:rowOff>107156</xdr:rowOff>
    </xdr:from>
    <xdr:to>
      <xdr:col>4</xdr:col>
      <xdr:colOff>1309688</xdr:colOff>
      <xdr:row>49</xdr:row>
      <xdr:rowOff>95250</xdr:rowOff>
    </xdr:to>
    <xdr:cxnSp macro="">
      <xdr:nvCxnSpPr>
        <xdr:cNvPr id="4" name="Straight Arrow Connector 3">
          <a:extLst>
            <a:ext uri="{FF2B5EF4-FFF2-40B4-BE49-F238E27FC236}">
              <a16:creationId xmlns="" xmlns:a16="http://schemas.microsoft.com/office/drawing/2014/main" id="{00000000-0008-0000-1800-000005000000}"/>
            </a:ext>
          </a:extLst>
        </xdr:cNvPr>
        <xdr:cNvCxnSpPr/>
      </xdr:nvCxnSpPr>
      <xdr:spPr>
        <a:xfrm>
          <a:off x="4420791" y="9251156"/>
          <a:ext cx="232172" cy="17859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comments" Target="../comments4.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5.vml"/><Relationship Id="rId1" Type="http://schemas.openxmlformats.org/officeDocument/2006/relationships/drawing" Target="../drawings/drawing4.xm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6.vml"/><Relationship Id="rId1" Type="http://schemas.openxmlformats.org/officeDocument/2006/relationships/drawing" Target="../drawings/drawing5.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7.vml"/><Relationship Id="rId1" Type="http://schemas.openxmlformats.org/officeDocument/2006/relationships/drawing" Target="../drawings/drawing6.xm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8.vml"/><Relationship Id="rId1" Type="http://schemas.openxmlformats.org/officeDocument/2006/relationships/drawing" Target="../drawings/drawing7.xml"/><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9.vml"/><Relationship Id="rId1" Type="http://schemas.openxmlformats.org/officeDocument/2006/relationships/drawing" Target="../drawings/drawing8.xml"/><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5.bin"/><Relationship Id="rId5" Type="http://schemas.openxmlformats.org/officeDocument/2006/relationships/comments" Target="../comments10.xml"/><Relationship Id="rId4" Type="http://schemas.openxmlformats.org/officeDocument/2006/relationships/ctrlProp" Target="../ctrlProps/ctrlProp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6.bin"/><Relationship Id="rId5" Type="http://schemas.openxmlformats.org/officeDocument/2006/relationships/comments" Target="../comments11.xml"/><Relationship Id="rId4" Type="http://schemas.openxmlformats.org/officeDocument/2006/relationships/ctrlProp" Target="../ctrlProps/ctrlProp9.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17.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13.vml"/><Relationship Id="rId1" Type="http://schemas.openxmlformats.org/officeDocument/2006/relationships/drawing" Target="../drawings/drawing14.xml"/><Relationship Id="rId4"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14.vml"/><Relationship Id="rId1" Type="http://schemas.openxmlformats.org/officeDocument/2006/relationships/drawing" Target="../drawings/drawing15.xml"/><Relationship Id="rId4"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6.xml"/><Relationship Id="rId1" Type="http://schemas.openxmlformats.org/officeDocument/2006/relationships/printerSettings" Target="../printerSettings/printerSettings7.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R25"/>
  <sheetViews>
    <sheetView workbookViewId="0">
      <selection activeCell="A3" sqref="A3:XFD7"/>
    </sheetView>
  </sheetViews>
  <sheetFormatPr defaultRowHeight="12.75"/>
  <cols>
    <col min="2" max="2" width="9.5703125" bestFit="1" customWidth="1"/>
    <col min="3" max="3" width="5.28515625" bestFit="1" customWidth="1"/>
    <col min="4" max="4" width="9.5703125" bestFit="1" customWidth="1"/>
    <col min="5" max="5" width="5.28515625" bestFit="1" customWidth="1"/>
    <col min="6" max="6" width="9.5703125" bestFit="1" customWidth="1"/>
    <col min="7" max="7" width="5.28515625" bestFit="1" customWidth="1"/>
    <col min="8" max="8" width="9.5703125" bestFit="1" customWidth="1"/>
    <col min="9" max="9" width="5.28515625" bestFit="1" customWidth="1"/>
    <col min="10" max="10" width="9.5703125" bestFit="1" customWidth="1"/>
    <col min="11" max="11" width="5.28515625" bestFit="1" customWidth="1"/>
    <col min="12" max="12" width="9.5703125" bestFit="1" customWidth="1"/>
    <col min="13" max="13" width="5.28515625" bestFit="1" customWidth="1"/>
    <col min="14" max="14" width="9.5703125" bestFit="1" customWidth="1"/>
    <col min="15" max="15" width="5.28515625" bestFit="1" customWidth="1"/>
    <col min="16" max="16" width="9.5703125" bestFit="1" customWidth="1"/>
    <col min="17" max="17" width="5.28515625" bestFit="1" customWidth="1"/>
    <col min="18" max="18" width="9.5703125" bestFit="1" customWidth="1"/>
    <col min="20" max="20" width="10.42578125" customWidth="1"/>
  </cols>
  <sheetData>
    <row r="1" spans="1:18" s="163" customFormat="1" ht="39" thickBot="1">
      <c r="A1" s="113" t="s">
        <v>7</v>
      </c>
      <c r="B1" s="163" t="s">
        <v>633</v>
      </c>
      <c r="C1" s="279"/>
      <c r="D1" s="163" t="s">
        <v>624</v>
      </c>
      <c r="E1" s="279"/>
      <c r="F1" s="163" t="s">
        <v>600</v>
      </c>
      <c r="G1" s="279"/>
      <c r="H1" s="163" t="s">
        <v>559</v>
      </c>
      <c r="I1" s="279"/>
      <c r="J1" s="163" t="s">
        <v>504</v>
      </c>
      <c r="L1" s="163" t="s">
        <v>497</v>
      </c>
      <c r="N1" s="163" t="s">
        <v>234</v>
      </c>
      <c r="P1" s="163" t="s">
        <v>236</v>
      </c>
      <c r="R1" s="163" t="s">
        <v>235</v>
      </c>
    </row>
    <row r="2" spans="1:18">
      <c r="A2" s="61"/>
      <c r="B2" s="201"/>
      <c r="C2" s="104" t="s">
        <v>240</v>
      </c>
      <c r="D2" s="201"/>
      <c r="E2" s="104" t="s">
        <v>240</v>
      </c>
      <c r="F2" s="201"/>
      <c r="G2" s="104" t="s">
        <v>240</v>
      </c>
      <c r="H2" s="201"/>
      <c r="I2" s="104" t="s">
        <v>240</v>
      </c>
      <c r="K2" s="104" t="s">
        <v>240</v>
      </c>
      <c r="M2" s="104" t="s">
        <v>240</v>
      </c>
      <c r="O2" s="104" t="s">
        <v>240</v>
      </c>
      <c r="Q2" s="104" t="s">
        <v>240</v>
      </c>
    </row>
    <row r="3" spans="1:18">
      <c r="A3" s="46" t="s">
        <v>16</v>
      </c>
      <c r="B3" s="164">
        <f>+COUNTIF(i!$C$9:$C$60,Sheet3!A3)</f>
        <v>7</v>
      </c>
      <c r="C3" s="164">
        <f>+SUMIF(i!$C$9:$C$60,Sheet3!A3,i!$I$9:$I$60)</f>
        <v>60</v>
      </c>
      <c r="D3" s="164">
        <f>COUNTIF(h!$C$9:$C$74,Sheet3!A3)</f>
        <v>7</v>
      </c>
      <c r="E3" s="164">
        <f>+SUMIF(h!$C$9:$C$74,Sheet3!A3,h!$I$9:$I$74)</f>
        <v>60</v>
      </c>
      <c r="F3" s="164">
        <f>+COUNTIF(g!$C$7:$C$59,Sheet3!A3)</f>
        <v>7</v>
      </c>
      <c r="G3" s="164">
        <f>+SUMIF(g!$C$7:$C$59,Sheet3!A3,g!$I$7:$I$59)</f>
        <v>60</v>
      </c>
      <c r="H3" s="164">
        <f>+COUNTIF(f!$C$9:$C$59,Sheet3!A3)</f>
        <v>7</v>
      </c>
      <c r="I3" s="164">
        <f>+SUMIF(f!$C$9:$C$59,Sheet3!A3,f!$I$9:$I$59)</f>
        <v>61</v>
      </c>
      <c r="J3">
        <f>+COUNTIF(e!$C$9:$C$59,Sheet3!A3)</f>
        <v>6</v>
      </c>
      <c r="K3">
        <f>+SUMIF(e!$C$9:$C$59,Sheet3!A3,e!$I$9:$I$59)</f>
        <v>58</v>
      </c>
      <c r="L3">
        <f>+COUNTIF(d!$C$9:$C$58,Sheet3!A3)</f>
        <v>6</v>
      </c>
      <c r="M3">
        <f>+SUMIF(d!$C$9:$C$58,Sheet3!A3,d!$I$9:$I$58)</f>
        <v>58</v>
      </c>
      <c r="N3">
        <f>+COUNTIF(a!$D$7:$D$46,Sheet3!A3)</f>
        <v>6</v>
      </c>
      <c r="O3">
        <f>+SUMIF(a!$D$7:$D$46,Sheet3!A3,a!$K$7:$K$46)</f>
        <v>80</v>
      </c>
      <c r="P3">
        <f>+COUNTIF(b!$C$7:$C$46,Sheet3!A3)</f>
        <v>6</v>
      </c>
      <c r="Q3">
        <f>+SUMIF(b!$C$7:$C$46,Sheet3!A3,b!$G$7:$G$46)</f>
        <v>80</v>
      </c>
      <c r="R3">
        <f>+COUNTIF('c'!$C$7:$C$20,Sheet3!A3)</f>
        <v>4</v>
      </c>
    </row>
    <row r="4" spans="1:18">
      <c r="A4" s="46" t="s">
        <v>20</v>
      </c>
      <c r="B4" s="164">
        <f>+COUNTIF(i!$C$9:$C$60,Sheet3!A4)</f>
        <v>14</v>
      </c>
      <c r="C4" s="164">
        <f>+SUMIF(i!$C$9:$C$60,Sheet3!A4,i!$I$9:$I$60)</f>
        <v>44</v>
      </c>
      <c r="D4" s="164">
        <f>COUNTIF(h!$C$9:$C$74,Sheet3!A4)</f>
        <v>20</v>
      </c>
      <c r="E4" s="164">
        <f>+SUMIF(h!$C$9:$C$74,Sheet3!A4,h!$I$9:$I$74)</f>
        <v>60</v>
      </c>
      <c r="F4" s="164">
        <f>+COUNTIF(g!$C$7:$C$59,Sheet3!A4)</f>
        <v>22</v>
      </c>
      <c r="G4" s="164">
        <f>+SUMIF(g!$C$7:$C$59,Sheet3!A4,g!$I$7:$I$59)</f>
        <v>64</v>
      </c>
      <c r="H4" s="164">
        <f>+COUNTIF(f!$C$9:$C$59,Sheet3!A4)</f>
        <v>23</v>
      </c>
      <c r="I4" s="164">
        <f>+SUMIF(f!$C$9:$C$59,Sheet3!A4,f!$I$9:$I$59)</f>
        <v>63</v>
      </c>
      <c r="J4">
        <f>+COUNTIF(e!$C$9:$C$59,Sheet3!A4)</f>
        <v>24</v>
      </c>
      <c r="K4">
        <f>+SUMIF(e!$C$9:$C$59,Sheet3!A4,e!$I$9:$I$59)</f>
        <v>56</v>
      </c>
      <c r="L4">
        <f>+COUNTIF(d!$C$9:$C$58,Sheet3!A4)</f>
        <v>23</v>
      </c>
      <c r="M4">
        <f>+SUMIF(d!$C$9:$C$58,Sheet3!A4,d!$I$9:$I$58)</f>
        <v>54</v>
      </c>
      <c r="N4">
        <f>+COUNTIF(a!$D$7:$D$46,Sheet3!A4)</f>
        <v>17</v>
      </c>
      <c r="O4">
        <f>+SUMIF(a!$D$7:$D$46,Sheet3!A4,a!$K$7:$K$46)</f>
        <v>148</v>
      </c>
      <c r="P4">
        <f>+COUNTIF(b!$C$7:$C$46,Sheet3!A4)</f>
        <v>16</v>
      </c>
      <c r="Q4">
        <f>+SUMIF(b!$C$7:$C$46,Sheet3!A4,b!$G$7:$G$46)</f>
        <v>138</v>
      </c>
      <c r="R4">
        <f>+COUNTIF('c'!$C$7:$C$20,Sheet3!A4)</f>
        <v>4</v>
      </c>
    </row>
    <row r="5" spans="1:18">
      <c r="A5" s="46" t="s">
        <v>28</v>
      </c>
      <c r="B5" s="164">
        <f>+COUNTIF(i!$C$9:$C$60,Sheet3!A5)</f>
        <v>15</v>
      </c>
      <c r="C5" s="164">
        <f>+SUMIF(i!$C$9:$C$60,Sheet3!A5,i!$I$9:$I$60)</f>
        <v>38</v>
      </c>
      <c r="D5" s="164">
        <f>COUNTIF(h!$C$9:$C$74,Sheet3!A5)</f>
        <v>19</v>
      </c>
      <c r="E5" s="164">
        <f>+SUMIF(h!$C$9:$C$74,Sheet3!A5,h!$I$9:$I$74)</f>
        <v>46</v>
      </c>
      <c r="F5" s="164">
        <f>+COUNTIF(g!$C$7:$C$59,Sheet3!A5)</f>
        <v>20</v>
      </c>
      <c r="G5" s="164">
        <f>+SUMIF(g!$C$7:$C$59,Sheet3!A5,g!$I$7:$I$59)</f>
        <v>48</v>
      </c>
      <c r="H5" s="164">
        <f>+COUNTIF(f!$C$9:$C$59,Sheet3!A5)</f>
        <v>21</v>
      </c>
      <c r="I5" s="164">
        <f>+SUMIF(f!$C$9:$C$59,Sheet3!A5,f!$I$9:$I$59)</f>
        <v>47</v>
      </c>
      <c r="J5">
        <f>+COUNTIF(e!$C$9:$C$59,Sheet3!A5)</f>
        <v>21</v>
      </c>
      <c r="K5">
        <f>+SUMIF(e!$C$9:$C$59,Sheet3!A5,e!$I$9:$I$59)</f>
        <v>36</v>
      </c>
      <c r="L5">
        <f>+COUNTIF(d!$C$9:$C$58,Sheet3!A5)</f>
        <v>21</v>
      </c>
      <c r="M5">
        <f>+SUMIF(d!$C$9:$C$58,Sheet3!A5,d!$I$9:$I$58)</f>
        <v>36</v>
      </c>
      <c r="N5">
        <f>+COUNTIF(a!$D$7:$D$46,Sheet3!A5)</f>
        <v>15</v>
      </c>
      <c r="O5">
        <f>+SUMIF(a!$D$7:$D$46,Sheet3!A5,a!$K$7:$K$46)</f>
        <v>130</v>
      </c>
      <c r="P5">
        <f>+COUNTIF(b!$C$7:$C$46,Sheet3!A5)</f>
        <v>16</v>
      </c>
      <c r="Q5">
        <f>+SUMIF(b!$C$7:$C$46,Sheet3!A5,b!$G$7:$G$46)</f>
        <v>140</v>
      </c>
      <c r="R5">
        <f>+COUNTIF('c'!$C$7:$C$20,Sheet3!A5)</f>
        <v>4</v>
      </c>
    </row>
    <row r="6" spans="1:18">
      <c r="A6" s="164" t="s">
        <v>598</v>
      </c>
      <c r="B6" s="164">
        <f>+COUNTIF(i!$C$9:$C$60,Sheet3!A6)</f>
        <v>4</v>
      </c>
      <c r="C6" s="164">
        <f>+SUMIF(i!$C$9:$C$60,Sheet3!A6,i!$I$9:$I$60)</f>
        <v>9</v>
      </c>
      <c r="D6" s="164">
        <f>COUNTIF(h!$C$9:$C$74,Sheet3!A6)</f>
        <v>0</v>
      </c>
      <c r="E6" s="164">
        <f>+SUMIF(h!$C$9:$C$74,Sheet3!A6,h!$I$9:$I$74)</f>
        <v>0</v>
      </c>
      <c r="F6" s="164">
        <f>+COUNTIF(g!$C$7:$C$59,Sheet3!A6)</f>
        <v>1</v>
      </c>
      <c r="G6" s="164">
        <f>+SUMIF(g!$C$7:$C$59,Sheet3!A6,g!$I$7:$I$59)</f>
        <v>3</v>
      </c>
      <c r="H6" s="164"/>
      <c r="I6" s="164"/>
    </row>
    <row r="7" spans="1:18">
      <c r="A7" s="164" t="s">
        <v>599</v>
      </c>
      <c r="B7" s="164">
        <f>+COUNTIF(i!$C$9:$C$60,Sheet3!A7)</f>
        <v>11</v>
      </c>
      <c r="C7" s="164">
        <f>+SUMIF(i!$C$9:$C$60,Sheet3!A7,i!$I$9:$I$60)</f>
        <v>22</v>
      </c>
      <c r="D7" s="164">
        <f>COUNTIF(h!$C$9:$C$74,Sheet3!A7)</f>
        <v>15</v>
      </c>
      <c r="E7" s="164">
        <f>+SUMIF(h!$C$9:$C$74,Sheet3!A7,h!$I$9:$I$74)</f>
        <v>38</v>
      </c>
      <c r="F7" s="164">
        <f>+COUNTIF(g!$C$7:$C$59,Sheet3!A7)</f>
        <v>1</v>
      </c>
      <c r="G7" s="164">
        <f>+SUMIF(g!$C$7:$C$59,Sheet3!A7,g!$I$7:$I$59)</f>
        <v>3</v>
      </c>
      <c r="H7" s="164"/>
      <c r="I7" s="164"/>
    </row>
    <row r="8" spans="1:18">
      <c r="A8" t="s">
        <v>607</v>
      </c>
      <c r="B8" s="164">
        <f>+COUNTIF(i!$C$9:$C$60,Sheet3!A8)</f>
        <v>0</v>
      </c>
      <c r="C8" s="164">
        <f>+SUMIF(i!$C$9:$C$60,Sheet3!A8,i!$I$9:$I$60)</f>
        <v>0</v>
      </c>
      <c r="D8" s="164">
        <f>COUNTIF(h!$C$9:$C$74,Sheet3!A8)</f>
        <v>2</v>
      </c>
      <c r="E8" s="164">
        <f>+SUMIF(h!$C$9:$C$74,Sheet3!A8,h!$I$9:$I$74)</f>
        <v>4</v>
      </c>
      <c r="F8" s="164"/>
      <c r="G8" s="164"/>
      <c r="H8" s="164"/>
      <c r="I8" s="164"/>
    </row>
    <row r="9" spans="1:18">
      <c r="A9" t="s">
        <v>608</v>
      </c>
      <c r="B9" s="164">
        <f>+COUNTIF(i!$C$9:$C$60,Sheet3!A9)</f>
        <v>0</v>
      </c>
      <c r="C9" s="164">
        <f>+SUMIF(i!$C$9:$C$60,Sheet3!A9,i!$I$9:$I$60)</f>
        <v>0</v>
      </c>
      <c r="D9" s="164">
        <f>COUNTIF(h!$C$9:$C$74,Sheet3!A9)</f>
        <v>2</v>
      </c>
      <c r="E9" s="164">
        <f>+SUMIF(h!$C$9:$C$74,Sheet3!A9,h!$I$9:$I$74)</f>
        <v>4</v>
      </c>
      <c r="F9" s="164"/>
      <c r="G9" s="164"/>
      <c r="H9" s="164"/>
      <c r="I9" s="164"/>
    </row>
    <row r="10" spans="1:18">
      <c r="A10" t="s">
        <v>618</v>
      </c>
      <c r="B10" s="164">
        <f>+COUNTIF(i!$C$9:$C$60,Sheet3!A10)</f>
        <v>0</v>
      </c>
      <c r="C10" s="164">
        <f>+SUMIF(i!$C$9:$C$60,Sheet3!A10,i!$I$9:$I$60)</f>
        <v>0</v>
      </c>
      <c r="D10" s="164">
        <f>COUNTIF(h!$C$9:$C$74,Sheet3!A10)</f>
        <v>1</v>
      </c>
      <c r="E10" s="164">
        <f>+SUMIF(h!$C$9:$C$74,Sheet3!A10,h!$I$9:$I$74)</f>
        <v>2</v>
      </c>
      <c r="F10" s="164"/>
      <c r="G10" s="164"/>
      <c r="H10" s="164"/>
      <c r="I10" s="164"/>
    </row>
    <row r="11" spans="1:18">
      <c r="A11" t="s">
        <v>630</v>
      </c>
      <c r="B11" s="164">
        <f>+COUNTIF(i!$C$9:$C$60,Sheet3!A11)</f>
        <v>1</v>
      </c>
      <c r="C11" s="164">
        <f>+SUMIF(i!$C$9:$C$60,Sheet3!A11,i!$I$9:$I$60)</f>
        <v>6</v>
      </c>
      <c r="D11" s="164"/>
      <c r="E11" s="164"/>
      <c r="F11" s="164"/>
      <c r="G11" s="164"/>
      <c r="H11" s="164"/>
      <c r="I11" s="164"/>
    </row>
    <row r="13" spans="1:18">
      <c r="B13">
        <f>+SUM(B3:B11)</f>
        <v>52</v>
      </c>
      <c r="C13">
        <f>+SUM(C3:C11)</f>
        <v>179</v>
      </c>
      <c r="D13">
        <f>+SUM(D3:D10)</f>
        <v>66</v>
      </c>
      <c r="E13">
        <f>+SUM(E3:E10)</f>
        <v>214</v>
      </c>
      <c r="F13">
        <f>+SUM(F3:F7)</f>
        <v>51</v>
      </c>
      <c r="G13">
        <f>+SUM(G3:G7)</f>
        <v>178</v>
      </c>
      <c r="H13">
        <f t="shared" ref="H13:Q13" si="0">+SUM(H3:H5)</f>
        <v>51</v>
      </c>
      <c r="I13">
        <f t="shared" si="0"/>
        <v>171</v>
      </c>
      <c r="J13">
        <f t="shared" si="0"/>
        <v>51</v>
      </c>
      <c r="K13">
        <f t="shared" si="0"/>
        <v>150</v>
      </c>
      <c r="L13">
        <f t="shared" si="0"/>
        <v>50</v>
      </c>
      <c r="M13">
        <f t="shared" si="0"/>
        <v>148</v>
      </c>
      <c r="N13">
        <f t="shared" si="0"/>
        <v>38</v>
      </c>
      <c r="O13">
        <f t="shared" si="0"/>
        <v>358</v>
      </c>
      <c r="P13">
        <f t="shared" si="0"/>
        <v>38</v>
      </c>
      <c r="Q13">
        <f t="shared" si="0"/>
        <v>358</v>
      </c>
      <c r="R13">
        <f t="shared" ref="R13" si="1">+SUM(R3:R5)</f>
        <v>12</v>
      </c>
    </row>
    <row r="14" spans="1:18">
      <c r="C14" s="168">
        <f>+SUM(i!I9:I60)</f>
        <v>179</v>
      </c>
      <c r="E14" s="168">
        <f>+SUM(h!I9:I74)</f>
        <v>214</v>
      </c>
      <c r="G14" s="168">
        <f>+SUM(g!I9:I59)</f>
        <v>178</v>
      </c>
      <c r="I14" s="168">
        <f>+SUM(f!I9:I59)</f>
        <v>171</v>
      </c>
      <c r="K14" s="168">
        <f>+SUM(e!I9:I59)</f>
        <v>150</v>
      </c>
      <c r="M14" s="168">
        <f>+SUM(d!I8:I58)</f>
        <v>148</v>
      </c>
      <c r="O14" s="168">
        <f>+SUM(a!K9:K46)</f>
        <v>358</v>
      </c>
      <c r="Q14" s="168">
        <f>+SUM(b!G8:G46)</f>
        <v>358</v>
      </c>
    </row>
    <row r="15" spans="1:18">
      <c r="C15" s="168">
        <f>+C13-C14</f>
        <v>0</v>
      </c>
      <c r="E15" s="168">
        <f>+E13-E14</f>
        <v>0</v>
      </c>
      <c r="G15" s="168">
        <f>+G13-G14</f>
        <v>0</v>
      </c>
      <c r="I15" s="168">
        <f>+I13-I14</f>
        <v>0</v>
      </c>
      <c r="K15" s="168">
        <f>+K13-K14</f>
        <v>0</v>
      </c>
      <c r="M15" s="168">
        <f>+M13-M14</f>
        <v>0</v>
      </c>
      <c r="O15" s="168">
        <f>+O13-O14</f>
        <v>0</v>
      </c>
      <c r="Q15" s="168">
        <f>+Q13-Q14</f>
        <v>0</v>
      </c>
    </row>
    <row r="19" spans="3:5">
      <c r="C19" s="164"/>
      <c r="E19" s="164"/>
    </row>
    <row r="20" spans="3:5">
      <c r="C20" s="164"/>
      <c r="E20" s="164"/>
    </row>
    <row r="21" spans="3:5">
      <c r="C21" s="164"/>
      <c r="E21" s="164"/>
    </row>
    <row r="22" spans="3:5">
      <c r="C22" s="164"/>
      <c r="E22" s="164"/>
    </row>
    <row r="23" spans="3:5">
      <c r="C23" s="164"/>
      <c r="E23" s="164"/>
    </row>
    <row r="24" spans="3:5">
      <c r="C24" s="164"/>
      <c r="E24" s="164"/>
    </row>
    <row r="25" spans="3:5">
      <c r="C25" s="164"/>
      <c r="E25" s="164"/>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pane ySplit="1" topLeftCell="A2" activePane="bottomLeft" state="frozen"/>
      <selection pane="bottomLeft" activeCell="D5" sqref="D5"/>
    </sheetView>
  </sheetViews>
  <sheetFormatPr defaultRowHeight="12.75"/>
  <cols>
    <col min="1" max="1" width="3.42578125" bestFit="1" customWidth="1"/>
    <col min="2" max="2" width="17.28515625" style="211" bestFit="1" customWidth="1"/>
    <col min="3" max="3" width="10.85546875" bestFit="1" customWidth="1"/>
    <col min="4" max="4" width="19.5703125" bestFit="1" customWidth="1"/>
  </cols>
  <sheetData>
    <row r="1" spans="1:4" s="370" customFormat="1">
      <c r="A1" s="370" t="s">
        <v>409</v>
      </c>
      <c r="B1" s="212" t="s">
        <v>576</v>
      </c>
      <c r="C1" s="370" t="s">
        <v>577</v>
      </c>
      <c r="D1" s="370" t="s">
        <v>578</v>
      </c>
    </row>
    <row r="2" spans="1:4">
      <c r="A2">
        <v>1</v>
      </c>
      <c r="B2" s="211">
        <v>46078</v>
      </c>
      <c r="C2" s="104" t="s">
        <v>579</v>
      </c>
      <c r="D2" s="104" t="s">
        <v>580</v>
      </c>
    </row>
    <row r="3" spans="1:4">
      <c r="A3">
        <v>2</v>
      </c>
      <c r="B3" s="211">
        <v>46078</v>
      </c>
      <c r="C3" s="104" t="s">
        <v>579</v>
      </c>
      <c r="D3" s="104" t="s">
        <v>583</v>
      </c>
    </row>
    <row r="4" spans="1:4">
      <c r="A4">
        <v>3</v>
      </c>
      <c r="B4" s="211">
        <v>46093</v>
      </c>
      <c r="C4" t="s">
        <v>579</v>
      </c>
      <c r="D4" t="s">
        <v>731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0000"/>
  </sheetPr>
  <dimension ref="A1:J1488"/>
  <sheetViews>
    <sheetView tabSelected="1" workbookViewId="0">
      <pane ySplit="6" topLeftCell="A157" activePane="bottomLeft" state="frozen"/>
      <selection pane="bottomLeft" activeCell="F171" sqref="F171"/>
    </sheetView>
  </sheetViews>
  <sheetFormatPr defaultRowHeight="12.75"/>
  <cols>
    <col min="1" max="1" width="8" bestFit="1" customWidth="1"/>
    <col min="2" max="2" width="3.28515625" customWidth="1"/>
    <col min="3" max="3" width="17.5703125" style="321" bestFit="1" customWidth="1"/>
    <col min="4" max="4" width="13.28515625" style="211" bestFit="1" customWidth="1"/>
    <col min="5" max="5" width="12.140625" style="211" customWidth="1"/>
    <col min="6" max="6" width="92.42578125" bestFit="1" customWidth="1"/>
    <col min="7" max="7" width="10" style="310" customWidth="1"/>
    <col min="8" max="8" width="17.28515625" style="325" bestFit="1" customWidth="1"/>
    <col min="9" max="9" width="9.140625" style="217"/>
  </cols>
  <sheetData>
    <row r="1" spans="1:9">
      <c r="C1" s="322" t="s">
        <v>414</v>
      </c>
      <c r="D1" s="216">
        <f>+COUNTIF(G:G,C1)</f>
        <v>161</v>
      </c>
      <c r="H1" s="321">
        <f ca="1">NOW()</f>
        <v>46111.338439930558</v>
      </c>
    </row>
    <row r="2" spans="1:9">
      <c r="C2" s="322" t="s">
        <v>448</v>
      </c>
      <c r="D2" s="216">
        <f>+COUNTIF(G:G,C2)</f>
        <v>0</v>
      </c>
    </row>
    <row r="3" spans="1:9">
      <c r="C3" s="322" t="s">
        <v>449</v>
      </c>
      <c r="D3" s="216">
        <f>SUM(B:B)</f>
        <v>163</v>
      </c>
    </row>
    <row r="6" spans="1:9" s="214" customFormat="1">
      <c r="A6" s="214" t="s">
        <v>409</v>
      </c>
      <c r="C6" s="323" t="s">
        <v>410</v>
      </c>
      <c r="D6" s="212" t="s">
        <v>498</v>
      </c>
      <c r="E6" s="212" t="s">
        <v>426</v>
      </c>
      <c r="F6" s="214" t="s">
        <v>411</v>
      </c>
      <c r="G6" s="309" t="s">
        <v>412</v>
      </c>
      <c r="H6" s="323" t="s">
        <v>439</v>
      </c>
      <c r="I6" s="319" t="s">
        <v>450</v>
      </c>
    </row>
    <row r="7" spans="1:9">
      <c r="A7">
        <v>1</v>
      </c>
      <c r="B7">
        <v>1</v>
      </c>
      <c r="C7" s="321">
        <v>46048</v>
      </c>
      <c r="D7" s="213" t="s">
        <v>434</v>
      </c>
      <c r="F7" s="104" t="s">
        <v>413</v>
      </c>
      <c r="G7" s="215" t="s">
        <v>414</v>
      </c>
      <c r="H7" s="325">
        <v>46048.373460648145</v>
      </c>
      <c r="I7" s="217">
        <f>+H7-C7</f>
        <v>0.37346064814482816</v>
      </c>
    </row>
    <row r="8" spans="1:9">
      <c r="A8">
        <f>+A7+1</f>
        <v>2</v>
      </c>
      <c r="B8">
        <v>1</v>
      </c>
      <c r="C8" s="321">
        <v>46049</v>
      </c>
      <c r="D8" s="213" t="s">
        <v>417</v>
      </c>
      <c r="E8" s="213"/>
      <c r="F8" s="104" t="s">
        <v>415</v>
      </c>
      <c r="G8" s="215" t="s">
        <v>414</v>
      </c>
      <c r="H8" s="325">
        <v>46049.373460648145</v>
      </c>
      <c r="I8" s="217">
        <f t="shared" ref="I8:I37" si="0">+H8-C8</f>
        <v>0.37346064814482816</v>
      </c>
    </row>
    <row r="9" spans="1:9">
      <c r="A9">
        <f t="shared" ref="A9:A72" si="1">+A8+1</f>
        <v>3</v>
      </c>
      <c r="B9">
        <v>1</v>
      </c>
      <c r="C9" s="321">
        <v>46049</v>
      </c>
      <c r="D9" s="213" t="s">
        <v>417</v>
      </c>
      <c r="E9" s="213"/>
      <c r="F9" s="104" t="s">
        <v>416</v>
      </c>
      <c r="G9" s="215" t="s">
        <v>414</v>
      </c>
      <c r="H9" s="325">
        <v>46049.373460648145</v>
      </c>
      <c r="I9" s="217">
        <f t="shared" si="0"/>
        <v>0.37346064814482816</v>
      </c>
    </row>
    <row r="10" spans="1:9">
      <c r="A10">
        <f t="shared" si="1"/>
        <v>4</v>
      </c>
      <c r="B10">
        <v>1</v>
      </c>
      <c r="C10" s="321">
        <v>46049</v>
      </c>
      <c r="D10" s="213" t="s">
        <v>418</v>
      </c>
      <c r="E10" s="213"/>
      <c r="F10" s="104" t="s">
        <v>419</v>
      </c>
      <c r="G10" s="215" t="s">
        <v>414</v>
      </c>
      <c r="H10" s="325">
        <v>46049.373460648145</v>
      </c>
      <c r="I10" s="217">
        <f t="shared" si="0"/>
        <v>0.37346064814482816</v>
      </c>
    </row>
    <row r="11" spans="1:9">
      <c r="A11">
        <f t="shared" si="1"/>
        <v>5</v>
      </c>
      <c r="B11">
        <v>1</v>
      </c>
      <c r="C11" s="321">
        <v>46049</v>
      </c>
      <c r="D11" s="213" t="s">
        <v>418</v>
      </c>
      <c r="E11" s="213"/>
      <c r="F11" s="104" t="s">
        <v>488</v>
      </c>
      <c r="G11" s="215" t="s">
        <v>414</v>
      </c>
      <c r="H11" s="325">
        <v>46049.373460648145</v>
      </c>
      <c r="I11" s="217">
        <f t="shared" si="0"/>
        <v>0.37346064814482816</v>
      </c>
    </row>
    <row r="12" spans="1:9">
      <c r="A12">
        <f t="shared" si="1"/>
        <v>6</v>
      </c>
      <c r="B12">
        <v>1</v>
      </c>
      <c r="C12" s="321">
        <v>46049</v>
      </c>
      <c r="D12" s="213" t="s">
        <v>420</v>
      </c>
      <c r="E12" s="213" t="s">
        <v>421</v>
      </c>
      <c r="F12" s="104" t="s">
        <v>422</v>
      </c>
      <c r="G12" s="215" t="s">
        <v>414</v>
      </c>
      <c r="H12" s="325">
        <v>46049.373460648145</v>
      </c>
      <c r="I12" s="217">
        <f t="shared" si="0"/>
        <v>0.37346064814482816</v>
      </c>
    </row>
    <row r="13" spans="1:9">
      <c r="A13">
        <f t="shared" si="1"/>
        <v>7</v>
      </c>
      <c r="B13">
        <v>1</v>
      </c>
      <c r="C13" s="321">
        <v>46049</v>
      </c>
      <c r="D13" s="213" t="s">
        <v>420</v>
      </c>
      <c r="E13" s="213" t="s">
        <v>421</v>
      </c>
      <c r="F13" s="104" t="s">
        <v>423</v>
      </c>
      <c r="G13" s="215" t="s">
        <v>414</v>
      </c>
      <c r="H13" s="325">
        <v>46049.373460648145</v>
      </c>
      <c r="I13" s="217">
        <f t="shared" si="0"/>
        <v>0.37346064814482816</v>
      </c>
    </row>
    <row r="14" spans="1:9">
      <c r="A14">
        <f t="shared" si="1"/>
        <v>8</v>
      </c>
      <c r="B14">
        <v>1</v>
      </c>
      <c r="C14" s="321">
        <v>46049</v>
      </c>
      <c r="D14" s="213" t="s">
        <v>420</v>
      </c>
      <c r="E14" s="213" t="s">
        <v>424</v>
      </c>
      <c r="F14" s="104" t="s">
        <v>425</v>
      </c>
      <c r="G14" s="215" t="s">
        <v>414</v>
      </c>
      <c r="H14" s="325">
        <v>46049.373460648145</v>
      </c>
      <c r="I14" s="217">
        <f t="shared" si="0"/>
        <v>0.37346064814482816</v>
      </c>
    </row>
    <row r="15" spans="1:9">
      <c r="A15">
        <f t="shared" si="1"/>
        <v>9</v>
      </c>
      <c r="B15">
        <v>1</v>
      </c>
      <c r="C15" s="321">
        <v>46049</v>
      </c>
      <c r="D15" s="213" t="s">
        <v>431</v>
      </c>
      <c r="E15" s="213" t="s">
        <v>432</v>
      </c>
      <c r="F15" s="104" t="s">
        <v>433</v>
      </c>
      <c r="G15" s="215" t="s">
        <v>414</v>
      </c>
      <c r="H15" s="325">
        <v>46049.373460648145</v>
      </c>
      <c r="I15" s="217">
        <f t="shared" si="0"/>
        <v>0.37346064814482816</v>
      </c>
    </row>
    <row r="16" spans="1:9">
      <c r="A16">
        <f t="shared" si="1"/>
        <v>10</v>
      </c>
      <c r="B16">
        <v>1</v>
      </c>
      <c r="C16" s="321">
        <v>46049</v>
      </c>
      <c r="D16" s="213" t="s">
        <v>434</v>
      </c>
      <c r="F16" s="104" t="s">
        <v>427</v>
      </c>
      <c r="G16" s="215" t="s">
        <v>414</v>
      </c>
      <c r="H16" s="325">
        <v>46049.373460648145</v>
      </c>
      <c r="I16" s="217">
        <f t="shared" si="0"/>
        <v>0.37346064814482816</v>
      </c>
    </row>
    <row r="17" spans="1:9">
      <c r="A17">
        <f t="shared" si="1"/>
        <v>11</v>
      </c>
      <c r="B17">
        <v>1</v>
      </c>
      <c r="C17" s="321">
        <v>46049</v>
      </c>
      <c r="D17" s="213" t="s">
        <v>420</v>
      </c>
      <c r="E17" s="213" t="s">
        <v>428</v>
      </c>
      <c r="F17" s="104" t="s">
        <v>429</v>
      </c>
      <c r="G17" s="215" t="s">
        <v>414</v>
      </c>
      <c r="H17" s="325">
        <v>46049.373460648145</v>
      </c>
      <c r="I17" s="217">
        <f t="shared" si="0"/>
        <v>0.37346064814482816</v>
      </c>
    </row>
    <row r="18" spans="1:9">
      <c r="A18">
        <f t="shared" si="1"/>
        <v>12</v>
      </c>
      <c r="B18">
        <v>1</v>
      </c>
      <c r="C18" s="321">
        <v>46050</v>
      </c>
      <c r="D18" s="213" t="s">
        <v>420</v>
      </c>
      <c r="E18" s="213" t="s">
        <v>428</v>
      </c>
      <c r="F18" s="104" t="s">
        <v>430</v>
      </c>
      <c r="G18" s="215" t="s">
        <v>414</v>
      </c>
      <c r="H18" s="325">
        <v>46050.380637268521</v>
      </c>
      <c r="I18" s="217">
        <f t="shared" si="0"/>
        <v>0.38063726852124091</v>
      </c>
    </row>
    <row r="19" spans="1:9">
      <c r="A19">
        <f t="shared" si="1"/>
        <v>13</v>
      </c>
      <c r="B19">
        <v>1</v>
      </c>
      <c r="C19" s="321">
        <v>46050</v>
      </c>
      <c r="D19" s="213" t="s">
        <v>434</v>
      </c>
      <c r="F19" s="104" t="s">
        <v>435</v>
      </c>
      <c r="G19" s="215" t="s">
        <v>414</v>
      </c>
      <c r="H19" s="325">
        <v>46051.375662615741</v>
      </c>
      <c r="I19" s="217">
        <f t="shared" si="0"/>
        <v>1.375662615741021</v>
      </c>
    </row>
    <row r="20" spans="1:9">
      <c r="A20">
        <f t="shared" si="1"/>
        <v>14</v>
      </c>
      <c r="B20">
        <v>1</v>
      </c>
      <c r="C20" s="321">
        <v>46050</v>
      </c>
      <c r="D20" s="213" t="s">
        <v>436</v>
      </c>
      <c r="E20" s="213" t="s">
        <v>437</v>
      </c>
      <c r="F20" s="104" t="s">
        <v>438</v>
      </c>
      <c r="G20" s="215" t="s">
        <v>414</v>
      </c>
      <c r="H20" s="325">
        <v>46050.445505324074</v>
      </c>
      <c r="I20" s="217">
        <f t="shared" si="0"/>
        <v>0.44550532407447463</v>
      </c>
    </row>
    <row r="21" spans="1:9">
      <c r="A21">
        <f t="shared" si="1"/>
        <v>15</v>
      </c>
      <c r="B21">
        <v>1</v>
      </c>
      <c r="C21" s="321">
        <v>46050</v>
      </c>
      <c r="D21" s="213" t="s">
        <v>431</v>
      </c>
      <c r="E21" s="213" t="s">
        <v>440</v>
      </c>
      <c r="F21" s="104" t="s">
        <v>441</v>
      </c>
      <c r="G21" s="215" t="s">
        <v>414</v>
      </c>
      <c r="H21" s="325">
        <v>46050.558433101854</v>
      </c>
      <c r="I21" s="217">
        <f t="shared" si="0"/>
        <v>0.55843310185446171</v>
      </c>
    </row>
    <row r="22" spans="1:9">
      <c r="A22">
        <f t="shared" si="1"/>
        <v>16</v>
      </c>
      <c r="B22">
        <v>1</v>
      </c>
      <c r="C22" s="321">
        <v>46050</v>
      </c>
      <c r="D22" s="213" t="s">
        <v>417</v>
      </c>
      <c r="F22" s="104" t="s">
        <v>442</v>
      </c>
      <c r="G22" s="215" t="s">
        <v>414</v>
      </c>
      <c r="H22" s="325">
        <v>46050.565032638886</v>
      </c>
      <c r="I22" s="217">
        <f t="shared" si="0"/>
        <v>0.56503263888589572</v>
      </c>
    </row>
    <row r="23" spans="1:9">
      <c r="A23">
        <f t="shared" si="1"/>
        <v>17</v>
      </c>
      <c r="B23">
        <v>1</v>
      </c>
      <c r="C23" s="321">
        <v>46050</v>
      </c>
      <c r="D23" s="213" t="s">
        <v>420</v>
      </c>
      <c r="E23" s="213" t="s">
        <v>444</v>
      </c>
      <c r="F23" s="104" t="s">
        <v>443</v>
      </c>
      <c r="G23" s="215" t="s">
        <v>414</v>
      </c>
      <c r="H23" s="325">
        <v>46050.634528356481</v>
      </c>
      <c r="I23" s="217">
        <f t="shared" si="0"/>
        <v>0.63452835648058681</v>
      </c>
    </row>
    <row r="24" spans="1:9">
      <c r="A24">
        <f t="shared" si="1"/>
        <v>18</v>
      </c>
      <c r="B24">
        <v>1</v>
      </c>
      <c r="C24" s="321">
        <v>46050</v>
      </c>
      <c r="D24" s="213" t="s">
        <v>420</v>
      </c>
      <c r="E24" s="213" t="s">
        <v>445</v>
      </c>
      <c r="F24" s="104" t="s">
        <v>446</v>
      </c>
      <c r="G24" s="215" t="s">
        <v>414</v>
      </c>
      <c r="H24" s="325">
        <v>46050.67793888889</v>
      </c>
      <c r="I24" s="217">
        <f t="shared" si="0"/>
        <v>0.67793888888991205</v>
      </c>
    </row>
    <row r="25" spans="1:9">
      <c r="A25">
        <f t="shared" si="1"/>
        <v>19</v>
      </c>
      <c r="B25">
        <v>1</v>
      </c>
      <c r="C25" s="321">
        <v>46050</v>
      </c>
      <c r="D25" s="213" t="s">
        <v>420</v>
      </c>
      <c r="E25" s="213" t="s">
        <v>444</v>
      </c>
      <c r="F25" s="104" t="s">
        <v>447</v>
      </c>
      <c r="G25" s="215" t="s">
        <v>414</v>
      </c>
      <c r="H25" s="325">
        <v>46050.680990046298</v>
      </c>
      <c r="I25" s="217">
        <f t="shared" si="0"/>
        <v>0.68099004629766569</v>
      </c>
    </row>
    <row r="26" spans="1:9">
      <c r="A26">
        <f t="shared" si="1"/>
        <v>20</v>
      </c>
      <c r="B26">
        <v>1</v>
      </c>
      <c r="C26" s="321">
        <v>46051</v>
      </c>
      <c r="D26" s="213" t="s">
        <v>420</v>
      </c>
      <c r="E26" s="213" t="s">
        <v>452</v>
      </c>
      <c r="F26" s="104" t="s">
        <v>451</v>
      </c>
      <c r="G26" s="215" t="s">
        <v>414</v>
      </c>
      <c r="H26" s="325">
        <v>46051.374918402777</v>
      </c>
      <c r="I26" s="217">
        <f t="shared" si="0"/>
        <v>0.37491840277652955</v>
      </c>
    </row>
    <row r="27" spans="1:9">
      <c r="A27">
        <f t="shared" si="1"/>
        <v>21</v>
      </c>
      <c r="B27">
        <v>1</v>
      </c>
      <c r="C27" s="321">
        <v>46051</v>
      </c>
      <c r="D27" s="213" t="s">
        <v>434</v>
      </c>
      <c r="F27" s="104" t="s">
        <v>453</v>
      </c>
      <c r="G27" s="215" t="s">
        <v>414</v>
      </c>
      <c r="H27" s="325">
        <v>46051.426249074073</v>
      </c>
      <c r="I27" s="217">
        <f t="shared" si="0"/>
        <v>0.42624907407298451</v>
      </c>
    </row>
    <row r="28" spans="1:9">
      <c r="A28">
        <f t="shared" si="1"/>
        <v>22</v>
      </c>
      <c r="B28">
        <v>1</v>
      </c>
      <c r="C28" s="321">
        <v>46051</v>
      </c>
      <c r="D28" s="213" t="s">
        <v>420</v>
      </c>
      <c r="E28" s="213" t="s">
        <v>452</v>
      </c>
      <c r="F28" s="104" t="s">
        <v>454</v>
      </c>
      <c r="G28" s="215" t="s">
        <v>414</v>
      </c>
      <c r="H28" s="325">
        <v>46051.464131250003</v>
      </c>
      <c r="I28" s="217">
        <f t="shared" si="0"/>
        <v>0.46413125000253785</v>
      </c>
    </row>
    <row r="29" spans="1:9">
      <c r="A29">
        <f t="shared" si="1"/>
        <v>23</v>
      </c>
      <c r="B29">
        <v>1</v>
      </c>
      <c r="C29" s="321">
        <v>46051</v>
      </c>
      <c r="D29" s="213" t="s">
        <v>434</v>
      </c>
      <c r="F29" s="104" t="s">
        <v>455</v>
      </c>
      <c r="G29" s="215" t="s">
        <v>414</v>
      </c>
      <c r="H29" s="325">
        <v>46051.566261111111</v>
      </c>
      <c r="I29" s="217">
        <f t="shared" si="0"/>
        <v>0.56626111111108912</v>
      </c>
    </row>
    <row r="30" spans="1:9">
      <c r="A30">
        <f t="shared" si="1"/>
        <v>24</v>
      </c>
      <c r="B30">
        <v>1</v>
      </c>
      <c r="C30" s="321">
        <v>46052</v>
      </c>
      <c r="D30" s="213" t="s">
        <v>420</v>
      </c>
      <c r="E30" s="213" t="s">
        <v>456</v>
      </c>
      <c r="F30" s="104" t="s">
        <v>457</v>
      </c>
      <c r="G30" s="215" t="s">
        <v>414</v>
      </c>
      <c r="H30" s="325">
        <v>46052.380924999998</v>
      </c>
      <c r="I30" s="217">
        <f t="shared" si="0"/>
        <v>0.38092499999766005</v>
      </c>
    </row>
    <row r="31" spans="1:9">
      <c r="A31">
        <f t="shared" si="1"/>
        <v>25</v>
      </c>
      <c r="B31">
        <v>1</v>
      </c>
      <c r="C31" s="321">
        <v>46052</v>
      </c>
      <c r="D31" s="213" t="s">
        <v>420</v>
      </c>
      <c r="E31" s="213" t="s">
        <v>428</v>
      </c>
      <c r="F31" s="104" t="s">
        <v>458</v>
      </c>
      <c r="G31" s="215" t="s">
        <v>414</v>
      </c>
      <c r="H31" s="325">
        <v>46052.415794907407</v>
      </c>
      <c r="I31" s="217">
        <f t="shared" si="0"/>
        <v>0.41579490740696201</v>
      </c>
    </row>
    <row r="32" spans="1:9">
      <c r="A32">
        <f t="shared" si="1"/>
        <v>26</v>
      </c>
      <c r="B32">
        <v>1</v>
      </c>
      <c r="C32" s="321">
        <v>46052</v>
      </c>
      <c r="D32" s="213" t="s">
        <v>436</v>
      </c>
      <c r="E32" s="213" t="s">
        <v>460</v>
      </c>
      <c r="F32" s="104" t="s">
        <v>459</v>
      </c>
      <c r="G32" s="215" t="s">
        <v>414</v>
      </c>
      <c r="H32" s="325">
        <v>46052.465018171293</v>
      </c>
      <c r="I32" s="217">
        <f t="shared" si="0"/>
        <v>0.46501817129319534</v>
      </c>
    </row>
    <row r="33" spans="1:9">
      <c r="A33">
        <f t="shared" si="1"/>
        <v>27</v>
      </c>
      <c r="B33">
        <v>1</v>
      </c>
      <c r="C33" s="321">
        <v>46052</v>
      </c>
      <c r="D33" s="213" t="s">
        <v>420</v>
      </c>
      <c r="E33" s="213" t="s">
        <v>462</v>
      </c>
      <c r="F33" s="104" t="s">
        <v>461</v>
      </c>
      <c r="G33" s="215" t="s">
        <v>414</v>
      </c>
      <c r="H33" s="325">
        <v>46052.564054513889</v>
      </c>
      <c r="I33" s="217">
        <f t="shared" si="0"/>
        <v>0.56405451388854999</v>
      </c>
    </row>
    <row r="34" spans="1:9">
      <c r="A34">
        <f t="shared" si="1"/>
        <v>28</v>
      </c>
      <c r="B34">
        <v>1</v>
      </c>
      <c r="C34" s="321">
        <v>46052</v>
      </c>
      <c r="D34" s="213" t="s">
        <v>420</v>
      </c>
      <c r="E34" s="213" t="s">
        <v>463</v>
      </c>
      <c r="F34" s="104" t="s">
        <v>464</v>
      </c>
      <c r="G34" s="215" t="s">
        <v>414</v>
      </c>
      <c r="H34" s="325">
        <v>46052.573003240737</v>
      </c>
      <c r="I34" s="217">
        <f t="shared" si="0"/>
        <v>0.57300324073730735</v>
      </c>
    </row>
    <row r="35" spans="1:9">
      <c r="A35">
        <f t="shared" si="1"/>
        <v>29</v>
      </c>
      <c r="B35">
        <v>1</v>
      </c>
      <c r="C35" s="321">
        <v>46052</v>
      </c>
      <c r="D35" s="213" t="s">
        <v>431</v>
      </c>
      <c r="E35" s="213" t="s">
        <v>465</v>
      </c>
      <c r="F35" s="104" t="s">
        <v>466</v>
      </c>
      <c r="G35" s="215" t="s">
        <v>414</v>
      </c>
      <c r="H35" s="325">
        <v>46052.604905208333</v>
      </c>
      <c r="I35" s="217">
        <f t="shared" si="0"/>
        <v>0.60490520833263872</v>
      </c>
    </row>
    <row r="36" spans="1:9">
      <c r="A36">
        <f t="shared" si="1"/>
        <v>30</v>
      </c>
      <c r="B36">
        <v>1</v>
      </c>
      <c r="C36" s="321">
        <v>46053</v>
      </c>
      <c r="D36" s="213" t="s">
        <v>434</v>
      </c>
      <c r="F36" s="104" t="s">
        <v>469</v>
      </c>
      <c r="G36" s="215" t="s">
        <v>414</v>
      </c>
      <c r="H36" s="325">
        <v>46053.409170370367</v>
      </c>
      <c r="I36" s="217">
        <f t="shared" si="0"/>
        <v>0.40917037036706461</v>
      </c>
    </row>
    <row r="37" spans="1:9">
      <c r="A37">
        <f t="shared" si="1"/>
        <v>31</v>
      </c>
      <c r="B37">
        <v>1</v>
      </c>
      <c r="C37" s="321">
        <v>46053</v>
      </c>
      <c r="D37" s="213" t="s">
        <v>434</v>
      </c>
      <c r="F37" s="104" t="s">
        <v>536</v>
      </c>
      <c r="G37" s="215" t="s">
        <v>414</v>
      </c>
      <c r="H37" s="325">
        <v>46055.667546296296</v>
      </c>
      <c r="I37" s="217">
        <f t="shared" si="0"/>
        <v>2.6675462962957681</v>
      </c>
    </row>
    <row r="38" spans="1:9">
      <c r="A38">
        <f t="shared" si="1"/>
        <v>32</v>
      </c>
      <c r="B38">
        <v>1</v>
      </c>
      <c r="C38" s="321">
        <v>46053</v>
      </c>
      <c r="D38" s="213" t="s">
        <v>420</v>
      </c>
      <c r="E38" s="213" t="s">
        <v>467</v>
      </c>
      <c r="F38" s="104" t="s">
        <v>468</v>
      </c>
      <c r="G38" s="215" t="s">
        <v>414</v>
      </c>
      <c r="H38" s="325">
        <v>46053.408408564814</v>
      </c>
      <c r="I38" s="217">
        <f t="shared" ref="I38:I53" si="2">+H38-C38</f>
        <v>0.40840856481372612</v>
      </c>
    </row>
    <row r="39" spans="1:9">
      <c r="A39">
        <f t="shared" si="1"/>
        <v>33</v>
      </c>
      <c r="B39">
        <v>1</v>
      </c>
      <c r="C39" s="321">
        <v>46053</v>
      </c>
      <c r="D39" s="213" t="s">
        <v>420</v>
      </c>
      <c r="E39" s="213" t="s">
        <v>460</v>
      </c>
      <c r="F39" s="104" t="s">
        <v>470</v>
      </c>
      <c r="G39" s="215" t="s">
        <v>414</v>
      </c>
      <c r="H39" s="325">
        <v>46053.492731944447</v>
      </c>
      <c r="I39" s="217">
        <f t="shared" si="2"/>
        <v>0.49273194444685942</v>
      </c>
    </row>
    <row r="40" spans="1:9">
      <c r="A40">
        <f t="shared" si="1"/>
        <v>34</v>
      </c>
      <c r="B40">
        <v>1</v>
      </c>
      <c r="C40" s="321">
        <v>46055</v>
      </c>
      <c r="D40" s="213" t="s">
        <v>417</v>
      </c>
      <c r="F40" s="104" t="s">
        <v>489</v>
      </c>
      <c r="G40" s="215" t="s">
        <v>414</v>
      </c>
      <c r="H40" s="325">
        <v>46055.575485648151</v>
      </c>
      <c r="I40" s="217">
        <f t="shared" si="2"/>
        <v>0.57548564815078862</v>
      </c>
    </row>
    <row r="41" spans="1:9">
      <c r="A41">
        <f t="shared" si="1"/>
        <v>35</v>
      </c>
      <c r="B41">
        <v>1</v>
      </c>
      <c r="C41" s="321">
        <v>46055</v>
      </c>
      <c r="D41" s="213" t="s">
        <v>420</v>
      </c>
      <c r="E41" s="213" t="s">
        <v>456</v>
      </c>
      <c r="F41" s="104" t="s">
        <v>471</v>
      </c>
      <c r="G41" s="215" t="s">
        <v>414</v>
      </c>
      <c r="H41" s="325">
        <v>46055.42407523148</v>
      </c>
      <c r="I41" s="217">
        <f t="shared" si="2"/>
        <v>0.42407523147994652</v>
      </c>
    </row>
    <row r="42" spans="1:9">
      <c r="A42">
        <f t="shared" si="1"/>
        <v>36</v>
      </c>
      <c r="B42">
        <v>1</v>
      </c>
      <c r="C42" s="321">
        <v>46055</v>
      </c>
      <c r="D42" s="213" t="s">
        <v>420</v>
      </c>
      <c r="E42" s="213" t="s">
        <v>472</v>
      </c>
      <c r="F42" s="104" t="s">
        <v>473</v>
      </c>
      <c r="G42" s="215" t="s">
        <v>414</v>
      </c>
      <c r="H42" s="325">
        <v>46055.476770023146</v>
      </c>
      <c r="I42" s="217">
        <f t="shared" si="2"/>
        <v>0.47677002314594574</v>
      </c>
    </row>
    <row r="43" spans="1:9">
      <c r="A43">
        <f t="shared" si="1"/>
        <v>37</v>
      </c>
      <c r="B43">
        <v>1</v>
      </c>
      <c r="C43" s="321">
        <v>46055</v>
      </c>
      <c r="D43" s="213" t="s">
        <v>431</v>
      </c>
      <c r="E43" s="213" t="s">
        <v>463</v>
      </c>
      <c r="F43" s="104" t="s">
        <v>487</v>
      </c>
      <c r="G43" s="215" t="s">
        <v>414</v>
      </c>
      <c r="H43" s="325">
        <v>46055.559593518519</v>
      </c>
      <c r="I43" s="217">
        <f t="shared" si="2"/>
        <v>0.55959351851925021</v>
      </c>
    </row>
    <row r="44" spans="1:9">
      <c r="A44">
        <f t="shared" si="1"/>
        <v>38</v>
      </c>
      <c r="B44">
        <v>1</v>
      </c>
      <c r="C44" s="321">
        <v>46055</v>
      </c>
      <c r="D44" s="213" t="s">
        <v>431</v>
      </c>
      <c r="E44" s="213" t="s">
        <v>490</v>
      </c>
      <c r="F44" s="104" t="s">
        <v>491</v>
      </c>
      <c r="G44" s="215" t="s">
        <v>414</v>
      </c>
      <c r="H44" s="325">
        <v>46055.589038310187</v>
      </c>
      <c r="I44" s="217">
        <f t="shared" si="2"/>
        <v>0.58903831018687924</v>
      </c>
    </row>
    <row r="45" spans="1:9">
      <c r="A45">
        <f t="shared" si="1"/>
        <v>39</v>
      </c>
      <c r="B45">
        <v>1</v>
      </c>
      <c r="C45" s="321">
        <v>46055</v>
      </c>
      <c r="D45" s="213" t="s">
        <v>420</v>
      </c>
      <c r="E45" s="213" t="s">
        <v>428</v>
      </c>
      <c r="F45" s="104" t="s">
        <v>492</v>
      </c>
      <c r="G45" s="215" t="s">
        <v>414</v>
      </c>
      <c r="H45" s="325">
        <v>46055.595471412038</v>
      </c>
      <c r="I45" s="217">
        <f t="shared" si="2"/>
        <v>0.59547141203802312</v>
      </c>
    </row>
    <row r="46" spans="1:9">
      <c r="A46">
        <f t="shared" si="1"/>
        <v>40</v>
      </c>
      <c r="B46">
        <v>1</v>
      </c>
      <c r="C46" s="321">
        <v>46055</v>
      </c>
      <c r="D46" s="213" t="s">
        <v>420</v>
      </c>
      <c r="E46" s="213" t="s">
        <v>493</v>
      </c>
      <c r="F46" s="104" t="s">
        <v>494</v>
      </c>
      <c r="G46" s="215" t="s">
        <v>414</v>
      </c>
      <c r="H46" s="325">
        <v>46055.617731828701</v>
      </c>
      <c r="I46" s="217">
        <f t="shared" si="2"/>
        <v>0.61773182870092569</v>
      </c>
    </row>
    <row r="47" spans="1:9">
      <c r="A47">
        <f t="shared" si="1"/>
        <v>41</v>
      </c>
      <c r="B47">
        <v>1</v>
      </c>
      <c r="C47" s="321">
        <v>46055</v>
      </c>
      <c r="D47" s="213" t="s">
        <v>420</v>
      </c>
      <c r="E47" s="213" t="s">
        <v>428</v>
      </c>
      <c r="F47" s="104" t="s">
        <v>495</v>
      </c>
      <c r="G47" s="215" t="s">
        <v>414</v>
      </c>
      <c r="H47" s="325">
        <v>46055.625879629632</v>
      </c>
      <c r="I47" s="217">
        <f t="shared" si="2"/>
        <v>0.62587962963152677</v>
      </c>
    </row>
    <row r="48" spans="1:9">
      <c r="A48">
        <f t="shared" si="1"/>
        <v>42</v>
      </c>
      <c r="B48">
        <v>1</v>
      </c>
      <c r="C48" s="321">
        <v>46055</v>
      </c>
      <c r="D48" s="213" t="s">
        <v>417</v>
      </c>
      <c r="F48" s="104" t="s">
        <v>496</v>
      </c>
      <c r="G48" s="215" t="s">
        <v>414</v>
      </c>
      <c r="H48" s="325">
        <v>46055.674408680556</v>
      </c>
      <c r="I48" s="217">
        <f t="shared" si="2"/>
        <v>0.67440868055564351</v>
      </c>
    </row>
    <row r="49" spans="1:10">
      <c r="A49">
        <f t="shared" si="1"/>
        <v>43</v>
      </c>
      <c r="B49">
        <v>1</v>
      </c>
      <c r="C49" s="321">
        <v>46056</v>
      </c>
      <c r="D49" s="211" t="s">
        <v>434</v>
      </c>
      <c r="F49" s="104" t="s">
        <v>477</v>
      </c>
      <c r="G49" s="215" t="s">
        <v>414</v>
      </c>
      <c r="H49" s="325">
        <v>46056.426139351854</v>
      </c>
      <c r="I49" s="217">
        <f t="shared" si="2"/>
        <v>0.42613935185363516</v>
      </c>
    </row>
    <row r="50" spans="1:10">
      <c r="A50">
        <f t="shared" si="1"/>
        <v>44</v>
      </c>
      <c r="B50">
        <v>1</v>
      </c>
      <c r="C50" s="321">
        <v>46056</v>
      </c>
      <c r="D50" s="213" t="s">
        <v>417</v>
      </c>
      <c r="F50" s="104" t="s">
        <v>499</v>
      </c>
      <c r="G50" s="215" t="s">
        <v>414</v>
      </c>
      <c r="H50" s="325">
        <v>46056.414326157406</v>
      </c>
      <c r="I50" s="217">
        <f t="shared" si="2"/>
        <v>0.41432615740632173</v>
      </c>
    </row>
    <row r="51" spans="1:10">
      <c r="A51">
        <f t="shared" si="1"/>
        <v>45</v>
      </c>
      <c r="B51">
        <v>1</v>
      </c>
      <c r="C51" s="321">
        <v>46056</v>
      </c>
      <c r="D51" s="213" t="s">
        <v>417</v>
      </c>
      <c r="F51" s="104" t="s">
        <v>500</v>
      </c>
      <c r="G51" s="215" t="s">
        <v>414</v>
      </c>
      <c r="H51" s="325">
        <v>46056.498531712961</v>
      </c>
      <c r="I51" s="217">
        <f t="shared" si="2"/>
        <v>0.49853171296126675</v>
      </c>
    </row>
    <row r="52" spans="1:10">
      <c r="A52">
        <f t="shared" si="1"/>
        <v>46</v>
      </c>
      <c r="B52">
        <v>1</v>
      </c>
      <c r="C52" s="321">
        <v>46056</v>
      </c>
      <c r="D52" s="211" t="s">
        <v>434</v>
      </c>
      <c r="F52" s="104" t="s">
        <v>501</v>
      </c>
      <c r="G52" s="310" t="s">
        <v>414</v>
      </c>
      <c r="H52" s="325">
        <v>46057.602630092595</v>
      </c>
      <c r="I52" s="217">
        <f t="shared" si="2"/>
        <v>1.6026300925950636</v>
      </c>
      <c r="J52" t="s">
        <v>509</v>
      </c>
    </row>
    <row r="53" spans="1:10">
      <c r="A53">
        <f t="shared" si="1"/>
        <v>47</v>
      </c>
      <c r="B53">
        <v>1</v>
      </c>
      <c r="C53" s="321">
        <v>46057</v>
      </c>
      <c r="D53" s="211" t="s">
        <v>434</v>
      </c>
      <c r="F53" s="104" t="s">
        <v>480</v>
      </c>
      <c r="G53" s="310" t="s">
        <v>414</v>
      </c>
      <c r="H53" s="325">
        <v>46057.56038923611</v>
      </c>
      <c r="I53" s="217">
        <f t="shared" si="2"/>
        <v>0.5603892361104954</v>
      </c>
    </row>
    <row r="54" spans="1:10">
      <c r="A54">
        <f t="shared" si="1"/>
        <v>48</v>
      </c>
      <c r="B54">
        <v>1</v>
      </c>
      <c r="C54" s="321">
        <v>46057</v>
      </c>
      <c r="D54" s="211" t="s">
        <v>431</v>
      </c>
      <c r="E54" s="211" t="s">
        <v>506</v>
      </c>
      <c r="F54" s="104" t="s">
        <v>505</v>
      </c>
      <c r="G54" s="310" t="s">
        <v>414</v>
      </c>
      <c r="H54" s="325">
        <v>46057.480064120369</v>
      </c>
      <c r="I54" s="217">
        <f t="shared" ref="I54:I72" si="3">+H54-C54</f>
        <v>0.48006412036920665</v>
      </c>
    </row>
    <row r="55" spans="1:10">
      <c r="A55">
        <f t="shared" si="1"/>
        <v>49</v>
      </c>
      <c r="B55">
        <v>1</v>
      </c>
      <c r="C55" s="321">
        <v>46057</v>
      </c>
      <c r="D55" s="211" t="s">
        <v>434</v>
      </c>
      <c r="F55" s="104" t="s">
        <v>507</v>
      </c>
      <c r="G55" s="310" t="s">
        <v>414</v>
      </c>
      <c r="H55" s="325">
        <v>46057.602630092595</v>
      </c>
      <c r="I55" s="217">
        <f t="shared" si="3"/>
        <v>0.60263009259506362</v>
      </c>
      <c r="J55" t="s">
        <v>510</v>
      </c>
    </row>
    <row r="56" spans="1:10">
      <c r="A56">
        <f t="shared" si="1"/>
        <v>50</v>
      </c>
      <c r="B56">
        <v>1</v>
      </c>
      <c r="C56" s="321">
        <v>46057</v>
      </c>
      <c r="D56" s="211" t="s">
        <v>420</v>
      </c>
      <c r="E56" s="211" t="s">
        <v>462</v>
      </c>
      <c r="F56" s="104" t="s">
        <v>508</v>
      </c>
      <c r="G56" s="310" t="s">
        <v>414</v>
      </c>
      <c r="H56" s="325">
        <v>46057.601684259258</v>
      </c>
      <c r="I56" s="217">
        <f t="shared" si="3"/>
        <v>0.60168425925803604</v>
      </c>
    </row>
    <row r="57" spans="1:10">
      <c r="A57">
        <f t="shared" si="1"/>
        <v>51</v>
      </c>
      <c r="B57">
        <v>1</v>
      </c>
      <c r="C57" s="321">
        <v>46057</v>
      </c>
      <c r="D57" s="211" t="s">
        <v>420</v>
      </c>
      <c r="E57" s="211" t="s">
        <v>462</v>
      </c>
      <c r="F57" s="104" t="s">
        <v>511</v>
      </c>
      <c r="G57" s="310" t="s">
        <v>414</v>
      </c>
      <c r="H57" s="325">
        <v>46057.614852777777</v>
      </c>
      <c r="I57" s="217">
        <f t="shared" si="3"/>
        <v>0.61485277777683223</v>
      </c>
    </row>
    <row r="58" spans="1:10">
      <c r="A58">
        <f t="shared" si="1"/>
        <v>52</v>
      </c>
      <c r="B58">
        <v>1</v>
      </c>
      <c r="C58" s="321">
        <v>46057</v>
      </c>
      <c r="D58" s="211" t="s">
        <v>434</v>
      </c>
      <c r="F58" s="104" t="s">
        <v>486</v>
      </c>
      <c r="G58" s="215" t="s">
        <v>414</v>
      </c>
      <c r="H58" s="325">
        <v>46058.599328703705</v>
      </c>
      <c r="I58" s="217">
        <f t="shared" si="3"/>
        <v>1.599328703705396</v>
      </c>
    </row>
    <row r="59" spans="1:10">
      <c r="A59">
        <f t="shared" si="1"/>
        <v>53</v>
      </c>
      <c r="B59">
        <v>1</v>
      </c>
      <c r="C59" s="321">
        <v>46059</v>
      </c>
      <c r="D59" s="211" t="s">
        <v>434</v>
      </c>
      <c r="F59" s="104" t="s">
        <v>484</v>
      </c>
      <c r="G59" s="215" t="s">
        <v>414</v>
      </c>
      <c r="H59" s="325">
        <v>46069.472566087963</v>
      </c>
      <c r="I59" s="217">
        <f t="shared" si="3"/>
        <v>10.47256608796306</v>
      </c>
      <c r="J59" s="104" t="s">
        <v>535</v>
      </c>
    </row>
    <row r="60" spans="1:10">
      <c r="A60">
        <f t="shared" si="1"/>
        <v>54</v>
      </c>
      <c r="B60">
        <v>1</v>
      </c>
      <c r="C60" s="321">
        <v>46059</v>
      </c>
      <c r="D60" s="213" t="s">
        <v>431</v>
      </c>
      <c r="E60" s="213" t="s">
        <v>463</v>
      </c>
      <c r="F60" s="104" t="s">
        <v>512</v>
      </c>
      <c r="G60" s="215" t="s">
        <v>414</v>
      </c>
      <c r="H60" s="325">
        <v>46059.616602893519</v>
      </c>
      <c r="I60" s="217">
        <f t="shared" si="3"/>
        <v>0.616602893518575</v>
      </c>
    </row>
    <row r="61" spans="1:10">
      <c r="A61">
        <f t="shared" si="1"/>
        <v>55</v>
      </c>
      <c r="B61">
        <v>1</v>
      </c>
      <c r="C61" s="321">
        <v>46059</v>
      </c>
      <c r="D61" s="213" t="s">
        <v>431</v>
      </c>
      <c r="E61" s="213" t="s">
        <v>490</v>
      </c>
      <c r="F61" s="104" t="s">
        <v>513</v>
      </c>
      <c r="G61" s="215" t="s">
        <v>414</v>
      </c>
      <c r="H61" s="325">
        <v>46059.658263888887</v>
      </c>
      <c r="I61" s="217">
        <f t="shared" si="3"/>
        <v>0.65826388888672227</v>
      </c>
    </row>
    <row r="62" spans="1:10">
      <c r="A62">
        <f t="shared" si="1"/>
        <v>56</v>
      </c>
      <c r="B62">
        <v>1</v>
      </c>
      <c r="C62" s="321">
        <v>46060</v>
      </c>
      <c r="D62" s="213" t="s">
        <v>434</v>
      </c>
      <c r="E62" s="213"/>
      <c r="F62" s="104" t="s">
        <v>514</v>
      </c>
      <c r="G62" s="215" t="s">
        <v>414</v>
      </c>
      <c r="H62" s="325">
        <v>46060.436502546298</v>
      </c>
      <c r="I62" s="217">
        <f t="shared" si="3"/>
        <v>0.43650254629756091</v>
      </c>
    </row>
    <row r="63" spans="1:10">
      <c r="A63">
        <f t="shared" si="1"/>
        <v>57</v>
      </c>
      <c r="B63">
        <v>1</v>
      </c>
      <c r="C63" s="321">
        <v>46060</v>
      </c>
      <c r="D63" s="213" t="s">
        <v>417</v>
      </c>
      <c r="F63" s="104" t="s">
        <v>515</v>
      </c>
      <c r="G63" s="215" t="s">
        <v>414</v>
      </c>
      <c r="H63" s="325">
        <v>46060.444928472221</v>
      </c>
      <c r="I63" s="217">
        <f t="shared" si="3"/>
        <v>0.44492847222136334</v>
      </c>
    </row>
    <row r="64" spans="1:10">
      <c r="A64">
        <f t="shared" si="1"/>
        <v>58</v>
      </c>
      <c r="B64">
        <v>1</v>
      </c>
      <c r="C64" s="321">
        <v>46060</v>
      </c>
      <c r="D64" s="213" t="s">
        <v>417</v>
      </c>
      <c r="F64" s="104" t="s">
        <v>516</v>
      </c>
      <c r="G64" s="311" t="s">
        <v>414</v>
      </c>
      <c r="H64" s="325">
        <v>46060.46502314815</v>
      </c>
      <c r="I64" s="217">
        <f t="shared" si="3"/>
        <v>0.46502314815006685</v>
      </c>
    </row>
    <row r="65" spans="1:9" s="314" customFormat="1">
      <c r="A65" s="314">
        <f t="shared" si="1"/>
        <v>59</v>
      </c>
      <c r="C65" s="324">
        <v>46062</v>
      </c>
      <c r="D65" s="315"/>
      <c r="E65" s="315"/>
      <c r="F65" s="314" t="s">
        <v>517</v>
      </c>
      <c r="G65" s="316"/>
      <c r="H65" s="326"/>
      <c r="I65" s="320"/>
    </row>
    <row r="66" spans="1:9">
      <c r="A66">
        <f t="shared" si="1"/>
        <v>60</v>
      </c>
      <c r="B66">
        <v>1</v>
      </c>
      <c r="C66" s="321">
        <v>46063</v>
      </c>
      <c r="D66" s="213" t="s">
        <v>420</v>
      </c>
      <c r="E66" s="213" t="s">
        <v>465</v>
      </c>
      <c r="F66" s="104" t="s">
        <v>518</v>
      </c>
      <c r="G66" s="215" t="s">
        <v>414</v>
      </c>
      <c r="H66" s="325">
        <v>46063.423491782407</v>
      </c>
      <c r="I66" s="217">
        <f t="shared" si="3"/>
        <v>0.42349178240692709</v>
      </c>
    </row>
    <row r="67" spans="1:9">
      <c r="A67">
        <f t="shared" si="1"/>
        <v>61</v>
      </c>
      <c r="B67">
        <v>1</v>
      </c>
      <c r="C67" s="321">
        <v>46063</v>
      </c>
      <c r="D67" s="213" t="s">
        <v>431</v>
      </c>
      <c r="E67" s="213" t="s">
        <v>490</v>
      </c>
      <c r="F67" s="104" t="s">
        <v>519</v>
      </c>
      <c r="G67" s="215" t="s">
        <v>414</v>
      </c>
      <c r="H67" s="325">
        <v>46063.633969907409</v>
      </c>
      <c r="I67" s="217">
        <f t="shared" si="3"/>
        <v>0.63396990740875481</v>
      </c>
    </row>
    <row r="68" spans="1:9">
      <c r="A68">
        <f t="shared" si="1"/>
        <v>62</v>
      </c>
      <c r="B68">
        <v>1</v>
      </c>
      <c r="C68" s="321">
        <v>46063</v>
      </c>
      <c r="D68" s="213" t="s">
        <v>417</v>
      </c>
      <c r="E68" s="213"/>
      <c r="F68" s="104" t="s">
        <v>520</v>
      </c>
      <c r="G68" s="215" t="s">
        <v>414</v>
      </c>
      <c r="H68" s="325">
        <v>46063.646194444445</v>
      </c>
      <c r="I68" s="217">
        <f t="shared" si="3"/>
        <v>0.64619444444542751</v>
      </c>
    </row>
    <row r="69" spans="1:9">
      <c r="A69">
        <f t="shared" si="1"/>
        <v>63</v>
      </c>
      <c r="B69">
        <v>1</v>
      </c>
      <c r="C69" s="321">
        <v>46063</v>
      </c>
      <c r="D69" s="213" t="s">
        <v>431</v>
      </c>
      <c r="E69" s="213" t="s">
        <v>522</v>
      </c>
      <c r="F69" s="104" t="s">
        <v>521</v>
      </c>
      <c r="G69" s="215" t="s">
        <v>414</v>
      </c>
      <c r="H69" s="325">
        <v>46063.759290624999</v>
      </c>
      <c r="I69" s="217">
        <f t="shared" si="3"/>
        <v>0.75929062499926658</v>
      </c>
    </row>
    <row r="70" spans="1:9">
      <c r="A70">
        <f t="shared" si="1"/>
        <v>64</v>
      </c>
      <c r="B70">
        <v>1</v>
      </c>
      <c r="C70" s="321">
        <v>46064</v>
      </c>
      <c r="D70" s="213" t="s">
        <v>420</v>
      </c>
      <c r="E70" s="213" t="s">
        <v>424</v>
      </c>
      <c r="F70" s="104" t="s">
        <v>523</v>
      </c>
      <c r="G70" s="215" t="s">
        <v>414</v>
      </c>
      <c r="H70" s="325">
        <v>46064.379421296297</v>
      </c>
      <c r="I70" s="217">
        <f t="shared" si="3"/>
        <v>0.37942129629664123</v>
      </c>
    </row>
    <row r="71" spans="1:9">
      <c r="A71">
        <f t="shared" si="1"/>
        <v>65</v>
      </c>
      <c r="B71">
        <v>1</v>
      </c>
      <c r="C71" s="321">
        <v>46064</v>
      </c>
      <c r="D71" s="213" t="s">
        <v>420</v>
      </c>
      <c r="E71" s="213" t="s">
        <v>424</v>
      </c>
      <c r="F71" s="104" t="s">
        <v>524</v>
      </c>
      <c r="G71" s="215" t="s">
        <v>414</v>
      </c>
      <c r="H71" s="325">
        <v>46064.407010763891</v>
      </c>
      <c r="I71" s="217">
        <f t="shared" si="3"/>
        <v>0.40701076389086666</v>
      </c>
    </row>
    <row r="72" spans="1:9">
      <c r="A72">
        <f t="shared" si="1"/>
        <v>66</v>
      </c>
      <c r="B72">
        <v>1</v>
      </c>
      <c r="C72" s="321">
        <v>46064</v>
      </c>
      <c r="D72" s="213" t="s">
        <v>431</v>
      </c>
      <c r="E72" s="213" t="s">
        <v>490</v>
      </c>
      <c r="F72" s="104" t="s">
        <v>519</v>
      </c>
      <c r="G72" s="215" t="s">
        <v>414</v>
      </c>
      <c r="H72" s="325">
        <v>46065.363513773147</v>
      </c>
      <c r="I72" s="217">
        <f t="shared" si="3"/>
        <v>1.3635137731471332</v>
      </c>
    </row>
    <row r="73" spans="1:9">
      <c r="A73">
        <f t="shared" ref="A73:A136" si="4">+A72+1</f>
        <v>67</v>
      </c>
      <c r="B73">
        <v>1</v>
      </c>
      <c r="C73" s="321">
        <v>46064</v>
      </c>
      <c r="D73" s="213" t="s">
        <v>420</v>
      </c>
      <c r="E73" s="213" t="s">
        <v>456</v>
      </c>
      <c r="F73" s="104" t="s">
        <v>525</v>
      </c>
      <c r="G73" s="215" t="s">
        <v>414</v>
      </c>
      <c r="H73" s="325">
        <v>46064.400069444448</v>
      </c>
      <c r="I73" s="217">
        <f t="shared" ref="I73:I136" si="5">+H73-C73</f>
        <v>0.40006944444758119</v>
      </c>
    </row>
    <row r="74" spans="1:9">
      <c r="A74">
        <f t="shared" si="4"/>
        <v>68</v>
      </c>
      <c r="B74">
        <v>1</v>
      </c>
      <c r="C74" s="321">
        <v>46064</v>
      </c>
      <c r="D74" s="213" t="s">
        <v>434</v>
      </c>
      <c r="F74" s="104" t="s">
        <v>526</v>
      </c>
      <c r="G74" s="215" t="s">
        <v>414</v>
      </c>
      <c r="H74" s="327">
        <v>46064.666944444441</v>
      </c>
      <c r="I74" s="217">
        <f t="shared" si="5"/>
        <v>0.66694444444146939</v>
      </c>
    </row>
    <row r="75" spans="1:9">
      <c r="A75">
        <f t="shared" si="4"/>
        <v>69</v>
      </c>
      <c r="B75">
        <v>1</v>
      </c>
      <c r="C75" s="321">
        <v>46065.367523611108</v>
      </c>
      <c r="D75" s="213" t="s">
        <v>436</v>
      </c>
      <c r="E75" s="213" t="s">
        <v>456</v>
      </c>
      <c r="F75" s="104" t="s">
        <v>527</v>
      </c>
    </row>
    <row r="76" spans="1:9">
      <c r="A76">
        <f t="shared" si="4"/>
        <v>70</v>
      </c>
      <c r="B76">
        <v>1</v>
      </c>
      <c r="C76" s="321">
        <v>46065.386770833335</v>
      </c>
      <c r="D76" s="213" t="s">
        <v>417</v>
      </c>
      <c r="F76" s="104" t="s">
        <v>528</v>
      </c>
      <c r="G76" s="215" t="s">
        <v>414</v>
      </c>
      <c r="H76" s="325">
        <v>46065.406210995374</v>
      </c>
      <c r="I76" s="217">
        <f t="shared" si="5"/>
        <v>1.9440162039245479E-2</v>
      </c>
    </row>
    <row r="77" spans="1:9">
      <c r="A77">
        <f t="shared" si="4"/>
        <v>71</v>
      </c>
      <c r="B77">
        <v>1</v>
      </c>
      <c r="C77" s="321">
        <v>46065.417280092595</v>
      </c>
      <c r="D77" s="213" t="s">
        <v>434</v>
      </c>
      <c r="F77" s="104" t="s">
        <v>529</v>
      </c>
      <c r="G77" s="215" t="s">
        <v>414</v>
      </c>
      <c r="H77" s="325">
        <v>46065.666909722226</v>
      </c>
      <c r="I77" s="217">
        <f t="shared" si="5"/>
        <v>0.24962962963036261</v>
      </c>
    </row>
    <row r="78" spans="1:9">
      <c r="A78">
        <f t="shared" si="4"/>
        <v>72</v>
      </c>
      <c r="B78">
        <v>1</v>
      </c>
      <c r="C78" s="321">
        <v>46066.39644675926</v>
      </c>
      <c r="D78" s="213" t="s">
        <v>434</v>
      </c>
      <c r="F78" s="104" t="s">
        <v>530</v>
      </c>
      <c r="G78" s="215" t="s">
        <v>414</v>
      </c>
      <c r="H78" s="325">
        <v>46066.666724537034</v>
      </c>
      <c r="I78" s="217">
        <f t="shared" si="5"/>
        <v>0.27027777777402662</v>
      </c>
    </row>
    <row r="79" spans="1:9" s="312" customFormat="1">
      <c r="A79" s="312">
        <f t="shared" si="4"/>
        <v>73</v>
      </c>
      <c r="B79" s="314"/>
      <c r="C79" s="324">
        <v>46067</v>
      </c>
      <c r="D79" s="315"/>
      <c r="E79" s="315"/>
      <c r="F79" s="314" t="s">
        <v>531</v>
      </c>
      <c r="G79" s="313"/>
      <c r="H79" s="328"/>
      <c r="I79" s="329"/>
    </row>
    <row r="80" spans="1:9">
      <c r="A80">
        <f t="shared" si="4"/>
        <v>74</v>
      </c>
      <c r="B80">
        <v>1</v>
      </c>
      <c r="C80" s="321">
        <v>46069.387128472219</v>
      </c>
      <c r="D80" s="213" t="s">
        <v>420</v>
      </c>
      <c r="E80" s="213" t="s">
        <v>465</v>
      </c>
      <c r="F80" s="104" t="s">
        <v>532</v>
      </c>
      <c r="G80" s="215" t="s">
        <v>414</v>
      </c>
      <c r="H80" s="325">
        <v>46069.395420370369</v>
      </c>
      <c r="I80" s="217">
        <f t="shared" si="5"/>
        <v>8.2918981497641653E-3</v>
      </c>
    </row>
    <row r="81" spans="1:10">
      <c r="A81">
        <f t="shared" si="4"/>
        <v>75</v>
      </c>
      <c r="B81">
        <v>1</v>
      </c>
      <c r="C81" s="321">
        <v>46069.424791319441</v>
      </c>
      <c r="D81" s="213" t="s">
        <v>431</v>
      </c>
      <c r="E81" s="213" t="s">
        <v>534</v>
      </c>
      <c r="F81" s="104" t="s">
        <v>533</v>
      </c>
      <c r="G81" s="215" t="s">
        <v>414</v>
      </c>
      <c r="H81" s="325">
        <v>46069.425041435185</v>
      </c>
      <c r="I81" s="217">
        <f t="shared" si="5"/>
        <v>2.5011574325617403E-4</v>
      </c>
    </row>
    <row r="82" spans="1:10">
      <c r="A82">
        <f t="shared" si="4"/>
        <v>76</v>
      </c>
      <c r="B82">
        <v>1</v>
      </c>
      <c r="C82" s="321">
        <v>46069.478130324074</v>
      </c>
      <c r="D82" s="213" t="s">
        <v>434</v>
      </c>
      <c r="F82" s="104" t="s">
        <v>537</v>
      </c>
      <c r="G82" s="215" t="s">
        <v>414</v>
      </c>
      <c r="H82" s="325">
        <v>46069.550188425928</v>
      </c>
      <c r="I82" s="217">
        <f t="shared" si="5"/>
        <v>7.2058101854054257E-2</v>
      </c>
      <c r="J82" s="104" t="s">
        <v>540</v>
      </c>
    </row>
    <row r="83" spans="1:10">
      <c r="A83">
        <f t="shared" si="4"/>
        <v>77</v>
      </c>
      <c r="B83">
        <v>1</v>
      </c>
      <c r="C83" s="321">
        <v>46069.49355324074</v>
      </c>
      <c r="D83" s="213" t="s">
        <v>420</v>
      </c>
      <c r="E83" s="213" t="s">
        <v>538</v>
      </c>
      <c r="F83" s="104" t="s">
        <v>539</v>
      </c>
      <c r="G83" s="215" t="s">
        <v>414</v>
      </c>
      <c r="H83" s="325">
        <v>46069.494845370369</v>
      </c>
      <c r="I83" s="217">
        <f t="shared" si="5"/>
        <v>1.292129629291594E-3</v>
      </c>
    </row>
    <row r="84" spans="1:10">
      <c r="A84">
        <f t="shared" si="4"/>
        <v>78</v>
      </c>
      <c r="B84">
        <v>1</v>
      </c>
      <c r="C84" s="321">
        <v>46069.550431828706</v>
      </c>
      <c r="D84" s="213" t="s">
        <v>434</v>
      </c>
      <c r="F84" s="104" t="s">
        <v>541</v>
      </c>
      <c r="G84" s="215" t="s">
        <v>414</v>
      </c>
      <c r="H84" s="325">
        <v>46069.65247523148</v>
      </c>
      <c r="I84" s="217">
        <f t="shared" si="5"/>
        <v>0.10204340277414303</v>
      </c>
      <c r="J84" s="104" t="s">
        <v>544</v>
      </c>
    </row>
    <row r="85" spans="1:10">
      <c r="A85">
        <f t="shared" si="4"/>
        <v>79</v>
      </c>
      <c r="B85">
        <v>1</v>
      </c>
      <c r="C85" s="321">
        <v>46069.572618171296</v>
      </c>
      <c r="D85" s="213" t="s">
        <v>434</v>
      </c>
      <c r="F85" s="104" t="s">
        <v>543</v>
      </c>
      <c r="G85" s="215" t="s">
        <v>414</v>
      </c>
      <c r="H85" s="325">
        <v>46069.65247523148</v>
      </c>
      <c r="I85" s="217">
        <f t="shared" si="5"/>
        <v>7.9857060183712747E-2</v>
      </c>
      <c r="J85" s="104" t="s">
        <v>545</v>
      </c>
    </row>
    <row r="86" spans="1:10">
      <c r="A86">
        <f t="shared" si="4"/>
        <v>80</v>
      </c>
      <c r="B86">
        <v>1</v>
      </c>
      <c r="C86" s="321">
        <v>46069.67019675926</v>
      </c>
      <c r="D86" s="213" t="s">
        <v>434</v>
      </c>
      <c r="F86" s="104" t="s">
        <v>542</v>
      </c>
      <c r="G86" s="215" t="s">
        <v>414</v>
      </c>
      <c r="H86" s="325">
        <v>46069.727567245369</v>
      </c>
      <c r="I86" s="217">
        <f t="shared" si="5"/>
        <v>5.7370486108993646E-2</v>
      </c>
    </row>
    <row r="87" spans="1:10">
      <c r="A87">
        <f t="shared" si="4"/>
        <v>81</v>
      </c>
      <c r="B87">
        <v>1</v>
      </c>
      <c r="C87" s="321">
        <v>46071.349548611113</v>
      </c>
      <c r="D87" s="213" t="s">
        <v>434</v>
      </c>
      <c r="F87" s="104" t="s">
        <v>546</v>
      </c>
      <c r="G87" s="215" t="s">
        <v>414</v>
      </c>
      <c r="H87" s="325">
        <v>46073.59423599537</v>
      </c>
      <c r="I87" s="217">
        <f t="shared" si="5"/>
        <v>2.2446873842563946</v>
      </c>
      <c r="J87" s="104" t="s">
        <v>551</v>
      </c>
    </row>
    <row r="88" spans="1:10">
      <c r="A88">
        <f t="shared" si="4"/>
        <v>82</v>
      </c>
      <c r="B88">
        <v>1</v>
      </c>
      <c r="C88" s="321">
        <v>46071.391215277778</v>
      </c>
      <c r="D88" s="213" t="s">
        <v>434</v>
      </c>
      <c r="F88" s="104" t="s">
        <v>547</v>
      </c>
      <c r="G88" s="215" t="s">
        <v>414</v>
      </c>
      <c r="H88" s="325">
        <v>46071.688528009261</v>
      </c>
      <c r="I88" s="217">
        <f t="shared" si="5"/>
        <v>0.29731273148354376</v>
      </c>
    </row>
    <row r="89" spans="1:10">
      <c r="A89">
        <f t="shared" si="4"/>
        <v>83</v>
      </c>
      <c r="B89">
        <v>1</v>
      </c>
      <c r="C89" s="321">
        <v>46071.40315972222</v>
      </c>
      <c r="D89" s="213" t="s">
        <v>420</v>
      </c>
      <c r="E89" s="213" t="s">
        <v>456</v>
      </c>
      <c r="F89" s="104" t="s">
        <v>548</v>
      </c>
      <c r="G89" s="215" t="s">
        <v>414</v>
      </c>
      <c r="H89" s="325">
        <v>46071.411402546299</v>
      </c>
      <c r="I89" s="217">
        <f t="shared" si="5"/>
        <v>8.2428240784793161E-3</v>
      </c>
    </row>
    <row r="90" spans="1:10">
      <c r="A90">
        <f t="shared" si="4"/>
        <v>84</v>
      </c>
      <c r="B90">
        <v>1</v>
      </c>
      <c r="C90" s="321">
        <v>46071.552858796298</v>
      </c>
      <c r="D90" s="213" t="s">
        <v>420</v>
      </c>
      <c r="E90" s="213" t="s">
        <v>428</v>
      </c>
      <c r="F90" s="104" t="s">
        <v>549</v>
      </c>
      <c r="G90" s="215" t="s">
        <v>414</v>
      </c>
      <c r="H90" s="325">
        <v>46071.560277546298</v>
      </c>
      <c r="I90" s="217">
        <f t="shared" si="5"/>
        <v>7.4187499994877726E-3</v>
      </c>
    </row>
    <row r="91" spans="1:10">
      <c r="A91">
        <f t="shared" si="4"/>
        <v>85</v>
      </c>
      <c r="B91">
        <v>1</v>
      </c>
      <c r="C91" s="321">
        <v>46071.561885300929</v>
      </c>
      <c r="D91" s="213" t="s">
        <v>420</v>
      </c>
      <c r="E91" s="213" t="s">
        <v>428</v>
      </c>
      <c r="F91" s="104" t="s">
        <v>550</v>
      </c>
      <c r="G91" s="215" t="s">
        <v>414</v>
      </c>
      <c r="H91" s="325">
        <v>46071.562442013892</v>
      </c>
      <c r="I91" s="217">
        <f t="shared" si="5"/>
        <v>5.5671296286163852E-4</v>
      </c>
    </row>
    <row r="92" spans="1:10">
      <c r="A92">
        <f t="shared" si="4"/>
        <v>86</v>
      </c>
      <c r="B92">
        <v>1</v>
      </c>
      <c r="C92" s="321">
        <v>46073.594560879632</v>
      </c>
      <c r="D92" s="213" t="s">
        <v>434</v>
      </c>
      <c r="F92" s="104" t="s">
        <v>552</v>
      </c>
      <c r="G92" s="215" t="s">
        <v>414</v>
      </c>
      <c r="H92" s="325">
        <v>46074.485115740739</v>
      </c>
      <c r="I92" s="217">
        <f t="shared" si="5"/>
        <v>0.89055486110737547</v>
      </c>
      <c r="J92" s="104" t="s">
        <v>563</v>
      </c>
    </row>
    <row r="93" spans="1:10">
      <c r="A93">
        <f t="shared" si="4"/>
        <v>87</v>
      </c>
      <c r="B93">
        <v>1</v>
      </c>
      <c r="C93" s="321">
        <v>46073.609675925924</v>
      </c>
      <c r="D93" s="213" t="s">
        <v>434</v>
      </c>
      <c r="F93" s="104" t="s">
        <v>553</v>
      </c>
      <c r="G93" s="215" t="s">
        <v>414</v>
      </c>
      <c r="H93" s="325">
        <v>46073.651396412039</v>
      </c>
      <c r="I93" s="217">
        <f t="shared" si="5"/>
        <v>4.1720486115082167E-2</v>
      </c>
    </row>
    <row r="94" spans="1:10">
      <c r="A94">
        <f t="shared" si="4"/>
        <v>88</v>
      </c>
      <c r="B94">
        <v>1</v>
      </c>
      <c r="C94" s="321">
        <v>46073.625069444446</v>
      </c>
      <c r="D94" s="213" t="s">
        <v>420</v>
      </c>
      <c r="E94" s="213" t="s">
        <v>452</v>
      </c>
      <c r="F94" s="104" t="s">
        <v>554</v>
      </c>
      <c r="G94" s="215" t="s">
        <v>414</v>
      </c>
      <c r="H94" s="325">
        <v>46073.652075231483</v>
      </c>
      <c r="I94" s="217">
        <f t="shared" si="5"/>
        <v>2.7005787036614493E-2</v>
      </c>
    </row>
    <row r="95" spans="1:10">
      <c r="A95">
        <f t="shared" si="4"/>
        <v>89</v>
      </c>
      <c r="B95">
        <v>1</v>
      </c>
      <c r="C95" s="321">
        <v>46074.349421296298</v>
      </c>
      <c r="D95" s="213" t="s">
        <v>420</v>
      </c>
      <c r="E95" s="213" t="s">
        <v>560</v>
      </c>
      <c r="F95" s="104" t="s">
        <v>561</v>
      </c>
      <c r="G95" s="215" t="s">
        <v>414</v>
      </c>
      <c r="H95" s="325">
        <v>46074.390984027777</v>
      </c>
      <c r="I95" s="217">
        <f t="shared" si="5"/>
        <v>4.1562731479643844E-2</v>
      </c>
    </row>
    <row r="96" spans="1:10">
      <c r="A96">
        <f t="shared" si="4"/>
        <v>90</v>
      </c>
      <c r="B96">
        <v>1</v>
      </c>
      <c r="C96" s="321">
        <v>46074.418865740743</v>
      </c>
      <c r="D96" s="213" t="s">
        <v>417</v>
      </c>
      <c r="F96" s="104" t="s">
        <v>562</v>
      </c>
      <c r="G96" s="215" t="s">
        <v>414</v>
      </c>
      <c r="H96" s="325">
        <v>46074.427837731484</v>
      </c>
      <c r="I96" s="217">
        <f t="shared" si="5"/>
        <v>8.9719907409744337E-3</v>
      </c>
    </row>
    <row r="97" spans="1:10">
      <c r="A97">
        <f t="shared" si="4"/>
        <v>91</v>
      </c>
      <c r="B97">
        <v>1</v>
      </c>
      <c r="C97" s="321">
        <v>46076.351331018515</v>
      </c>
      <c r="D97" s="213" t="s">
        <v>434</v>
      </c>
      <c r="F97" s="104" t="s">
        <v>565</v>
      </c>
      <c r="G97" s="215" t="s">
        <v>414</v>
      </c>
      <c r="H97" s="325">
        <v>46076.387457986108</v>
      </c>
      <c r="I97" s="217">
        <f t="shared" si="5"/>
        <v>3.6126967592281289E-2</v>
      </c>
      <c r="J97" s="104" t="s">
        <v>564</v>
      </c>
    </row>
    <row r="98" spans="1:10">
      <c r="A98">
        <f t="shared" si="4"/>
        <v>92</v>
      </c>
      <c r="B98" s="104">
        <v>1</v>
      </c>
      <c r="C98" s="321">
        <v>46076.388345949075</v>
      </c>
      <c r="D98" s="213" t="s">
        <v>434</v>
      </c>
      <c r="F98" s="104" t="s">
        <v>567</v>
      </c>
      <c r="G98" s="215" t="s">
        <v>414</v>
      </c>
      <c r="H98" s="325">
        <v>46077.446319328701</v>
      </c>
      <c r="I98" s="217">
        <f t="shared" si="5"/>
        <v>1.0579733796257642</v>
      </c>
    </row>
    <row r="99" spans="1:10">
      <c r="A99">
        <f t="shared" si="4"/>
        <v>93</v>
      </c>
      <c r="B99">
        <v>1</v>
      </c>
      <c r="C99" s="321">
        <v>46076.420902777776</v>
      </c>
      <c r="D99" s="213" t="s">
        <v>417</v>
      </c>
      <c r="F99" s="104" t="s">
        <v>566</v>
      </c>
      <c r="G99" s="215" t="s">
        <v>414</v>
      </c>
      <c r="H99" s="325">
        <v>46076.431964467592</v>
      </c>
      <c r="I99" s="217">
        <f t="shared" si="5"/>
        <v>1.106168981641531E-2</v>
      </c>
    </row>
    <row r="100" spans="1:10">
      <c r="A100">
        <f t="shared" si="4"/>
        <v>94</v>
      </c>
      <c r="B100">
        <v>1</v>
      </c>
      <c r="C100" s="321">
        <v>46076.591931134259</v>
      </c>
      <c r="D100" s="213" t="s">
        <v>431</v>
      </c>
      <c r="E100" s="213" t="s">
        <v>460</v>
      </c>
      <c r="F100" s="104" t="s">
        <v>568</v>
      </c>
      <c r="G100" s="215" t="s">
        <v>414</v>
      </c>
      <c r="H100" s="325">
        <v>46077.436746990737</v>
      </c>
      <c r="I100" s="217">
        <f t="shared" si="5"/>
        <v>0.8448158564788173</v>
      </c>
      <c r="J100" s="104" t="s">
        <v>569</v>
      </c>
    </row>
    <row r="101" spans="1:10">
      <c r="A101">
        <f t="shared" si="4"/>
        <v>95</v>
      </c>
      <c r="B101">
        <v>1</v>
      </c>
      <c r="C101" s="321">
        <v>46077.392581018517</v>
      </c>
      <c r="D101" s="213" t="s">
        <v>431</v>
      </c>
      <c r="E101" s="213" t="s">
        <v>463</v>
      </c>
      <c r="F101" s="104" t="s">
        <v>570</v>
      </c>
      <c r="G101" s="215" t="s">
        <v>414</v>
      </c>
      <c r="H101" s="321">
        <v>46077.394553703707</v>
      </c>
      <c r="I101" s="217">
        <f t="shared" si="5"/>
        <v>1.972685189684853E-3</v>
      </c>
    </row>
    <row r="102" spans="1:10">
      <c r="A102">
        <f t="shared" si="4"/>
        <v>96</v>
      </c>
      <c r="B102">
        <v>1</v>
      </c>
      <c r="C102" s="321">
        <v>46077.437604166669</v>
      </c>
      <c r="D102" s="213" t="s">
        <v>420</v>
      </c>
      <c r="E102" s="213" t="s">
        <v>428</v>
      </c>
      <c r="F102" s="104" t="s">
        <v>571</v>
      </c>
      <c r="G102" s="215" t="s">
        <v>414</v>
      </c>
      <c r="H102" s="321">
        <v>46077.445170949075</v>
      </c>
      <c r="I102" s="217">
        <f t="shared" si="5"/>
        <v>7.5667824057745747E-3</v>
      </c>
    </row>
    <row r="103" spans="1:10">
      <c r="A103">
        <f t="shared" si="4"/>
        <v>97</v>
      </c>
      <c r="B103">
        <v>1</v>
      </c>
      <c r="C103" s="321">
        <v>46077.446768981485</v>
      </c>
      <c r="D103" s="213" t="s">
        <v>434</v>
      </c>
      <c r="F103" s="104" t="s">
        <v>572</v>
      </c>
      <c r="G103" s="215" t="s">
        <v>414</v>
      </c>
      <c r="H103" s="325">
        <v>46077.652071759258</v>
      </c>
      <c r="I103" s="217">
        <f t="shared" si="5"/>
        <v>0.20530277777288575</v>
      </c>
    </row>
    <row r="104" spans="1:10">
      <c r="A104">
        <f t="shared" si="4"/>
        <v>98</v>
      </c>
      <c r="B104">
        <v>1</v>
      </c>
      <c r="C104" s="321">
        <v>46078.340159837964</v>
      </c>
      <c r="D104" s="213" t="s">
        <v>434</v>
      </c>
      <c r="F104" s="104" t="s">
        <v>573</v>
      </c>
      <c r="G104" s="215" t="s">
        <v>414</v>
      </c>
      <c r="H104" s="325">
        <v>46078.649942129632</v>
      </c>
      <c r="I104" s="217">
        <f t="shared" si="5"/>
        <v>0.30978229166794335</v>
      </c>
    </row>
    <row r="105" spans="1:10">
      <c r="A105">
        <f t="shared" si="4"/>
        <v>99</v>
      </c>
      <c r="B105">
        <v>1</v>
      </c>
      <c r="C105" s="321">
        <v>46078.340159837964</v>
      </c>
      <c r="D105" s="213" t="s">
        <v>434</v>
      </c>
      <c r="F105" s="104" t="s">
        <v>574</v>
      </c>
      <c r="G105" s="215" t="s">
        <v>414</v>
      </c>
      <c r="H105" s="325">
        <v>46078.585819560183</v>
      </c>
      <c r="I105" s="217">
        <f t="shared" si="5"/>
        <v>0.24565972221898846</v>
      </c>
    </row>
    <row r="106" spans="1:10">
      <c r="A106">
        <f t="shared" si="4"/>
        <v>100</v>
      </c>
      <c r="B106">
        <v>1</v>
      </c>
      <c r="C106" s="325">
        <v>46078.353482986109</v>
      </c>
      <c r="D106" s="213" t="s">
        <v>420</v>
      </c>
      <c r="E106" s="213" t="s">
        <v>428</v>
      </c>
      <c r="F106" s="104" t="s">
        <v>575</v>
      </c>
      <c r="G106" s="215" t="s">
        <v>414</v>
      </c>
      <c r="H106" s="325">
        <v>46078.353647800926</v>
      </c>
      <c r="I106" s="217">
        <f t="shared" si="5"/>
        <v>1.6481481725350022E-4</v>
      </c>
    </row>
    <row r="107" spans="1:10">
      <c r="A107">
        <f t="shared" si="4"/>
        <v>101</v>
      </c>
      <c r="B107">
        <v>1</v>
      </c>
      <c r="C107" s="321">
        <v>46078.423167013891</v>
      </c>
      <c r="D107" s="213" t="s">
        <v>420</v>
      </c>
      <c r="E107" s="213" t="s">
        <v>581</v>
      </c>
      <c r="F107" s="104" t="s">
        <v>582</v>
      </c>
      <c r="G107" s="215" t="s">
        <v>414</v>
      </c>
      <c r="H107" s="325">
        <v>46078.423765277781</v>
      </c>
      <c r="I107" s="217">
        <f t="shared" si="5"/>
        <v>5.9826389042427763E-4</v>
      </c>
    </row>
    <row r="108" spans="1:10">
      <c r="A108">
        <f t="shared" si="4"/>
        <v>102</v>
      </c>
      <c r="B108">
        <v>1</v>
      </c>
      <c r="C108" s="321">
        <v>46078.474317708336</v>
      </c>
      <c r="D108" s="213" t="s">
        <v>431</v>
      </c>
      <c r="E108" s="213" t="s">
        <v>584</v>
      </c>
      <c r="F108" s="104" t="s">
        <v>585</v>
      </c>
      <c r="G108" s="215" t="s">
        <v>414</v>
      </c>
      <c r="H108" s="321">
        <v>46078.475115740737</v>
      </c>
      <c r="I108" s="217">
        <f t="shared" si="5"/>
        <v>7.9803240078035742E-4</v>
      </c>
    </row>
    <row r="109" spans="1:10">
      <c r="A109">
        <f t="shared" si="4"/>
        <v>103</v>
      </c>
      <c r="B109">
        <v>1</v>
      </c>
      <c r="C109" s="321">
        <v>46078.562978819442</v>
      </c>
      <c r="D109" s="213" t="s">
        <v>436</v>
      </c>
      <c r="E109" s="213" t="s">
        <v>460</v>
      </c>
      <c r="F109" s="104" t="s">
        <v>586</v>
      </c>
      <c r="G109" s="215" t="s">
        <v>414</v>
      </c>
      <c r="H109" s="325">
        <v>46078.563898842593</v>
      </c>
      <c r="I109" s="217">
        <f t="shared" si="5"/>
        <v>9.2002315068384632E-4</v>
      </c>
    </row>
    <row r="110" spans="1:10">
      <c r="A110">
        <f t="shared" si="4"/>
        <v>104</v>
      </c>
      <c r="B110">
        <v>1</v>
      </c>
      <c r="C110" s="321">
        <v>46078.566446759258</v>
      </c>
      <c r="D110" s="213" t="s">
        <v>417</v>
      </c>
      <c r="F110" s="104" t="s">
        <v>587</v>
      </c>
      <c r="G110" s="215" t="s">
        <v>414</v>
      </c>
      <c r="H110" s="325">
        <v>46078.592106828706</v>
      </c>
      <c r="I110" s="217">
        <f t="shared" si="5"/>
        <v>2.5660069448349532E-2</v>
      </c>
    </row>
    <row r="111" spans="1:10">
      <c r="A111">
        <f t="shared" si="4"/>
        <v>105</v>
      </c>
      <c r="B111">
        <v>1</v>
      </c>
      <c r="C111" s="321">
        <v>46079.348960648145</v>
      </c>
      <c r="D111" s="213" t="s">
        <v>434</v>
      </c>
      <c r="F111" s="104" t="s">
        <v>588</v>
      </c>
      <c r="G111" s="215" t="s">
        <v>414</v>
      </c>
      <c r="H111" s="325">
        <v>46079.669432870367</v>
      </c>
      <c r="I111" s="217">
        <f t="shared" si="5"/>
        <v>0.32047222222172422</v>
      </c>
    </row>
    <row r="112" spans="1:10">
      <c r="A112">
        <f t="shared" si="4"/>
        <v>106</v>
      </c>
      <c r="B112">
        <v>1</v>
      </c>
      <c r="C112" s="321">
        <v>46079.417013888888</v>
      </c>
      <c r="D112" s="213" t="s">
        <v>434</v>
      </c>
      <c r="F112" s="104" t="s">
        <v>589</v>
      </c>
      <c r="G112" s="215" t="s">
        <v>414</v>
      </c>
      <c r="H112" s="325">
        <v>46079.502303240741</v>
      </c>
      <c r="I112" s="217">
        <f t="shared" si="5"/>
        <v>8.5289351853134576E-2</v>
      </c>
    </row>
    <row r="113" spans="1:10">
      <c r="A113">
        <f t="shared" si="4"/>
        <v>107</v>
      </c>
      <c r="B113">
        <v>1</v>
      </c>
      <c r="C113" s="321">
        <v>46079.616124652777</v>
      </c>
      <c r="D113" s="213" t="s">
        <v>434</v>
      </c>
      <c r="F113" s="104" t="s">
        <v>590</v>
      </c>
      <c r="G113" s="215" t="s">
        <v>414</v>
      </c>
      <c r="H113" s="321">
        <v>46081.37564953704</v>
      </c>
      <c r="I113" s="217">
        <f t="shared" si="5"/>
        <v>1.7595248842626461</v>
      </c>
      <c r="J113" s="104" t="s">
        <v>603</v>
      </c>
    </row>
    <row r="114" spans="1:10" s="312" customFormat="1">
      <c r="A114" s="312">
        <f t="shared" si="4"/>
        <v>108</v>
      </c>
      <c r="C114" s="324">
        <v>46067</v>
      </c>
      <c r="D114" s="315"/>
      <c r="E114" s="315"/>
      <c r="F114" s="314" t="s">
        <v>531</v>
      </c>
      <c r="G114" s="313"/>
      <c r="H114" s="328"/>
      <c r="I114" s="329"/>
    </row>
    <row r="115" spans="1:10">
      <c r="A115">
        <f t="shared" si="4"/>
        <v>109</v>
      </c>
      <c r="B115">
        <v>1</v>
      </c>
      <c r="C115" s="321">
        <v>46081.341284722221</v>
      </c>
      <c r="D115" s="213" t="s">
        <v>420</v>
      </c>
      <c r="E115" s="213" t="s">
        <v>581</v>
      </c>
      <c r="F115" s="104" t="s">
        <v>591</v>
      </c>
      <c r="G115" s="215" t="s">
        <v>414</v>
      </c>
      <c r="H115" s="321">
        <v>46081.355018634262</v>
      </c>
      <c r="I115" s="217">
        <f t="shared" si="5"/>
        <v>1.3733912041061558E-2</v>
      </c>
    </row>
    <row r="116" spans="1:10">
      <c r="A116">
        <f t="shared" si="4"/>
        <v>110</v>
      </c>
      <c r="B116">
        <v>1</v>
      </c>
      <c r="C116" s="321">
        <v>46081.37564953704</v>
      </c>
      <c r="D116" s="213" t="s">
        <v>436</v>
      </c>
      <c r="E116" s="213" t="s">
        <v>592</v>
      </c>
      <c r="F116" s="104" t="s">
        <v>594</v>
      </c>
      <c r="G116" s="215" t="s">
        <v>414</v>
      </c>
      <c r="H116" s="325">
        <v>46083.364845138887</v>
      </c>
      <c r="I116" s="217">
        <f t="shared" si="5"/>
        <v>1.9891956018473138</v>
      </c>
      <c r="J116" s="104"/>
    </row>
    <row r="117" spans="1:10">
      <c r="A117">
        <f t="shared" si="4"/>
        <v>111</v>
      </c>
      <c r="B117">
        <v>1</v>
      </c>
      <c r="C117" s="321">
        <v>46081.37564953704</v>
      </c>
      <c r="D117" s="213" t="s">
        <v>436</v>
      </c>
      <c r="E117" s="213" t="s">
        <v>592</v>
      </c>
      <c r="F117" s="104" t="s">
        <v>593</v>
      </c>
      <c r="G117" s="215" t="s">
        <v>414</v>
      </c>
      <c r="H117" s="325">
        <v>46083.364845138887</v>
      </c>
      <c r="I117" s="217">
        <f t="shared" si="5"/>
        <v>1.9891956018473138</v>
      </c>
      <c r="J117" s="104"/>
    </row>
    <row r="118" spans="1:10">
      <c r="A118">
        <f t="shared" si="4"/>
        <v>112</v>
      </c>
      <c r="B118">
        <v>1</v>
      </c>
      <c r="C118" s="321">
        <v>46081.386458333334</v>
      </c>
      <c r="D118" s="213" t="s">
        <v>420</v>
      </c>
      <c r="E118" s="213" t="s">
        <v>428</v>
      </c>
      <c r="F118" s="104" t="s">
        <v>595</v>
      </c>
      <c r="G118" s="215" t="s">
        <v>414</v>
      </c>
      <c r="H118" s="321">
        <v>46081.389872453707</v>
      </c>
      <c r="I118" s="217">
        <f t="shared" si="5"/>
        <v>3.4141203723265789E-3</v>
      </c>
    </row>
    <row r="119" spans="1:10">
      <c r="A119">
        <f t="shared" si="4"/>
        <v>113</v>
      </c>
      <c r="B119">
        <v>1</v>
      </c>
      <c r="C119" s="321">
        <v>46081.424432870372</v>
      </c>
      <c r="D119" s="213" t="s">
        <v>417</v>
      </c>
      <c r="F119" s="104" t="s">
        <v>596</v>
      </c>
      <c r="G119" s="215" t="s">
        <v>414</v>
      </c>
      <c r="H119" s="321">
        <v>46081.449313078701</v>
      </c>
      <c r="I119" s="217">
        <f t="shared" si="5"/>
        <v>2.4880208329705056E-2</v>
      </c>
    </row>
    <row r="120" spans="1:10">
      <c r="A120">
        <f t="shared" si="4"/>
        <v>114</v>
      </c>
      <c r="B120">
        <v>1</v>
      </c>
      <c r="C120" s="325">
        <v>46083.424629629626</v>
      </c>
      <c r="D120" s="213" t="s">
        <v>431</v>
      </c>
      <c r="E120" s="213" t="s">
        <v>601</v>
      </c>
      <c r="F120" s="104" t="s">
        <v>602</v>
      </c>
      <c r="G120" s="215" t="s">
        <v>414</v>
      </c>
      <c r="H120" s="325">
        <v>46083.431679745372</v>
      </c>
      <c r="I120" s="217">
        <f t="shared" si="5"/>
        <v>7.0501157460967079E-3</v>
      </c>
    </row>
    <row r="121" spans="1:10">
      <c r="A121">
        <f t="shared" si="4"/>
        <v>115</v>
      </c>
      <c r="B121">
        <v>1</v>
      </c>
      <c r="C121" s="321">
        <v>46083.433233333337</v>
      </c>
      <c r="D121" s="213" t="s">
        <v>431</v>
      </c>
      <c r="E121" s="213" t="s">
        <v>592</v>
      </c>
      <c r="F121" s="104" t="s">
        <v>604</v>
      </c>
      <c r="G121" s="215" t="s">
        <v>414</v>
      </c>
      <c r="H121" s="325">
        <v>46085.404953703706</v>
      </c>
      <c r="I121" s="217">
        <f t="shared" si="5"/>
        <v>1.9717203703694395</v>
      </c>
    </row>
    <row r="122" spans="1:10">
      <c r="A122">
        <f t="shared" si="4"/>
        <v>116</v>
      </c>
      <c r="B122">
        <v>1</v>
      </c>
      <c r="C122" s="321">
        <v>46083.447997685187</v>
      </c>
      <c r="D122" s="213" t="s">
        <v>417</v>
      </c>
      <c r="F122" s="104" t="s">
        <v>605</v>
      </c>
      <c r="G122" s="215" t="s">
        <v>414</v>
      </c>
      <c r="H122" s="325">
        <v>46083.45131261574</v>
      </c>
      <c r="I122" s="217">
        <f t="shared" si="5"/>
        <v>3.3149305527331308E-3</v>
      </c>
    </row>
    <row r="123" spans="1:10">
      <c r="A123">
        <f t="shared" si="4"/>
        <v>117</v>
      </c>
      <c r="B123">
        <v>1</v>
      </c>
      <c r="C123" s="321">
        <v>46084.360441203702</v>
      </c>
      <c r="D123" s="213" t="s">
        <v>431</v>
      </c>
      <c r="E123" s="213" t="s">
        <v>440</v>
      </c>
      <c r="F123" s="104" t="s">
        <v>606</v>
      </c>
      <c r="G123" s="215" t="s">
        <v>414</v>
      </c>
      <c r="H123" s="325">
        <v>46084.580886111115</v>
      </c>
      <c r="I123" s="217">
        <f t="shared" si="5"/>
        <v>0.22044490741245681</v>
      </c>
    </row>
    <row r="124" spans="1:10">
      <c r="A124">
        <f t="shared" si="4"/>
        <v>118</v>
      </c>
      <c r="B124">
        <v>1</v>
      </c>
      <c r="C124" s="321">
        <v>46084.465636574074</v>
      </c>
      <c r="D124" s="213" t="s">
        <v>417</v>
      </c>
      <c r="F124" s="104" t="s">
        <v>625</v>
      </c>
      <c r="G124" s="215" t="s">
        <v>414</v>
      </c>
      <c r="H124" s="325">
        <v>46084.465535416668</v>
      </c>
      <c r="I124" s="217">
        <f t="shared" si="5"/>
        <v>-1.0115740587934852E-4</v>
      </c>
    </row>
    <row r="125" spans="1:10">
      <c r="A125">
        <f t="shared" si="4"/>
        <v>119</v>
      </c>
      <c r="B125">
        <v>1</v>
      </c>
      <c r="C125" s="321">
        <v>46084.465636574074</v>
      </c>
      <c r="D125" s="213" t="s">
        <v>417</v>
      </c>
      <c r="F125" s="104" t="s">
        <v>626</v>
      </c>
      <c r="G125" s="215" t="s">
        <v>414</v>
      </c>
      <c r="H125" s="325">
        <v>46084.465535416668</v>
      </c>
      <c r="I125" s="217">
        <f t="shared" si="5"/>
        <v>-1.0115740587934852E-4</v>
      </c>
    </row>
    <row r="126" spans="1:10">
      <c r="A126">
        <f t="shared" si="4"/>
        <v>120</v>
      </c>
      <c r="B126">
        <v>1</v>
      </c>
      <c r="C126" s="321">
        <v>46084.581039699071</v>
      </c>
      <c r="D126" s="213" t="s">
        <v>420</v>
      </c>
      <c r="E126" s="213" t="s">
        <v>460</v>
      </c>
      <c r="F126" s="104" t="s">
        <v>627</v>
      </c>
      <c r="G126" s="215" t="s">
        <v>414</v>
      </c>
      <c r="H126" s="321">
        <v>46084.581039699071</v>
      </c>
      <c r="I126" s="217">
        <f t="shared" si="5"/>
        <v>0</v>
      </c>
    </row>
    <row r="127" spans="1:10">
      <c r="A127">
        <f t="shared" si="4"/>
        <v>121</v>
      </c>
      <c r="B127">
        <v>1</v>
      </c>
      <c r="C127" s="321">
        <v>46084.591289351854</v>
      </c>
      <c r="D127" s="213" t="s">
        <v>431</v>
      </c>
      <c r="E127" s="213" t="s">
        <v>538</v>
      </c>
      <c r="F127" s="104" t="s">
        <v>628</v>
      </c>
      <c r="G127" s="215" t="s">
        <v>414</v>
      </c>
      <c r="H127" s="325">
        <v>46084.591428240739</v>
      </c>
      <c r="I127" s="217">
        <f t="shared" si="5"/>
        <v>1.3888888497604057E-4</v>
      </c>
    </row>
    <row r="128" spans="1:10">
      <c r="A128">
        <f t="shared" si="4"/>
        <v>122</v>
      </c>
      <c r="B128">
        <v>1</v>
      </c>
      <c r="C128" s="325">
        <v>46085.404953703706</v>
      </c>
      <c r="D128" s="213" t="s">
        <v>434</v>
      </c>
      <c r="F128" s="104" t="s">
        <v>697</v>
      </c>
      <c r="G128" s="215" t="s">
        <v>414</v>
      </c>
      <c r="H128" s="325">
        <v>46085.570951273148</v>
      </c>
      <c r="I128" s="217">
        <f t="shared" si="5"/>
        <v>0.16599756944196997</v>
      </c>
    </row>
    <row r="129" spans="1:10">
      <c r="A129">
        <f t="shared" si="4"/>
        <v>123</v>
      </c>
      <c r="B129">
        <v>1</v>
      </c>
      <c r="C129" s="325">
        <v>46085.404953703706</v>
      </c>
      <c r="D129" s="213" t="s">
        <v>434</v>
      </c>
      <c r="F129" s="104" t="s">
        <v>698</v>
      </c>
      <c r="G129" s="215" t="s">
        <v>414</v>
      </c>
      <c r="H129" s="325">
        <v>46085.590447337963</v>
      </c>
      <c r="I129" s="217">
        <f t="shared" si="5"/>
        <v>0.18549363425699994</v>
      </c>
    </row>
    <row r="130" spans="1:10">
      <c r="A130">
        <f t="shared" si="4"/>
        <v>124</v>
      </c>
      <c r="B130">
        <v>1</v>
      </c>
      <c r="C130" s="325">
        <v>46085.435347222221</v>
      </c>
      <c r="D130" s="213" t="s">
        <v>420</v>
      </c>
      <c r="E130" s="213" t="s">
        <v>462</v>
      </c>
      <c r="F130" s="104" t="s">
        <v>696</v>
      </c>
      <c r="G130" s="215" t="s">
        <v>414</v>
      </c>
      <c r="H130" s="325">
        <v>46085.442297222224</v>
      </c>
      <c r="I130" s="217">
        <f t="shared" si="5"/>
        <v>6.9500000026891939E-3</v>
      </c>
    </row>
    <row r="131" spans="1:10">
      <c r="A131">
        <f t="shared" si="4"/>
        <v>125</v>
      </c>
      <c r="B131">
        <v>1</v>
      </c>
      <c r="C131" s="321">
        <v>46085.590613425928</v>
      </c>
      <c r="D131" s="213" t="s">
        <v>434</v>
      </c>
      <c r="F131" s="104" t="s">
        <v>699</v>
      </c>
      <c r="G131" s="310" t="s">
        <v>414</v>
      </c>
      <c r="H131" s="325">
        <v>46085.646168981482</v>
      </c>
      <c r="I131" s="217">
        <f t="shared" si="5"/>
        <v>5.5555555554747116E-2</v>
      </c>
      <c r="J131" s="104" t="s">
        <v>700</v>
      </c>
    </row>
    <row r="132" spans="1:10">
      <c r="A132">
        <f t="shared" si="4"/>
        <v>126</v>
      </c>
      <c r="B132">
        <v>1</v>
      </c>
      <c r="C132" s="321">
        <v>46085.590616319445</v>
      </c>
      <c r="D132" s="213" t="s">
        <v>434</v>
      </c>
      <c r="F132" s="104" t="s">
        <v>701</v>
      </c>
      <c r="G132" s="310" t="s">
        <v>414</v>
      </c>
      <c r="H132" s="325">
        <v>46085.646168981482</v>
      </c>
      <c r="I132" s="217">
        <f t="shared" si="5"/>
        <v>5.5552662037371192E-2</v>
      </c>
    </row>
    <row r="133" spans="1:10">
      <c r="A133">
        <f t="shared" si="4"/>
        <v>127</v>
      </c>
      <c r="B133">
        <v>1</v>
      </c>
      <c r="C133" s="321">
        <v>46086.389359837965</v>
      </c>
      <c r="D133" s="211" t="s">
        <v>434</v>
      </c>
      <c r="F133" s="104" t="s">
        <v>702</v>
      </c>
      <c r="G133" s="310" t="s">
        <v>414</v>
      </c>
      <c r="H133" s="325">
        <v>46086.45548611111</v>
      </c>
      <c r="I133" s="217">
        <f t="shared" si="5"/>
        <v>6.6126273144618608E-2</v>
      </c>
    </row>
    <row r="134" spans="1:10">
      <c r="A134">
        <f t="shared" si="4"/>
        <v>128</v>
      </c>
      <c r="B134">
        <v>1</v>
      </c>
      <c r="C134" s="321">
        <v>46086.435368055558</v>
      </c>
      <c r="D134" s="211" t="s">
        <v>420</v>
      </c>
      <c r="E134" s="211" t="s">
        <v>460</v>
      </c>
      <c r="F134" s="104" t="s">
        <v>703</v>
      </c>
      <c r="G134" s="310" t="s">
        <v>414</v>
      </c>
      <c r="H134" s="325">
        <v>46086.496245949071</v>
      </c>
      <c r="I134" s="217">
        <f t="shared" si="5"/>
        <v>6.0877893512952141E-2</v>
      </c>
    </row>
    <row r="135" spans="1:10">
      <c r="A135">
        <f t="shared" si="4"/>
        <v>129</v>
      </c>
      <c r="B135">
        <v>1</v>
      </c>
      <c r="C135" s="325">
        <v>46086.492777777778</v>
      </c>
      <c r="D135" s="211" t="s">
        <v>417</v>
      </c>
      <c r="F135" s="104" t="s">
        <v>704</v>
      </c>
      <c r="G135" s="310" t="s">
        <v>414</v>
      </c>
      <c r="H135" s="325">
        <v>46086.499026504629</v>
      </c>
      <c r="I135" s="217">
        <f t="shared" si="5"/>
        <v>6.2487268514814787E-3</v>
      </c>
    </row>
    <row r="136" spans="1:10">
      <c r="A136">
        <f t="shared" si="4"/>
        <v>130</v>
      </c>
      <c r="B136">
        <v>1</v>
      </c>
      <c r="C136" s="321">
        <v>46086.542164351849</v>
      </c>
      <c r="D136" s="211" t="s">
        <v>434</v>
      </c>
      <c r="F136" s="104" t="s">
        <v>705</v>
      </c>
      <c r="G136" s="310" t="s">
        <v>414</v>
      </c>
      <c r="H136" s="325">
        <v>46086.609127199074</v>
      </c>
      <c r="I136" s="217">
        <f t="shared" si="5"/>
        <v>6.696284722420387E-2</v>
      </c>
    </row>
    <row r="137" spans="1:10">
      <c r="A137">
        <f t="shared" ref="A137:A202" si="6">+A136+1</f>
        <v>131</v>
      </c>
      <c r="B137">
        <v>1</v>
      </c>
      <c r="C137" s="321">
        <v>46086.644618865743</v>
      </c>
      <c r="D137" s="211" t="s">
        <v>420</v>
      </c>
      <c r="E137" s="211" t="s">
        <v>462</v>
      </c>
      <c r="F137" s="104" t="s">
        <v>706</v>
      </c>
      <c r="G137" s="310" t="s">
        <v>414</v>
      </c>
      <c r="H137" s="325">
        <v>46086.655194791667</v>
      </c>
      <c r="I137" s="217">
        <f t="shared" ref="I137:I202" si="7">+H137-C137</f>
        <v>1.0575925924058538E-2</v>
      </c>
    </row>
    <row r="138" spans="1:10">
      <c r="A138">
        <f t="shared" si="6"/>
        <v>132</v>
      </c>
      <c r="B138">
        <v>1</v>
      </c>
      <c r="C138" s="321">
        <v>46087.348221643515</v>
      </c>
      <c r="D138" s="211" t="s">
        <v>434</v>
      </c>
      <c r="F138" s="104" t="s">
        <v>708</v>
      </c>
      <c r="G138" s="310" t="s">
        <v>414</v>
      </c>
      <c r="H138" s="325">
        <v>46087.370214467592</v>
      </c>
      <c r="I138" s="217">
        <f t="shared" si="7"/>
        <v>2.1992824076733086E-2</v>
      </c>
    </row>
    <row r="139" spans="1:10">
      <c r="A139">
        <f t="shared" si="6"/>
        <v>133</v>
      </c>
      <c r="B139">
        <v>1</v>
      </c>
      <c r="C139" s="321">
        <v>46087.370371759258</v>
      </c>
      <c r="D139" s="211" t="s">
        <v>434</v>
      </c>
      <c r="F139" s="104" t="s">
        <v>709</v>
      </c>
      <c r="G139" s="310" t="s">
        <v>414</v>
      </c>
      <c r="H139" s="325">
        <v>46091.457933680555</v>
      </c>
      <c r="I139" s="217">
        <f t="shared" si="7"/>
        <v>4.087561921296583</v>
      </c>
    </row>
    <row r="140" spans="1:10">
      <c r="A140">
        <f t="shared" si="6"/>
        <v>134</v>
      </c>
      <c r="B140">
        <v>1</v>
      </c>
      <c r="C140" s="321">
        <v>46087.432870370372</v>
      </c>
      <c r="D140" s="211" t="s">
        <v>434</v>
      </c>
      <c r="F140" s="104" t="s">
        <v>710</v>
      </c>
      <c r="G140" s="310" t="s">
        <v>414</v>
      </c>
      <c r="H140" s="325">
        <v>46087.478194444448</v>
      </c>
      <c r="I140" s="217">
        <f t="shared" si="7"/>
        <v>4.5324074075324461E-2</v>
      </c>
    </row>
    <row r="141" spans="1:10">
      <c r="A141">
        <f t="shared" si="6"/>
        <v>135</v>
      </c>
      <c r="B141">
        <v>1</v>
      </c>
      <c r="C141" s="325">
        <v>46087.583437499998</v>
      </c>
      <c r="D141" s="211" t="s">
        <v>434</v>
      </c>
      <c r="F141" s="104" t="s">
        <v>711</v>
      </c>
      <c r="G141" s="310" t="s">
        <v>414</v>
      </c>
      <c r="H141" s="325">
        <v>46087.669085648151</v>
      </c>
      <c r="I141" s="217">
        <f t="shared" si="7"/>
        <v>8.5648148153268266E-2</v>
      </c>
    </row>
    <row r="142" spans="1:10">
      <c r="A142">
        <f t="shared" si="6"/>
        <v>136</v>
      </c>
      <c r="B142">
        <v>1</v>
      </c>
      <c r="C142" s="321">
        <v>46088.347195138886</v>
      </c>
      <c r="D142" s="211" t="s">
        <v>436</v>
      </c>
      <c r="E142" s="213" t="s">
        <v>460</v>
      </c>
      <c r="F142" s="104" t="s">
        <v>712</v>
      </c>
      <c r="G142" s="310" t="s">
        <v>414</v>
      </c>
      <c r="H142" s="325">
        <v>46088.425034722219</v>
      </c>
      <c r="I142" s="217">
        <f t="shared" si="7"/>
        <v>7.7839583333116025E-2</v>
      </c>
    </row>
    <row r="143" spans="1:10">
      <c r="A143">
        <f t="shared" si="6"/>
        <v>137</v>
      </c>
      <c r="B143">
        <v>1</v>
      </c>
      <c r="C143" s="321">
        <v>46090.349432870367</v>
      </c>
      <c r="D143" s="211" t="s">
        <v>434</v>
      </c>
      <c r="F143" s="104" t="s">
        <v>714</v>
      </c>
      <c r="G143" s="310" t="s">
        <v>414</v>
      </c>
      <c r="H143" s="325">
        <v>46090.494667592589</v>
      </c>
      <c r="I143" s="217">
        <f t="shared" si="7"/>
        <v>0.14523472222208511</v>
      </c>
    </row>
    <row r="144" spans="1:10">
      <c r="A144">
        <f t="shared" si="6"/>
        <v>138</v>
      </c>
      <c r="B144">
        <v>1</v>
      </c>
      <c r="C144" s="321">
        <v>46090.38415208333</v>
      </c>
      <c r="D144" s="211" t="s">
        <v>420</v>
      </c>
      <c r="E144" s="211" t="s">
        <v>465</v>
      </c>
      <c r="F144" s="104" t="s">
        <v>713</v>
      </c>
      <c r="G144" s="310" t="s">
        <v>414</v>
      </c>
      <c r="H144" s="325">
        <v>46090.384606250002</v>
      </c>
      <c r="I144" s="217">
        <f t="shared" si="7"/>
        <v>4.5416667126119137E-4</v>
      </c>
    </row>
    <row r="145" spans="1:9">
      <c r="A145">
        <f t="shared" si="6"/>
        <v>139</v>
      </c>
      <c r="B145">
        <v>1</v>
      </c>
      <c r="C145" s="321">
        <v>46090.425821759258</v>
      </c>
      <c r="D145" s="211" t="s">
        <v>420</v>
      </c>
      <c r="E145" s="211" t="s">
        <v>460</v>
      </c>
      <c r="F145" s="104" t="s">
        <v>716</v>
      </c>
      <c r="G145" s="310" t="s">
        <v>414</v>
      </c>
      <c r="H145" s="325">
        <v>46090.468071064817</v>
      </c>
      <c r="I145" s="217">
        <f t="shared" si="7"/>
        <v>4.2249305559380446E-2</v>
      </c>
    </row>
    <row r="146" spans="1:9">
      <c r="A146">
        <f t="shared" si="6"/>
        <v>140</v>
      </c>
      <c r="B146">
        <v>1</v>
      </c>
      <c r="C146" s="321">
        <v>46090.425821759258</v>
      </c>
      <c r="D146" s="211" t="s">
        <v>420</v>
      </c>
      <c r="E146" s="211" t="s">
        <v>428</v>
      </c>
      <c r="F146" s="104" t="s">
        <v>715</v>
      </c>
      <c r="G146" s="310" t="s">
        <v>414</v>
      </c>
      <c r="H146" s="325">
        <v>46090.446956944441</v>
      </c>
      <c r="I146" s="217">
        <f t="shared" si="7"/>
        <v>2.1135185183084104E-2</v>
      </c>
    </row>
    <row r="147" spans="1:9">
      <c r="A147">
        <f t="shared" si="6"/>
        <v>141</v>
      </c>
      <c r="B147">
        <v>1</v>
      </c>
      <c r="C147" s="321">
        <v>46090.4684150463</v>
      </c>
      <c r="D147" s="211" t="s">
        <v>420</v>
      </c>
      <c r="E147" s="211" t="s">
        <v>467</v>
      </c>
      <c r="F147" s="104" t="s">
        <v>717</v>
      </c>
      <c r="G147" s="310" t="s">
        <v>414</v>
      </c>
      <c r="H147" s="325">
        <v>46090.470554282409</v>
      </c>
      <c r="I147" s="217">
        <f t="shared" si="7"/>
        <v>2.1392361086327583E-3</v>
      </c>
    </row>
    <row r="148" spans="1:9">
      <c r="A148">
        <f t="shared" si="6"/>
        <v>142</v>
      </c>
      <c r="B148">
        <v>1</v>
      </c>
      <c r="C148" s="321">
        <v>46090.4684150463</v>
      </c>
      <c r="D148" s="211" t="s">
        <v>420</v>
      </c>
      <c r="E148" s="211" t="s">
        <v>462</v>
      </c>
      <c r="F148" s="104" t="s">
        <v>719</v>
      </c>
      <c r="G148" s="310" t="s">
        <v>414</v>
      </c>
      <c r="H148" s="325">
        <v>46090.494667592589</v>
      </c>
      <c r="I148" s="217">
        <f t="shared" si="7"/>
        <v>2.6252546289470047E-2</v>
      </c>
    </row>
    <row r="149" spans="1:9">
      <c r="A149">
        <f t="shared" si="6"/>
        <v>143</v>
      </c>
      <c r="B149">
        <v>1</v>
      </c>
      <c r="C149" s="321">
        <v>46090.473716898145</v>
      </c>
      <c r="D149" s="211" t="s">
        <v>434</v>
      </c>
      <c r="F149" s="104" t="s">
        <v>718</v>
      </c>
      <c r="G149" s="310" t="s">
        <v>414</v>
      </c>
      <c r="H149" s="325">
        <v>46090.670474537037</v>
      </c>
      <c r="I149" s="217">
        <f t="shared" si="7"/>
        <v>0.1967576388924499</v>
      </c>
    </row>
    <row r="150" spans="1:9">
      <c r="A150">
        <f t="shared" si="6"/>
        <v>144</v>
      </c>
      <c r="B150">
        <v>1</v>
      </c>
      <c r="C150" s="321">
        <v>46091.344143518516</v>
      </c>
      <c r="D150" s="213" t="s">
        <v>434</v>
      </c>
      <c r="F150" s="104" t="s">
        <v>723</v>
      </c>
      <c r="G150" s="215" t="s">
        <v>414</v>
      </c>
      <c r="H150" s="321">
        <v>46091.62767361111</v>
      </c>
      <c r="I150" s="217">
        <f t="shared" si="7"/>
        <v>0.28353009259444661</v>
      </c>
    </row>
    <row r="151" spans="1:9">
      <c r="A151">
        <f t="shared" si="6"/>
        <v>145</v>
      </c>
      <c r="B151">
        <v>1</v>
      </c>
      <c r="C151" s="321">
        <v>46091.458181828704</v>
      </c>
      <c r="D151" s="211" t="s">
        <v>434</v>
      </c>
      <c r="F151" s="104" t="s">
        <v>721</v>
      </c>
      <c r="G151" s="310" t="s">
        <v>414</v>
      </c>
      <c r="H151" s="321">
        <v>46093.585393287038</v>
      </c>
      <c r="I151" s="217">
        <f t="shared" si="7"/>
        <v>2.1272114583334769</v>
      </c>
    </row>
    <row r="152" spans="1:9">
      <c r="A152">
        <f t="shared" si="6"/>
        <v>146</v>
      </c>
      <c r="B152">
        <v>1</v>
      </c>
      <c r="C152" s="325">
        <v>46091.395752314813</v>
      </c>
      <c r="D152" s="211" t="s">
        <v>420</v>
      </c>
      <c r="E152" s="211" t="s">
        <v>428</v>
      </c>
      <c r="F152" s="104" t="s">
        <v>720</v>
      </c>
      <c r="G152" s="310" t="s">
        <v>414</v>
      </c>
      <c r="H152" s="325">
        <v>46091.406860185183</v>
      </c>
      <c r="I152" s="217">
        <f t="shared" si="7"/>
        <v>1.1107870370324235E-2</v>
      </c>
    </row>
    <row r="153" spans="1:9">
      <c r="A153">
        <f t="shared" si="6"/>
        <v>147</v>
      </c>
      <c r="B153">
        <v>1</v>
      </c>
      <c r="C153" s="321">
        <v>46091.470532407409</v>
      </c>
      <c r="D153" s="213" t="s">
        <v>420</v>
      </c>
      <c r="E153" s="213" t="s">
        <v>428</v>
      </c>
      <c r="F153" s="104" t="s">
        <v>722</v>
      </c>
      <c r="G153" s="215" t="s">
        <v>414</v>
      </c>
      <c r="H153" s="321">
        <v>46091.471990740742</v>
      </c>
      <c r="I153" s="217">
        <f t="shared" si="7"/>
        <v>1.4583333322661929E-3</v>
      </c>
    </row>
    <row r="154" spans="1:9">
      <c r="A154">
        <f t="shared" si="6"/>
        <v>148</v>
      </c>
      <c r="B154">
        <v>1</v>
      </c>
      <c r="C154" s="321">
        <v>46091.639386574076</v>
      </c>
      <c r="D154" s="213" t="s">
        <v>417</v>
      </c>
      <c r="E154" s="213"/>
      <c r="F154" s="104" t="s">
        <v>724</v>
      </c>
      <c r="G154" s="215" t="s">
        <v>414</v>
      </c>
      <c r="H154" s="321">
        <v>46091.647810069444</v>
      </c>
      <c r="I154" s="217">
        <f t="shared" si="7"/>
        <v>8.4234953683335334E-3</v>
      </c>
    </row>
    <row r="155" spans="1:9">
      <c r="A155">
        <f t="shared" si="6"/>
        <v>149</v>
      </c>
      <c r="B155">
        <v>1</v>
      </c>
      <c r="C155" s="321">
        <v>46092.443138078706</v>
      </c>
      <c r="D155" s="213" t="s">
        <v>431</v>
      </c>
      <c r="E155" s="211" t="s">
        <v>440</v>
      </c>
      <c r="F155" s="104" t="s">
        <v>725</v>
      </c>
      <c r="G155" s="215" t="s">
        <v>414</v>
      </c>
      <c r="H155" s="321">
        <v>46092.46972361111</v>
      </c>
      <c r="I155" s="217">
        <f t="shared" si="7"/>
        <v>2.6585532403260004E-2</v>
      </c>
    </row>
    <row r="156" spans="1:9">
      <c r="A156">
        <f t="shared" si="6"/>
        <v>150</v>
      </c>
      <c r="B156">
        <v>1</v>
      </c>
      <c r="C156" s="321">
        <v>46093.345469675929</v>
      </c>
      <c r="D156" s="211" t="s">
        <v>431</v>
      </c>
      <c r="E156" s="211" t="s">
        <v>726</v>
      </c>
      <c r="F156" s="104" t="s">
        <v>727</v>
      </c>
      <c r="G156" s="310" t="s">
        <v>414</v>
      </c>
      <c r="H156" s="325">
        <v>46093.345966203706</v>
      </c>
      <c r="I156" s="217">
        <f t="shared" si="7"/>
        <v>4.9652777670416981E-4</v>
      </c>
    </row>
    <row r="157" spans="1:9">
      <c r="A157">
        <f t="shared" si="6"/>
        <v>151</v>
      </c>
      <c r="B157">
        <v>1</v>
      </c>
      <c r="C157" s="321">
        <v>46093.368954282407</v>
      </c>
      <c r="D157" s="211" t="s">
        <v>436</v>
      </c>
      <c r="E157" s="211" t="s">
        <v>592</v>
      </c>
      <c r="F157" s="104" t="s">
        <v>728</v>
      </c>
      <c r="G157" s="310" t="s">
        <v>414</v>
      </c>
      <c r="H157" s="321">
        <v>46093.490219907406</v>
      </c>
      <c r="I157" s="217">
        <f t="shared" si="7"/>
        <v>0.12126562499906868</v>
      </c>
    </row>
    <row r="158" spans="1:9">
      <c r="A158">
        <f t="shared" si="6"/>
        <v>152</v>
      </c>
      <c r="B158">
        <v>1</v>
      </c>
      <c r="C158" s="321">
        <v>46093.39348564815</v>
      </c>
      <c r="D158" s="211" t="s">
        <v>420</v>
      </c>
      <c r="E158" s="211" t="s">
        <v>729</v>
      </c>
      <c r="F158" s="104" t="s">
        <v>730</v>
      </c>
      <c r="G158" s="310" t="s">
        <v>414</v>
      </c>
      <c r="H158" s="321">
        <v>46093.394097337965</v>
      </c>
      <c r="I158" s="217">
        <f t="shared" si="7"/>
        <v>6.1168981483206153E-4</v>
      </c>
    </row>
    <row r="159" spans="1:9">
      <c r="A159">
        <f t="shared" si="6"/>
        <v>153</v>
      </c>
      <c r="B159">
        <v>1</v>
      </c>
      <c r="C159" s="321">
        <v>46093.557685185187</v>
      </c>
      <c r="D159" s="211" t="s">
        <v>579</v>
      </c>
      <c r="E159" s="213" t="s">
        <v>418</v>
      </c>
      <c r="F159" s="104" t="s">
        <v>732</v>
      </c>
      <c r="G159" s="310" t="s">
        <v>414</v>
      </c>
      <c r="H159" s="321">
        <v>46093.611248263885</v>
      </c>
      <c r="I159" s="217">
        <f t="shared" si="7"/>
        <v>5.3563078698061872E-2</v>
      </c>
    </row>
    <row r="160" spans="1:9">
      <c r="A160">
        <f t="shared" si="6"/>
        <v>154</v>
      </c>
      <c r="B160">
        <v>1</v>
      </c>
      <c r="C160" s="321">
        <v>46093.613333333335</v>
      </c>
      <c r="D160" s="211" t="s">
        <v>579</v>
      </c>
      <c r="E160" s="213" t="s">
        <v>418</v>
      </c>
      <c r="F160" s="104" t="s">
        <v>733</v>
      </c>
      <c r="G160" s="310" t="s">
        <v>414</v>
      </c>
      <c r="H160" s="325">
        <v>46094.360305439812</v>
      </c>
      <c r="I160" s="217">
        <f t="shared" si="7"/>
        <v>0.74697210647718748</v>
      </c>
    </row>
    <row r="161" spans="1:10">
      <c r="A161">
        <f t="shared" si="6"/>
        <v>155</v>
      </c>
      <c r="B161">
        <v>1</v>
      </c>
      <c r="C161" s="321">
        <v>46094.360417824071</v>
      </c>
      <c r="D161" s="211" t="s">
        <v>579</v>
      </c>
      <c r="E161" s="213" t="s">
        <v>418</v>
      </c>
      <c r="F161" s="104" t="s">
        <v>734</v>
      </c>
      <c r="G161" s="310" t="s">
        <v>414</v>
      </c>
      <c r="H161" s="321">
        <v>46094.652916666666</v>
      </c>
      <c r="I161" s="217">
        <f t="shared" si="7"/>
        <v>0.29249884259479586</v>
      </c>
    </row>
    <row r="162" spans="1:10">
      <c r="A162">
        <f t="shared" si="6"/>
        <v>156</v>
      </c>
      <c r="B162">
        <v>1</v>
      </c>
      <c r="C162" s="321">
        <v>46094.414686921293</v>
      </c>
      <c r="D162" s="211" t="s">
        <v>579</v>
      </c>
      <c r="E162" s="213" t="s">
        <v>740</v>
      </c>
      <c r="F162" s="104" t="s">
        <v>735</v>
      </c>
      <c r="G162" s="310" t="s">
        <v>414</v>
      </c>
      <c r="H162" s="321">
        <v>46094.611250000002</v>
      </c>
      <c r="I162" s="217">
        <f t="shared" si="7"/>
        <v>0.19656307870900491</v>
      </c>
      <c r="J162" t="s">
        <v>737</v>
      </c>
    </row>
    <row r="163" spans="1:10" s="312" customFormat="1">
      <c r="A163" s="312">
        <f t="shared" si="6"/>
        <v>157</v>
      </c>
      <c r="C163" s="324">
        <v>46095</v>
      </c>
      <c r="D163" s="414"/>
      <c r="E163" s="414"/>
      <c r="F163" s="314" t="s">
        <v>517</v>
      </c>
      <c r="G163" s="313"/>
      <c r="H163" s="328"/>
      <c r="I163" s="329">
        <f t="shared" si="7"/>
        <v>-46095</v>
      </c>
    </row>
    <row r="164" spans="1:10">
      <c r="A164">
        <f t="shared" si="6"/>
        <v>158</v>
      </c>
      <c r="B164">
        <v>1</v>
      </c>
      <c r="C164" s="321">
        <v>46097.346677430556</v>
      </c>
      <c r="D164" s="213" t="s">
        <v>579</v>
      </c>
      <c r="E164" s="213" t="s">
        <v>740</v>
      </c>
      <c r="F164" s="104" t="s">
        <v>735</v>
      </c>
      <c r="G164" s="215" t="s">
        <v>414</v>
      </c>
      <c r="H164" s="321">
        <v>46097.604305555556</v>
      </c>
      <c r="I164" s="217">
        <f t="shared" si="7"/>
        <v>0.2576281250003376</v>
      </c>
    </row>
    <row r="165" spans="1:10">
      <c r="A165">
        <f t="shared" si="6"/>
        <v>159</v>
      </c>
      <c r="B165">
        <v>1</v>
      </c>
      <c r="C165" s="321">
        <v>46098.338428935182</v>
      </c>
      <c r="D165" s="213" t="s">
        <v>579</v>
      </c>
      <c r="E165" s="213" t="s">
        <v>418</v>
      </c>
      <c r="F165" s="104" t="s">
        <v>736</v>
      </c>
      <c r="G165" s="215" t="s">
        <v>414</v>
      </c>
      <c r="H165" s="325">
        <v>46098.418951504631</v>
      </c>
      <c r="I165" s="217">
        <f t="shared" si="7"/>
        <v>8.0522569449385628E-2</v>
      </c>
    </row>
    <row r="166" spans="1:10">
      <c r="A166">
        <f t="shared" si="6"/>
        <v>160</v>
      </c>
      <c r="B166">
        <v>1</v>
      </c>
      <c r="C166" s="321">
        <v>46098.438171296293</v>
      </c>
      <c r="D166" s="213" t="s">
        <v>436</v>
      </c>
      <c r="E166" s="211" t="s">
        <v>592</v>
      </c>
      <c r="F166" s="104" t="s">
        <v>739</v>
      </c>
      <c r="G166" s="215" t="s">
        <v>414</v>
      </c>
      <c r="H166" s="325">
        <v>46098.458935185183</v>
      </c>
      <c r="I166" s="217">
        <f t="shared" si="7"/>
        <v>2.0763888889632653E-2</v>
      </c>
    </row>
    <row r="167" spans="1:10">
      <c r="A167">
        <f t="shared" si="6"/>
        <v>161</v>
      </c>
      <c r="B167">
        <v>1</v>
      </c>
      <c r="C167" s="321">
        <v>46098.435393518521</v>
      </c>
      <c r="D167" s="213" t="s">
        <v>417</v>
      </c>
      <c r="F167" s="104" t="s">
        <v>738</v>
      </c>
      <c r="G167" s="215" t="s">
        <v>414</v>
      </c>
      <c r="H167" s="325">
        <v>46098.495041550923</v>
      </c>
      <c r="I167" s="217">
        <f t="shared" si="7"/>
        <v>5.9648032402037643E-2</v>
      </c>
    </row>
    <row r="168" spans="1:10">
      <c r="A168">
        <f t="shared" si="6"/>
        <v>162</v>
      </c>
      <c r="B168">
        <v>1</v>
      </c>
      <c r="C168" s="321">
        <v>46106.271504629629</v>
      </c>
      <c r="D168" s="211" t="s">
        <v>579</v>
      </c>
      <c r="E168" s="213" t="s">
        <v>418</v>
      </c>
      <c r="F168" s="104" t="s">
        <v>761</v>
      </c>
      <c r="G168" s="310" t="s">
        <v>414</v>
      </c>
      <c r="H168" s="325">
        <v>46106.557438425923</v>
      </c>
      <c r="I168" s="217">
        <f t="shared" si="7"/>
        <v>0.2859337962945574</v>
      </c>
    </row>
    <row r="169" spans="1:10">
      <c r="A169">
        <f t="shared" si="6"/>
        <v>163</v>
      </c>
      <c r="B169">
        <v>1</v>
      </c>
      <c r="C169" s="321">
        <v>46107.278449074074</v>
      </c>
      <c r="D169" s="211" t="s">
        <v>579</v>
      </c>
      <c r="E169" s="213" t="s">
        <v>418</v>
      </c>
      <c r="F169" s="104" t="s">
        <v>762</v>
      </c>
      <c r="G169" s="310" t="s">
        <v>414</v>
      </c>
      <c r="H169" s="325">
        <v>46107.540156249997</v>
      </c>
      <c r="I169" s="217">
        <f t="shared" si="7"/>
        <v>0.26170717592322035</v>
      </c>
    </row>
    <row r="170" spans="1:10">
      <c r="A170">
        <f t="shared" si="6"/>
        <v>164</v>
      </c>
      <c r="B170">
        <v>1</v>
      </c>
      <c r="C170" s="321">
        <v>46108.416908796295</v>
      </c>
      <c r="D170" s="211" t="s">
        <v>579</v>
      </c>
      <c r="E170" s="213" t="s">
        <v>418</v>
      </c>
      <c r="F170" s="104" t="s">
        <v>763</v>
      </c>
      <c r="G170" s="310" t="s">
        <v>414</v>
      </c>
      <c r="H170" s="325">
        <v>46108.660161921296</v>
      </c>
      <c r="I170" s="217">
        <f t="shared" si="7"/>
        <v>0.24325312500150176</v>
      </c>
    </row>
    <row r="171" spans="1:10">
      <c r="A171">
        <f t="shared" si="6"/>
        <v>165</v>
      </c>
      <c r="B171">
        <v>1</v>
      </c>
      <c r="C171" s="325">
        <v>46108.637939814813</v>
      </c>
      <c r="D171" s="213" t="s">
        <v>420</v>
      </c>
      <c r="E171" s="213" t="s">
        <v>506</v>
      </c>
      <c r="F171" s="104" t="s">
        <v>764</v>
      </c>
      <c r="G171" s="215" t="s">
        <v>414</v>
      </c>
      <c r="H171" s="325">
        <v>46108.660947337965</v>
      </c>
      <c r="I171" s="217">
        <f t="shared" si="7"/>
        <v>2.3007523152045906E-2</v>
      </c>
    </row>
    <row r="172" spans="1:10">
      <c r="A172">
        <f t="shared" si="6"/>
        <v>166</v>
      </c>
      <c r="B172">
        <v>1</v>
      </c>
      <c r="C172" s="321">
        <v>46109.349791666667</v>
      </c>
      <c r="D172" s="211" t="s">
        <v>579</v>
      </c>
      <c r="E172" s="213" t="s">
        <v>418</v>
      </c>
      <c r="F172" s="104" t="s">
        <v>765</v>
      </c>
      <c r="G172" s="215" t="s">
        <v>414</v>
      </c>
      <c r="H172" s="325">
        <v>46109.418661226853</v>
      </c>
      <c r="I172" s="217">
        <f t="shared" si="7"/>
        <v>6.8869560185703449E-2</v>
      </c>
    </row>
    <row r="173" spans="1:10">
      <c r="A173">
        <f t="shared" si="6"/>
        <v>167</v>
      </c>
      <c r="B173">
        <v>1</v>
      </c>
      <c r="C173" s="321">
        <v>46109.42508090278</v>
      </c>
      <c r="D173" s="211" t="s">
        <v>579</v>
      </c>
      <c r="E173" s="213" t="s">
        <v>506</v>
      </c>
      <c r="F173" s="104" t="s">
        <v>766</v>
      </c>
      <c r="I173" s="217">
        <f t="shared" si="7"/>
        <v>-46109.42508090278</v>
      </c>
    </row>
    <row r="174" spans="1:10">
      <c r="A174">
        <f t="shared" si="6"/>
        <v>168</v>
      </c>
      <c r="I174" s="217">
        <f t="shared" si="7"/>
        <v>0</v>
      </c>
    </row>
    <row r="175" spans="1:10">
      <c r="A175">
        <f t="shared" si="6"/>
        <v>169</v>
      </c>
      <c r="I175" s="217">
        <f t="shared" si="7"/>
        <v>0</v>
      </c>
    </row>
    <row r="176" spans="1:10">
      <c r="A176">
        <f t="shared" si="6"/>
        <v>170</v>
      </c>
      <c r="I176" s="217">
        <f t="shared" si="7"/>
        <v>0</v>
      </c>
    </row>
    <row r="177" spans="1:9">
      <c r="A177">
        <f t="shared" si="6"/>
        <v>171</v>
      </c>
      <c r="I177" s="217">
        <f t="shared" si="7"/>
        <v>0</v>
      </c>
    </row>
    <row r="178" spans="1:9">
      <c r="A178">
        <f t="shared" si="6"/>
        <v>172</v>
      </c>
      <c r="I178" s="217">
        <f t="shared" si="7"/>
        <v>0</v>
      </c>
    </row>
    <row r="179" spans="1:9">
      <c r="A179">
        <f t="shared" si="6"/>
        <v>173</v>
      </c>
      <c r="I179" s="217">
        <f t="shared" si="7"/>
        <v>0</v>
      </c>
    </row>
    <row r="180" spans="1:9">
      <c r="A180">
        <f t="shared" si="6"/>
        <v>174</v>
      </c>
      <c r="I180" s="217">
        <f t="shared" si="7"/>
        <v>0</v>
      </c>
    </row>
    <row r="181" spans="1:9">
      <c r="A181">
        <f t="shared" si="6"/>
        <v>175</v>
      </c>
      <c r="I181" s="217">
        <f t="shared" si="7"/>
        <v>0</v>
      </c>
    </row>
    <row r="182" spans="1:9">
      <c r="A182">
        <f t="shared" si="6"/>
        <v>176</v>
      </c>
      <c r="I182" s="217">
        <f t="shared" si="7"/>
        <v>0</v>
      </c>
    </row>
    <row r="183" spans="1:9">
      <c r="A183">
        <f t="shared" si="6"/>
        <v>177</v>
      </c>
      <c r="I183" s="217">
        <f t="shared" si="7"/>
        <v>0</v>
      </c>
    </row>
    <row r="184" spans="1:9">
      <c r="A184">
        <f t="shared" si="6"/>
        <v>178</v>
      </c>
      <c r="I184" s="217">
        <f t="shared" si="7"/>
        <v>0</v>
      </c>
    </row>
    <row r="185" spans="1:9">
      <c r="A185">
        <f t="shared" si="6"/>
        <v>179</v>
      </c>
      <c r="I185" s="217">
        <f t="shared" si="7"/>
        <v>0</v>
      </c>
    </row>
    <row r="186" spans="1:9">
      <c r="A186">
        <f t="shared" si="6"/>
        <v>180</v>
      </c>
      <c r="I186" s="217">
        <f t="shared" si="7"/>
        <v>0</v>
      </c>
    </row>
    <row r="187" spans="1:9">
      <c r="A187">
        <f t="shared" si="6"/>
        <v>181</v>
      </c>
      <c r="I187" s="217">
        <f t="shared" si="7"/>
        <v>0</v>
      </c>
    </row>
    <row r="188" spans="1:9">
      <c r="A188">
        <f t="shared" si="6"/>
        <v>182</v>
      </c>
      <c r="I188" s="217">
        <f t="shared" si="7"/>
        <v>0</v>
      </c>
    </row>
    <row r="189" spans="1:9">
      <c r="A189">
        <f t="shared" si="6"/>
        <v>183</v>
      </c>
      <c r="I189" s="217">
        <f t="shared" si="7"/>
        <v>0</v>
      </c>
    </row>
    <row r="190" spans="1:9">
      <c r="A190">
        <f t="shared" si="6"/>
        <v>184</v>
      </c>
      <c r="I190" s="217">
        <f t="shared" si="7"/>
        <v>0</v>
      </c>
    </row>
    <row r="191" spans="1:9">
      <c r="A191">
        <f t="shared" si="6"/>
        <v>185</v>
      </c>
      <c r="I191" s="217">
        <f t="shared" si="7"/>
        <v>0</v>
      </c>
    </row>
    <row r="192" spans="1:9">
      <c r="A192">
        <f t="shared" si="6"/>
        <v>186</v>
      </c>
      <c r="I192" s="217">
        <f t="shared" si="7"/>
        <v>0</v>
      </c>
    </row>
    <row r="193" spans="1:9">
      <c r="A193">
        <f t="shared" si="6"/>
        <v>187</v>
      </c>
      <c r="I193" s="217">
        <f t="shared" si="7"/>
        <v>0</v>
      </c>
    </row>
    <row r="194" spans="1:9">
      <c r="A194">
        <f t="shared" si="6"/>
        <v>188</v>
      </c>
      <c r="I194" s="217">
        <f t="shared" si="7"/>
        <v>0</v>
      </c>
    </row>
    <row r="195" spans="1:9">
      <c r="A195">
        <f t="shared" si="6"/>
        <v>189</v>
      </c>
      <c r="I195" s="217">
        <f t="shared" si="7"/>
        <v>0</v>
      </c>
    </row>
    <row r="196" spans="1:9">
      <c r="A196">
        <f t="shared" si="6"/>
        <v>190</v>
      </c>
      <c r="I196" s="217">
        <f t="shared" si="7"/>
        <v>0</v>
      </c>
    </row>
    <row r="197" spans="1:9">
      <c r="A197">
        <f t="shared" si="6"/>
        <v>191</v>
      </c>
      <c r="I197" s="217">
        <f t="shared" si="7"/>
        <v>0</v>
      </c>
    </row>
    <row r="198" spans="1:9">
      <c r="A198">
        <f t="shared" si="6"/>
        <v>192</v>
      </c>
      <c r="I198" s="217">
        <f t="shared" si="7"/>
        <v>0</v>
      </c>
    </row>
    <row r="199" spans="1:9">
      <c r="A199">
        <f t="shared" si="6"/>
        <v>193</v>
      </c>
      <c r="I199" s="217">
        <f t="shared" si="7"/>
        <v>0</v>
      </c>
    </row>
    <row r="200" spans="1:9">
      <c r="A200">
        <f t="shared" si="6"/>
        <v>194</v>
      </c>
      <c r="I200" s="217">
        <f t="shared" si="7"/>
        <v>0</v>
      </c>
    </row>
    <row r="201" spans="1:9">
      <c r="A201">
        <f t="shared" si="6"/>
        <v>195</v>
      </c>
      <c r="I201" s="217">
        <f t="shared" si="7"/>
        <v>0</v>
      </c>
    </row>
    <row r="202" spans="1:9">
      <c r="A202">
        <f t="shared" si="6"/>
        <v>196</v>
      </c>
      <c r="I202" s="217">
        <f t="shared" si="7"/>
        <v>0</v>
      </c>
    </row>
    <row r="203" spans="1:9">
      <c r="A203">
        <f t="shared" ref="A203:A266" si="8">+A202+1</f>
        <v>197</v>
      </c>
      <c r="I203" s="217">
        <f t="shared" ref="I203:I266" si="9">+H203-C203</f>
        <v>0</v>
      </c>
    </row>
    <row r="204" spans="1:9">
      <c r="A204">
        <f t="shared" si="8"/>
        <v>198</v>
      </c>
      <c r="I204" s="217">
        <f t="shared" si="9"/>
        <v>0</v>
      </c>
    </row>
    <row r="205" spans="1:9">
      <c r="A205">
        <f t="shared" si="8"/>
        <v>199</v>
      </c>
      <c r="I205" s="217">
        <f t="shared" si="9"/>
        <v>0</v>
      </c>
    </row>
    <row r="206" spans="1:9">
      <c r="A206">
        <f t="shared" si="8"/>
        <v>200</v>
      </c>
      <c r="I206" s="217">
        <f t="shared" si="9"/>
        <v>0</v>
      </c>
    </row>
    <row r="207" spans="1:9">
      <c r="A207">
        <f t="shared" si="8"/>
        <v>201</v>
      </c>
      <c r="I207" s="217">
        <f t="shared" si="9"/>
        <v>0</v>
      </c>
    </row>
    <row r="208" spans="1:9">
      <c r="A208">
        <f t="shared" si="8"/>
        <v>202</v>
      </c>
      <c r="I208" s="217">
        <f t="shared" si="9"/>
        <v>0</v>
      </c>
    </row>
    <row r="209" spans="1:9">
      <c r="A209">
        <f t="shared" si="8"/>
        <v>203</v>
      </c>
      <c r="I209" s="217">
        <f t="shared" si="9"/>
        <v>0</v>
      </c>
    </row>
    <row r="210" spans="1:9">
      <c r="A210">
        <f t="shared" si="8"/>
        <v>204</v>
      </c>
      <c r="I210" s="217">
        <f t="shared" si="9"/>
        <v>0</v>
      </c>
    </row>
    <row r="211" spans="1:9">
      <c r="A211">
        <f t="shared" si="8"/>
        <v>205</v>
      </c>
      <c r="I211" s="217">
        <f t="shared" si="9"/>
        <v>0</v>
      </c>
    </row>
    <row r="212" spans="1:9">
      <c r="A212">
        <f t="shared" si="8"/>
        <v>206</v>
      </c>
      <c r="I212" s="217">
        <f t="shared" si="9"/>
        <v>0</v>
      </c>
    </row>
    <row r="213" spans="1:9">
      <c r="A213">
        <f t="shared" si="8"/>
        <v>207</v>
      </c>
      <c r="I213" s="217">
        <f t="shared" si="9"/>
        <v>0</v>
      </c>
    </row>
    <row r="214" spans="1:9">
      <c r="A214">
        <f t="shared" si="8"/>
        <v>208</v>
      </c>
      <c r="I214" s="217">
        <f t="shared" si="9"/>
        <v>0</v>
      </c>
    </row>
    <row r="215" spans="1:9">
      <c r="A215">
        <f t="shared" si="8"/>
        <v>209</v>
      </c>
      <c r="I215" s="217">
        <f t="shared" si="9"/>
        <v>0</v>
      </c>
    </row>
    <row r="216" spans="1:9">
      <c r="A216">
        <f t="shared" si="8"/>
        <v>210</v>
      </c>
      <c r="I216" s="217">
        <f t="shared" si="9"/>
        <v>0</v>
      </c>
    </row>
    <row r="217" spans="1:9">
      <c r="A217">
        <f t="shared" si="8"/>
        <v>211</v>
      </c>
      <c r="I217" s="217">
        <f t="shared" si="9"/>
        <v>0</v>
      </c>
    </row>
    <row r="218" spans="1:9">
      <c r="A218">
        <f t="shared" si="8"/>
        <v>212</v>
      </c>
      <c r="I218" s="217">
        <f t="shared" si="9"/>
        <v>0</v>
      </c>
    </row>
    <row r="219" spans="1:9">
      <c r="A219">
        <f t="shared" si="8"/>
        <v>213</v>
      </c>
      <c r="I219" s="217">
        <f t="shared" si="9"/>
        <v>0</v>
      </c>
    </row>
    <row r="220" spans="1:9">
      <c r="A220">
        <f t="shared" si="8"/>
        <v>214</v>
      </c>
      <c r="I220" s="217">
        <f t="shared" si="9"/>
        <v>0</v>
      </c>
    </row>
    <row r="221" spans="1:9">
      <c r="A221">
        <f t="shared" si="8"/>
        <v>215</v>
      </c>
      <c r="I221" s="217">
        <f t="shared" si="9"/>
        <v>0</v>
      </c>
    </row>
    <row r="222" spans="1:9">
      <c r="A222">
        <f t="shared" si="8"/>
        <v>216</v>
      </c>
      <c r="I222" s="217">
        <f t="shared" si="9"/>
        <v>0</v>
      </c>
    </row>
    <row r="223" spans="1:9">
      <c r="A223">
        <f t="shared" si="8"/>
        <v>217</v>
      </c>
      <c r="I223" s="217">
        <f t="shared" si="9"/>
        <v>0</v>
      </c>
    </row>
    <row r="224" spans="1:9">
      <c r="A224">
        <f t="shared" si="8"/>
        <v>218</v>
      </c>
      <c r="I224" s="217">
        <f t="shared" si="9"/>
        <v>0</v>
      </c>
    </row>
    <row r="225" spans="1:9">
      <c r="A225">
        <f t="shared" si="8"/>
        <v>219</v>
      </c>
      <c r="I225" s="217">
        <f t="shared" si="9"/>
        <v>0</v>
      </c>
    </row>
    <row r="226" spans="1:9">
      <c r="A226">
        <f t="shared" si="8"/>
        <v>220</v>
      </c>
      <c r="I226" s="217">
        <f t="shared" si="9"/>
        <v>0</v>
      </c>
    </row>
    <row r="227" spans="1:9">
      <c r="A227">
        <f t="shared" si="8"/>
        <v>221</v>
      </c>
      <c r="I227" s="217">
        <f t="shared" si="9"/>
        <v>0</v>
      </c>
    </row>
    <row r="228" spans="1:9">
      <c r="A228">
        <f t="shared" si="8"/>
        <v>222</v>
      </c>
      <c r="I228" s="217">
        <f t="shared" si="9"/>
        <v>0</v>
      </c>
    </row>
    <row r="229" spans="1:9">
      <c r="A229">
        <f t="shared" si="8"/>
        <v>223</v>
      </c>
      <c r="I229" s="217">
        <f t="shared" si="9"/>
        <v>0</v>
      </c>
    </row>
    <row r="230" spans="1:9">
      <c r="A230">
        <f t="shared" si="8"/>
        <v>224</v>
      </c>
      <c r="I230" s="217">
        <f t="shared" si="9"/>
        <v>0</v>
      </c>
    </row>
    <row r="231" spans="1:9">
      <c r="A231">
        <f t="shared" si="8"/>
        <v>225</v>
      </c>
      <c r="I231" s="217">
        <f t="shared" si="9"/>
        <v>0</v>
      </c>
    </row>
    <row r="232" spans="1:9">
      <c r="A232">
        <f t="shared" si="8"/>
        <v>226</v>
      </c>
      <c r="I232" s="217">
        <f t="shared" si="9"/>
        <v>0</v>
      </c>
    </row>
    <row r="233" spans="1:9">
      <c r="A233">
        <f t="shared" si="8"/>
        <v>227</v>
      </c>
      <c r="I233" s="217">
        <f t="shared" si="9"/>
        <v>0</v>
      </c>
    </row>
    <row r="234" spans="1:9">
      <c r="A234">
        <f t="shared" si="8"/>
        <v>228</v>
      </c>
      <c r="I234" s="217">
        <f t="shared" si="9"/>
        <v>0</v>
      </c>
    </row>
    <row r="235" spans="1:9">
      <c r="A235">
        <f t="shared" si="8"/>
        <v>229</v>
      </c>
      <c r="I235" s="217">
        <f t="shared" si="9"/>
        <v>0</v>
      </c>
    </row>
    <row r="236" spans="1:9">
      <c r="A236">
        <f t="shared" si="8"/>
        <v>230</v>
      </c>
      <c r="I236" s="217">
        <f t="shared" si="9"/>
        <v>0</v>
      </c>
    </row>
    <row r="237" spans="1:9">
      <c r="A237">
        <f t="shared" si="8"/>
        <v>231</v>
      </c>
      <c r="I237" s="217">
        <f t="shared" si="9"/>
        <v>0</v>
      </c>
    </row>
    <row r="238" spans="1:9">
      <c r="A238">
        <f t="shared" si="8"/>
        <v>232</v>
      </c>
      <c r="I238" s="217">
        <f t="shared" si="9"/>
        <v>0</v>
      </c>
    </row>
    <row r="239" spans="1:9">
      <c r="A239">
        <f t="shared" si="8"/>
        <v>233</v>
      </c>
      <c r="I239" s="217">
        <f t="shared" si="9"/>
        <v>0</v>
      </c>
    </row>
    <row r="240" spans="1:9">
      <c r="A240">
        <f t="shared" si="8"/>
        <v>234</v>
      </c>
      <c r="I240" s="217">
        <f t="shared" si="9"/>
        <v>0</v>
      </c>
    </row>
    <row r="241" spans="1:9">
      <c r="A241">
        <f t="shared" si="8"/>
        <v>235</v>
      </c>
      <c r="I241" s="217">
        <f t="shared" si="9"/>
        <v>0</v>
      </c>
    </row>
    <row r="242" spans="1:9">
      <c r="A242">
        <f t="shared" si="8"/>
        <v>236</v>
      </c>
      <c r="I242" s="217">
        <f t="shared" si="9"/>
        <v>0</v>
      </c>
    </row>
    <row r="243" spans="1:9">
      <c r="A243">
        <f t="shared" si="8"/>
        <v>237</v>
      </c>
      <c r="I243" s="217">
        <f t="shared" si="9"/>
        <v>0</v>
      </c>
    </row>
    <row r="244" spans="1:9">
      <c r="A244">
        <f t="shared" si="8"/>
        <v>238</v>
      </c>
      <c r="I244" s="217">
        <f t="shared" si="9"/>
        <v>0</v>
      </c>
    </row>
    <row r="245" spans="1:9">
      <c r="A245">
        <f t="shared" si="8"/>
        <v>239</v>
      </c>
      <c r="I245" s="217">
        <f t="shared" si="9"/>
        <v>0</v>
      </c>
    </row>
    <row r="246" spans="1:9">
      <c r="A246">
        <f t="shared" si="8"/>
        <v>240</v>
      </c>
      <c r="I246" s="217">
        <f t="shared" si="9"/>
        <v>0</v>
      </c>
    </row>
    <row r="247" spans="1:9">
      <c r="A247">
        <f t="shared" si="8"/>
        <v>241</v>
      </c>
      <c r="I247" s="217">
        <f t="shared" si="9"/>
        <v>0</v>
      </c>
    </row>
    <row r="248" spans="1:9">
      <c r="A248">
        <f t="shared" si="8"/>
        <v>242</v>
      </c>
      <c r="I248" s="217">
        <f t="shared" si="9"/>
        <v>0</v>
      </c>
    </row>
    <row r="249" spans="1:9">
      <c r="A249">
        <f t="shared" si="8"/>
        <v>243</v>
      </c>
      <c r="I249" s="217">
        <f t="shared" si="9"/>
        <v>0</v>
      </c>
    </row>
    <row r="250" spans="1:9">
      <c r="A250">
        <f t="shared" si="8"/>
        <v>244</v>
      </c>
      <c r="I250" s="217">
        <f t="shared" si="9"/>
        <v>0</v>
      </c>
    </row>
    <row r="251" spans="1:9">
      <c r="A251">
        <f t="shared" si="8"/>
        <v>245</v>
      </c>
      <c r="I251" s="217">
        <f t="shared" si="9"/>
        <v>0</v>
      </c>
    </row>
    <row r="252" spans="1:9">
      <c r="A252">
        <f t="shared" si="8"/>
        <v>246</v>
      </c>
      <c r="I252" s="217">
        <f t="shared" si="9"/>
        <v>0</v>
      </c>
    </row>
    <row r="253" spans="1:9">
      <c r="A253">
        <f t="shared" si="8"/>
        <v>247</v>
      </c>
      <c r="I253" s="217">
        <f t="shared" si="9"/>
        <v>0</v>
      </c>
    </row>
    <row r="254" spans="1:9">
      <c r="A254">
        <f t="shared" si="8"/>
        <v>248</v>
      </c>
      <c r="I254" s="217">
        <f t="shared" si="9"/>
        <v>0</v>
      </c>
    </row>
    <row r="255" spans="1:9">
      <c r="A255">
        <f t="shared" si="8"/>
        <v>249</v>
      </c>
      <c r="I255" s="217">
        <f t="shared" si="9"/>
        <v>0</v>
      </c>
    </row>
    <row r="256" spans="1:9">
      <c r="A256">
        <f t="shared" si="8"/>
        <v>250</v>
      </c>
      <c r="I256" s="217">
        <f t="shared" si="9"/>
        <v>0</v>
      </c>
    </row>
    <row r="257" spans="1:9">
      <c r="A257">
        <f t="shared" si="8"/>
        <v>251</v>
      </c>
      <c r="I257" s="217">
        <f t="shared" si="9"/>
        <v>0</v>
      </c>
    </row>
    <row r="258" spans="1:9">
      <c r="A258">
        <f t="shared" si="8"/>
        <v>252</v>
      </c>
      <c r="I258" s="217">
        <f t="shared" si="9"/>
        <v>0</v>
      </c>
    </row>
    <row r="259" spans="1:9">
      <c r="A259">
        <f t="shared" si="8"/>
        <v>253</v>
      </c>
      <c r="I259" s="217">
        <f t="shared" si="9"/>
        <v>0</v>
      </c>
    </row>
    <row r="260" spans="1:9">
      <c r="A260">
        <f t="shared" si="8"/>
        <v>254</v>
      </c>
      <c r="I260" s="217">
        <f t="shared" si="9"/>
        <v>0</v>
      </c>
    </row>
    <row r="261" spans="1:9">
      <c r="A261">
        <f t="shared" si="8"/>
        <v>255</v>
      </c>
      <c r="I261" s="217">
        <f t="shared" si="9"/>
        <v>0</v>
      </c>
    </row>
    <row r="262" spans="1:9">
      <c r="A262">
        <f t="shared" si="8"/>
        <v>256</v>
      </c>
      <c r="I262" s="217">
        <f t="shared" si="9"/>
        <v>0</v>
      </c>
    </row>
    <row r="263" spans="1:9">
      <c r="A263">
        <f t="shared" si="8"/>
        <v>257</v>
      </c>
      <c r="I263" s="217">
        <f t="shared" si="9"/>
        <v>0</v>
      </c>
    </row>
    <row r="264" spans="1:9">
      <c r="A264">
        <f t="shared" si="8"/>
        <v>258</v>
      </c>
      <c r="I264" s="217">
        <f t="shared" si="9"/>
        <v>0</v>
      </c>
    </row>
    <row r="265" spans="1:9">
      <c r="A265">
        <f t="shared" si="8"/>
        <v>259</v>
      </c>
      <c r="I265" s="217">
        <f t="shared" si="9"/>
        <v>0</v>
      </c>
    </row>
    <row r="266" spans="1:9">
      <c r="A266">
        <f t="shared" si="8"/>
        <v>260</v>
      </c>
      <c r="I266" s="217">
        <f t="shared" si="9"/>
        <v>0</v>
      </c>
    </row>
    <row r="267" spans="1:9">
      <c r="A267">
        <f t="shared" ref="A267:A330" si="10">+A266+1</f>
        <v>261</v>
      </c>
      <c r="I267" s="217">
        <f t="shared" ref="I267:I330" si="11">+H267-C267</f>
        <v>0</v>
      </c>
    </row>
    <row r="268" spans="1:9">
      <c r="A268">
        <f t="shared" si="10"/>
        <v>262</v>
      </c>
      <c r="I268" s="217">
        <f t="shared" si="11"/>
        <v>0</v>
      </c>
    </row>
    <row r="269" spans="1:9">
      <c r="A269">
        <f t="shared" si="10"/>
        <v>263</v>
      </c>
      <c r="I269" s="217">
        <f t="shared" si="11"/>
        <v>0</v>
      </c>
    </row>
    <row r="270" spans="1:9">
      <c r="A270">
        <f t="shared" si="10"/>
        <v>264</v>
      </c>
      <c r="I270" s="217">
        <f t="shared" si="11"/>
        <v>0</v>
      </c>
    </row>
    <row r="271" spans="1:9">
      <c r="A271">
        <f t="shared" si="10"/>
        <v>265</v>
      </c>
      <c r="I271" s="217">
        <f t="shared" si="11"/>
        <v>0</v>
      </c>
    </row>
    <row r="272" spans="1:9">
      <c r="A272">
        <f t="shared" si="10"/>
        <v>266</v>
      </c>
      <c r="I272" s="217">
        <f t="shared" si="11"/>
        <v>0</v>
      </c>
    </row>
    <row r="273" spans="1:9">
      <c r="A273">
        <f t="shared" si="10"/>
        <v>267</v>
      </c>
      <c r="I273" s="217">
        <f t="shared" si="11"/>
        <v>0</v>
      </c>
    </row>
    <row r="274" spans="1:9">
      <c r="A274">
        <f t="shared" si="10"/>
        <v>268</v>
      </c>
      <c r="I274" s="217">
        <f t="shared" si="11"/>
        <v>0</v>
      </c>
    </row>
    <row r="275" spans="1:9">
      <c r="A275">
        <f t="shared" si="10"/>
        <v>269</v>
      </c>
      <c r="I275" s="217">
        <f t="shared" si="11"/>
        <v>0</v>
      </c>
    </row>
    <row r="276" spans="1:9">
      <c r="A276">
        <f t="shared" si="10"/>
        <v>270</v>
      </c>
      <c r="I276" s="217">
        <f t="shared" si="11"/>
        <v>0</v>
      </c>
    </row>
    <row r="277" spans="1:9">
      <c r="A277">
        <f t="shared" si="10"/>
        <v>271</v>
      </c>
      <c r="I277" s="217">
        <f t="shared" si="11"/>
        <v>0</v>
      </c>
    </row>
    <row r="278" spans="1:9">
      <c r="A278">
        <f t="shared" si="10"/>
        <v>272</v>
      </c>
      <c r="I278" s="217">
        <f t="shared" si="11"/>
        <v>0</v>
      </c>
    </row>
    <row r="279" spans="1:9">
      <c r="A279">
        <f t="shared" si="10"/>
        <v>273</v>
      </c>
      <c r="I279" s="217">
        <f t="shared" si="11"/>
        <v>0</v>
      </c>
    </row>
    <row r="280" spans="1:9">
      <c r="A280">
        <f t="shared" si="10"/>
        <v>274</v>
      </c>
      <c r="I280" s="217">
        <f t="shared" si="11"/>
        <v>0</v>
      </c>
    </row>
    <row r="281" spans="1:9">
      <c r="A281">
        <f t="shared" si="10"/>
        <v>275</v>
      </c>
      <c r="I281" s="217">
        <f t="shared" si="11"/>
        <v>0</v>
      </c>
    </row>
    <row r="282" spans="1:9">
      <c r="A282">
        <f t="shared" si="10"/>
        <v>276</v>
      </c>
      <c r="I282" s="217">
        <f t="shared" si="11"/>
        <v>0</v>
      </c>
    </row>
    <row r="283" spans="1:9">
      <c r="A283">
        <f t="shared" si="10"/>
        <v>277</v>
      </c>
      <c r="I283" s="217">
        <f t="shared" si="11"/>
        <v>0</v>
      </c>
    </row>
    <row r="284" spans="1:9">
      <c r="A284">
        <f t="shared" si="10"/>
        <v>278</v>
      </c>
      <c r="I284" s="217">
        <f t="shared" si="11"/>
        <v>0</v>
      </c>
    </row>
    <row r="285" spans="1:9">
      <c r="A285">
        <f t="shared" si="10"/>
        <v>279</v>
      </c>
      <c r="I285" s="217">
        <f t="shared" si="11"/>
        <v>0</v>
      </c>
    </row>
    <row r="286" spans="1:9">
      <c r="A286">
        <f t="shared" si="10"/>
        <v>280</v>
      </c>
      <c r="I286" s="217">
        <f t="shared" si="11"/>
        <v>0</v>
      </c>
    </row>
    <row r="287" spans="1:9">
      <c r="A287">
        <f t="shared" si="10"/>
        <v>281</v>
      </c>
      <c r="I287" s="217">
        <f t="shared" si="11"/>
        <v>0</v>
      </c>
    </row>
    <row r="288" spans="1:9">
      <c r="A288">
        <f t="shared" si="10"/>
        <v>282</v>
      </c>
      <c r="I288" s="217">
        <f t="shared" si="11"/>
        <v>0</v>
      </c>
    </row>
    <row r="289" spans="1:9">
      <c r="A289">
        <f t="shared" si="10"/>
        <v>283</v>
      </c>
      <c r="I289" s="217">
        <f t="shared" si="11"/>
        <v>0</v>
      </c>
    </row>
    <row r="290" spans="1:9">
      <c r="A290">
        <f t="shared" si="10"/>
        <v>284</v>
      </c>
      <c r="I290" s="217">
        <f t="shared" si="11"/>
        <v>0</v>
      </c>
    </row>
    <row r="291" spans="1:9">
      <c r="A291">
        <f t="shared" si="10"/>
        <v>285</v>
      </c>
      <c r="I291" s="217">
        <f t="shared" si="11"/>
        <v>0</v>
      </c>
    </row>
    <row r="292" spans="1:9">
      <c r="A292">
        <f t="shared" si="10"/>
        <v>286</v>
      </c>
      <c r="I292" s="217">
        <f t="shared" si="11"/>
        <v>0</v>
      </c>
    </row>
    <row r="293" spans="1:9">
      <c r="A293">
        <f t="shared" si="10"/>
        <v>287</v>
      </c>
      <c r="I293" s="217">
        <f t="shared" si="11"/>
        <v>0</v>
      </c>
    </row>
    <row r="294" spans="1:9">
      <c r="A294">
        <f t="shared" si="10"/>
        <v>288</v>
      </c>
      <c r="I294" s="217">
        <f t="shared" si="11"/>
        <v>0</v>
      </c>
    </row>
    <row r="295" spans="1:9">
      <c r="A295">
        <f t="shared" si="10"/>
        <v>289</v>
      </c>
      <c r="I295" s="217">
        <f t="shared" si="11"/>
        <v>0</v>
      </c>
    </row>
    <row r="296" spans="1:9">
      <c r="A296">
        <f t="shared" si="10"/>
        <v>290</v>
      </c>
      <c r="I296" s="217">
        <f t="shared" si="11"/>
        <v>0</v>
      </c>
    </row>
    <row r="297" spans="1:9">
      <c r="A297">
        <f t="shared" si="10"/>
        <v>291</v>
      </c>
      <c r="I297" s="217">
        <f t="shared" si="11"/>
        <v>0</v>
      </c>
    </row>
    <row r="298" spans="1:9">
      <c r="A298">
        <f t="shared" si="10"/>
        <v>292</v>
      </c>
      <c r="I298" s="217">
        <f t="shared" si="11"/>
        <v>0</v>
      </c>
    </row>
    <row r="299" spans="1:9">
      <c r="A299">
        <f t="shared" si="10"/>
        <v>293</v>
      </c>
      <c r="I299" s="217">
        <f t="shared" si="11"/>
        <v>0</v>
      </c>
    </row>
    <row r="300" spans="1:9">
      <c r="A300">
        <f t="shared" si="10"/>
        <v>294</v>
      </c>
      <c r="I300" s="217">
        <f t="shared" si="11"/>
        <v>0</v>
      </c>
    </row>
    <row r="301" spans="1:9">
      <c r="A301">
        <f t="shared" si="10"/>
        <v>295</v>
      </c>
      <c r="I301" s="217">
        <f t="shared" si="11"/>
        <v>0</v>
      </c>
    </row>
    <row r="302" spans="1:9">
      <c r="A302">
        <f t="shared" si="10"/>
        <v>296</v>
      </c>
      <c r="I302" s="217">
        <f t="shared" si="11"/>
        <v>0</v>
      </c>
    </row>
    <row r="303" spans="1:9">
      <c r="A303">
        <f t="shared" si="10"/>
        <v>297</v>
      </c>
      <c r="I303" s="217">
        <f t="shared" si="11"/>
        <v>0</v>
      </c>
    </row>
    <row r="304" spans="1:9">
      <c r="A304">
        <f t="shared" si="10"/>
        <v>298</v>
      </c>
      <c r="I304" s="217">
        <f t="shared" si="11"/>
        <v>0</v>
      </c>
    </row>
    <row r="305" spans="1:9">
      <c r="A305">
        <f t="shared" si="10"/>
        <v>299</v>
      </c>
      <c r="I305" s="217">
        <f t="shared" si="11"/>
        <v>0</v>
      </c>
    </row>
    <row r="306" spans="1:9">
      <c r="A306">
        <f t="shared" si="10"/>
        <v>300</v>
      </c>
      <c r="I306" s="217">
        <f t="shared" si="11"/>
        <v>0</v>
      </c>
    </row>
    <row r="307" spans="1:9">
      <c r="A307">
        <f t="shared" si="10"/>
        <v>301</v>
      </c>
      <c r="I307" s="217">
        <f t="shared" si="11"/>
        <v>0</v>
      </c>
    </row>
    <row r="308" spans="1:9">
      <c r="A308">
        <f t="shared" si="10"/>
        <v>302</v>
      </c>
      <c r="I308" s="217">
        <f t="shared" si="11"/>
        <v>0</v>
      </c>
    </row>
    <row r="309" spans="1:9">
      <c r="A309">
        <f t="shared" si="10"/>
        <v>303</v>
      </c>
      <c r="I309" s="217">
        <f t="shared" si="11"/>
        <v>0</v>
      </c>
    </row>
    <row r="310" spans="1:9">
      <c r="A310">
        <f t="shared" si="10"/>
        <v>304</v>
      </c>
      <c r="I310" s="217">
        <f t="shared" si="11"/>
        <v>0</v>
      </c>
    </row>
    <row r="311" spans="1:9">
      <c r="A311">
        <f t="shared" si="10"/>
        <v>305</v>
      </c>
      <c r="I311" s="217">
        <f t="shared" si="11"/>
        <v>0</v>
      </c>
    </row>
    <row r="312" spans="1:9">
      <c r="A312">
        <f t="shared" si="10"/>
        <v>306</v>
      </c>
      <c r="I312" s="217">
        <f t="shared" si="11"/>
        <v>0</v>
      </c>
    </row>
    <row r="313" spans="1:9">
      <c r="A313">
        <f t="shared" si="10"/>
        <v>307</v>
      </c>
      <c r="I313" s="217">
        <f t="shared" si="11"/>
        <v>0</v>
      </c>
    </row>
    <row r="314" spans="1:9">
      <c r="A314">
        <f t="shared" si="10"/>
        <v>308</v>
      </c>
      <c r="I314" s="217">
        <f t="shared" si="11"/>
        <v>0</v>
      </c>
    </row>
    <row r="315" spans="1:9">
      <c r="A315">
        <f t="shared" si="10"/>
        <v>309</v>
      </c>
      <c r="I315" s="217">
        <f t="shared" si="11"/>
        <v>0</v>
      </c>
    </row>
    <row r="316" spans="1:9">
      <c r="A316">
        <f t="shared" si="10"/>
        <v>310</v>
      </c>
      <c r="I316" s="217">
        <f t="shared" si="11"/>
        <v>0</v>
      </c>
    </row>
    <row r="317" spans="1:9">
      <c r="A317">
        <f t="shared" si="10"/>
        <v>311</v>
      </c>
      <c r="I317" s="217">
        <f t="shared" si="11"/>
        <v>0</v>
      </c>
    </row>
    <row r="318" spans="1:9">
      <c r="A318">
        <f t="shared" si="10"/>
        <v>312</v>
      </c>
      <c r="I318" s="217">
        <f t="shared" si="11"/>
        <v>0</v>
      </c>
    </row>
    <row r="319" spans="1:9">
      <c r="A319">
        <f t="shared" si="10"/>
        <v>313</v>
      </c>
      <c r="I319" s="217">
        <f t="shared" si="11"/>
        <v>0</v>
      </c>
    </row>
    <row r="320" spans="1:9">
      <c r="A320">
        <f t="shared" si="10"/>
        <v>314</v>
      </c>
      <c r="I320" s="217">
        <f t="shared" si="11"/>
        <v>0</v>
      </c>
    </row>
    <row r="321" spans="1:9">
      <c r="A321">
        <f t="shared" si="10"/>
        <v>315</v>
      </c>
      <c r="I321" s="217">
        <f t="shared" si="11"/>
        <v>0</v>
      </c>
    </row>
    <row r="322" spans="1:9">
      <c r="A322">
        <f t="shared" si="10"/>
        <v>316</v>
      </c>
      <c r="I322" s="217">
        <f t="shared" si="11"/>
        <v>0</v>
      </c>
    </row>
    <row r="323" spans="1:9">
      <c r="A323">
        <f t="shared" si="10"/>
        <v>317</v>
      </c>
      <c r="I323" s="217">
        <f t="shared" si="11"/>
        <v>0</v>
      </c>
    </row>
    <row r="324" spans="1:9">
      <c r="A324">
        <f t="shared" si="10"/>
        <v>318</v>
      </c>
      <c r="I324" s="217">
        <f t="shared" si="11"/>
        <v>0</v>
      </c>
    </row>
    <row r="325" spans="1:9">
      <c r="A325">
        <f t="shared" si="10"/>
        <v>319</v>
      </c>
      <c r="I325" s="217">
        <f t="shared" si="11"/>
        <v>0</v>
      </c>
    </row>
    <row r="326" spans="1:9">
      <c r="A326">
        <f t="shared" si="10"/>
        <v>320</v>
      </c>
      <c r="I326" s="217">
        <f t="shared" si="11"/>
        <v>0</v>
      </c>
    </row>
    <row r="327" spans="1:9">
      <c r="A327">
        <f t="shared" si="10"/>
        <v>321</v>
      </c>
      <c r="I327" s="217">
        <f t="shared" si="11"/>
        <v>0</v>
      </c>
    </row>
    <row r="328" spans="1:9">
      <c r="A328">
        <f t="shared" si="10"/>
        <v>322</v>
      </c>
      <c r="I328" s="217">
        <f t="shared" si="11"/>
        <v>0</v>
      </c>
    </row>
    <row r="329" spans="1:9">
      <c r="A329">
        <f t="shared" si="10"/>
        <v>323</v>
      </c>
      <c r="I329" s="217">
        <f t="shared" si="11"/>
        <v>0</v>
      </c>
    </row>
    <row r="330" spans="1:9">
      <c r="A330">
        <f t="shared" si="10"/>
        <v>324</v>
      </c>
      <c r="I330" s="217">
        <f t="shared" si="11"/>
        <v>0</v>
      </c>
    </row>
    <row r="331" spans="1:9">
      <c r="A331">
        <f t="shared" ref="A331:A394" si="12">+A330+1</f>
        <v>325</v>
      </c>
      <c r="I331" s="217">
        <f t="shared" ref="I331:I394" si="13">+H331-C331</f>
        <v>0</v>
      </c>
    </row>
    <row r="332" spans="1:9">
      <c r="A332">
        <f t="shared" si="12"/>
        <v>326</v>
      </c>
      <c r="I332" s="217">
        <f t="shared" si="13"/>
        <v>0</v>
      </c>
    </row>
    <row r="333" spans="1:9">
      <c r="A333">
        <f t="shared" si="12"/>
        <v>327</v>
      </c>
      <c r="I333" s="217">
        <f t="shared" si="13"/>
        <v>0</v>
      </c>
    </row>
    <row r="334" spans="1:9">
      <c r="A334">
        <f t="shared" si="12"/>
        <v>328</v>
      </c>
      <c r="I334" s="217">
        <f t="shared" si="13"/>
        <v>0</v>
      </c>
    </row>
    <row r="335" spans="1:9">
      <c r="A335">
        <f t="shared" si="12"/>
        <v>329</v>
      </c>
      <c r="I335" s="217">
        <f t="shared" si="13"/>
        <v>0</v>
      </c>
    </row>
    <row r="336" spans="1:9">
      <c r="A336">
        <f t="shared" si="12"/>
        <v>330</v>
      </c>
      <c r="I336" s="217">
        <f t="shared" si="13"/>
        <v>0</v>
      </c>
    </row>
    <row r="337" spans="1:9">
      <c r="A337">
        <f t="shared" si="12"/>
        <v>331</v>
      </c>
      <c r="I337" s="217">
        <f t="shared" si="13"/>
        <v>0</v>
      </c>
    </row>
    <row r="338" spans="1:9">
      <c r="A338">
        <f t="shared" si="12"/>
        <v>332</v>
      </c>
      <c r="I338" s="217">
        <f t="shared" si="13"/>
        <v>0</v>
      </c>
    </row>
    <row r="339" spans="1:9">
      <c r="A339">
        <f t="shared" si="12"/>
        <v>333</v>
      </c>
      <c r="I339" s="217">
        <f t="shared" si="13"/>
        <v>0</v>
      </c>
    </row>
    <row r="340" spans="1:9">
      <c r="A340">
        <f t="shared" si="12"/>
        <v>334</v>
      </c>
      <c r="I340" s="217">
        <f t="shared" si="13"/>
        <v>0</v>
      </c>
    </row>
    <row r="341" spans="1:9">
      <c r="A341">
        <f t="shared" si="12"/>
        <v>335</v>
      </c>
      <c r="I341" s="217">
        <f t="shared" si="13"/>
        <v>0</v>
      </c>
    </row>
    <row r="342" spans="1:9">
      <c r="A342">
        <f t="shared" si="12"/>
        <v>336</v>
      </c>
      <c r="I342" s="217">
        <f t="shared" si="13"/>
        <v>0</v>
      </c>
    </row>
    <row r="343" spans="1:9">
      <c r="A343">
        <f t="shared" si="12"/>
        <v>337</v>
      </c>
      <c r="I343" s="217">
        <f t="shared" si="13"/>
        <v>0</v>
      </c>
    </row>
    <row r="344" spans="1:9">
      <c r="A344">
        <f t="shared" si="12"/>
        <v>338</v>
      </c>
      <c r="I344" s="217">
        <f t="shared" si="13"/>
        <v>0</v>
      </c>
    </row>
    <row r="345" spans="1:9">
      <c r="A345">
        <f t="shared" si="12"/>
        <v>339</v>
      </c>
      <c r="I345" s="217">
        <f t="shared" si="13"/>
        <v>0</v>
      </c>
    </row>
    <row r="346" spans="1:9">
      <c r="A346">
        <f t="shared" si="12"/>
        <v>340</v>
      </c>
      <c r="I346" s="217">
        <f t="shared" si="13"/>
        <v>0</v>
      </c>
    </row>
    <row r="347" spans="1:9">
      <c r="A347">
        <f t="shared" si="12"/>
        <v>341</v>
      </c>
      <c r="I347" s="217">
        <f t="shared" si="13"/>
        <v>0</v>
      </c>
    </row>
    <row r="348" spans="1:9">
      <c r="A348">
        <f t="shared" si="12"/>
        <v>342</v>
      </c>
      <c r="I348" s="217">
        <f t="shared" si="13"/>
        <v>0</v>
      </c>
    </row>
    <row r="349" spans="1:9">
      <c r="A349">
        <f t="shared" si="12"/>
        <v>343</v>
      </c>
      <c r="I349" s="217">
        <f t="shared" si="13"/>
        <v>0</v>
      </c>
    </row>
    <row r="350" spans="1:9">
      <c r="A350">
        <f t="shared" si="12"/>
        <v>344</v>
      </c>
      <c r="I350" s="217">
        <f t="shared" si="13"/>
        <v>0</v>
      </c>
    </row>
    <row r="351" spans="1:9">
      <c r="A351">
        <f t="shared" si="12"/>
        <v>345</v>
      </c>
      <c r="I351" s="217">
        <f t="shared" si="13"/>
        <v>0</v>
      </c>
    </row>
    <row r="352" spans="1:9">
      <c r="A352">
        <f t="shared" si="12"/>
        <v>346</v>
      </c>
      <c r="I352" s="217">
        <f t="shared" si="13"/>
        <v>0</v>
      </c>
    </row>
    <row r="353" spans="1:9">
      <c r="A353">
        <f t="shared" si="12"/>
        <v>347</v>
      </c>
      <c r="I353" s="217">
        <f t="shared" si="13"/>
        <v>0</v>
      </c>
    </row>
    <row r="354" spans="1:9">
      <c r="A354">
        <f t="shared" si="12"/>
        <v>348</v>
      </c>
      <c r="I354" s="217">
        <f t="shared" si="13"/>
        <v>0</v>
      </c>
    </row>
    <row r="355" spans="1:9">
      <c r="A355">
        <f t="shared" si="12"/>
        <v>349</v>
      </c>
      <c r="I355" s="217">
        <f t="shared" si="13"/>
        <v>0</v>
      </c>
    </row>
    <row r="356" spans="1:9">
      <c r="A356">
        <f t="shared" si="12"/>
        <v>350</v>
      </c>
      <c r="I356" s="217">
        <f t="shared" si="13"/>
        <v>0</v>
      </c>
    </row>
    <row r="357" spans="1:9">
      <c r="A357">
        <f t="shared" si="12"/>
        <v>351</v>
      </c>
      <c r="I357" s="217">
        <f t="shared" si="13"/>
        <v>0</v>
      </c>
    </row>
    <row r="358" spans="1:9">
      <c r="A358">
        <f t="shared" si="12"/>
        <v>352</v>
      </c>
      <c r="I358" s="217">
        <f t="shared" si="13"/>
        <v>0</v>
      </c>
    </row>
    <row r="359" spans="1:9">
      <c r="A359">
        <f t="shared" si="12"/>
        <v>353</v>
      </c>
      <c r="I359" s="217">
        <f t="shared" si="13"/>
        <v>0</v>
      </c>
    </row>
    <row r="360" spans="1:9">
      <c r="A360">
        <f t="shared" si="12"/>
        <v>354</v>
      </c>
      <c r="I360" s="217">
        <f t="shared" si="13"/>
        <v>0</v>
      </c>
    </row>
    <row r="361" spans="1:9">
      <c r="A361">
        <f t="shared" si="12"/>
        <v>355</v>
      </c>
      <c r="I361" s="217">
        <f t="shared" si="13"/>
        <v>0</v>
      </c>
    </row>
    <row r="362" spans="1:9">
      <c r="A362">
        <f t="shared" si="12"/>
        <v>356</v>
      </c>
      <c r="I362" s="217">
        <f t="shared" si="13"/>
        <v>0</v>
      </c>
    </row>
    <row r="363" spans="1:9">
      <c r="A363">
        <f t="shared" si="12"/>
        <v>357</v>
      </c>
      <c r="I363" s="217">
        <f t="shared" si="13"/>
        <v>0</v>
      </c>
    </row>
    <row r="364" spans="1:9">
      <c r="A364">
        <f t="shared" si="12"/>
        <v>358</v>
      </c>
      <c r="I364" s="217">
        <f t="shared" si="13"/>
        <v>0</v>
      </c>
    </row>
    <row r="365" spans="1:9">
      <c r="A365">
        <f t="shared" si="12"/>
        <v>359</v>
      </c>
      <c r="I365" s="217">
        <f t="shared" si="13"/>
        <v>0</v>
      </c>
    </row>
    <row r="366" spans="1:9">
      <c r="A366">
        <f t="shared" si="12"/>
        <v>360</v>
      </c>
      <c r="I366" s="217">
        <f t="shared" si="13"/>
        <v>0</v>
      </c>
    </row>
    <row r="367" spans="1:9">
      <c r="A367">
        <f t="shared" si="12"/>
        <v>361</v>
      </c>
      <c r="I367" s="217">
        <f t="shared" si="13"/>
        <v>0</v>
      </c>
    </row>
    <row r="368" spans="1:9">
      <c r="A368">
        <f t="shared" si="12"/>
        <v>362</v>
      </c>
      <c r="I368" s="217">
        <f t="shared" si="13"/>
        <v>0</v>
      </c>
    </row>
    <row r="369" spans="1:9">
      <c r="A369">
        <f t="shared" si="12"/>
        <v>363</v>
      </c>
      <c r="I369" s="217">
        <f t="shared" si="13"/>
        <v>0</v>
      </c>
    </row>
    <row r="370" spans="1:9">
      <c r="A370">
        <f t="shared" si="12"/>
        <v>364</v>
      </c>
      <c r="I370" s="217">
        <f t="shared" si="13"/>
        <v>0</v>
      </c>
    </row>
    <row r="371" spans="1:9">
      <c r="A371">
        <f t="shared" si="12"/>
        <v>365</v>
      </c>
      <c r="I371" s="217">
        <f t="shared" si="13"/>
        <v>0</v>
      </c>
    </row>
    <row r="372" spans="1:9">
      <c r="A372">
        <f t="shared" si="12"/>
        <v>366</v>
      </c>
      <c r="I372" s="217">
        <f t="shared" si="13"/>
        <v>0</v>
      </c>
    </row>
    <row r="373" spans="1:9">
      <c r="A373">
        <f t="shared" si="12"/>
        <v>367</v>
      </c>
      <c r="I373" s="217">
        <f t="shared" si="13"/>
        <v>0</v>
      </c>
    </row>
    <row r="374" spans="1:9">
      <c r="A374">
        <f t="shared" si="12"/>
        <v>368</v>
      </c>
      <c r="I374" s="217">
        <f t="shared" si="13"/>
        <v>0</v>
      </c>
    </row>
    <row r="375" spans="1:9">
      <c r="A375">
        <f t="shared" si="12"/>
        <v>369</v>
      </c>
      <c r="I375" s="217">
        <f t="shared" si="13"/>
        <v>0</v>
      </c>
    </row>
    <row r="376" spans="1:9">
      <c r="A376">
        <f t="shared" si="12"/>
        <v>370</v>
      </c>
      <c r="I376" s="217">
        <f t="shared" si="13"/>
        <v>0</v>
      </c>
    </row>
    <row r="377" spans="1:9">
      <c r="A377">
        <f t="shared" si="12"/>
        <v>371</v>
      </c>
      <c r="I377" s="217">
        <f t="shared" si="13"/>
        <v>0</v>
      </c>
    </row>
    <row r="378" spans="1:9">
      <c r="A378">
        <f t="shared" si="12"/>
        <v>372</v>
      </c>
      <c r="I378" s="217">
        <f t="shared" si="13"/>
        <v>0</v>
      </c>
    </row>
    <row r="379" spans="1:9">
      <c r="A379">
        <f t="shared" si="12"/>
        <v>373</v>
      </c>
      <c r="I379" s="217">
        <f t="shared" si="13"/>
        <v>0</v>
      </c>
    </row>
    <row r="380" spans="1:9">
      <c r="A380">
        <f t="shared" si="12"/>
        <v>374</v>
      </c>
      <c r="I380" s="217">
        <f t="shared" si="13"/>
        <v>0</v>
      </c>
    </row>
    <row r="381" spans="1:9">
      <c r="A381">
        <f t="shared" si="12"/>
        <v>375</v>
      </c>
      <c r="I381" s="217">
        <f t="shared" si="13"/>
        <v>0</v>
      </c>
    </row>
    <row r="382" spans="1:9">
      <c r="A382">
        <f t="shared" si="12"/>
        <v>376</v>
      </c>
      <c r="I382" s="217">
        <f t="shared" si="13"/>
        <v>0</v>
      </c>
    </row>
    <row r="383" spans="1:9">
      <c r="A383">
        <f t="shared" si="12"/>
        <v>377</v>
      </c>
      <c r="I383" s="217">
        <f t="shared" si="13"/>
        <v>0</v>
      </c>
    </row>
    <row r="384" spans="1:9">
      <c r="A384">
        <f t="shared" si="12"/>
        <v>378</v>
      </c>
      <c r="I384" s="217">
        <f t="shared" si="13"/>
        <v>0</v>
      </c>
    </row>
    <row r="385" spans="1:9">
      <c r="A385">
        <f t="shared" si="12"/>
        <v>379</v>
      </c>
      <c r="I385" s="217">
        <f t="shared" si="13"/>
        <v>0</v>
      </c>
    </row>
    <row r="386" spans="1:9">
      <c r="A386">
        <f t="shared" si="12"/>
        <v>380</v>
      </c>
      <c r="I386" s="217">
        <f t="shared" si="13"/>
        <v>0</v>
      </c>
    </row>
    <row r="387" spans="1:9">
      <c r="A387">
        <f t="shared" si="12"/>
        <v>381</v>
      </c>
      <c r="I387" s="217">
        <f t="shared" si="13"/>
        <v>0</v>
      </c>
    </row>
    <row r="388" spans="1:9">
      <c r="A388">
        <f t="shared" si="12"/>
        <v>382</v>
      </c>
      <c r="I388" s="217">
        <f t="shared" si="13"/>
        <v>0</v>
      </c>
    </row>
    <row r="389" spans="1:9">
      <c r="A389">
        <f t="shared" si="12"/>
        <v>383</v>
      </c>
      <c r="I389" s="217">
        <f t="shared" si="13"/>
        <v>0</v>
      </c>
    </row>
    <row r="390" spans="1:9">
      <c r="A390">
        <f t="shared" si="12"/>
        <v>384</v>
      </c>
      <c r="I390" s="217">
        <f t="shared" si="13"/>
        <v>0</v>
      </c>
    </row>
    <row r="391" spans="1:9">
      <c r="A391">
        <f t="shared" si="12"/>
        <v>385</v>
      </c>
      <c r="I391" s="217">
        <f t="shared" si="13"/>
        <v>0</v>
      </c>
    </row>
    <row r="392" spans="1:9">
      <c r="A392">
        <f t="shared" si="12"/>
        <v>386</v>
      </c>
      <c r="I392" s="217">
        <f t="shared" si="13"/>
        <v>0</v>
      </c>
    </row>
    <row r="393" spans="1:9">
      <c r="A393">
        <f t="shared" si="12"/>
        <v>387</v>
      </c>
      <c r="I393" s="217">
        <f t="shared" si="13"/>
        <v>0</v>
      </c>
    </row>
    <row r="394" spans="1:9">
      <c r="A394">
        <f t="shared" si="12"/>
        <v>388</v>
      </c>
      <c r="I394" s="217">
        <f t="shared" si="13"/>
        <v>0</v>
      </c>
    </row>
    <row r="395" spans="1:9">
      <c r="A395">
        <f t="shared" ref="A395:A458" si="14">+A394+1</f>
        <v>389</v>
      </c>
      <c r="I395" s="217">
        <f t="shared" ref="I395:I458" si="15">+H395-C395</f>
        <v>0</v>
      </c>
    </row>
    <row r="396" spans="1:9">
      <c r="A396">
        <f t="shared" si="14"/>
        <v>390</v>
      </c>
      <c r="I396" s="217">
        <f t="shared" si="15"/>
        <v>0</v>
      </c>
    </row>
    <row r="397" spans="1:9">
      <c r="A397">
        <f t="shared" si="14"/>
        <v>391</v>
      </c>
      <c r="I397" s="217">
        <f t="shared" si="15"/>
        <v>0</v>
      </c>
    </row>
    <row r="398" spans="1:9">
      <c r="A398">
        <f t="shared" si="14"/>
        <v>392</v>
      </c>
      <c r="I398" s="217">
        <f t="shared" si="15"/>
        <v>0</v>
      </c>
    </row>
    <row r="399" spans="1:9">
      <c r="A399">
        <f t="shared" si="14"/>
        <v>393</v>
      </c>
      <c r="I399" s="217">
        <f t="shared" si="15"/>
        <v>0</v>
      </c>
    </row>
    <row r="400" spans="1:9">
      <c r="A400">
        <f t="shared" si="14"/>
        <v>394</v>
      </c>
      <c r="I400" s="217">
        <f t="shared" si="15"/>
        <v>0</v>
      </c>
    </row>
    <row r="401" spans="1:9">
      <c r="A401">
        <f t="shared" si="14"/>
        <v>395</v>
      </c>
      <c r="I401" s="217">
        <f t="shared" si="15"/>
        <v>0</v>
      </c>
    </row>
    <row r="402" spans="1:9">
      <c r="A402">
        <f t="shared" si="14"/>
        <v>396</v>
      </c>
      <c r="I402" s="217">
        <f t="shared" si="15"/>
        <v>0</v>
      </c>
    </row>
    <row r="403" spans="1:9">
      <c r="A403">
        <f t="shared" si="14"/>
        <v>397</v>
      </c>
      <c r="I403" s="217">
        <f t="shared" si="15"/>
        <v>0</v>
      </c>
    </row>
    <row r="404" spans="1:9">
      <c r="A404">
        <f t="shared" si="14"/>
        <v>398</v>
      </c>
      <c r="I404" s="217">
        <f t="shared" si="15"/>
        <v>0</v>
      </c>
    </row>
    <row r="405" spans="1:9">
      <c r="A405">
        <f t="shared" si="14"/>
        <v>399</v>
      </c>
      <c r="I405" s="217">
        <f t="shared" si="15"/>
        <v>0</v>
      </c>
    </row>
    <row r="406" spans="1:9">
      <c r="A406">
        <f t="shared" si="14"/>
        <v>400</v>
      </c>
      <c r="I406" s="217">
        <f t="shared" si="15"/>
        <v>0</v>
      </c>
    </row>
    <row r="407" spans="1:9">
      <c r="A407">
        <f t="shared" si="14"/>
        <v>401</v>
      </c>
      <c r="I407" s="217">
        <f t="shared" si="15"/>
        <v>0</v>
      </c>
    </row>
    <row r="408" spans="1:9">
      <c r="A408">
        <f t="shared" si="14"/>
        <v>402</v>
      </c>
      <c r="I408" s="217">
        <f t="shared" si="15"/>
        <v>0</v>
      </c>
    </row>
    <row r="409" spans="1:9">
      <c r="A409">
        <f t="shared" si="14"/>
        <v>403</v>
      </c>
      <c r="I409" s="217">
        <f t="shared" si="15"/>
        <v>0</v>
      </c>
    </row>
    <row r="410" spans="1:9">
      <c r="A410">
        <f t="shared" si="14"/>
        <v>404</v>
      </c>
      <c r="I410" s="217">
        <f t="shared" si="15"/>
        <v>0</v>
      </c>
    </row>
    <row r="411" spans="1:9">
      <c r="A411">
        <f t="shared" si="14"/>
        <v>405</v>
      </c>
      <c r="I411" s="217">
        <f t="shared" si="15"/>
        <v>0</v>
      </c>
    </row>
    <row r="412" spans="1:9">
      <c r="A412">
        <f t="shared" si="14"/>
        <v>406</v>
      </c>
      <c r="I412" s="217">
        <f t="shared" si="15"/>
        <v>0</v>
      </c>
    </row>
    <row r="413" spans="1:9">
      <c r="A413">
        <f t="shared" si="14"/>
        <v>407</v>
      </c>
      <c r="I413" s="217">
        <f t="shared" si="15"/>
        <v>0</v>
      </c>
    </row>
    <row r="414" spans="1:9">
      <c r="A414">
        <f t="shared" si="14"/>
        <v>408</v>
      </c>
      <c r="I414" s="217">
        <f t="shared" si="15"/>
        <v>0</v>
      </c>
    </row>
    <row r="415" spans="1:9">
      <c r="A415">
        <f t="shared" si="14"/>
        <v>409</v>
      </c>
      <c r="I415" s="217">
        <f t="shared" si="15"/>
        <v>0</v>
      </c>
    </row>
    <row r="416" spans="1:9">
      <c r="A416">
        <f t="shared" si="14"/>
        <v>410</v>
      </c>
      <c r="I416" s="217">
        <f t="shared" si="15"/>
        <v>0</v>
      </c>
    </row>
    <row r="417" spans="1:9">
      <c r="A417">
        <f t="shared" si="14"/>
        <v>411</v>
      </c>
      <c r="I417" s="217">
        <f t="shared" si="15"/>
        <v>0</v>
      </c>
    </row>
    <row r="418" spans="1:9">
      <c r="A418">
        <f t="shared" si="14"/>
        <v>412</v>
      </c>
      <c r="I418" s="217">
        <f t="shared" si="15"/>
        <v>0</v>
      </c>
    </row>
    <row r="419" spans="1:9">
      <c r="A419">
        <f t="shared" si="14"/>
        <v>413</v>
      </c>
      <c r="I419" s="217">
        <f t="shared" si="15"/>
        <v>0</v>
      </c>
    </row>
    <row r="420" spans="1:9">
      <c r="A420">
        <f t="shared" si="14"/>
        <v>414</v>
      </c>
      <c r="I420" s="217">
        <f t="shared" si="15"/>
        <v>0</v>
      </c>
    </row>
    <row r="421" spans="1:9">
      <c r="A421">
        <f t="shared" si="14"/>
        <v>415</v>
      </c>
      <c r="I421" s="217">
        <f t="shared" si="15"/>
        <v>0</v>
      </c>
    </row>
    <row r="422" spans="1:9">
      <c r="A422">
        <f t="shared" si="14"/>
        <v>416</v>
      </c>
      <c r="I422" s="217">
        <f t="shared" si="15"/>
        <v>0</v>
      </c>
    </row>
    <row r="423" spans="1:9">
      <c r="A423">
        <f t="shared" si="14"/>
        <v>417</v>
      </c>
      <c r="I423" s="217">
        <f t="shared" si="15"/>
        <v>0</v>
      </c>
    </row>
    <row r="424" spans="1:9">
      <c r="A424">
        <f t="shared" si="14"/>
        <v>418</v>
      </c>
      <c r="I424" s="217">
        <f t="shared" si="15"/>
        <v>0</v>
      </c>
    </row>
    <row r="425" spans="1:9">
      <c r="A425">
        <f t="shared" si="14"/>
        <v>419</v>
      </c>
      <c r="I425" s="217">
        <f t="shared" si="15"/>
        <v>0</v>
      </c>
    </row>
    <row r="426" spans="1:9">
      <c r="A426">
        <f t="shared" si="14"/>
        <v>420</v>
      </c>
      <c r="I426" s="217">
        <f t="shared" si="15"/>
        <v>0</v>
      </c>
    </row>
    <row r="427" spans="1:9">
      <c r="A427">
        <f t="shared" si="14"/>
        <v>421</v>
      </c>
      <c r="I427" s="217">
        <f t="shared" si="15"/>
        <v>0</v>
      </c>
    </row>
    <row r="428" spans="1:9">
      <c r="A428">
        <f t="shared" si="14"/>
        <v>422</v>
      </c>
      <c r="I428" s="217">
        <f t="shared" si="15"/>
        <v>0</v>
      </c>
    </row>
    <row r="429" spans="1:9">
      <c r="A429">
        <f t="shared" si="14"/>
        <v>423</v>
      </c>
      <c r="I429" s="217">
        <f t="shared" si="15"/>
        <v>0</v>
      </c>
    </row>
    <row r="430" spans="1:9">
      <c r="A430">
        <f t="shared" si="14"/>
        <v>424</v>
      </c>
      <c r="I430" s="217">
        <f t="shared" si="15"/>
        <v>0</v>
      </c>
    </row>
    <row r="431" spans="1:9">
      <c r="A431">
        <f t="shared" si="14"/>
        <v>425</v>
      </c>
      <c r="I431" s="217">
        <f t="shared" si="15"/>
        <v>0</v>
      </c>
    </row>
    <row r="432" spans="1:9">
      <c r="A432">
        <f t="shared" si="14"/>
        <v>426</v>
      </c>
      <c r="I432" s="217">
        <f t="shared" si="15"/>
        <v>0</v>
      </c>
    </row>
    <row r="433" spans="1:9">
      <c r="A433">
        <f t="shared" si="14"/>
        <v>427</v>
      </c>
      <c r="I433" s="217">
        <f t="shared" si="15"/>
        <v>0</v>
      </c>
    </row>
    <row r="434" spans="1:9">
      <c r="A434">
        <f t="shared" si="14"/>
        <v>428</v>
      </c>
      <c r="I434" s="217">
        <f t="shared" si="15"/>
        <v>0</v>
      </c>
    </row>
    <row r="435" spans="1:9">
      <c r="A435">
        <f t="shared" si="14"/>
        <v>429</v>
      </c>
      <c r="I435" s="217">
        <f t="shared" si="15"/>
        <v>0</v>
      </c>
    </row>
    <row r="436" spans="1:9">
      <c r="A436">
        <f t="shared" si="14"/>
        <v>430</v>
      </c>
      <c r="I436" s="217">
        <f t="shared" si="15"/>
        <v>0</v>
      </c>
    </row>
    <row r="437" spans="1:9">
      <c r="A437">
        <f t="shared" si="14"/>
        <v>431</v>
      </c>
      <c r="I437" s="217">
        <f t="shared" si="15"/>
        <v>0</v>
      </c>
    </row>
    <row r="438" spans="1:9">
      <c r="A438">
        <f t="shared" si="14"/>
        <v>432</v>
      </c>
      <c r="I438" s="217">
        <f t="shared" si="15"/>
        <v>0</v>
      </c>
    </row>
    <row r="439" spans="1:9">
      <c r="A439">
        <f t="shared" si="14"/>
        <v>433</v>
      </c>
      <c r="I439" s="217">
        <f t="shared" si="15"/>
        <v>0</v>
      </c>
    </row>
    <row r="440" spans="1:9">
      <c r="A440">
        <f t="shared" si="14"/>
        <v>434</v>
      </c>
      <c r="I440" s="217">
        <f t="shared" si="15"/>
        <v>0</v>
      </c>
    </row>
    <row r="441" spans="1:9">
      <c r="A441">
        <f t="shared" si="14"/>
        <v>435</v>
      </c>
      <c r="I441" s="217">
        <f t="shared" si="15"/>
        <v>0</v>
      </c>
    </row>
    <row r="442" spans="1:9">
      <c r="A442">
        <f t="shared" si="14"/>
        <v>436</v>
      </c>
      <c r="I442" s="217">
        <f t="shared" si="15"/>
        <v>0</v>
      </c>
    </row>
    <row r="443" spans="1:9">
      <c r="A443">
        <f t="shared" si="14"/>
        <v>437</v>
      </c>
      <c r="I443" s="217">
        <f t="shared" si="15"/>
        <v>0</v>
      </c>
    </row>
    <row r="444" spans="1:9">
      <c r="A444">
        <f t="shared" si="14"/>
        <v>438</v>
      </c>
      <c r="I444" s="217">
        <f t="shared" si="15"/>
        <v>0</v>
      </c>
    </row>
    <row r="445" spans="1:9">
      <c r="A445">
        <f t="shared" si="14"/>
        <v>439</v>
      </c>
      <c r="I445" s="217">
        <f t="shared" si="15"/>
        <v>0</v>
      </c>
    </row>
    <row r="446" spans="1:9">
      <c r="A446">
        <f t="shared" si="14"/>
        <v>440</v>
      </c>
      <c r="I446" s="217">
        <f t="shared" si="15"/>
        <v>0</v>
      </c>
    </row>
    <row r="447" spans="1:9">
      <c r="A447">
        <f t="shared" si="14"/>
        <v>441</v>
      </c>
      <c r="I447" s="217">
        <f t="shared" si="15"/>
        <v>0</v>
      </c>
    </row>
    <row r="448" spans="1:9">
      <c r="A448">
        <f t="shared" si="14"/>
        <v>442</v>
      </c>
      <c r="I448" s="217">
        <f t="shared" si="15"/>
        <v>0</v>
      </c>
    </row>
    <row r="449" spans="1:9">
      <c r="A449">
        <f t="shared" si="14"/>
        <v>443</v>
      </c>
      <c r="I449" s="217">
        <f t="shared" si="15"/>
        <v>0</v>
      </c>
    </row>
    <row r="450" spans="1:9">
      <c r="A450">
        <f t="shared" si="14"/>
        <v>444</v>
      </c>
      <c r="I450" s="217">
        <f t="shared" si="15"/>
        <v>0</v>
      </c>
    </row>
    <row r="451" spans="1:9">
      <c r="A451">
        <f t="shared" si="14"/>
        <v>445</v>
      </c>
      <c r="I451" s="217">
        <f t="shared" si="15"/>
        <v>0</v>
      </c>
    </row>
    <row r="452" spans="1:9">
      <c r="A452">
        <f t="shared" si="14"/>
        <v>446</v>
      </c>
      <c r="I452" s="217">
        <f t="shared" si="15"/>
        <v>0</v>
      </c>
    </row>
    <row r="453" spans="1:9">
      <c r="A453">
        <f t="shared" si="14"/>
        <v>447</v>
      </c>
      <c r="I453" s="217">
        <f t="shared" si="15"/>
        <v>0</v>
      </c>
    </row>
    <row r="454" spans="1:9">
      <c r="A454">
        <f t="shared" si="14"/>
        <v>448</v>
      </c>
      <c r="I454" s="217">
        <f t="shared" si="15"/>
        <v>0</v>
      </c>
    </row>
    <row r="455" spans="1:9">
      <c r="A455">
        <f t="shared" si="14"/>
        <v>449</v>
      </c>
      <c r="I455" s="217">
        <f t="shared" si="15"/>
        <v>0</v>
      </c>
    </row>
    <row r="456" spans="1:9">
      <c r="A456">
        <f t="shared" si="14"/>
        <v>450</v>
      </c>
      <c r="I456" s="217">
        <f t="shared" si="15"/>
        <v>0</v>
      </c>
    </row>
    <row r="457" spans="1:9">
      <c r="A457">
        <f t="shared" si="14"/>
        <v>451</v>
      </c>
      <c r="I457" s="217">
        <f t="shared" si="15"/>
        <v>0</v>
      </c>
    </row>
    <row r="458" spans="1:9">
      <c r="A458">
        <f t="shared" si="14"/>
        <v>452</v>
      </c>
      <c r="I458" s="217">
        <f t="shared" si="15"/>
        <v>0</v>
      </c>
    </row>
    <row r="459" spans="1:9">
      <c r="A459">
        <f t="shared" ref="A459:A522" si="16">+A458+1</f>
        <v>453</v>
      </c>
      <c r="I459" s="217">
        <f t="shared" ref="I459:I522" si="17">+H459-C459</f>
        <v>0</v>
      </c>
    </row>
    <row r="460" spans="1:9">
      <c r="A460">
        <f t="shared" si="16"/>
        <v>454</v>
      </c>
      <c r="I460" s="217">
        <f t="shared" si="17"/>
        <v>0</v>
      </c>
    </row>
    <row r="461" spans="1:9">
      <c r="A461">
        <f t="shared" si="16"/>
        <v>455</v>
      </c>
      <c r="I461" s="217">
        <f t="shared" si="17"/>
        <v>0</v>
      </c>
    </row>
    <row r="462" spans="1:9">
      <c r="A462">
        <f t="shared" si="16"/>
        <v>456</v>
      </c>
      <c r="I462" s="217">
        <f t="shared" si="17"/>
        <v>0</v>
      </c>
    </row>
    <row r="463" spans="1:9">
      <c r="A463">
        <f t="shared" si="16"/>
        <v>457</v>
      </c>
      <c r="I463" s="217">
        <f t="shared" si="17"/>
        <v>0</v>
      </c>
    </row>
    <row r="464" spans="1:9">
      <c r="A464">
        <f t="shared" si="16"/>
        <v>458</v>
      </c>
      <c r="I464" s="217">
        <f t="shared" si="17"/>
        <v>0</v>
      </c>
    </row>
    <row r="465" spans="1:9">
      <c r="A465">
        <f t="shared" si="16"/>
        <v>459</v>
      </c>
      <c r="I465" s="217">
        <f t="shared" si="17"/>
        <v>0</v>
      </c>
    </row>
    <row r="466" spans="1:9">
      <c r="A466">
        <f t="shared" si="16"/>
        <v>460</v>
      </c>
      <c r="I466" s="217">
        <f t="shared" si="17"/>
        <v>0</v>
      </c>
    </row>
    <row r="467" spans="1:9">
      <c r="A467">
        <f t="shared" si="16"/>
        <v>461</v>
      </c>
      <c r="I467" s="217">
        <f t="shared" si="17"/>
        <v>0</v>
      </c>
    </row>
    <row r="468" spans="1:9">
      <c r="A468">
        <f t="shared" si="16"/>
        <v>462</v>
      </c>
      <c r="I468" s="217">
        <f t="shared" si="17"/>
        <v>0</v>
      </c>
    </row>
    <row r="469" spans="1:9">
      <c r="A469">
        <f t="shared" si="16"/>
        <v>463</v>
      </c>
      <c r="I469" s="217">
        <f t="shared" si="17"/>
        <v>0</v>
      </c>
    </row>
    <row r="470" spans="1:9">
      <c r="A470">
        <f t="shared" si="16"/>
        <v>464</v>
      </c>
      <c r="I470" s="217">
        <f t="shared" si="17"/>
        <v>0</v>
      </c>
    </row>
    <row r="471" spans="1:9">
      <c r="A471">
        <f t="shared" si="16"/>
        <v>465</v>
      </c>
      <c r="I471" s="217">
        <f t="shared" si="17"/>
        <v>0</v>
      </c>
    </row>
    <row r="472" spans="1:9">
      <c r="A472">
        <f t="shared" si="16"/>
        <v>466</v>
      </c>
      <c r="I472" s="217">
        <f t="shared" si="17"/>
        <v>0</v>
      </c>
    </row>
    <row r="473" spans="1:9">
      <c r="A473">
        <f t="shared" si="16"/>
        <v>467</v>
      </c>
      <c r="I473" s="217">
        <f t="shared" si="17"/>
        <v>0</v>
      </c>
    </row>
    <row r="474" spans="1:9">
      <c r="A474">
        <f t="shared" si="16"/>
        <v>468</v>
      </c>
      <c r="I474" s="217">
        <f t="shared" si="17"/>
        <v>0</v>
      </c>
    </row>
    <row r="475" spans="1:9">
      <c r="A475">
        <f t="shared" si="16"/>
        <v>469</v>
      </c>
      <c r="I475" s="217">
        <f t="shared" si="17"/>
        <v>0</v>
      </c>
    </row>
    <row r="476" spans="1:9">
      <c r="A476">
        <f t="shared" si="16"/>
        <v>470</v>
      </c>
      <c r="I476" s="217">
        <f t="shared" si="17"/>
        <v>0</v>
      </c>
    </row>
    <row r="477" spans="1:9">
      <c r="A477">
        <f t="shared" si="16"/>
        <v>471</v>
      </c>
      <c r="I477" s="217">
        <f t="shared" si="17"/>
        <v>0</v>
      </c>
    </row>
    <row r="478" spans="1:9">
      <c r="A478">
        <f t="shared" si="16"/>
        <v>472</v>
      </c>
      <c r="I478" s="217">
        <f t="shared" si="17"/>
        <v>0</v>
      </c>
    </row>
    <row r="479" spans="1:9">
      <c r="A479">
        <f t="shared" si="16"/>
        <v>473</v>
      </c>
      <c r="I479" s="217">
        <f t="shared" si="17"/>
        <v>0</v>
      </c>
    </row>
    <row r="480" spans="1:9">
      <c r="A480">
        <f t="shared" si="16"/>
        <v>474</v>
      </c>
      <c r="I480" s="217">
        <f t="shared" si="17"/>
        <v>0</v>
      </c>
    </row>
    <row r="481" spans="1:9">
      <c r="A481">
        <f t="shared" si="16"/>
        <v>475</v>
      </c>
      <c r="I481" s="217">
        <f t="shared" si="17"/>
        <v>0</v>
      </c>
    </row>
    <row r="482" spans="1:9">
      <c r="A482">
        <f t="shared" si="16"/>
        <v>476</v>
      </c>
      <c r="I482" s="217">
        <f t="shared" si="17"/>
        <v>0</v>
      </c>
    </row>
    <row r="483" spans="1:9">
      <c r="A483">
        <f t="shared" si="16"/>
        <v>477</v>
      </c>
      <c r="I483" s="217">
        <f t="shared" si="17"/>
        <v>0</v>
      </c>
    </row>
    <row r="484" spans="1:9">
      <c r="A484">
        <f t="shared" si="16"/>
        <v>478</v>
      </c>
      <c r="I484" s="217">
        <f t="shared" si="17"/>
        <v>0</v>
      </c>
    </row>
    <row r="485" spans="1:9">
      <c r="A485">
        <f t="shared" si="16"/>
        <v>479</v>
      </c>
      <c r="I485" s="217">
        <f t="shared" si="17"/>
        <v>0</v>
      </c>
    </row>
    <row r="486" spans="1:9">
      <c r="A486">
        <f t="shared" si="16"/>
        <v>480</v>
      </c>
      <c r="I486" s="217">
        <f t="shared" si="17"/>
        <v>0</v>
      </c>
    </row>
    <row r="487" spans="1:9">
      <c r="A487">
        <f t="shared" si="16"/>
        <v>481</v>
      </c>
      <c r="I487" s="217">
        <f t="shared" si="17"/>
        <v>0</v>
      </c>
    </row>
    <row r="488" spans="1:9">
      <c r="A488">
        <f t="shared" si="16"/>
        <v>482</v>
      </c>
      <c r="I488" s="217">
        <f t="shared" si="17"/>
        <v>0</v>
      </c>
    </row>
    <row r="489" spans="1:9">
      <c r="A489">
        <f t="shared" si="16"/>
        <v>483</v>
      </c>
      <c r="I489" s="217">
        <f t="shared" si="17"/>
        <v>0</v>
      </c>
    </row>
    <row r="490" spans="1:9">
      <c r="A490">
        <f t="shared" si="16"/>
        <v>484</v>
      </c>
      <c r="I490" s="217">
        <f t="shared" si="17"/>
        <v>0</v>
      </c>
    </row>
    <row r="491" spans="1:9">
      <c r="A491">
        <f t="shared" si="16"/>
        <v>485</v>
      </c>
      <c r="I491" s="217">
        <f t="shared" si="17"/>
        <v>0</v>
      </c>
    </row>
    <row r="492" spans="1:9">
      <c r="A492">
        <f t="shared" si="16"/>
        <v>486</v>
      </c>
      <c r="I492" s="217">
        <f t="shared" si="17"/>
        <v>0</v>
      </c>
    </row>
    <row r="493" spans="1:9">
      <c r="A493">
        <f t="shared" si="16"/>
        <v>487</v>
      </c>
      <c r="I493" s="217">
        <f t="shared" si="17"/>
        <v>0</v>
      </c>
    </row>
    <row r="494" spans="1:9">
      <c r="A494">
        <f t="shared" si="16"/>
        <v>488</v>
      </c>
      <c r="I494" s="217">
        <f t="shared" si="17"/>
        <v>0</v>
      </c>
    </row>
    <row r="495" spans="1:9">
      <c r="A495">
        <f t="shared" si="16"/>
        <v>489</v>
      </c>
      <c r="I495" s="217">
        <f t="shared" si="17"/>
        <v>0</v>
      </c>
    </row>
    <row r="496" spans="1:9">
      <c r="A496">
        <f t="shared" si="16"/>
        <v>490</v>
      </c>
      <c r="I496" s="217">
        <f t="shared" si="17"/>
        <v>0</v>
      </c>
    </row>
    <row r="497" spans="1:9">
      <c r="A497">
        <f t="shared" si="16"/>
        <v>491</v>
      </c>
      <c r="I497" s="217">
        <f t="shared" si="17"/>
        <v>0</v>
      </c>
    </row>
    <row r="498" spans="1:9">
      <c r="A498">
        <f t="shared" si="16"/>
        <v>492</v>
      </c>
      <c r="I498" s="217">
        <f t="shared" si="17"/>
        <v>0</v>
      </c>
    </row>
    <row r="499" spans="1:9">
      <c r="A499">
        <f t="shared" si="16"/>
        <v>493</v>
      </c>
      <c r="I499" s="217">
        <f t="shared" si="17"/>
        <v>0</v>
      </c>
    </row>
    <row r="500" spans="1:9">
      <c r="A500">
        <f t="shared" si="16"/>
        <v>494</v>
      </c>
      <c r="I500" s="217">
        <f t="shared" si="17"/>
        <v>0</v>
      </c>
    </row>
    <row r="501" spans="1:9">
      <c r="A501">
        <f t="shared" si="16"/>
        <v>495</v>
      </c>
      <c r="I501" s="217">
        <f t="shared" si="17"/>
        <v>0</v>
      </c>
    </row>
    <row r="502" spans="1:9">
      <c r="A502">
        <f t="shared" si="16"/>
        <v>496</v>
      </c>
      <c r="I502" s="217">
        <f t="shared" si="17"/>
        <v>0</v>
      </c>
    </row>
    <row r="503" spans="1:9">
      <c r="A503">
        <f t="shared" si="16"/>
        <v>497</v>
      </c>
      <c r="I503" s="217">
        <f t="shared" si="17"/>
        <v>0</v>
      </c>
    </row>
    <row r="504" spans="1:9">
      <c r="A504">
        <f t="shared" si="16"/>
        <v>498</v>
      </c>
      <c r="I504" s="217">
        <f t="shared" si="17"/>
        <v>0</v>
      </c>
    </row>
    <row r="505" spans="1:9">
      <c r="A505">
        <f t="shared" si="16"/>
        <v>499</v>
      </c>
      <c r="I505" s="217">
        <f t="shared" si="17"/>
        <v>0</v>
      </c>
    </row>
    <row r="506" spans="1:9">
      <c r="A506">
        <f t="shared" si="16"/>
        <v>500</v>
      </c>
      <c r="I506" s="217">
        <f t="shared" si="17"/>
        <v>0</v>
      </c>
    </row>
    <row r="507" spans="1:9">
      <c r="A507">
        <f t="shared" si="16"/>
        <v>501</v>
      </c>
      <c r="I507" s="217">
        <f t="shared" si="17"/>
        <v>0</v>
      </c>
    </row>
    <row r="508" spans="1:9">
      <c r="A508">
        <f t="shared" si="16"/>
        <v>502</v>
      </c>
      <c r="I508" s="217">
        <f t="shared" si="17"/>
        <v>0</v>
      </c>
    </row>
    <row r="509" spans="1:9">
      <c r="A509">
        <f t="shared" si="16"/>
        <v>503</v>
      </c>
      <c r="I509" s="217">
        <f t="shared" si="17"/>
        <v>0</v>
      </c>
    </row>
    <row r="510" spans="1:9">
      <c r="A510">
        <f t="shared" si="16"/>
        <v>504</v>
      </c>
      <c r="I510" s="217">
        <f t="shared" si="17"/>
        <v>0</v>
      </c>
    </row>
    <row r="511" spans="1:9">
      <c r="A511">
        <f t="shared" si="16"/>
        <v>505</v>
      </c>
      <c r="I511" s="217">
        <f t="shared" si="17"/>
        <v>0</v>
      </c>
    </row>
    <row r="512" spans="1:9">
      <c r="A512">
        <f t="shared" si="16"/>
        <v>506</v>
      </c>
      <c r="I512" s="217">
        <f t="shared" si="17"/>
        <v>0</v>
      </c>
    </row>
    <row r="513" spans="1:9">
      <c r="A513">
        <f t="shared" si="16"/>
        <v>507</v>
      </c>
      <c r="I513" s="217">
        <f t="shared" si="17"/>
        <v>0</v>
      </c>
    </row>
    <row r="514" spans="1:9">
      <c r="A514">
        <f t="shared" si="16"/>
        <v>508</v>
      </c>
      <c r="I514" s="217">
        <f t="shared" si="17"/>
        <v>0</v>
      </c>
    </row>
    <row r="515" spans="1:9">
      <c r="A515">
        <f t="shared" si="16"/>
        <v>509</v>
      </c>
      <c r="I515" s="217">
        <f t="shared" si="17"/>
        <v>0</v>
      </c>
    </row>
    <row r="516" spans="1:9">
      <c r="A516">
        <f t="shared" si="16"/>
        <v>510</v>
      </c>
      <c r="I516" s="217">
        <f t="shared" si="17"/>
        <v>0</v>
      </c>
    </row>
    <row r="517" spans="1:9">
      <c r="A517">
        <f t="shared" si="16"/>
        <v>511</v>
      </c>
      <c r="I517" s="217">
        <f t="shared" si="17"/>
        <v>0</v>
      </c>
    </row>
    <row r="518" spans="1:9">
      <c r="A518">
        <f t="shared" si="16"/>
        <v>512</v>
      </c>
      <c r="I518" s="217">
        <f t="shared" si="17"/>
        <v>0</v>
      </c>
    </row>
    <row r="519" spans="1:9">
      <c r="A519">
        <f t="shared" si="16"/>
        <v>513</v>
      </c>
      <c r="I519" s="217">
        <f t="shared" si="17"/>
        <v>0</v>
      </c>
    </row>
    <row r="520" spans="1:9">
      <c r="A520">
        <f t="shared" si="16"/>
        <v>514</v>
      </c>
      <c r="I520" s="217">
        <f t="shared" si="17"/>
        <v>0</v>
      </c>
    </row>
    <row r="521" spans="1:9">
      <c r="A521">
        <f t="shared" si="16"/>
        <v>515</v>
      </c>
      <c r="I521" s="217">
        <f t="shared" si="17"/>
        <v>0</v>
      </c>
    </row>
    <row r="522" spans="1:9">
      <c r="A522">
        <f t="shared" si="16"/>
        <v>516</v>
      </c>
      <c r="I522" s="217">
        <f t="shared" si="17"/>
        <v>0</v>
      </c>
    </row>
    <row r="523" spans="1:9">
      <c r="A523">
        <f t="shared" ref="A523:A586" si="18">+A522+1</f>
        <v>517</v>
      </c>
      <c r="I523" s="217">
        <f t="shared" ref="I523:I586" si="19">+H523-C523</f>
        <v>0</v>
      </c>
    </row>
    <row r="524" spans="1:9">
      <c r="A524">
        <f t="shared" si="18"/>
        <v>518</v>
      </c>
      <c r="I524" s="217">
        <f t="shared" si="19"/>
        <v>0</v>
      </c>
    </row>
    <row r="525" spans="1:9">
      <c r="A525">
        <f t="shared" si="18"/>
        <v>519</v>
      </c>
      <c r="I525" s="217">
        <f t="shared" si="19"/>
        <v>0</v>
      </c>
    </row>
    <row r="526" spans="1:9">
      <c r="A526">
        <f t="shared" si="18"/>
        <v>520</v>
      </c>
      <c r="I526" s="217">
        <f t="shared" si="19"/>
        <v>0</v>
      </c>
    </row>
    <row r="527" spans="1:9">
      <c r="A527">
        <f t="shared" si="18"/>
        <v>521</v>
      </c>
      <c r="I527" s="217">
        <f t="shared" si="19"/>
        <v>0</v>
      </c>
    </row>
    <row r="528" spans="1:9">
      <c r="A528">
        <f t="shared" si="18"/>
        <v>522</v>
      </c>
      <c r="I528" s="217">
        <f t="shared" si="19"/>
        <v>0</v>
      </c>
    </row>
    <row r="529" spans="1:9">
      <c r="A529">
        <f t="shared" si="18"/>
        <v>523</v>
      </c>
      <c r="I529" s="217">
        <f t="shared" si="19"/>
        <v>0</v>
      </c>
    </row>
    <row r="530" spans="1:9">
      <c r="A530">
        <f t="shared" si="18"/>
        <v>524</v>
      </c>
      <c r="I530" s="217">
        <f t="shared" si="19"/>
        <v>0</v>
      </c>
    </row>
    <row r="531" spans="1:9">
      <c r="A531">
        <f t="shared" si="18"/>
        <v>525</v>
      </c>
      <c r="I531" s="217">
        <f t="shared" si="19"/>
        <v>0</v>
      </c>
    </row>
    <row r="532" spans="1:9">
      <c r="A532">
        <f t="shared" si="18"/>
        <v>526</v>
      </c>
      <c r="I532" s="217">
        <f t="shared" si="19"/>
        <v>0</v>
      </c>
    </row>
    <row r="533" spans="1:9">
      <c r="A533">
        <f t="shared" si="18"/>
        <v>527</v>
      </c>
      <c r="I533" s="217">
        <f t="shared" si="19"/>
        <v>0</v>
      </c>
    </row>
    <row r="534" spans="1:9">
      <c r="A534">
        <f t="shared" si="18"/>
        <v>528</v>
      </c>
      <c r="I534" s="217">
        <f t="shared" si="19"/>
        <v>0</v>
      </c>
    </row>
    <row r="535" spans="1:9">
      <c r="A535">
        <f t="shared" si="18"/>
        <v>529</v>
      </c>
      <c r="I535" s="217">
        <f t="shared" si="19"/>
        <v>0</v>
      </c>
    </row>
    <row r="536" spans="1:9">
      <c r="A536">
        <f t="shared" si="18"/>
        <v>530</v>
      </c>
      <c r="I536" s="217">
        <f t="shared" si="19"/>
        <v>0</v>
      </c>
    </row>
    <row r="537" spans="1:9">
      <c r="A537">
        <f t="shared" si="18"/>
        <v>531</v>
      </c>
      <c r="I537" s="217">
        <f t="shared" si="19"/>
        <v>0</v>
      </c>
    </row>
    <row r="538" spans="1:9">
      <c r="A538">
        <f t="shared" si="18"/>
        <v>532</v>
      </c>
      <c r="I538" s="217">
        <f t="shared" si="19"/>
        <v>0</v>
      </c>
    </row>
    <row r="539" spans="1:9">
      <c r="A539">
        <f t="shared" si="18"/>
        <v>533</v>
      </c>
      <c r="I539" s="217">
        <f t="shared" si="19"/>
        <v>0</v>
      </c>
    </row>
    <row r="540" spans="1:9">
      <c r="A540">
        <f t="shared" si="18"/>
        <v>534</v>
      </c>
      <c r="I540" s="217">
        <f t="shared" si="19"/>
        <v>0</v>
      </c>
    </row>
    <row r="541" spans="1:9">
      <c r="A541">
        <f t="shared" si="18"/>
        <v>535</v>
      </c>
      <c r="I541" s="217">
        <f t="shared" si="19"/>
        <v>0</v>
      </c>
    </row>
    <row r="542" spans="1:9">
      <c r="A542">
        <f t="shared" si="18"/>
        <v>536</v>
      </c>
      <c r="I542" s="217">
        <f t="shared" si="19"/>
        <v>0</v>
      </c>
    </row>
    <row r="543" spans="1:9">
      <c r="A543">
        <f t="shared" si="18"/>
        <v>537</v>
      </c>
      <c r="I543" s="217">
        <f t="shared" si="19"/>
        <v>0</v>
      </c>
    </row>
    <row r="544" spans="1:9">
      <c r="A544">
        <f t="shared" si="18"/>
        <v>538</v>
      </c>
      <c r="I544" s="217">
        <f t="shared" si="19"/>
        <v>0</v>
      </c>
    </row>
    <row r="545" spans="1:9">
      <c r="A545">
        <f t="shared" si="18"/>
        <v>539</v>
      </c>
      <c r="I545" s="217">
        <f t="shared" si="19"/>
        <v>0</v>
      </c>
    </row>
    <row r="546" spans="1:9">
      <c r="A546">
        <f t="shared" si="18"/>
        <v>540</v>
      </c>
      <c r="I546" s="217">
        <f t="shared" si="19"/>
        <v>0</v>
      </c>
    </row>
    <row r="547" spans="1:9">
      <c r="A547">
        <f t="shared" si="18"/>
        <v>541</v>
      </c>
      <c r="I547" s="217">
        <f t="shared" si="19"/>
        <v>0</v>
      </c>
    </row>
    <row r="548" spans="1:9">
      <c r="A548">
        <f t="shared" si="18"/>
        <v>542</v>
      </c>
      <c r="I548" s="217">
        <f t="shared" si="19"/>
        <v>0</v>
      </c>
    </row>
    <row r="549" spans="1:9">
      <c r="A549">
        <f t="shared" si="18"/>
        <v>543</v>
      </c>
      <c r="I549" s="217">
        <f t="shared" si="19"/>
        <v>0</v>
      </c>
    </row>
    <row r="550" spans="1:9">
      <c r="A550">
        <f t="shared" si="18"/>
        <v>544</v>
      </c>
      <c r="I550" s="217">
        <f t="shared" si="19"/>
        <v>0</v>
      </c>
    </row>
    <row r="551" spans="1:9">
      <c r="A551">
        <f t="shared" si="18"/>
        <v>545</v>
      </c>
      <c r="I551" s="217">
        <f t="shared" si="19"/>
        <v>0</v>
      </c>
    </row>
    <row r="552" spans="1:9">
      <c r="A552">
        <f t="shared" si="18"/>
        <v>546</v>
      </c>
      <c r="I552" s="217">
        <f t="shared" si="19"/>
        <v>0</v>
      </c>
    </row>
    <row r="553" spans="1:9">
      <c r="A553">
        <f t="shared" si="18"/>
        <v>547</v>
      </c>
      <c r="I553" s="217">
        <f t="shared" si="19"/>
        <v>0</v>
      </c>
    </row>
    <row r="554" spans="1:9">
      <c r="A554">
        <f t="shared" si="18"/>
        <v>548</v>
      </c>
      <c r="I554" s="217">
        <f t="shared" si="19"/>
        <v>0</v>
      </c>
    </row>
    <row r="555" spans="1:9">
      <c r="A555">
        <f t="shared" si="18"/>
        <v>549</v>
      </c>
      <c r="I555" s="217">
        <f t="shared" si="19"/>
        <v>0</v>
      </c>
    </row>
    <row r="556" spans="1:9">
      <c r="A556">
        <f t="shared" si="18"/>
        <v>550</v>
      </c>
      <c r="I556" s="217">
        <f t="shared" si="19"/>
        <v>0</v>
      </c>
    </row>
    <row r="557" spans="1:9">
      <c r="A557">
        <f t="shared" si="18"/>
        <v>551</v>
      </c>
      <c r="I557" s="217">
        <f t="shared" si="19"/>
        <v>0</v>
      </c>
    </row>
    <row r="558" spans="1:9">
      <c r="A558">
        <f t="shared" si="18"/>
        <v>552</v>
      </c>
      <c r="I558" s="217">
        <f t="shared" si="19"/>
        <v>0</v>
      </c>
    </row>
    <row r="559" spans="1:9">
      <c r="A559">
        <f t="shared" si="18"/>
        <v>553</v>
      </c>
      <c r="I559" s="217">
        <f t="shared" si="19"/>
        <v>0</v>
      </c>
    </row>
    <row r="560" spans="1:9">
      <c r="A560">
        <f t="shared" si="18"/>
        <v>554</v>
      </c>
      <c r="I560" s="217">
        <f t="shared" si="19"/>
        <v>0</v>
      </c>
    </row>
    <row r="561" spans="1:9">
      <c r="A561">
        <f t="shared" si="18"/>
        <v>555</v>
      </c>
      <c r="I561" s="217">
        <f t="shared" si="19"/>
        <v>0</v>
      </c>
    </row>
    <row r="562" spans="1:9">
      <c r="A562">
        <f t="shared" si="18"/>
        <v>556</v>
      </c>
      <c r="I562" s="217">
        <f t="shared" si="19"/>
        <v>0</v>
      </c>
    </row>
    <row r="563" spans="1:9">
      <c r="A563">
        <f t="shared" si="18"/>
        <v>557</v>
      </c>
      <c r="I563" s="217">
        <f t="shared" si="19"/>
        <v>0</v>
      </c>
    </row>
    <row r="564" spans="1:9">
      <c r="A564">
        <f t="shared" si="18"/>
        <v>558</v>
      </c>
      <c r="I564" s="217">
        <f t="shared" si="19"/>
        <v>0</v>
      </c>
    </row>
    <row r="565" spans="1:9">
      <c r="A565">
        <f t="shared" si="18"/>
        <v>559</v>
      </c>
      <c r="I565" s="217">
        <f t="shared" si="19"/>
        <v>0</v>
      </c>
    </row>
    <row r="566" spans="1:9">
      <c r="A566">
        <f t="shared" si="18"/>
        <v>560</v>
      </c>
      <c r="I566" s="217">
        <f t="shared" si="19"/>
        <v>0</v>
      </c>
    </row>
    <row r="567" spans="1:9">
      <c r="A567">
        <f t="shared" si="18"/>
        <v>561</v>
      </c>
      <c r="I567" s="217">
        <f t="shared" si="19"/>
        <v>0</v>
      </c>
    </row>
    <row r="568" spans="1:9">
      <c r="A568">
        <f t="shared" si="18"/>
        <v>562</v>
      </c>
      <c r="I568" s="217">
        <f t="shared" si="19"/>
        <v>0</v>
      </c>
    </row>
    <row r="569" spans="1:9">
      <c r="A569">
        <f t="shared" si="18"/>
        <v>563</v>
      </c>
      <c r="I569" s="217">
        <f t="shared" si="19"/>
        <v>0</v>
      </c>
    </row>
    <row r="570" spans="1:9">
      <c r="A570">
        <f t="shared" si="18"/>
        <v>564</v>
      </c>
      <c r="I570" s="217">
        <f t="shared" si="19"/>
        <v>0</v>
      </c>
    </row>
    <row r="571" spans="1:9">
      <c r="A571">
        <f t="shared" si="18"/>
        <v>565</v>
      </c>
      <c r="I571" s="217">
        <f t="shared" si="19"/>
        <v>0</v>
      </c>
    </row>
    <row r="572" spans="1:9">
      <c r="A572">
        <f t="shared" si="18"/>
        <v>566</v>
      </c>
      <c r="I572" s="217">
        <f t="shared" si="19"/>
        <v>0</v>
      </c>
    </row>
    <row r="573" spans="1:9">
      <c r="A573">
        <f t="shared" si="18"/>
        <v>567</v>
      </c>
      <c r="I573" s="217">
        <f t="shared" si="19"/>
        <v>0</v>
      </c>
    </row>
    <row r="574" spans="1:9">
      <c r="A574">
        <f t="shared" si="18"/>
        <v>568</v>
      </c>
      <c r="I574" s="217">
        <f t="shared" si="19"/>
        <v>0</v>
      </c>
    </row>
    <row r="575" spans="1:9">
      <c r="A575">
        <f t="shared" si="18"/>
        <v>569</v>
      </c>
      <c r="I575" s="217">
        <f t="shared" si="19"/>
        <v>0</v>
      </c>
    </row>
    <row r="576" spans="1:9">
      <c r="A576">
        <f t="shared" si="18"/>
        <v>570</v>
      </c>
      <c r="I576" s="217">
        <f t="shared" si="19"/>
        <v>0</v>
      </c>
    </row>
    <row r="577" spans="1:9">
      <c r="A577">
        <f t="shared" si="18"/>
        <v>571</v>
      </c>
      <c r="I577" s="217">
        <f t="shared" si="19"/>
        <v>0</v>
      </c>
    </row>
    <row r="578" spans="1:9">
      <c r="A578">
        <f t="shared" si="18"/>
        <v>572</v>
      </c>
      <c r="I578" s="217">
        <f t="shared" si="19"/>
        <v>0</v>
      </c>
    </row>
    <row r="579" spans="1:9">
      <c r="A579">
        <f t="shared" si="18"/>
        <v>573</v>
      </c>
      <c r="I579" s="217">
        <f t="shared" si="19"/>
        <v>0</v>
      </c>
    </row>
    <row r="580" spans="1:9">
      <c r="A580">
        <f t="shared" si="18"/>
        <v>574</v>
      </c>
      <c r="I580" s="217">
        <f t="shared" si="19"/>
        <v>0</v>
      </c>
    </row>
    <row r="581" spans="1:9">
      <c r="A581">
        <f t="shared" si="18"/>
        <v>575</v>
      </c>
      <c r="I581" s="217">
        <f t="shared" si="19"/>
        <v>0</v>
      </c>
    </row>
    <row r="582" spans="1:9">
      <c r="A582">
        <f t="shared" si="18"/>
        <v>576</v>
      </c>
      <c r="I582" s="217">
        <f t="shared" si="19"/>
        <v>0</v>
      </c>
    </row>
    <row r="583" spans="1:9">
      <c r="A583">
        <f t="shared" si="18"/>
        <v>577</v>
      </c>
      <c r="I583" s="217">
        <f t="shared" si="19"/>
        <v>0</v>
      </c>
    </row>
    <row r="584" spans="1:9">
      <c r="A584">
        <f t="shared" si="18"/>
        <v>578</v>
      </c>
      <c r="I584" s="217">
        <f t="shared" si="19"/>
        <v>0</v>
      </c>
    </row>
    <row r="585" spans="1:9">
      <c r="A585">
        <f t="shared" si="18"/>
        <v>579</v>
      </c>
      <c r="I585" s="217">
        <f t="shared" si="19"/>
        <v>0</v>
      </c>
    </row>
    <row r="586" spans="1:9">
      <c r="A586">
        <f t="shared" si="18"/>
        <v>580</v>
      </c>
      <c r="I586" s="217">
        <f t="shared" si="19"/>
        <v>0</v>
      </c>
    </row>
    <row r="587" spans="1:9">
      <c r="A587">
        <f t="shared" ref="A587:A650" si="20">+A586+1</f>
        <v>581</v>
      </c>
      <c r="I587" s="217">
        <f t="shared" ref="I587:I650" si="21">+H587-C587</f>
        <v>0</v>
      </c>
    </row>
    <row r="588" spans="1:9">
      <c r="A588">
        <f t="shared" si="20"/>
        <v>582</v>
      </c>
      <c r="I588" s="217">
        <f t="shared" si="21"/>
        <v>0</v>
      </c>
    </row>
    <row r="589" spans="1:9">
      <c r="A589">
        <f t="shared" si="20"/>
        <v>583</v>
      </c>
      <c r="I589" s="217">
        <f t="shared" si="21"/>
        <v>0</v>
      </c>
    </row>
    <row r="590" spans="1:9">
      <c r="A590">
        <f t="shared" si="20"/>
        <v>584</v>
      </c>
      <c r="I590" s="217">
        <f t="shared" si="21"/>
        <v>0</v>
      </c>
    </row>
    <row r="591" spans="1:9">
      <c r="A591">
        <f t="shared" si="20"/>
        <v>585</v>
      </c>
      <c r="I591" s="217">
        <f t="shared" si="21"/>
        <v>0</v>
      </c>
    </row>
    <row r="592" spans="1:9">
      <c r="A592">
        <f t="shared" si="20"/>
        <v>586</v>
      </c>
      <c r="I592" s="217">
        <f t="shared" si="21"/>
        <v>0</v>
      </c>
    </row>
    <row r="593" spans="1:9">
      <c r="A593">
        <f t="shared" si="20"/>
        <v>587</v>
      </c>
      <c r="I593" s="217">
        <f t="shared" si="21"/>
        <v>0</v>
      </c>
    </row>
    <row r="594" spans="1:9">
      <c r="A594">
        <f t="shared" si="20"/>
        <v>588</v>
      </c>
      <c r="I594" s="217">
        <f t="shared" si="21"/>
        <v>0</v>
      </c>
    </row>
    <row r="595" spans="1:9">
      <c r="A595">
        <f t="shared" si="20"/>
        <v>589</v>
      </c>
      <c r="I595" s="217">
        <f t="shared" si="21"/>
        <v>0</v>
      </c>
    </row>
    <row r="596" spans="1:9">
      <c r="A596">
        <f t="shared" si="20"/>
        <v>590</v>
      </c>
      <c r="I596" s="217">
        <f t="shared" si="21"/>
        <v>0</v>
      </c>
    </row>
    <row r="597" spans="1:9">
      <c r="A597">
        <f t="shared" si="20"/>
        <v>591</v>
      </c>
      <c r="I597" s="217">
        <f t="shared" si="21"/>
        <v>0</v>
      </c>
    </row>
    <row r="598" spans="1:9">
      <c r="A598">
        <f t="shared" si="20"/>
        <v>592</v>
      </c>
      <c r="I598" s="217">
        <f t="shared" si="21"/>
        <v>0</v>
      </c>
    </row>
    <row r="599" spans="1:9">
      <c r="A599">
        <f t="shared" si="20"/>
        <v>593</v>
      </c>
      <c r="I599" s="217">
        <f t="shared" si="21"/>
        <v>0</v>
      </c>
    </row>
    <row r="600" spans="1:9">
      <c r="A600">
        <f t="shared" si="20"/>
        <v>594</v>
      </c>
      <c r="I600" s="217">
        <f t="shared" si="21"/>
        <v>0</v>
      </c>
    </row>
    <row r="601" spans="1:9">
      <c r="A601">
        <f t="shared" si="20"/>
        <v>595</v>
      </c>
      <c r="I601" s="217">
        <f t="shared" si="21"/>
        <v>0</v>
      </c>
    </row>
    <row r="602" spans="1:9">
      <c r="A602">
        <f t="shared" si="20"/>
        <v>596</v>
      </c>
      <c r="I602" s="217">
        <f t="shared" si="21"/>
        <v>0</v>
      </c>
    </row>
    <row r="603" spans="1:9">
      <c r="A603">
        <f t="shared" si="20"/>
        <v>597</v>
      </c>
      <c r="I603" s="217">
        <f t="shared" si="21"/>
        <v>0</v>
      </c>
    </row>
    <row r="604" spans="1:9">
      <c r="A604">
        <f t="shared" si="20"/>
        <v>598</v>
      </c>
      <c r="I604" s="217">
        <f t="shared" si="21"/>
        <v>0</v>
      </c>
    </row>
    <row r="605" spans="1:9">
      <c r="A605">
        <f t="shared" si="20"/>
        <v>599</v>
      </c>
      <c r="I605" s="217">
        <f t="shared" si="21"/>
        <v>0</v>
      </c>
    </row>
    <row r="606" spans="1:9">
      <c r="A606">
        <f t="shared" si="20"/>
        <v>600</v>
      </c>
      <c r="I606" s="217">
        <f t="shared" si="21"/>
        <v>0</v>
      </c>
    </row>
    <row r="607" spans="1:9">
      <c r="A607">
        <f t="shared" si="20"/>
        <v>601</v>
      </c>
      <c r="I607" s="217">
        <f t="shared" si="21"/>
        <v>0</v>
      </c>
    </row>
    <row r="608" spans="1:9">
      <c r="A608">
        <f t="shared" si="20"/>
        <v>602</v>
      </c>
      <c r="I608" s="217">
        <f t="shared" si="21"/>
        <v>0</v>
      </c>
    </row>
    <row r="609" spans="1:9">
      <c r="A609">
        <f t="shared" si="20"/>
        <v>603</v>
      </c>
      <c r="I609" s="217">
        <f t="shared" si="21"/>
        <v>0</v>
      </c>
    </row>
    <row r="610" spans="1:9">
      <c r="A610">
        <f t="shared" si="20"/>
        <v>604</v>
      </c>
      <c r="I610" s="217">
        <f t="shared" si="21"/>
        <v>0</v>
      </c>
    </row>
    <row r="611" spans="1:9">
      <c r="A611">
        <f t="shared" si="20"/>
        <v>605</v>
      </c>
      <c r="I611" s="217">
        <f t="shared" si="21"/>
        <v>0</v>
      </c>
    </row>
    <row r="612" spans="1:9">
      <c r="A612">
        <f t="shared" si="20"/>
        <v>606</v>
      </c>
      <c r="I612" s="217">
        <f t="shared" si="21"/>
        <v>0</v>
      </c>
    </row>
    <row r="613" spans="1:9">
      <c r="A613">
        <f t="shared" si="20"/>
        <v>607</v>
      </c>
      <c r="I613" s="217">
        <f t="shared" si="21"/>
        <v>0</v>
      </c>
    </row>
    <row r="614" spans="1:9">
      <c r="A614">
        <f t="shared" si="20"/>
        <v>608</v>
      </c>
      <c r="I614" s="217">
        <f t="shared" si="21"/>
        <v>0</v>
      </c>
    </row>
    <row r="615" spans="1:9">
      <c r="A615">
        <f t="shared" si="20"/>
        <v>609</v>
      </c>
      <c r="I615" s="217">
        <f t="shared" si="21"/>
        <v>0</v>
      </c>
    </row>
    <row r="616" spans="1:9">
      <c r="A616">
        <f t="shared" si="20"/>
        <v>610</v>
      </c>
      <c r="I616" s="217">
        <f t="shared" si="21"/>
        <v>0</v>
      </c>
    </row>
    <row r="617" spans="1:9">
      <c r="A617">
        <f t="shared" si="20"/>
        <v>611</v>
      </c>
      <c r="I617" s="217">
        <f t="shared" si="21"/>
        <v>0</v>
      </c>
    </row>
    <row r="618" spans="1:9">
      <c r="A618">
        <f t="shared" si="20"/>
        <v>612</v>
      </c>
      <c r="I618" s="217">
        <f t="shared" si="21"/>
        <v>0</v>
      </c>
    </row>
    <row r="619" spans="1:9">
      <c r="A619">
        <f t="shared" si="20"/>
        <v>613</v>
      </c>
      <c r="I619" s="217">
        <f t="shared" si="21"/>
        <v>0</v>
      </c>
    </row>
    <row r="620" spans="1:9">
      <c r="A620">
        <f t="shared" si="20"/>
        <v>614</v>
      </c>
      <c r="I620" s="217">
        <f t="shared" si="21"/>
        <v>0</v>
      </c>
    </row>
    <row r="621" spans="1:9">
      <c r="A621">
        <f t="shared" si="20"/>
        <v>615</v>
      </c>
      <c r="I621" s="217">
        <f t="shared" si="21"/>
        <v>0</v>
      </c>
    </row>
    <row r="622" spans="1:9">
      <c r="A622">
        <f t="shared" si="20"/>
        <v>616</v>
      </c>
      <c r="I622" s="217">
        <f t="shared" si="21"/>
        <v>0</v>
      </c>
    </row>
    <row r="623" spans="1:9">
      <c r="A623">
        <f t="shared" si="20"/>
        <v>617</v>
      </c>
      <c r="I623" s="217">
        <f t="shared" si="21"/>
        <v>0</v>
      </c>
    </row>
    <row r="624" spans="1:9">
      <c r="A624">
        <f t="shared" si="20"/>
        <v>618</v>
      </c>
      <c r="I624" s="217">
        <f t="shared" si="21"/>
        <v>0</v>
      </c>
    </row>
    <row r="625" spans="1:9">
      <c r="A625">
        <f t="shared" si="20"/>
        <v>619</v>
      </c>
      <c r="I625" s="217">
        <f t="shared" si="21"/>
        <v>0</v>
      </c>
    </row>
    <row r="626" spans="1:9">
      <c r="A626">
        <f t="shared" si="20"/>
        <v>620</v>
      </c>
      <c r="I626" s="217">
        <f t="shared" si="21"/>
        <v>0</v>
      </c>
    </row>
    <row r="627" spans="1:9">
      <c r="A627">
        <f t="shared" si="20"/>
        <v>621</v>
      </c>
      <c r="I627" s="217">
        <f t="shared" si="21"/>
        <v>0</v>
      </c>
    </row>
    <row r="628" spans="1:9">
      <c r="A628">
        <f t="shared" si="20"/>
        <v>622</v>
      </c>
      <c r="I628" s="217">
        <f t="shared" si="21"/>
        <v>0</v>
      </c>
    </row>
    <row r="629" spans="1:9">
      <c r="A629">
        <f t="shared" si="20"/>
        <v>623</v>
      </c>
      <c r="I629" s="217">
        <f t="shared" si="21"/>
        <v>0</v>
      </c>
    </row>
    <row r="630" spans="1:9">
      <c r="A630">
        <f t="shared" si="20"/>
        <v>624</v>
      </c>
      <c r="I630" s="217">
        <f t="shared" si="21"/>
        <v>0</v>
      </c>
    </row>
    <row r="631" spans="1:9">
      <c r="A631">
        <f t="shared" si="20"/>
        <v>625</v>
      </c>
      <c r="I631" s="217">
        <f t="shared" si="21"/>
        <v>0</v>
      </c>
    </row>
    <row r="632" spans="1:9">
      <c r="A632">
        <f t="shared" si="20"/>
        <v>626</v>
      </c>
      <c r="I632" s="217">
        <f t="shared" si="21"/>
        <v>0</v>
      </c>
    </row>
    <row r="633" spans="1:9">
      <c r="A633">
        <f t="shared" si="20"/>
        <v>627</v>
      </c>
      <c r="I633" s="217">
        <f t="shared" si="21"/>
        <v>0</v>
      </c>
    </row>
    <row r="634" spans="1:9">
      <c r="A634">
        <f t="shared" si="20"/>
        <v>628</v>
      </c>
      <c r="I634" s="217">
        <f t="shared" si="21"/>
        <v>0</v>
      </c>
    </row>
    <row r="635" spans="1:9">
      <c r="A635">
        <f t="shared" si="20"/>
        <v>629</v>
      </c>
      <c r="I635" s="217">
        <f t="shared" si="21"/>
        <v>0</v>
      </c>
    </row>
    <row r="636" spans="1:9">
      <c r="A636">
        <f t="shared" si="20"/>
        <v>630</v>
      </c>
      <c r="I636" s="217">
        <f t="shared" si="21"/>
        <v>0</v>
      </c>
    </row>
    <row r="637" spans="1:9">
      <c r="A637">
        <f t="shared" si="20"/>
        <v>631</v>
      </c>
      <c r="I637" s="217">
        <f t="shared" si="21"/>
        <v>0</v>
      </c>
    </row>
    <row r="638" spans="1:9">
      <c r="A638">
        <f t="shared" si="20"/>
        <v>632</v>
      </c>
      <c r="I638" s="217">
        <f t="shared" si="21"/>
        <v>0</v>
      </c>
    </row>
    <row r="639" spans="1:9">
      <c r="A639">
        <f t="shared" si="20"/>
        <v>633</v>
      </c>
      <c r="I639" s="217">
        <f t="shared" si="21"/>
        <v>0</v>
      </c>
    </row>
    <row r="640" spans="1:9">
      <c r="A640">
        <f t="shared" si="20"/>
        <v>634</v>
      </c>
      <c r="I640" s="217">
        <f t="shared" si="21"/>
        <v>0</v>
      </c>
    </row>
    <row r="641" spans="1:9">
      <c r="A641">
        <f t="shared" si="20"/>
        <v>635</v>
      </c>
      <c r="I641" s="217">
        <f t="shared" si="21"/>
        <v>0</v>
      </c>
    </row>
    <row r="642" spans="1:9">
      <c r="A642">
        <f t="shared" si="20"/>
        <v>636</v>
      </c>
      <c r="I642" s="217">
        <f t="shared" si="21"/>
        <v>0</v>
      </c>
    </row>
    <row r="643" spans="1:9">
      <c r="A643">
        <f t="shared" si="20"/>
        <v>637</v>
      </c>
      <c r="I643" s="217">
        <f t="shared" si="21"/>
        <v>0</v>
      </c>
    </row>
    <row r="644" spans="1:9">
      <c r="A644">
        <f t="shared" si="20"/>
        <v>638</v>
      </c>
      <c r="I644" s="217">
        <f t="shared" si="21"/>
        <v>0</v>
      </c>
    </row>
    <row r="645" spans="1:9">
      <c r="A645">
        <f t="shared" si="20"/>
        <v>639</v>
      </c>
      <c r="I645" s="217">
        <f t="shared" si="21"/>
        <v>0</v>
      </c>
    </row>
    <row r="646" spans="1:9">
      <c r="A646">
        <f t="shared" si="20"/>
        <v>640</v>
      </c>
      <c r="I646" s="217">
        <f t="shared" si="21"/>
        <v>0</v>
      </c>
    </row>
    <row r="647" spans="1:9">
      <c r="A647">
        <f t="shared" si="20"/>
        <v>641</v>
      </c>
      <c r="I647" s="217">
        <f t="shared" si="21"/>
        <v>0</v>
      </c>
    </row>
    <row r="648" spans="1:9">
      <c r="A648">
        <f t="shared" si="20"/>
        <v>642</v>
      </c>
      <c r="I648" s="217">
        <f t="shared" si="21"/>
        <v>0</v>
      </c>
    </row>
    <row r="649" spans="1:9">
      <c r="A649">
        <f t="shared" si="20"/>
        <v>643</v>
      </c>
      <c r="I649" s="217">
        <f t="shared" si="21"/>
        <v>0</v>
      </c>
    </row>
    <row r="650" spans="1:9">
      <c r="A650">
        <f t="shared" si="20"/>
        <v>644</v>
      </c>
      <c r="I650" s="217">
        <f t="shared" si="21"/>
        <v>0</v>
      </c>
    </row>
    <row r="651" spans="1:9">
      <c r="A651">
        <f t="shared" ref="A651:A714" si="22">+A650+1</f>
        <v>645</v>
      </c>
      <c r="I651" s="217">
        <f t="shared" ref="I651:I714" si="23">+H651-C651</f>
        <v>0</v>
      </c>
    </row>
    <row r="652" spans="1:9">
      <c r="A652">
        <f t="shared" si="22"/>
        <v>646</v>
      </c>
      <c r="I652" s="217">
        <f t="shared" si="23"/>
        <v>0</v>
      </c>
    </row>
    <row r="653" spans="1:9">
      <c r="A653">
        <f t="shared" si="22"/>
        <v>647</v>
      </c>
      <c r="I653" s="217">
        <f t="shared" si="23"/>
        <v>0</v>
      </c>
    </row>
    <row r="654" spans="1:9">
      <c r="A654">
        <f t="shared" si="22"/>
        <v>648</v>
      </c>
      <c r="I654" s="217">
        <f t="shared" si="23"/>
        <v>0</v>
      </c>
    </row>
    <row r="655" spans="1:9">
      <c r="A655">
        <f t="shared" si="22"/>
        <v>649</v>
      </c>
      <c r="I655" s="217">
        <f t="shared" si="23"/>
        <v>0</v>
      </c>
    </row>
    <row r="656" spans="1:9">
      <c r="A656">
        <f t="shared" si="22"/>
        <v>650</v>
      </c>
      <c r="I656" s="217">
        <f t="shared" si="23"/>
        <v>0</v>
      </c>
    </row>
    <row r="657" spans="1:9">
      <c r="A657">
        <f t="shared" si="22"/>
        <v>651</v>
      </c>
      <c r="I657" s="217">
        <f t="shared" si="23"/>
        <v>0</v>
      </c>
    </row>
    <row r="658" spans="1:9">
      <c r="A658">
        <f t="shared" si="22"/>
        <v>652</v>
      </c>
      <c r="I658" s="217">
        <f t="shared" si="23"/>
        <v>0</v>
      </c>
    </row>
    <row r="659" spans="1:9">
      <c r="A659">
        <f t="shared" si="22"/>
        <v>653</v>
      </c>
      <c r="I659" s="217">
        <f t="shared" si="23"/>
        <v>0</v>
      </c>
    </row>
    <row r="660" spans="1:9">
      <c r="A660">
        <f t="shared" si="22"/>
        <v>654</v>
      </c>
      <c r="I660" s="217">
        <f t="shared" si="23"/>
        <v>0</v>
      </c>
    </row>
    <row r="661" spans="1:9">
      <c r="A661">
        <f t="shared" si="22"/>
        <v>655</v>
      </c>
      <c r="I661" s="217">
        <f t="shared" si="23"/>
        <v>0</v>
      </c>
    </row>
    <row r="662" spans="1:9">
      <c r="A662">
        <f t="shared" si="22"/>
        <v>656</v>
      </c>
      <c r="I662" s="217">
        <f t="shared" si="23"/>
        <v>0</v>
      </c>
    </row>
    <row r="663" spans="1:9">
      <c r="A663">
        <f t="shared" si="22"/>
        <v>657</v>
      </c>
      <c r="I663" s="217">
        <f t="shared" si="23"/>
        <v>0</v>
      </c>
    </row>
    <row r="664" spans="1:9">
      <c r="A664">
        <f t="shared" si="22"/>
        <v>658</v>
      </c>
      <c r="I664" s="217">
        <f t="shared" si="23"/>
        <v>0</v>
      </c>
    </row>
    <row r="665" spans="1:9">
      <c r="A665">
        <f t="shared" si="22"/>
        <v>659</v>
      </c>
      <c r="I665" s="217">
        <f t="shared" si="23"/>
        <v>0</v>
      </c>
    </row>
    <row r="666" spans="1:9">
      <c r="A666">
        <f t="shared" si="22"/>
        <v>660</v>
      </c>
      <c r="I666" s="217">
        <f t="shared" si="23"/>
        <v>0</v>
      </c>
    </row>
    <row r="667" spans="1:9">
      <c r="A667">
        <f t="shared" si="22"/>
        <v>661</v>
      </c>
      <c r="I667" s="217">
        <f t="shared" si="23"/>
        <v>0</v>
      </c>
    </row>
    <row r="668" spans="1:9">
      <c r="A668">
        <f t="shared" si="22"/>
        <v>662</v>
      </c>
      <c r="I668" s="217">
        <f t="shared" si="23"/>
        <v>0</v>
      </c>
    </row>
    <row r="669" spans="1:9">
      <c r="A669">
        <f t="shared" si="22"/>
        <v>663</v>
      </c>
      <c r="I669" s="217">
        <f t="shared" si="23"/>
        <v>0</v>
      </c>
    </row>
    <row r="670" spans="1:9">
      <c r="A670">
        <f t="shared" si="22"/>
        <v>664</v>
      </c>
      <c r="I670" s="217">
        <f t="shared" si="23"/>
        <v>0</v>
      </c>
    </row>
    <row r="671" spans="1:9">
      <c r="A671">
        <f t="shared" si="22"/>
        <v>665</v>
      </c>
      <c r="I671" s="217">
        <f t="shared" si="23"/>
        <v>0</v>
      </c>
    </row>
    <row r="672" spans="1:9">
      <c r="A672">
        <f t="shared" si="22"/>
        <v>666</v>
      </c>
      <c r="I672" s="217">
        <f t="shared" si="23"/>
        <v>0</v>
      </c>
    </row>
    <row r="673" spans="1:9">
      <c r="A673">
        <f t="shared" si="22"/>
        <v>667</v>
      </c>
      <c r="I673" s="217">
        <f t="shared" si="23"/>
        <v>0</v>
      </c>
    </row>
    <row r="674" spans="1:9">
      <c r="A674">
        <f t="shared" si="22"/>
        <v>668</v>
      </c>
      <c r="I674" s="217">
        <f t="shared" si="23"/>
        <v>0</v>
      </c>
    </row>
    <row r="675" spans="1:9">
      <c r="A675">
        <f t="shared" si="22"/>
        <v>669</v>
      </c>
      <c r="I675" s="217">
        <f t="shared" si="23"/>
        <v>0</v>
      </c>
    </row>
    <row r="676" spans="1:9">
      <c r="A676">
        <f t="shared" si="22"/>
        <v>670</v>
      </c>
      <c r="I676" s="217">
        <f t="shared" si="23"/>
        <v>0</v>
      </c>
    </row>
    <row r="677" spans="1:9">
      <c r="A677">
        <f t="shared" si="22"/>
        <v>671</v>
      </c>
      <c r="I677" s="217">
        <f t="shared" si="23"/>
        <v>0</v>
      </c>
    </row>
    <row r="678" spans="1:9">
      <c r="A678">
        <f t="shared" si="22"/>
        <v>672</v>
      </c>
      <c r="I678" s="217">
        <f t="shared" si="23"/>
        <v>0</v>
      </c>
    </row>
    <row r="679" spans="1:9">
      <c r="A679">
        <f t="shared" si="22"/>
        <v>673</v>
      </c>
      <c r="I679" s="217">
        <f t="shared" si="23"/>
        <v>0</v>
      </c>
    </row>
    <row r="680" spans="1:9">
      <c r="A680">
        <f t="shared" si="22"/>
        <v>674</v>
      </c>
      <c r="I680" s="217">
        <f t="shared" si="23"/>
        <v>0</v>
      </c>
    </row>
    <row r="681" spans="1:9">
      <c r="A681">
        <f t="shared" si="22"/>
        <v>675</v>
      </c>
      <c r="I681" s="217">
        <f t="shared" si="23"/>
        <v>0</v>
      </c>
    </row>
    <row r="682" spans="1:9">
      <c r="A682">
        <f t="shared" si="22"/>
        <v>676</v>
      </c>
      <c r="I682" s="217">
        <f t="shared" si="23"/>
        <v>0</v>
      </c>
    </row>
    <row r="683" spans="1:9">
      <c r="A683">
        <f t="shared" si="22"/>
        <v>677</v>
      </c>
      <c r="I683" s="217">
        <f t="shared" si="23"/>
        <v>0</v>
      </c>
    </row>
    <row r="684" spans="1:9">
      <c r="A684">
        <f t="shared" si="22"/>
        <v>678</v>
      </c>
      <c r="I684" s="217">
        <f t="shared" si="23"/>
        <v>0</v>
      </c>
    </row>
    <row r="685" spans="1:9">
      <c r="A685">
        <f t="shared" si="22"/>
        <v>679</v>
      </c>
      <c r="I685" s="217">
        <f t="shared" si="23"/>
        <v>0</v>
      </c>
    </row>
    <row r="686" spans="1:9">
      <c r="A686">
        <f t="shared" si="22"/>
        <v>680</v>
      </c>
      <c r="I686" s="217">
        <f t="shared" si="23"/>
        <v>0</v>
      </c>
    </row>
    <row r="687" spans="1:9">
      <c r="A687">
        <f t="shared" si="22"/>
        <v>681</v>
      </c>
      <c r="I687" s="217">
        <f t="shared" si="23"/>
        <v>0</v>
      </c>
    </row>
    <row r="688" spans="1:9">
      <c r="A688">
        <f t="shared" si="22"/>
        <v>682</v>
      </c>
      <c r="I688" s="217">
        <f t="shared" si="23"/>
        <v>0</v>
      </c>
    </row>
    <row r="689" spans="1:9">
      <c r="A689">
        <f t="shared" si="22"/>
        <v>683</v>
      </c>
      <c r="I689" s="217">
        <f t="shared" si="23"/>
        <v>0</v>
      </c>
    </row>
    <row r="690" spans="1:9">
      <c r="A690">
        <f t="shared" si="22"/>
        <v>684</v>
      </c>
      <c r="I690" s="217">
        <f t="shared" si="23"/>
        <v>0</v>
      </c>
    </row>
    <row r="691" spans="1:9">
      <c r="A691">
        <f t="shared" si="22"/>
        <v>685</v>
      </c>
      <c r="I691" s="217">
        <f t="shared" si="23"/>
        <v>0</v>
      </c>
    </row>
    <row r="692" spans="1:9">
      <c r="A692">
        <f t="shared" si="22"/>
        <v>686</v>
      </c>
      <c r="I692" s="217">
        <f t="shared" si="23"/>
        <v>0</v>
      </c>
    </row>
    <row r="693" spans="1:9">
      <c r="A693">
        <f t="shared" si="22"/>
        <v>687</v>
      </c>
      <c r="I693" s="217">
        <f t="shared" si="23"/>
        <v>0</v>
      </c>
    </row>
    <row r="694" spans="1:9">
      <c r="A694">
        <f t="shared" si="22"/>
        <v>688</v>
      </c>
      <c r="I694" s="217">
        <f t="shared" si="23"/>
        <v>0</v>
      </c>
    </row>
    <row r="695" spans="1:9">
      <c r="A695">
        <f t="shared" si="22"/>
        <v>689</v>
      </c>
      <c r="I695" s="217">
        <f t="shared" si="23"/>
        <v>0</v>
      </c>
    </row>
    <row r="696" spans="1:9">
      <c r="A696">
        <f t="shared" si="22"/>
        <v>690</v>
      </c>
      <c r="I696" s="217">
        <f t="shared" si="23"/>
        <v>0</v>
      </c>
    </row>
    <row r="697" spans="1:9">
      <c r="A697">
        <f t="shared" si="22"/>
        <v>691</v>
      </c>
      <c r="I697" s="217">
        <f t="shared" si="23"/>
        <v>0</v>
      </c>
    </row>
    <row r="698" spans="1:9">
      <c r="A698">
        <f t="shared" si="22"/>
        <v>692</v>
      </c>
      <c r="I698" s="217">
        <f t="shared" si="23"/>
        <v>0</v>
      </c>
    </row>
    <row r="699" spans="1:9">
      <c r="A699">
        <f t="shared" si="22"/>
        <v>693</v>
      </c>
      <c r="I699" s="217">
        <f t="shared" si="23"/>
        <v>0</v>
      </c>
    </row>
    <row r="700" spans="1:9">
      <c r="A700">
        <f t="shared" si="22"/>
        <v>694</v>
      </c>
      <c r="I700" s="217">
        <f t="shared" si="23"/>
        <v>0</v>
      </c>
    </row>
    <row r="701" spans="1:9">
      <c r="A701">
        <f t="shared" si="22"/>
        <v>695</v>
      </c>
      <c r="I701" s="217">
        <f t="shared" si="23"/>
        <v>0</v>
      </c>
    </row>
    <row r="702" spans="1:9">
      <c r="A702">
        <f t="shared" si="22"/>
        <v>696</v>
      </c>
      <c r="I702" s="217">
        <f t="shared" si="23"/>
        <v>0</v>
      </c>
    </row>
    <row r="703" spans="1:9">
      <c r="A703">
        <f t="shared" si="22"/>
        <v>697</v>
      </c>
      <c r="I703" s="217">
        <f t="shared" si="23"/>
        <v>0</v>
      </c>
    </row>
    <row r="704" spans="1:9">
      <c r="A704">
        <f t="shared" si="22"/>
        <v>698</v>
      </c>
      <c r="I704" s="217">
        <f t="shared" si="23"/>
        <v>0</v>
      </c>
    </row>
    <row r="705" spans="1:9">
      <c r="A705">
        <f t="shared" si="22"/>
        <v>699</v>
      </c>
      <c r="I705" s="217">
        <f t="shared" si="23"/>
        <v>0</v>
      </c>
    </row>
    <row r="706" spans="1:9">
      <c r="A706">
        <f t="shared" si="22"/>
        <v>700</v>
      </c>
      <c r="I706" s="217">
        <f t="shared" si="23"/>
        <v>0</v>
      </c>
    </row>
    <row r="707" spans="1:9">
      <c r="A707">
        <f t="shared" si="22"/>
        <v>701</v>
      </c>
      <c r="I707" s="217">
        <f t="shared" si="23"/>
        <v>0</v>
      </c>
    </row>
    <row r="708" spans="1:9">
      <c r="A708">
        <f t="shared" si="22"/>
        <v>702</v>
      </c>
      <c r="I708" s="217">
        <f t="shared" si="23"/>
        <v>0</v>
      </c>
    </row>
    <row r="709" spans="1:9">
      <c r="A709">
        <f t="shared" si="22"/>
        <v>703</v>
      </c>
      <c r="I709" s="217">
        <f t="shared" si="23"/>
        <v>0</v>
      </c>
    </row>
    <row r="710" spans="1:9">
      <c r="A710">
        <f t="shared" si="22"/>
        <v>704</v>
      </c>
      <c r="I710" s="217">
        <f t="shared" si="23"/>
        <v>0</v>
      </c>
    </row>
    <row r="711" spans="1:9">
      <c r="A711">
        <f t="shared" si="22"/>
        <v>705</v>
      </c>
      <c r="I711" s="217">
        <f t="shared" si="23"/>
        <v>0</v>
      </c>
    </row>
    <row r="712" spans="1:9">
      <c r="A712">
        <f t="shared" si="22"/>
        <v>706</v>
      </c>
      <c r="I712" s="217">
        <f t="shared" si="23"/>
        <v>0</v>
      </c>
    </row>
    <row r="713" spans="1:9">
      <c r="A713">
        <f t="shared" si="22"/>
        <v>707</v>
      </c>
      <c r="I713" s="217">
        <f t="shared" si="23"/>
        <v>0</v>
      </c>
    </row>
    <row r="714" spans="1:9">
      <c r="A714">
        <f t="shared" si="22"/>
        <v>708</v>
      </c>
      <c r="I714" s="217">
        <f t="shared" si="23"/>
        <v>0</v>
      </c>
    </row>
    <row r="715" spans="1:9">
      <c r="A715">
        <f t="shared" ref="A715:A778" si="24">+A714+1</f>
        <v>709</v>
      </c>
      <c r="I715" s="217">
        <f t="shared" ref="I715:I778" si="25">+H715-C715</f>
        <v>0</v>
      </c>
    </row>
    <row r="716" spans="1:9">
      <c r="A716">
        <f t="shared" si="24"/>
        <v>710</v>
      </c>
      <c r="I716" s="217">
        <f t="shared" si="25"/>
        <v>0</v>
      </c>
    </row>
    <row r="717" spans="1:9">
      <c r="A717">
        <f t="shared" si="24"/>
        <v>711</v>
      </c>
      <c r="I717" s="217">
        <f t="shared" si="25"/>
        <v>0</v>
      </c>
    </row>
    <row r="718" spans="1:9">
      <c r="A718">
        <f t="shared" si="24"/>
        <v>712</v>
      </c>
      <c r="I718" s="217">
        <f t="shared" si="25"/>
        <v>0</v>
      </c>
    </row>
    <row r="719" spans="1:9">
      <c r="A719">
        <f t="shared" si="24"/>
        <v>713</v>
      </c>
      <c r="I719" s="217">
        <f t="shared" si="25"/>
        <v>0</v>
      </c>
    </row>
    <row r="720" spans="1:9">
      <c r="A720">
        <f t="shared" si="24"/>
        <v>714</v>
      </c>
      <c r="I720" s="217">
        <f t="shared" si="25"/>
        <v>0</v>
      </c>
    </row>
    <row r="721" spans="1:9">
      <c r="A721">
        <f t="shared" si="24"/>
        <v>715</v>
      </c>
      <c r="I721" s="217">
        <f t="shared" si="25"/>
        <v>0</v>
      </c>
    </row>
    <row r="722" spans="1:9">
      <c r="A722">
        <f t="shared" si="24"/>
        <v>716</v>
      </c>
      <c r="I722" s="217">
        <f t="shared" si="25"/>
        <v>0</v>
      </c>
    </row>
    <row r="723" spans="1:9">
      <c r="A723">
        <f t="shared" si="24"/>
        <v>717</v>
      </c>
      <c r="I723" s="217">
        <f t="shared" si="25"/>
        <v>0</v>
      </c>
    </row>
    <row r="724" spans="1:9">
      <c r="A724">
        <f t="shared" si="24"/>
        <v>718</v>
      </c>
      <c r="I724" s="217">
        <f t="shared" si="25"/>
        <v>0</v>
      </c>
    </row>
    <row r="725" spans="1:9">
      <c r="A725">
        <f t="shared" si="24"/>
        <v>719</v>
      </c>
      <c r="I725" s="217">
        <f t="shared" si="25"/>
        <v>0</v>
      </c>
    </row>
    <row r="726" spans="1:9">
      <c r="A726">
        <f t="shared" si="24"/>
        <v>720</v>
      </c>
      <c r="I726" s="217">
        <f t="shared" si="25"/>
        <v>0</v>
      </c>
    </row>
    <row r="727" spans="1:9">
      <c r="A727">
        <f t="shared" si="24"/>
        <v>721</v>
      </c>
      <c r="I727" s="217">
        <f t="shared" si="25"/>
        <v>0</v>
      </c>
    </row>
    <row r="728" spans="1:9">
      <c r="A728">
        <f t="shared" si="24"/>
        <v>722</v>
      </c>
      <c r="I728" s="217">
        <f t="shared" si="25"/>
        <v>0</v>
      </c>
    </row>
    <row r="729" spans="1:9">
      <c r="A729">
        <f t="shared" si="24"/>
        <v>723</v>
      </c>
      <c r="I729" s="217">
        <f t="shared" si="25"/>
        <v>0</v>
      </c>
    </row>
    <row r="730" spans="1:9">
      <c r="A730">
        <f t="shared" si="24"/>
        <v>724</v>
      </c>
      <c r="I730" s="217">
        <f t="shared" si="25"/>
        <v>0</v>
      </c>
    </row>
    <row r="731" spans="1:9">
      <c r="A731">
        <f t="shared" si="24"/>
        <v>725</v>
      </c>
      <c r="I731" s="217">
        <f t="shared" si="25"/>
        <v>0</v>
      </c>
    </row>
    <row r="732" spans="1:9">
      <c r="A732">
        <f t="shared" si="24"/>
        <v>726</v>
      </c>
      <c r="I732" s="217">
        <f t="shared" si="25"/>
        <v>0</v>
      </c>
    </row>
    <row r="733" spans="1:9">
      <c r="A733">
        <f t="shared" si="24"/>
        <v>727</v>
      </c>
      <c r="I733" s="217">
        <f t="shared" si="25"/>
        <v>0</v>
      </c>
    </row>
    <row r="734" spans="1:9">
      <c r="A734">
        <f t="shared" si="24"/>
        <v>728</v>
      </c>
      <c r="I734" s="217">
        <f t="shared" si="25"/>
        <v>0</v>
      </c>
    </row>
    <row r="735" spans="1:9">
      <c r="A735">
        <f t="shared" si="24"/>
        <v>729</v>
      </c>
      <c r="I735" s="217">
        <f t="shared" si="25"/>
        <v>0</v>
      </c>
    </row>
    <row r="736" spans="1:9">
      <c r="A736">
        <f t="shared" si="24"/>
        <v>730</v>
      </c>
      <c r="I736" s="217">
        <f t="shared" si="25"/>
        <v>0</v>
      </c>
    </row>
    <row r="737" spans="1:9">
      <c r="A737">
        <f t="shared" si="24"/>
        <v>731</v>
      </c>
      <c r="I737" s="217">
        <f t="shared" si="25"/>
        <v>0</v>
      </c>
    </row>
    <row r="738" spans="1:9">
      <c r="A738">
        <f t="shared" si="24"/>
        <v>732</v>
      </c>
      <c r="I738" s="217">
        <f t="shared" si="25"/>
        <v>0</v>
      </c>
    </row>
    <row r="739" spans="1:9">
      <c r="A739">
        <f t="shared" si="24"/>
        <v>733</v>
      </c>
      <c r="I739" s="217">
        <f t="shared" si="25"/>
        <v>0</v>
      </c>
    </row>
    <row r="740" spans="1:9">
      <c r="A740">
        <f t="shared" si="24"/>
        <v>734</v>
      </c>
      <c r="I740" s="217">
        <f t="shared" si="25"/>
        <v>0</v>
      </c>
    </row>
    <row r="741" spans="1:9">
      <c r="A741">
        <f t="shared" si="24"/>
        <v>735</v>
      </c>
      <c r="I741" s="217">
        <f t="shared" si="25"/>
        <v>0</v>
      </c>
    </row>
    <row r="742" spans="1:9">
      <c r="A742">
        <f t="shared" si="24"/>
        <v>736</v>
      </c>
      <c r="I742" s="217">
        <f t="shared" si="25"/>
        <v>0</v>
      </c>
    </row>
    <row r="743" spans="1:9">
      <c r="A743">
        <f t="shared" si="24"/>
        <v>737</v>
      </c>
      <c r="I743" s="217">
        <f t="shared" si="25"/>
        <v>0</v>
      </c>
    </row>
    <row r="744" spans="1:9">
      <c r="A744">
        <f t="shared" si="24"/>
        <v>738</v>
      </c>
      <c r="I744" s="217">
        <f t="shared" si="25"/>
        <v>0</v>
      </c>
    </row>
    <row r="745" spans="1:9">
      <c r="A745">
        <f t="shared" si="24"/>
        <v>739</v>
      </c>
      <c r="I745" s="217">
        <f t="shared" si="25"/>
        <v>0</v>
      </c>
    </row>
    <row r="746" spans="1:9">
      <c r="A746">
        <f t="shared" si="24"/>
        <v>740</v>
      </c>
      <c r="I746" s="217">
        <f t="shared" si="25"/>
        <v>0</v>
      </c>
    </row>
    <row r="747" spans="1:9">
      <c r="A747">
        <f t="shared" si="24"/>
        <v>741</v>
      </c>
      <c r="I747" s="217">
        <f t="shared" si="25"/>
        <v>0</v>
      </c>
    </row>
    <row r="748" spans="1:9">
      <c r="A748">
        <f t="shared" si="24"/>
        <v>742</v>
      </c>
      <c r="I748" s="217">
        <f t="shared" si="25"/>
        <v>0</v>
      </c>
    </row>
    <row r="749" spans="1:9">
      <c r="A749">
        <f t="shared" si="24"/>
        <v>743</v>
      </c>
      <c r="I749" s="217">
        <f t="shared" si="25"/>
        <v>0</v>
      </c>
    </row>
    <row r="750" spans="1:9">
      <c r="A750">
        <f t="shared" si="24"/>
        <v>744</v>
      </c>
      <c r="I750" s="217">
        <f t="shared" si="25"/>
        <v>0</v>
      </c>
    </row>
    <row r="751" spans="1:9">
      <c r="A751">
        <f t="shared" si="24"/>
        <v>745</v>
      </c>
      <c r="I751" s="217">
        <f t="shared" si="25"/>
        <v>0</v>
      </c>
    </row>
    <row r="752" spans="1:9">
      <c r="A752">
        <f t="shared" si="24"/>
        <v>746</v>
      </c>
      <c r="I752" s="217">
        <f t="shared" si="25"/>
        <v>0</v>
      </c>
    </row>
    <row r="753" spans="1:9">
      <c r="A753">
        <f t="shared" si="24"/>
        <v>747</v>
      </c>
      <c r="I753" s="217">
        <f t="shared" si="25"/>
        <v>0</v>
      </c>
    </row>
    <row r="754" spans="1:9">
      <c r="A754">
        <f t="shared" si="24"/>
        <v>748</v>
      </c>
      <c r="I754" s="217">
        <f t="shared" si="25"/>
        <v>0</v>
      </c>
    </row>
    <row r="755" spans="1:9">
      <c r="A755">
        <f t="shared" si="24"/>
        <v>749</v>
      </c>
      <c r="I755" s="217">
        <f t="shared" si="25"/>
        <v>0</v>
      </c>
    </row>
    <row r="756" spans="1:9">
      <c r="A756">
        <f t="shared" si="24"/>
        <v>750</v>
      </c>
      <c r="I756" s="217">
        <f t="shared" si="25"/>
        <v>0</v>
      </c>
    </row>
    <row r="757" spans="1:9">
      <c r="A757">
        <f t="shared" si="24"/>
        <v>751</v>
      </c>
      <c r="I757" s="217">
        <f t="shared" si="25"/>
        <v>0</v>
      </c>
    </row>
    <row r="758" spans="1:9">
      <c r="A758">
        <f t="shared" si="24"/>
        <v>752</v>
      </c>
      <c r="I758" s="217">
        <f t="shared" si="25"/>
        <v>0</v>
      </c>
    </row>
    <row r="759" spans="1:9">
      <c r="A759">
        <f t="shared" si="24"/>
        <v>753</v>
      </c>
      <c r="I759" s="217">
        <f t="shared" si="25"/>
        <v>0</v>
      </c>
    </row>
    <row r="760" spans="1:9">
      <c r="A760">
        <f t="shared" si="24"/>
        <v>754</v>
      </c>
      <c r="I760" s="217">
        <f t="shared" si="25"/>
        <v>0</v>
      </c>
    </row>
    <row r="761" spans="1:9">
      <c r="A761">
        <f t="shared" si="24"/>
        <v>755</v>
      </c>
      <c r="I761" s="217">
        <f t="shared" si="25"/>
        <v>0</v>
      </c>
    </row>
    <row r="762" spans="1:9">
      <c r="A762">
        <f t="shared" si="24"/>
        <v>756</v>
      </c>
      <c r="I762" s="217">
        <f t="shared" si="25"/>
        <v>0</v>
      </c>
    </row>
    <row r="763" spans="1:9">
      <c r="A763">
        <f t="shared" si="24"/>
        <v>757</v>
      </c>
      <c r="I763" s="217">
        <f t="shared" si="25"/>
        <v>0</v>
      </c>
    </row>
    <row r="764" spans="1:9">
      <c r="A764">
        <f t="shared" si="24"/>
        <v>758</v>
      </c>
      <c r="I764" s="217">
        <f t="shared" si="25"/>
        <v>0</v>
      </c>
    </row>
    <row r="765" spans="1:9">
      <c r="A765">
        <f t="shared" si="24"/>
        <v>759</v>
      </c>
      <c r="I765" s="217">
        <f t="shared" si="25"/>
        <v>0</v>
      </c>
    </row>
    <row r="766" spans="1:9">
      <c r="A766">
        <f t="shared" si="24"/>
        <v>760</v>
      </c>
      <c r="I766" s="217">
        <f t="shared" si="25"/>
        <v>0</v>
      </c>
    </row>
    <row r="767" spans="1:9">
      <c r="A767">
        <f t="shared" si="24"/>
        <v>761</v>
      </c>
      <c r="I767" s="217">
        <f t="shared" si="25"/>
        <v>0</v>
      </c>
    </row>
    <row r="768" spans="1:9">
      <c r="A768">
        <f t="shared" si="24"/>
        <v>762</v>
      </c>
      <c r="I768" s="217">
        <f t="shared" si="25"/>
        <v>0</v>
      </c>
    </row>
    <row r="769" spans="1:9">
      <c r="A769">
        <f t="shared" si="24"/>
        <v>763</v>
      </c>
      <c r="I769" s="217">
        <f t="shared" si="25"/>
        <v>0</v>
      </c>
    </row>
    <row r="770" spans="1:9">
      <c r="A770">
        <f t="shared" si="24"/>
        <v>764</v>
      </c>
      <c r="I770" s="217">
        <f t="shared" si="25"/>
        <v>0</v>
      </c>
    </row>
    <row r="771" spans="1:9">
      <c r="A771">
        <f t="shared" si="24"/>
        <v>765</v>
      </c>
      <c r="I771" s="217">
        <f t="shared" si="25"/>
        <v>0</v>
      </c>
    </row>
    <row r="772" spans="1:9">
      <c r="A772">
        <f t="shared" si="24"/>
        <v>766</v>
      </c>
      <c r="I772" s="217">
        <f t="shared" si="25"/>
        <v>0</v>
      </c>
    </row>
    <row r="773" spans="1:9">
      <c r="A773">
        <f t="shared" si="24"/>
        <v>767</v>
      </c>
      <c r="I773" s="217">
        <f t="shared" si="25"/>
        <v>0</v>
      </c>
    </row>
    <row r="774" spans="1:9">
      <c r="A774">
        <f t="shared" si="24"/>
        <v>768</v>
      </c>
      <c r="I774" s="217">
        <f t="shared" si="25"/>
        <v>0</v>
      </c>
    </row>
    <row r="775" spans="1:9">
      <c r="A775">
        <f t="shared" si="24"/>
        <v>769</v>
      </c>
      <c r="I775" s="217">
        <f t="shared" si="25"/>
        <v>0</v>
      </c>
    </row>
    <row r="776" spans="1:9">
      <c r="A776">
        <f t="shared" si="24"/>
        <v>770</v>
      </c>
      <c r="I776" s="217">
        <f t="shared" si="25"/>
        <v>0</v>
      </c>
    </row>
    <row r="777" spans="1:9">
      <c r="A777">
        <f t="shared" si="24"/>
        <v>771</v>
      </c>
      <c r="I777" s="217">
        <f t="shared" si="25"/>
        <v>0</v>
      </c>
    </row>
    <row r="778" spans="1:9">
      <c r="A778">
        <f t="shared" si="24"/>
        <v>772</v>
      </c>
      <c r="I778" s="217">
        <f t="shared" si="25"/>
        <v>0</v>
      </c>
    </row>
    <row r="779" spans="1:9">
      <c r="A779">
        <f t="shared" ref="A779:A842" si="26">+A778+1</f>
        <v>773</v>
      </c>
      <c r="I779" s="217">
        <f t="shared" ref="I779:I842" si="27">+H779-C779</f>
        <v>0</v>
      </c>
    </row>
    <row r="780" spans="1:9">
      <c r="A780">
        <f t="shared" si="26"/>
        <v>774</v>
      </c>
      <c r="I780" s="217">
        <f t="shared" si="27"/>
        <v>0</v>
      </c>
    </row>
    <row r="781" spans="1:9">
      <c r="A781">
        <f t="shared" si="26"/>
        <v>775</v>
      </c>
      <c r="I781" s="217">
        <f t="shared" si="27"/>
        <v>0</v>
      </c>
    </row>
    <row r="782" spans="1:9">
      <c r="A782">
        <f t="shared" si="26"/>
        <v>776</v>
      </c>
      <c r="I782" s="217">
        <f t="shared" si="27"/>
        <v>0</v>
      </c>
    </row>
    <row r="783" spans="1:9">
      <c r="A783">
        <f t="shared" si="26"/>
        <v>777</v>
      </c>
      <c r="I783" s="217">
        <f t="shared" si="27"/>
        <v>0</v>
      </c>
    </row>
    <row r="784" spans="1:9">
      <c r="A784">
        <f t="shared" si="26"/>
        <v>778</v>
      </c>
      <c r="I784" s="217">
        <f t="shared" si="27"/>
        <v>0</v>
      </c>
    </row>
    <row r="785" spans="1:9">
      <c r="A785">
        <f t="shared" si="26"/>
        <v>779</v>
      </c>
      <c r="I785" s="217">
        <f t="shared" si="27"/>
        <v>0</v>
      </c>
    </row>
    <row r="786" spans="1:9">
      <c r="A786">
        <f t="shared" si="26"/>
        <v>780</v>
      </c>
      <c r="I786" s="217">
        <f t="shared" si="27"/>
        <v>0</v>
      </c>
    </row>
    <row r="787" spans="1:9">
      <c r="A787">
        <f t="shared" si="26"/>
        <v>781</v>
      </c>
      <c r="I787" s="217">
        <f t="shared" si="27"/>
        <v>0</v>
      </c>
    </row>
    <row r="788" spans="1:9">
      <c r="A788">
        <f t="shared" si="26"/>
        <v>782</v>
      </c>
      <c r="I788" s="217">
        <f t="shared" si="27"/>
        <v>0</v>
      </c>
    </row>
    <row r="789" spans="1:9">
      <c r="A789">
        <f t="shared" si="26"/>
        <v>783</v>
      </c>
      <c r="I789" s="217">
        <f t="shared" si="27"/>
        <v>0</v>
      </c>
    </row>
    <row r="790" spans="1:9">
      <c r="A790">
        <f t="shared" si="26"/>
        <v>784</v>
      </c>
      <c r="I790" s="217">
        <f t="shared" si="27"/>
        <v>0</v>
      </c>
    </row>
    <row r="791" spans="1:9">
      <c r="A791">
        <f t="shared" si="26"/>
        <v>785</v>
      </c>
      <c r="I791" s="217">
        <f t="shared" si="27"/>
        <v>0</v>
      </c>
    </row>
    <row r="792" spans="1:9">
      <c r="A792">
        <f t="shared" si="26"/>
        <v>786</v>
      </c>
      <c r="I792" s="217">
        <f t="shared" si="27"/>
        <v>0</v>
      </c>
    </row>
    <row r="793" spans="1:9">
      <c r="A793">
        <f t="shared" si="26"/>
        <v>787</v>
      </c>
      <c r="I793" s="217">
        <f t="shared" si="27"/>
        <v>0</v>
      </c>
    </row>
    <row r="794" spans="1:9">
      <c r="A794">
        <f t="shared" si="26"/>
        <v>788</v>
      </c>
      <c r="I794" s="217">
        <f t="shared" si="27"/>
        <v>0</v>
      </c>
    </row>
    <row r="795" spans="1:9">
      <c r="A795">
        <f t="shared" si="26"/>
        <v>789</v>
      </c>
      <c r="I795" s="217">
        <f t="shared" si="27"/>
        <v>0</v>
      </c>
    </row>
    <row r="796" spans="1:9">
      <c r="A796">
        <f t="shared" si="26"/>
        <v>790</v>
      </c>
      <c r="I796" s="217">
        <f t="shared" si="27"/>
        <v>0</v>
      </c>
    </row>
    <row r="797" spans="1:9">
      <c r="A797">
        <f t="shared" si="26"/>
        <v>791</v>
      </c>
      <c r="I797" s="217">
        <f t="shared" si="27"/>
        <v>0</v>
      </c>
    </row>
    <row r="798" spans="1:9">
      <c r="A798">
        <f t="shared" si="26"/>
        <v>792</v>
      </c>
      <c r="I798" s="217">
        <f t="shared" si="27"/>
        <v>0</v>
      </c>
    </row>
    <row r="799" spans="1:9">
      <c r="A799">
        <f t="shared" si="26"/>
        <v>793</v>
      </c>
      <c r="I799" s="217">
        <f t="shared" si="27"/>
        <v>0</v>
      </c>
    </row>
    <row r="800" spans="1:9">
      <c r="A800">
        <f t="shared" si="26"/>
        <v>794</v>
      </c>
      <c r="I800" s="217">
        <f t="shared" si="27"/>
        <v>0</v>
      </c>
    </row>
    <row r="801" spans="1:9">
      <c r="A801">
        <f t="shared" si="26"/>
        <v>795</v>
      </c>
      <c r="I801" s="217">
        <f t="shared" si="27"/>
        <v>0</v>
      </c>
    </row>
    <row r="802" spans="1:9">
      <c r="A802">
        <f t="shared" si="26"/>
        <v>796</v>
      </c>
      <c r="I802" s="217">
        <f t="shared" si="27"/>
        <v>0</v>
      </c>
    </row>
    <row r="803" spans="1:9">
      <c r="A803">
        <f t="shared" si="26"/>
        <v>797</v>
      </c>
      <c r="I803" s="217">
        <f t="shared" si="27"/>
        <v>0</v>
      </c>
    </row>
    <row r="804" spans="1:9">
      <c r="A804">
        <f t="shared" si="26"/>
        <v>798</v>
      </c>
      <c r="I804" s="217">
        <f t="shared" si="27"/>
        <v>0</v>
      </c>
    </row>
    <row r="805" spans="1:9">
      <c r="A805">
        <f t="shared" si="26"/>
        <v>799</v>
      </c>
      <c r="I805" s="217">
        <f t="shared" si="27"/>
        <v>0</v>
      </c>
    </row>
    <row r="806" spans="1:9">
      <c r="A806">
        <f t="shared" si="26"/>
        <v>800</v>
      </c>
      <c r="I806" s="217">
        <f t="shared" si="27"/>
        <v>0</v>
      </c>
    </row>
    <row r="807" spans="1:9">
      <c r="A807">
        <f t="shared" si="26"/>
        <v>801</v>
      </c>
      <c r="I807" s="217">
        <f t="shared" si="27"/>
        <v>0</v>
      </c>
    </row>
    <row r="808" spans="1:9">
      <c r="A808">
        <f t="shared" si="26"/>
        <v>802</v>
      </c>
      <c r="I808" s="217">
        <f t="shared" si="27"/>
        <v>0</v>
      </c>
    </row>
    <row r="809" spans="1:9">
      <c r="A809">
        <f t="shared" si="26"/>
        <v>803</v>
      </c>
      <c r="I809" s="217">
        <f t="shared" si="27"/>
        <v>0</v>
      </c>
    </row>
    <row r="810" spans="1:9">
      <c r="A810">
        <f t="shared" si="26"/>
        <v>804</v>
      </c>
      <c r="I810" s="217">
        <f t="shared" si="27"/>
        <v>0</v>
      </c>
    </row>
    <row r="811" spans="1:9">
      <c r="A811">
        <f t="shared" si="26"/>
        <v>805</v>
      </c>
      <c r="I811" s="217">
        <f t="shared" si="27"/>
        <v>0</v>
      </c>
    </row>
    <row r="812" spans="1:9">
      <c r="A812">
        <f t="shared" si="26"/>
        <v>806</v>
      </c>
      <c r="I812" s="217">
        <f t="shared" si="27"/>
        <v>0</v>
      </c>
    </row>
    <row r="813" spans="1:9">
      <c r="A813">
        <f t="shared" si="26"/>
        <v>807</v>
      </c>
      <c r="I813" s="217">
        <f t="shared" si="27"/>
        <v>0</v>
      </c>
    </row>
    <row r="814" spans="1:9">
      <c r="A814">
        <f t="shared" si="26"/>
        <v>808</v>
      </c>
      <c r="I814" s="217">
        <f t="shared" si="27"/>
        <v>0</v>
      </c>
    </row>
    <row r="815" spans="1:9">
      <c r="A815">
        <f t="shared" si="26"/>
        <v>809</v>
      </c>
      <c r="I815" s="217">
        <f t="shared" si="27"/>
        <v>0</v>
      </c>
    </row>
    <row r="816" spans="1:9">
      <c r="A816">
        <f t="shared" si="26"/>
        <v>810</v>
      </c>
      <c r="I816" s="217">
        <f t="shared" si="27"/>
        <v>0</v>
      </c>
    </row>
    <row r="817" spans="1:9">
      <c r="A817">
        <f t="shared" si="26"/>
        <v>811</v>
      </c>
      <c r="I817" s="217">
        <f t="shared" si="27"/>
        <v>0</v>
      </c>
    </row>
    <row r="818" spans="1:9">
      <c r="A818">
        <f t="shared" si="26"/>
        <v>812</v>
      </c>
      <c r="I818" s="217">
        <f t="shared" si="27"/>
        <v>0</v>
      </c>
    </row>
    <row r="819" spans="1:9">
      <c r="A819">
        <f t="shared" si="26"/>
        <v>813</v>
      </c>
      <c r="I819" s="217">
        <f t="shared" si="27"/>
        <v>0</v>
      </c>
    </row>
    <row r="820" spans="1:9">
      <c r="A820">
        <f t="shared" si="26"/>
        <v>814</v>
      </c>
      <c r="I820" s="217">
        <f t="shared" si="27"/>
        <v>0</v>
      </c>
    </row>
    <row r="821" spans="1:9">
      <c r="A821">
        <f t="shared" si="26"/>
        <v>815</v>
      </c>
      <c r="I821" s="217">
        <f t="shared" si="27"/>
        <v>0</v>
      </c>
    </row>
    <row r="822" spans="1:9">
      <c r="A822">
        <f t="shared" si="26"/>
        <v>816</v>
      </c>
      <c r="I822" s="217">
        <f t="shared" si="27"/>
        <v>0</v>
      </c>
    </row>
    <row r="823" spans="1:9">
      <c r="A823">
        <f t="shared" si="26"/>
        <v>817</v>
      </c>
      <c r="I823" s="217">
        <f t="shared" si="27"/>
        <v>0</v>
      </c>
    </row>
    <row r="824" spans="1:9">
      <c r="A824">
        <f t="shared" si="26"/>
        <v>818</v>
      </c>
      <c r="I824" s="217">
        <f t="shared" si="27"/>
        <v>0</v>
      </c>
    </row>
    <row r="825" spans="1:9">
      <c r="A825">
        <f t="shared" si="26"/>
        <v>819</v>
      </c>
      <c r="I825" s="217">
        <f t="shared" si="27"/>
        <v>0</v>
      </c>
    </row>
    <row r="826" spans="1:9">
      <c r="A826">
        <f t="shared" si="26"/>
        <v>820</v>
      </c>
      <c r="I826" s="217">
        <f t="shared" si="27"/>
        <v>0</v>
      </c>
    </row>
    <row r="827" spans="1:9">
      <c r="A827">
        <f t="shared" si="26"/>
        <v>821</v>
      </c>
      <c r="I827" s="217">
        <f t="shared" si="27"/>
        <v>0</v>
      </c>
    </row>
    <row r="828" spans="1:9">
      <c r="A828">
        <f t="shared" si="26"/>
        <v>822</v>
      </c>
      <c r="I828" s="217">
        <f t="shared" si="27"/>
        <v>0</v>
      </c>
    </row>
    <row r="829" spans="1:9">
      <c r="A829">
        <f t="shared" si="26"/>
        <v>823</v>
      </c>
      <c r="I829" s="217">
        <f t="shared" si="27"/>
        <v>0</v>
      </c>
    </row>
    <row r="830" spans="1:9">
      <c r="A830">
        <f t="shared" si="26"/>
        <v>824</v>
      </c>
      <c r="I830" s="217">
        <f t="shared" si="27"/>
        <v>0</v>
      </c>
    </row>
    <row r="831" spans="1:9">
      <c r="A831">
        <f t="shared" si="26"/>
        <v>825</v>
      </c>
      <c r="I831" s="217">
        <f t="shared" si="27"/>
        <v>0</v>
      </c>
    </row>
    <row r="832" spans="1:9">
      <c r="A832">
        <f t="shared" si="26"/>
        <v>826</v>
      </c>
      <c r="I832" s="217">
        <f t="shared" si="27"/>
        <v>0</v>
      </c>
    </row>
    <row r="833" spans="1:9">
      <c r="A833">
        <f t="shared" si="26"/>
        <v>827</v>
      </c>
      <c r="I833" s="217">
        <f t="shared" si="27"/>
        <v>0</v>
      </c>
    </row>
    <row r="834" spans="1:9">
      <c r="A834">
        <f t="shared" si="26"/>
        <v>828</v>
      </c>
      <c r="I834" s="217">
        <f t="shared" si="27"/>
        <v>0</v>
      </c>
    </row>
    <row r="835" spans="1:9">
      <c r="A835">
        <f t="shared" si="26"/>
        <v>829</v>
      </c>
      <c r="I835" s="217">
        <f t="shared" si="27"/>
        <v>0</v>
      </c>
    </row>
    <row r="836" spans="1:9">
      <c r="A836">
        <f t="shared" si="26"/>
        <v>830</v>
      </c>
      <c r="I836" s="217">
        <f t="shared" si="27"/>
        <v>0</v>
      </c>
    </row>
    <row r="837" spans="1:9">
      <c r="A837">
        <f t="shared" si="26"/>
        <v>831</v>
      </c>
      <c r="I837" s="217">
        <f t="shared" si="27"/>
        <v>0</v>
      </c>
    </row>
    <row r="838" spans="1:9">
      <c r="A838">
        <f t="shared" si="26"/>
        <v>832</v>
      </c>
      <c r="I838" s="217">
        <f t="shared" si="27"/>
        <v>0</v>
      </c>
    </row>
    <row r="839" spans="1:9">
      <c r="A839">
        <f t="shared" si="26"/>
        <v>833</v>
      </c>
      <c r="I839" s="217">
        <f t="shared" si="27"/>
        <v>0</v>
      </c>
    </row>
    <row r="840" spans="1:9">
      <c r="A840">
        <f t="shared" si="26"/>
        <v>834</v>
      </c>
      <c r="I840" s="217">
        <f t="shared" si="27"/>
        <v>0</v>
      </c>
    </row>
    <row r="841" spans="1:9">
      <c r="A841">
        <f t="shared" si="26"/>
        <v>835</v>
      </c>
      <c r="I841" s="217">
        <f t="shared" si="27"/>
        <v>0</v>
      </c>
    </row>
    <row r="842" spans="1:9">
      <c r="A842">
        <f t="shared" si="26"/>
        <v>836</v>
      </c>
      <c r="I842" s="217">
        <f t="shared" si="27"/>
        <v>0</v>
      </c>
    </row>
    <row r="843" spans="1:9">
      <c r="A843">
        <f t="shared" ref="A843:A906" si="28">+A842+1</f>
        <v>837</v>
      </c>
      <c r="I843" s="217">
        <f t="shared" ref="I843:I906" si="29">+H843-C843</f>
        <v>0</v>
      </c>
    </row>
    <row r="844" spans="1:9">
      <c r="A844">
        <f t="shared" si="28"/>
        <v>838</v>
      </c>
      <c r="I844" s="217">
        <f t="shared" si="29"/>
        <v>0</v>
      </c>
    </row>
    <row r="845" spans="1:9">
      <c r="A845">
        <f t="shared" si="28"/>
        <v>839</v>
      </c>
      <c r="I845" s="217">
        <f t="shared" si="29"/>
        <v>0</v>
      </c>
    </row>
    <row r="846" spans="1:9">
      <c r="A846">
        <f t="shared" si="28"/>
        <v>840</v>
      </c>
      <c r="I846" s="217">
        <f t="shared" si="29"/>
        <v>0</v>
      </c>
    </row>
    <row r="847" spans="1:9">
      <c r="A847">
        <f t="shared" si="28"/>
        <v>841</v>
      </c>
      <c r="I847" s="217">
        <f t="shared" si="29"/>
        <v>0</v>
      </c>
    </row>
    <row r="848" spans="1:9">
      <c r="A848">
        <f t="shared" si="28"/>
        <v>842</v>
      </c>
      <c r="I848" s="217">
        <f t="shared" si="29"/>
        <v>0</v>
      </c>
    </row>
    <row r="849" spans="1:9">
      <c r="A849">
        <f t="shared" si="28"/>
        <v>843</v>
      </c>
      <c r="I849" s="217">
        <f t="shared" si="29"/>
        <v>0</v>
      </c>
    </row>
    <row r="850" spans="1:9">
      <c r="A850">
        <f t="shared" si="28"/>
        <v>844</v>
      </c>
      <c r="I850" s="217">
        <f t="shared" si="29"/>
        <v>0</v>
      </c>
    </row>
    <row r="851" spans="1:9">
      <c r="A851">
        <f t="shared" si="28"/>
        <v>845</v>
      </c>
      <c r="I851" s="217">
        <f t="shared" si="29"/>
        <v>0</v>
      </c>
    </row>
    <row r="852" spans="1:9">
      <c r="A852">
        <f t="shared" si="28"/>
        <v>846</v>
      </c>
      <c r="I852" s="217">
        <f t="shared" si="29"/>
        <v>0</v>
      </c>
    </row>
    <row r="853" spans="1:9">
      <c r="A853">
        <f t="shared" si="28"/>
        <v>847</v>
      </c>
      <c r="I853" s="217">
        <f t="shared" si="29"/>
        <v>0</v>
      </c>
    </row>
    <row r="854" spans="1:9">
      <c r="A854">
        <f t="shared" si="28"/>
        <v>848</v>
      </c>
      <c r="I854" s="217">
        <f t="shared" si="29"/>
        <v>0</v>
      </c>
    </row>
    <row r="855" spans="1:9">
      <c r="A855">
        <f t="shared" si="28"/>
        <v>849</v>
      </c>
      <c r="I855" s="217">
        <f t="shared" si="29"/>
        <v>0</v>
      </c>
    </row>
    <row r="856" spans="1:9">
      <c r="A856">
        <f t="shared" si="28"/>
        <v>850</v>
      </c>
      <c r="I856" s="217">
        <f t="shared" si="29"/>
        <v>0</v>
      </c>
    </row>
    <row r="857" spans="1:9">
      <c r="A857">
        <f t="shared" si="28"/>
        <v>851</v>
      </c>
      <c r="I857" s="217">
        <f t="shared" si="29"/>
        <v>0</v>
      </c>
    </row>
    <row r="858" spans="1:9">
      <c r="A858">
        <f t="shared" si="28"/>
        <v>852</v>
      </c>
      <c r="I858" s="217">
        <f t="shared" si="29"/>
        <v>0</v>
      </c>
    </row>
    <row r="859" spans="1:9">
      <c r="A859">
        <f t="shared" si="28"/>
        <v>853</v>
      </c>
      <c r="I859" s="217">
        <f t="shared" si="29"/>
        <v>0</v>
      </c>
    </row>
    <row r="860" spans="1:9">
      <c r="A860">
        <f t="shared" si="28"/>
        <v>854</v>
      </c>
      <c r="I860" s="217">
        <f t="shared" si="29"/>
        <v>0</v>
      </c>
    </row>
    <row r="861" spans="1:9">
      <c r="A861">
        <f t="shared" si="28"/>
        <v>855</v>
      </c>
      <c r="I861" s="217">
        <f t="shared" si="29"/>
        <v>0</v>
      </c>
    </row>
    <row r="862" spans="1:9">
      <c r="A862">
        <f t="shared" si="28"/>
        <v>856</v>
      </c>
      <c r="I862" s="217">
        <f t="shared" si="29"/>
        <v>0</v>
      </c>
    </row>
    <row r="863" spans="1:9">
      <c r="A863">
        <f t="shared" si="28"/>
        <v>857</v>
      </c>
      <c r="I863" s="217">
        <f t="shared" si="29"/>
        <v>0</v>
      </c>
    </row>
    <row r="864" spans="1:9">
      <c r="A864">
        <f t="shared" si="28"/>
        <v>858</v>
      </c>
      <c r="I864" s="217">
        <f t="shared" si="29"/>
        <v>0</v>
      </c>
    </row>
    <row r="865" spans="1:9">
      <c r="A865">
        <f t="shared" si="28"/>
        <v>859</v>
      </c>
      <c r="I865" s="217">
        <f t="shared" si="29"/>
        <v>0</v>
      </c>
    </row>
    <row r="866" spans="1:9">
      <c r="A866">
        <f t="shared" si="28"/>
        <v>860</v>
      </c>
      <c r="I866" s="217">
        <f t="shared" si="29"/>
        <v>0</v>
      </c>
    </row>
    <row r="867" spans="1:9">
      <c r="A867">
        <f t="shared" si="28"/>
        <v>861</v>
      </c>
      <c r="I867" s="217">
        <f t="shared" si="29"/>
        <v>0</v>
      </c>
    </row>
    <row r="868" spans="1:9">
      <c r="A868">
        <f t="shared" si="28"/>
        <v>862</v>
      </c>
      <c r="I868" s="217">
        <f t="shared" si="29"/>
        <v>0</v>
      </c>
    </row>
    <row r="869" spans="1:9">
      <c r="A869">
        <f t="shared" si="28"/>
        <v>863</v>
      </c>
      <c r="I869" s="217">
        <f t="shared" si="29"/>
        <v>0</v>
      </c>
    </row>
    <row r="870" spans="1:9">
      <c r="A870">
        <f t="shared" si="28"/>
        <v>864</v>
      </c>
      <c r="I870" s="217">
        <f t="shared" si="29"/>
        <v>0</v>
      </c>
    </row>
    <row r="871" spans="1:9">
      <c r="A871">
        <f t="shared" si="28"/>
        <v>865</v>
      </c>
      <c r="I871" s="217">
        <f t="shared" si="29"/>
        <v>0</v>
      </c>
    </row>
    <row r="872" spans="1:9">
      <c r="A872">
        <f t="shared" si="28"/>
        <v>866</v>
      </c>
      <c r="I872" s="217">
        <f t="shared" si="29"/>
        <v>0</v>
      </c>
    </row>
    <row r="873" spans="1:9">
      <c r="A873">
        <f t="shared" si="28"/>
        <v>867</v>
      </c>
      <c r="I873" s="217">
        <f t="shared" si="29"/>
        <v>0</v>
      </c>
    </row>
    <row r="874" spans="1:9">
      <c r="A874">
        <f t="shared" si="28"/>
        <v>868</v>
      </c>
      <c r="I874" s="217">
        <f t="shared" si="29"/>
        <v>0</v>
      </c>
    </row>
    <row r="875" spans="1:9">
      <c r="A875">
        <f t="shared" si="28"/>
        <v>869</v>
      </c>
      <c r="I875" s="217">
        <f t="shared" si="29"/>
        <v>0</v>
      </c>
    </row>
    <row r="876" spans="1:9">
      <c r="A876">
        <f t="shared" si="28"/>
        <v>870</v>
      </c>
      <c r="I876" s="217">
        <f t="shared" si="29"/>
        <v>0</v>
      </c>
    </row>
    <row r="877" spans="1:9">
      <c r="A877">
        <f t="shared" si="28"/>
        <v>871</v>
      </c>
      <c r="I877" s="217">
        <f t="shared" si="29"/>
        <v>0</v>
      </c>
    </row>
    <row r="878" spans="1:9">
      <c r="A878">
        <f t="shared" si="28"/>
        <v>872</v>
      </c>
      <c r="I878" s="217">
        <f t="shared" si="29"/>
        <v>0</v>
      </c>
    </row>
    <row r="879" spans="1:9">
      <c r="A879">
        <f t="shared" si="28"/>
        <v>873</v>
      </c>
      <c r="I879" s="217">
        <f t="shared" si="29"/>
        <v>0</v>
      </c>
    </row>
    <row r="880" spans="1:9">
      <c r="A880">
        <f t="shared" si="28"/>
        <v>874</v>
      </c>
      <c r="I880" s="217">
        <f t="shared" si="29"/>
        <v>0</v>
      </c>
    </row>
    <row r="881" spans="1:9">
      <c r="A881">
        <f t="shared" si="28"/>
        <v>875</v>
      </c>
      <c r="I881" s="217">
        <f t="shared" si="29"/>
        <v>0</v>
      </c>
    </row>
    <row r="882" spans="1:9">
      <c r="A882">
        <f t="shared" si="28"/>
        <v>876</v>
      </c>
      <c r="I882" s="217">
        <f t="shared" si="29"/>
        <v>0</v>
      </c>
    </row>
    <row r="883" spans="1:9">
      <c r="A883">
        <f t="shared" si="28"/>
        <v>877</v>
      </c>
      <c r="I883" s="217">
        <f t="shared" si="29"/>
        <v>0</v>
      </c>
    </row>
    <row r="884" spans="1:9">
      <c r="A884">
        <f t="shared" si="28"/>
        <v>878</v>
      </c>
      <c r="I884" s="217">
        <f t="shared" si="29"/>
        <v>0</v>
      </c>
    </row>
    <row r="885" spans="1:9">
      <c r="A885">
        <f t="shared" si="28"/>
        <v>879</v>
      </c>
      <c r="I885" s="217">
        <f t="shared" si="29"/>
        <v>0</v>
      </c>
    </row>
    <row r="886" spans="1:9">
      <c r="A886">
        <f t="shared" si="28"/>
        <v>880</v>
      </c>
      <c r="I886" s="217">
        <f t="shared" si="29"/>
        <v>0</v>
      </c>
    </row>
    <row r="887" spans="1:9">
      <c r="A887">
        <f t="shared" si="28"/>
        <v>881</v>
      </c>
      <c r="I887" s="217">
        <f t="shared" si="29"/>
        <v>0</v>
      </c>
    </row>
    <row r="888" spans="1:9">
      <c r="A888">
        <f t="shared" si="28"/>
        <v>882</v>
      </c>
      <c r="I888" s="217">
        <f t="shared" si="29"/>
        <v>0</v>
      </c>
    </row>
    <row r="889" spans="1:9">
      <c r="A889">
        <f t="shared" si="28"/>
        <v>883</v>
      </c>
      <c r="I889" s="217">
        <f t="shared" si="29"/>
        <v>0</v>
      </c>
    </row>
    <row r="890" spans="1:9">
      <c r="A890">
        <f t="shared" si="28"/>
        <v>884</v>
      </c>
      <c r="I890" s="217">
        <f t="shared" si="29"/>
        <v>0</v>
      </c>
    </row>
    <row r="891" spans="1:9">
      <c r="A891">
        <f t="shared" si="28"/>
        <v>885</v>
      </c>
      <c r="I891" s="217">
        <f t="shared" si="29"/>
        <v>0</v>
      </c>
    </row>
    <row r="892" spans="1:9">
      <c r="A892">
        <f t="shared" si="28"/>
        <v>886</v>
      </c>
      <c r="I892" s="217">
        <f t="shared" si="29"/>
        <v>0</v>
      </c>
    </row>
    <row r="893" spans="1:9">
      <c r="A893">
        <f t="shared" si="28"/>
        <v>887</v>
      </c>
      <c r="I893" s="217">
        <f t="shared" si="29"/>
        <v>0</v>
      </c>
    </row>
    <row r="894" spans="1:9">
      <c r="A894">
        <f t="shared" si="28"/>
        <v>888</v>
      </c>
      <c r="I894" s="217">
        <f t="shared" si="29"/>
        <v>0</v>
      </c>
    </row>
    <row r="895" spans="1:9">
      <c r="A895">
        <f t="shared" si="28"/>
        <v>889</v>
      </c>
      <c r="I895" s="217">
        <f t="shared" si="29"/>
        <v>0</v>
      </c>
    </row>
    <row r="896" spans="1:9">
      <c r="A896">
        <f t="shared" si="28"/>
        <v>890</v>
      </c>
      <c r="I896" s="217">
        <f t="shared" si="29"/>
        <v>0</v>
      </c>
    </row>
    <row r="897" spans="1:9">
      <c r="A897">
        <f t="shared" si="28"/>
        <v>891</v>
      </c>
      <c r="I897" s="217">
        <f t="shared" si="29"/>
        <v>0</v>
      </c>
    </row>
    <row r="898" spans="1:9">
      <c r="A898">
        <f t="shared" si="28"/>
        <v>892</v>
      </c>
      <c r="I898" s="217">
        <f t="shared" si="29"/>
        <v>0</v>
      </c>
    </row>
    <row r="899" spans="1:9">
      <c r="A899">
        <f t="shared" si="28"/>
        <v>893</v>
      </c>
      <c r="I899" s="217">
        <f t="shared" si="29"/>
        <v>0</v>
      </c>
    </row>
    <row r="900" spans="1:9">
      <c r="A900">
        <f t="shared" si="28"/>
        <v>894</v>
      </c>
      <c r="I900" s="217">
        <f t="shared" si="29"/>
        <v>0</v>
      </c>
    </row>
    <row r="901" spans="1:9">
      <c r="A901">
        <f t="shared" si="28"/>
        <v>895</v>
      </c>
      <c r="I901" s="217">
        <f t="shared" si="29"/>
        <v>0</v>
      </c>
    </row>
    <row r="902" spans="1:9">
      <c r="A902">
        <f t="shared" si="28"/>
        <v>896</v>
      </c>
      <c r="I902" s="217">
        <f t="shared" si="29"/>
        <v>0</v>
      </c>
    </row>
    <row r="903" spans="1:9">
      <c r="A903">
        <f t="shared" si="28"/>
        <v>897</v>
      </c>
      <c r="I903" s="217">
        <f t="shared" si="29"/>
        <v>0</v>
      </c>
    </row>
    <row r="904" spans="1:9">
      <c r="A904">
        <f t="shared" si="28"/>
        <v>898</v>
      </c>
      <c r="I904" s="217">
        <f t="shared" si="29"/>
        <v>0</v>
      </c>
    </row>
    <row r="905" spans="1:9">
      <c r="A905">
        <f t="shared" si="28"/>
        <v>899</v>
      </c>
      <c r="I905" s="217">
        <f t="shared" si="29"/>
        <v>0</v>
      </c>
    </row>
    <row r="906" spans="1:9">
      <c r="A906">
        <f t="shared" si="28"/>
        <v>900</v>
      </c>
      <c r="I906" s="217">
        <f t="shared" si="29"/>
        <v>0</v>
      </c>
    </row>
    <row r="907" spans="1:9">
      <c r="A907">
        <f t="shared" ref="A907:A970" si="30">+A906+1</f>
        <v>901</v>
      </c>
      <c r="I907" s="217">
        <f t="shared" ref="I907:I970" si="31">+H907-C907</f>
        <v>0</v>
      </c>
    </row>
    <row r="908" spans="1:9">
      <c r="A908">
        <f t="shared" si="30"/>
        <v>902</v>
      </c>
      <c r="I908" s="217">
        <f t="shared" si="31"/>
        <v>0</v>
      </c>
    </row>
    <row r="909" spans="1:9">
      <c r="A909">
        <f t="shared" si="30"/>
        <v>903</v>
      </c>
      <c r="I909" s="217">
        <f t="shared" si="31"/>
        <v>0</v>
      </c>
    </row>
    <row r="910" spans="1:9">
      <c r="A910">
        <f t="shared" si="30"/>
        <v>904</v>
      </c>
      <c r="I910" s="217">
        <f t="shared" si="31"/>
        <v>0</v>
      </c>
    </row>
    <row r="911" spans="1:9">
      <c r="A911">
        <f t="shared" si="30"/>
        <v>905</v>
      </c>
      <c r="I911" s="217">
        <f t="shared" si="31"/>
        <v>0</v>
      </c>
    </row>
    <row r="912" spans="1:9">
      <c r="A912">
        <f t="shared" si="30"/>
        <v>906</v>
      </c>
      <c r="I912" s="217">
        <f t="shared" si="31"/>
        <v>0</v>
      </c>
    </row>
    <row r="913" spans="1:9">
      <c r="A913">
        <f t="shared" si="30"/>
        <v>907</v>
      </c>
      <c r="I913" s="217">
        <f t="shared" si="31"/>
        <v>0</v>
      </c>
    </row>
    <row r="914" spans="1:9">
      <c r="A914">
        <f t="shared" si="30"/>
        <v>908</v>
      </c>
      <c r="I914" s="217">
        <f t="shared" si="31"/>
        <v>0</v>
      </c>
    </row>
    <row r="915" spans="1:9">
      <c r="A915">
        <f t="shared" si="30"/>
        <v>909</v>
      </c>
      <c r="I915" s="217">
        <f t="shared" si="31"/>
        <v>0</v>
      </c>
    </row>
    <row r="916" spans="1:9">
      <c r="A916">
        <f t="shared" si="30"/>
        <v>910</v>
      </c>
      <c r="I916" s="217">
        <f t="shared" si="31"/>
        <v>0</v>
      </c>
    </row>
    <row r="917" spans="1:9">
      <c r="A917">
        <f t="shared" si="30"/>
        <v>911</v>
      </c>
      <c r="I917" s="217">
        <f t="shared" si="31"/>
        <v>0</v>
      </c>
    </row>
    <row r="918" spans="1:9">
      <c r="A918">
        <f t="shared" si="30"/>
        <v>912</v>
      </c>
      <c r="I918" s="217">
        <f t="shared" si="31"/>
        <v>0</v>
      </c>
    </row>
    <row r="919" spans="1:9">
      <c r="A919">
        <f t="shared" si="30"/>
        <v>913</v>
      </c>
      <c r="I919" s="217">
        <f t="shared" si="31"/>
        <v>0</v>
      </c>
    </row>
    <row r="920" spans="1:9">
      <c r="A920">
        <f t="shared" si="30"/>
        <v>914</v>
      </c>
      <c r="I920" s="217">
        <f t="shared" si="31"/>
        <v>0</v>
      </c>
    </row>
    <row r="921" spans="1:9">
      <c r="A921">
        <f t="shared" si="30"/>
        <v>915</v>
      </c>
      <c r="I921" s="217">
        <f t="shared" si="31"/>
        <v>0</v>
      </c>
    </row>
    <row r="922" spans="1:9">
      <c r="A922">
        <f t="shared" si="30"/>
        <v>916</v>
      </c>
      <c r="I922" s="217">
        <f t="shared" si="31"/>
        <v>0</v>
      </c>
    </row>
    <row r="923" spans="1:9">
      <c r="A923">
        <f t="shared" si="30"/>
        <v>917</v>
      </c>
      <c r="I923" s="217">
        <f t="shared" si="31"/>
        <v>0</v>
      </c>
    </row>
    <row r="924" spans="1:9">
      <c r="A924">
        <f t="shared" si="30"/>
        <v>918</v>
      </c>
      <c r="I924" s="217">
        <f t="shared" si="31"/>
        <v>0</v>
      </c>
    </row>
    <row r="925" spans="1:9">
      <c r="A925">
        <f t="shared" si="30"/>
        <v>919</v>
      </c>
      <c r="I925" s="217">
        <f t="shared" si="31"/>
        <v>0</v>
      </c>
    </row>
    <row r="926" spans="1:9">
      <c r="A926">
        <f t="shared" si="30"/>
        <v>920</v>
      </c>
      <c r="I926" s="217">
        <f t="shared" si="31"/>
        <v>0</v>
      </c>
    </row>
    <row r="927" spans="1:9">
      <c r="A927">
        <f t="shared" si="30"/>
        <v>921</v>
      </c>
      <c r="I927" s="217">
        <f t="shared" si="31"/>
        <v>0</v>
      </c>
    </row>
    <row r="928" spans="1:9">
      <c r="A928">
        <f t="shared" si="30"/>
        <v>922</v>
      </c>
      <c r="I928" s="217">
        <f t="shared" si="31"/>
        <v>0</v>
      </c>
    </row>
    <row r="929" spans="1:9">
      <c r="A929">
        <f t="shared" si="30"/>
        <v>923</v>
      </c>
      <c r="I929" s="217">
        <f t="shared" si="31"/>
        <v>0</v>
      </c>
    </row>
    <row r="930" spans="1:9">
      <c r="A930">
        <f t="shared" si="30"/>
        <v>924</v>
      </c>
      <c r="I930" s="217">
        <f t="shared" si="31"/>
        <v>0</v>
      </c>
    </row>
    <row r="931" spans="1:9">
      <c r="A931">
        <f t="shared" si="30"/>
        <v>925</v>
      </c>
      <c r="I931" s="217">
        <f t="shared" si="31"/>
        <v>0</v>
      </c>
    </row>
    <row r="932" spans="1:9">
      <c r="A932">
        <f t="shared" si="30"/>
        <v>926</v>
      </c>
      <c r="I932" s="217">
        <f t="shared" si="31"/>
        <v>0</v>
      </c>
    </row>
    <row r="933" spans="1:9">
      <c r="A933">
        <f t="shared" si="30"/>
        <v>927</v>
      </c>
      <c r="I933" s="217">
        <f t="shared" si="31"/>
        <v>0</v>
      </c>
    </row>
    <row r="934" spans="1:9">
      <c r="A934">
        <f t="shared" si="30"/>
        <v>928</v>
      </c>
      <c r="I934" s="217">
        <f t="shared" si="31"/>
        <v>0</v>
      </c>
    </row>
    <row r="935" spans="1:9">
      <c r="A935">
        <f t="shared" si="30"/>
        <v>929</v>
      </c>
      <c r="I935" s="217">
        <f t="shared" si="31"/>
        <v>0</v>
      </c>
    </row>
    <row r="936" spans="1:9">
      <c r="A936">
        <f t="shared" si="30"/>
        <v>930</v>
      </c>
      <c r="I936" s="217">
        <f t="shared" si="31"/>
        <v>0</v>
      </c>
    </row>
    <row r="937" spans="1:9">
      <c r="A937">
        <f t="shared" si="30"/>
        <v>931</v>
      </c>
      <c r="I937" s="217">
        <f t="shared" si="31"/>
        <v>0</v>
      </c>
    </row>
    <row r="938" spans="1:9">
      <c r="A938">
        <f t="shared" si="30"/>
        <v>932</v>
      </c>
      <c r="I938" s="217">
        <f t="shared" si="31"/>
        <v>0</v>
      </c>
    </row>
    <row r="939" spans="1:9">
      <c r="A939">
        <f t="shared" si="30"/>
        <v>933</v>
      </c>
      <c r="I939" s="217">
        <f t="shared" si="31"/>
        <v>0</v>
      </c>
    </row>
    <row r="940" spans="1:9">
      <c r="A940">
        <f t="shared" si="30"/>
        <v>934</v>
      </c>
      <c r="I940" s="217">
        <f t="shared" si="31"/>
        <v>0</v>
      </c>
    </row>
    <row r="941" spans="1:9">
      <c r="A941">
        <f t="shared" si="30"/>
        <v>935</v>
      </c>
      <c r="I941" s="217">
        <f t="shared" si="31"/>
        <v>0</v>
      </c>
    </row>
    <row r="942" spans="1:9">
      <c r="A942">
        <f t="shared" si="30"/>
        <v>936</v>
      </c>
      <c r="I942" s="217">
        <f t="shared" si="31"/>
        <v>0</v>
      </c>
    </row>
    <row r="943" spans="1:9">
      <c r="A943">
        <f t="shared" si="30"/>
        <v>937</v>
      </c>
      <c r="I943" s="217">
        <f t="shared" si="31"/>
        <v>0</v>
      </c>
    </row>
    <row r="944" spans="1:9">
      <c r="A944">
        <f t="shared" si="30"/>
        <v>938</v>
      </c>
      <c r="I944" s="217">
        <f t="shared" si="31"/>
        <v>0</v>
      </c>
    </row>
    <row r="945" spans="1:9">
      <c r="A945">
        <f t="shared" si="30"/>
        <v>939</v>
      </c>
      <c r="I945" s="217">
        <f t="shared" si="31"/>
        <v>0</v>
      </c>
    </row>
    <row r="946" spans="1:9">
      <c r="A946">
        <f t="shared" si="30"/>
        <v>940</v>
      </c>
      <c r="I946" s="217">
        <f t="shared" si="31"/>
        <v>0</v>
      </c>
    </row>
    <row r="947" spans="1:9">
      <c r="A947">
        <f t="shared" si="30"/>
        <v>941</v>
      </c>
      <c r="I947" s="217">
        <f t="shared" si="31"/>
        <v>0</v>
      </c>
    </row>
    <row r="948" spans="1:9">
      <c r="A948">
        <f t="shared" si="30"/>
        <v>942</v>
      </c>
      <c r="I948" s="217">
        <f t="shared" si="31"/>
        <v>0</v>
      </c>
    </row>
    <row r="949" spans="1:9">
      <c r="A949">
        <f t="shared" si="30"/>
        <v>943</v>
      </c>
      <c r="I949" s="217">
        <f t="shared" si="31"/>
        <v>0</v>
      </c>
    </row>
    <row r="950" spans="1:9">
      <c r="A950">
        <f t="shared" si="30"/>
        <v>944</v>
      </c>
      <c r="I950" s="217">
        <f t="shared" si="31"/>
        <v>0</v>
      </c>
    </row>
    <row r="951" spans="1:9">
      <c r="A951">
        <f t="shared" si="30"/>
        <v>945</v>
      </c>
      <c r="I951" s="217">
        <f t="shared" si="31"/>
        <v>0</v>
      </c>
    </row>
    <row r="952" spans="1:9">
      <c r="A952">
        <f t="shared" si="30"/>
        <v>946</v>
      </c>
      <c r="I952" s="217">
        <f t="shared" si="31"/>
        <v>0</v>
      </c>
    </row>
    <row r="953" spans="1:9">
      <c r="A953">
        <f t="shared" si="30"/>
        <v>947</v>
      </c>
      <c r="I953" s="217">
        <f t="shared" si="31"/>
        <v>0</v>
      </c>
    </row>
    <row r="954" spans="1:9">
      <c r="A954">
        <f t="shared" si="30"/>
        <v>948</v>
      </c>
      <c r="I954" s="217">
        <f t="shared" si="31"/>
        <v>0</v>
      </c>
    </row>
    <row r="955" spans="1:9">
      <c r="A955">
        <f t="shared" si="30"/>
        <v>949</v>
      </c>
      <c r="I955" s="217">
        <f t="shared" si="31"/>
        <v>0</v>
      </c>
    </row>
    <row r="956" spans="1:9">
      <c r="A956">
        <f t="shared" si="30"/>
        <v>950</v>
      </c>
      <c r="I956" s="217">
        <f t="shared" si="31"/>
        <v>0</v>
      </c>
    </row>
    <row r="957" spans="1:9">
      <c r="A957">
        <f t="shared" si="30"/>
        <v>951</v>
      </c>
      <c r="I957" s="217">
        <f t="shared" si="31"/>
        <v>0</v>
      </c>
    </row>
    <row r="958" spans="1:9">
      <c r="A958">
        <f t="shared" si="30"/>
        <v>952</v>
      </c>
      <c r="I958" s="217">
        <f t="shared" si="31"/>
        <v>0</v>
      </c>
    </row>
    <row r="959" spans="1:9">
      <c r="A959">
        <f t="shared" si="30"/>
        <v>953</v>
      </c>
      <c r="I959" s="217">
        <f t="shared" si="31"/>
        <v>0</v>
      </c>
    </row>
    <row r="960" spans="1:9">
      <c r="A960">
        <f t="shared" si="30"/>
        <v>954</v>
      </c>
      <c r="I960" s="217">
        <f t="shared" si="31"/>
        <v>0</v>
      </c>
    </row>
    <row r="961" spans="1:9">
      <c r="A961">
        <f t="shared" si="30"/>
        <v>955</v>
      </c>
      <c r="I961" s="217">
        <f t="shared" si="31"/>
        <v>0</v>
      </c>
    </row>
    <row r="962" spans="1:9">
      <c r="A962">
        <f t="shared" si="30"/>
        <v>956</v>
      </c>
      <c r="I962" s="217">
        <f t="shared" si="31"/>
        <v>0</v>
      </c>
    </row>
    <row r="963" spans="1:9">
      <c r="A963">
        <f t="shared" si="30"/>
        <v>957</v>
      </c>
      <c r="I963" s="217">
        <f t="shared" si="31"/>
        <v>0</v>
      </c>
    </row>
    <row r="964" spans="1:9">
      <c r="A964">
        <f t="shared" si="30"/>
        <v>958</v>
      </c>
      <c r="I964" s="217">
        <f t="shared" si="31"/>
        <v>0</v>
      </c>
    </row>
    <row r="965" spans="1:9">
      <c r="A965">
        <f t="shared" si="30"/>
        <v>959</v>
      </c>
      <c r="I965" s="217">
        <f t="shared" si="31"/>
        <v>0</v>
      </c>
    </row>
    <row r="966" spans="1:9">
      <c r="A966">
        <f t="shared" si="30"/>
        <v>960</v>
      </c>
      <c r="I966" s="217">
        <f t="shared" si="31"/>
        <v>0</v>
      </c>
    </row>
    <row r="967" spans="1:9">
      <c r="A967">
        <f t="shared" si="30"/>
        <v>961</v>
      </c>
      <c r="I967" s="217">
        <f t="shared" si="31"/>
        <v>0</v>
      </c>
    </row>
    <row r="968" spans="1:9">
      <c r="A968">
        <f t="shared" si="30"/>
        <v>962</v>
      </c>
      <c r="I968" s="217">
        <f t="shared" si="31"/>
        <v>0</v>
      </c>
    </row>
    <row r="969" spans="1:9">
      <c r="A969">
        <f t="shared" si="30"/>
        <v>963</v>
      </c>
      <c r="I969" s="217">
        <f t="shared" si="31"/>
        <v>0</v>
      </c>
    </row>
    <row r="970" spans="1:9">
      <c r="A970">
        <f t="shared" si="30"/>
        <v>964</v>
      </c>
      <c r="I970" s="217">
        <f t="shared" si="31"/>
        <v>0</v>
      </c>
    </row>
    <row r="971" spans="1:9">
      <c r="A971">
        <f t="shared" ref="A971:A1034" si="32">+A970+1</f>
        <v>965</v>
      </c>
      <c r="I971" s="217">
        <f t="shared" ref="I971:I1034" si="33">+H971-C971</f>
        <v>0</v>
      </c>
    </row>
    <row r="972" spans="1:9">
      <c r="A972">
        <f t="shared" si="32"/>
        <v>966</v>
      </c>
      <c r="I972" s="217">
        <f t="shared" si="33"/>
        <v>0</v>
      </c>
    </row>
    <row r="973" spans="1:9">
      <c r="A973">
        <f t="shared" si="32"/>
        <v>967</v>
      </c>
      <c r="I973" s="217">
        <f t="shared" si="33"/>
        <v>0</v>
      </c>
    </row>
    <row r="974" spans="1:9">
      <c r="A974">
        <f t="shared" si="32"/>
        <v>968</v>
      </c>
      <c r="I974" s="217">
        <f t="shared" si="33"/>
        <v>0</v>
      </c>
    </row>
    <row r="975" spans="1:9">
      <c r="A975">
        <f t="shared" si="32"/>
        <v>969</v>
      </c>
      <c r="I975" s="217">
        <f t="shared" si="33"/>
        <v>0</v>
      </c>
    </row>
    <row r="976" spans="1:9">
      <c r="A976">
        <f t="shared" si="32"/>
        <v>970</v>
      </c>
      <c r="I976" s="217">
        <f t="shared" si="33"/>
        <v>0</v>
      </c>
    </row>
    <row r="977" spans="1:9">
      <c r="A977">
        <f t="shared" si="32"/>
        <v>971</v>
      </c>
      <c r="I977" s="217">
        <f t="shared" si="33"/>
        <v>0</v>
      </c>
    </row>
    <row r="978" spans="1:9">
      <c r="A978">
        <f t="shared" si="32"/>
        <v>972</v>
      </c>
      <c r="I978" s="217">
        <f t="shared" si="33"/>
        <v>0</v>
      </c>
    </row>
    <row r="979" spans="1:9">
      <c r="A979">
        <f t="shared" si="32"/>
        <v>973</v>
      </c>
      <c r="I979" s="217">
        <f t="shared" si="33"/>
        <v>0</v>
      </c>
    </row>
    <row r="980" spans="1:9">
      <c r="A980">
        <f t="shared" si="32"/>
        <v>974</v>
      </c>
      <c r="I980" s="217">
        <f t="shared" si="33"/>
        <v>0</v>
      </c>
    </row>
    <row r="981" spans="1:9">
      <c r="A981">
        <f t="shared" si="32"/>
        <v>975</v>
      </c>
      <c r="I981" s="217">
        <f t="shared" si="33"/>
        <v>0</v>
      </c>
    </row>
    <row r="982" spans="1:9">
      <c r="A982">
        <f t="shared" si="32"/>
        <v>976</v>
      </c>
      <c r="I982" s="217">
        <f t="shared" si="33"/>
        <v>0</v>
      </c>
    </row>
    <row r="983" spans="1:9">
      <c r="A983">
        <f t="shared" si="32"/>
        <v>977</v>
      </c>
      <c r="I983" s="217">
        <f t="shared" si="33"/>
        <v>0</v>
      </c>
    </row>
    <row r="984" spans="1:9">
      <c r="A984">
        <f t="shared" si="32"/>
        <v>978</v>
      </c>
      <c r="I984" s="217">
        <f t="shared" si="33"/>
        <v>0</v>
      </c>
    </row>
    <row r="985" spans="1:9">
      <c r="A985">
        <f t="shared" si="32"/>
        <v>979</v>
      </c>
      <c r="I985" s="217">
        <f t="shared" si="33"/>
        <v>0</v>
      </c>
    </row>
    <row r="986" spans="1:9">
      <c r="A986">
        <f t="shared" si="32"/>
        <v>980</v>
      </c>
      <c r="I986" s="217">
        <f t="shared" si="33"/>
        <v>0</v>
      </c>
    </row>
    <row r="987" spans="1:9">
      <c r="A987">
        <f t="shared" si="32"/>
        <v>981</v>
      </c>
      <c r="I987" s="217">
        <f t="shared" si="33"/>
        <v>0</v>
      </c>
    </row>
    <row r="988" spans="1:9">
      <c r="A988">
        <f t="shared" si="32"/>
        <v>982</v>
      </c>
      <c r="I988" s="217">
        <f t="shared" si="33"/>
        <v>0</v>
      </c>
    </row>
    <row r="989" spans="1:9">
      <c r="A989">
        <f t="shared" si="32"/>
        <v>983</v>
      </c>
      <c r="I989" s="217">
        <f t="shared" si="33"/>
        <v>0</v>
      </c>
    </row>
    <row r="990" spans="1:9">
      <c r="A990">
        <f t="shared" si="32"/>
        <v>984</v>
      </c>
      <c r="I990" s="217">
        <f t="shared" si="33"/>
        <v>0</v>
      </c>
    </row>
    <row r="991" spans="1:9">
      <c r="A991">
        <f t="shared" si="32"/>
        <v>985</v>
      </c>
      <c r="I991" s="217">
        <f t="shared" si="33"/>
        <v>0</v>
      </c>
    </row>
    <row r="992" spans="1:9">
      <c r="A992">
        <f t="shared" si="32"/>
        <v>986</v>
      </c>
      <c r="I992" s="217">
        <f t="shared" si="33"/>
        <v>0</v>
      </c>
    </row>
    <row r="993" spans="1:9">
      <c r="A993">
        <f t="shared" si="32"/>
        <v>987</v>
      </c>
      <c r="I993" s="217">
        <f t="shared" si="33"/>
        <v>0</v>
      </c>
    </row>
    <row r="994" spans="1:9">
      <c r="A994">
        <f t="shared" si="32"/>
        <v>988</v>
      </c>
      <c r="I994" s="217">
        <f t="shared" si="33"/>
        <v>0</v>
      </c>
    </row>
    <row r="995" spans="1:9">
      <c r="A995">
        <f t="shared" si="32"/>
        <v>989</v>
      </c>
      <c r="I995" s="217">
        <f t="shared" si="33"/>
        <v>0</v>
      </c>
    </row>
    <row r="996" spans="1:9">
      <c r="A996">
        <f t="shared" si="32"/>
        <v>990</v>
      </c>
      <c r="I996" s="217">
        <f t="shared" si="33"/>
        <v>0</v>
      </c>
    </row>
    <row r="997" spans="1:9">
      <c r="A997">
        <f t="shared" si="32"/>
        <v>991</v>
      </c>
      <c r="I997" s="217">
        <f t="shared" si="33"/>
        <v>0</v>
      </c>
    </row>
    <row r="998" spans="1:9">
      <c r="A998">
        <f t="shared" si="32"/>
        <v>992</v>
      </c>
      <c r="I998" s="217">
        <f t="shared" si="33"/>
        <v>0</v>
      </c>
    </row>
    <row r="999" spans="1:9">
      <c r="A999">
        <f t="shared" si="32"/>
        <v>993</v>
      </c>
      <c r="I999" s="217">
        <f t="shared" si="33"/>
        <v>0</v>
      </c>
    </row>
    <row r="1000" spans="1:9">
      <c r="A1000">
        <f t="shared" si="32"/>
        <v>994</v>
      </c>
      <c r="I1000" s="217">
        <f t="shared" si="33"/>
        <v>0</v>
      </c>
    </row>
    <row r="1001" spans="1:9">
      <c r="A1001">
        <f t="shared" si="32"/>
        <v>995</v>
      </c>
      <c r="I1001" s="217">
        <f t="shared" si="33"/>
        <v>0</v>
      </c>
    </row>
    <row r="1002" spans="1:9">
      <c r="A1002">
        <f t="shared" si="32"/>
        <v>996</v>
      </c>
      <c r="I1002" s="217">
        <f t="shared" si="33"/>
        <v>0</v>
      </c>
    </row>
    <row r="1003" spans="1:9">
      <c r="A1003">
        <f t="shared" si="32"/>
        <v>997</v>
      </c>
      <c r="I1003" s="217">
        <f t="shared" si="33"/>
        <v>0</v>
      </c>
    </row>
    <row r="1004" spans="1:9">
      <c r="A1004">
        <f t="shared" si="32"/>
        <v>998</v>
      </c>
      <c r="I1004" s="217">
        <f t="shared" si="33"/>
        <v>0</v>
      </c>
    </row>
    <row r="1005" spans="1:9">
      <c r="A1005">
        <f t="shared" si="32"/>
        <v>999</v>
      </c>
      <c r="I1005" s="217">
        <f t="shared" si="33"/>
        <v>0</v>
      </c>
    </row>
    <row r="1006" spans="1:9">
      <c r="A1006">
        <f t="shared" si="32"/>
        <v>1000</v>
      </c>
      <c r="I1006" s="217">
        <f t="shared" si="33"/>
        <v>0</v>
      </c>
    </row>
    <row r="1007" spans="1:9">
      <c r="A1007">
        <f t="shared" si="32"/>
        <v>1001</v>
      </c>
      <c r="I1007" s="217">
        <f t="shared" si="33"/>
        <v>0</v>
      </c>
    </row>
    <row r="1008" spans="1:9">
      <c r="A1008">
        <f t="shared" si="32"/>
        <v>1002</v>
      </c>
      <c r="I1008" s="217">
        <f t="shared" si="33"/>
        <v>0</v>
      </c>
    </row>
    <row r="1009" spans="1:9">
      <c r="A1009">
        <f t="shared" si="32"/>
        <v>1003</v>
      </c>
      <c r="I1009" s="217">
        <f t="shared" si="33"/>
        <v>0</v>
      </c>
    </row>
    <row r="1010" spans="1:9">
      <c r="A1010">
        <f t="shared" si="32"/>
        <v>1004</v>
      </c>
      <c r="I1010" s="217">
        <f t="shared" si="33"/>
        <v>0</v>
      </c>
    </row>
    <row r="1011" spans="1:9">
      <c r="A1011">
        <f t="shared" si="32"/>
        <v>1005</v>
      </c>
      <c r="I1011" s="217">
        <f t="shared" si="33"/>
        <v>0</v>
      </c>
    </row>
    <row r="1012" spans="1:9">
      <c r="A1012">
        <f t="shared" si="32"/>
        <v>1006</v>
      </c>
      <c r="I1012" s="217">
        <f t="shared" si="33"/>
        <v>0</v>
      </c>
    </row>
    <row r="1013" spans="1:9">
      <c r="A1013">
        <f t="shared" si="32"/>
        <v>1007</v>
      </c>
      <c r="I1013" s="217">
        <f t="shared" si="33"/>
        <v>0</v>
      </c>
    </row>
    <row r="1014" spans="1:9">
      <c r="A1014">
        <f t="shared" si="32"/>
        <v>1008</v>
      </c>
      <c r="I1014" s="217">
        <f t="shared" si="33"/>
        <v>0</v>
      </c>
    </row>
    <row r="1015" spans="1:9">
      <c r="A1015">
        <f t="shared" si="32"/>
        <v>1009</v>
      </c>
      <c r="I1015" s="217">
        <f t="shared" si="33"/>
        <v>0</v>
      </c>
    </row>
    <row r="1016" spans="1:9">
      <c r="A1016">
        <f t="shared" si="32"/>
        <v>1010</v>
      </c>
      <c r="I1016" s="217">
        <f t="shared" si="33"/>
        <v>0</v>
      </c>
    </row>
    <row r="1017" spans="1:9">
      <c r="A1017">
        <f t="shared" si="32"/>
        <v>1011</v>
      </c>
      <c r="I1017" s="217">
        <f t="shared" si="33"/>
        <v>0</v>
      </c>
    </row>
    <row r="1018" spans="1:9">
      <c r="A1018">
        <f t="shared" si="32"/>
        <v>1012</v>
      </c>
      <c r="I1018" s="217">
        <f t="shared" si="33"/>
        <v>0</v>
      </c>
    </row>
    <row r="1019" spans="1:9">
      <c r="A1019">
        <f t="shared" si="32"/>
        <v>1013</v>
      </c>
      <c r="I1019" s="217">
        <f t="shared" si="33"/>
        <v>0</v>
      </c>
    </row>
    <row r="1020" spans="1:9">
      <c r="A1020">
        <f t="shared" si="32"/>
        <v>1014</v>
      </c>
      <c r="I1020" s="217">
        <f t="shared" si="33"/>
        <v>0</v>
      </c>
    </row>
    <row r="1021" spans="1:9">
      <c r="A1021">
        <f t="shared" si="32"/>
        <v>1015</v>
      </c>
      <c r="I1021" s="217">
        <f t="shared" si="33"/>
        <v>0</v>
      </c>
    </row>
    <row r="1022" spans="1:9">
      <c r="A1022">
        <f t="shared" si="32"/>
        <v>1016</v>
      </c>
      <c r="I1022" s="217">
        <f t="shared" si="33"/>
        <v>0</v>
      </c>
    </row>
    <row r="1023" spans="1:9">
      <c r="A1023">
        <f t="shared" si="32"/>
        <v>1017</v>
      </c>
      <c r="I1023" s="217">
        <f t="shared" si="33"/>
        <v>0</v>
      </c>
    </row>
    <row r="1024" spans="1:9">
      <c r="A1024">
        <f t="shared" si="32"/>
        <v>1018</v>
      </c>
      <c r="I1024" s="217">
        <f t="shared" si="33"/>
        <v>0</v>
      </c>
    </row>
    <row r="1025" spans="1:9">
      <c r="A1025">
        <f t="shared" si="32"/>
        <v>1019</v>
      </c>
      <c r="I1025" s="217">
        <f t="shared" si="33"/>
        <v>0</v>
      </c>
    </row>
    <row r="1026" spans="1:9">
      <c r="A1026">
        <f t="shared" si="32"/>
        <v>1020</v>
      </c>
      <c r="I1026" s="217">
        <f t="shared" si="33"/>
        <v>0</v>
      </c>
    </row>
    <row r="1027" spans="1:9">
      <c r="A1027">
        <f t="shared" si="32"/>
        <v>1021</v>
      </c>
      <c r="I1027" s="217">
        <f t="shared" si="33"/>
        <v>0</v>
      </c>
    </row>
    <row r="1028" spans="1:9">
      <c r="A1028">
        <f t="shared" si="32"/>
        <v>1022</v>
      </c>
      <c r="I1028" s="217">
        <f t="shared" si="33"/>
        <v>0</v>
      </c>
    </row>
    <row r="1029" spans="1:9">
      <c r="A1029">
        <f t="shared" si="32"/>
        <v>1023</v>
      </c>
      <c r="I1029" s="217">
        <f t="shared" si="33"/>
        <v>0</v>
      </c>
    </row>
    <row r="1030" spans="1:9">
      <c r="A1030">
        <f t="shared" si="32"/>
        <v>1024</v>
      </c>
      <c r="I1030" s="217">
        <f t="shared" si="33"/>
        <v>0</v>
      </c>
    </row>
    <row r="1031" spans="1:9">
      <c r="A1031">
        <f t="shared" si="32"/>
        <v>1025</v>
      </c>
      <c r="I1031" s="217">
        <f t="shared" si="33"/>
        <v>0</v>
      </c>
    </row>
    <row r="1032" spans="1:9">
      <c r="A1032">
        <f t="shared" si="32"/>
        <v>1026</v>
      </c>
      <c r="I1032" s="217">
        <f t="shared" si="33"/>
        <v>0</v>
      </c>
    </row>
    <row r="1033" spans="1:9">
      <c r="A1033">
        <f t="shared" si="32"/>
        <v>1027</v>
      </c>
      <c r="I1033" s="217">
        <f t="shared" si="33"/>
        <v>0</v>
      </c>
    </row>
    <row r="1034" spans="1:9">
      <c r="A1034">
        <f t="shared" si="32"/>
        <v>1028</v>
      </c>
      <c r="I1034" s="217">
        <f t="shared" si="33"/>
        <v>0</v>
      </c>
    </row>
    <row r="1035" spans="1:9">
      <c r="A1035">
        <f t="shared" ref="A1035:A1098" si="34">+A1034+1</f>
        <v>1029</v>
      </c>
      <c r="I1035" s="217">
        <f t="shared" ref="I1035:I1098" si="35">+H1035-C1035</f>
        <v>0</v>
      </c>
    </row>
    <row r="1036" spans="1:9">
      <c r="A1036">
        <f t="shared" si="34"/>
        <v>1030</v>
      </c>
      <c r="I1036" s="217">
        <f t="shared" si="35"/>
        <v>0</v>
      </c>
    </row>
    <row r="1037" spans="1:9">
      <c r="A1037">
        <f t="shared" si="34"/>
        <v>1031</v>
      </c>
      <c r="I1037" s="217">
        <f t="shared" si="35"/>
        <v>0</v>
      </c>
    </row>
    <row r="1038" spans="1:9">
      <c r="A1038">
        <f t="shared" si="34"/>
        <v>1032</v>
      </c>
      <c r="I1038" s="217">
        <f t="shared" si="35"/>
        <v>0</v>
      </c>
    </row>
    <row r="1039" spans="1:9">
      <c r="A1039">
        <f t="shared" si="34"/>
        <v>1033</v>
      </c>
      <c r="I1039" s="217">
        <f t="shared" si="35"/>
        <v>0</v>
      </c>
    </row>
    <row r="1040" spans="1:9">
      <c r="A1040">
        <f t="shared" si="34"/>
        <v>1034</v>
      </c>
      <c r="I1040" s="217">
        <f t="shared" si="35"/>
        <v>0</v>
      </c>
    </row>
    <row r="1041" spans="1:9">
      <c r="A1041">
        <f t="shared" si="34"/>
        <v>1035</v>
      </c>
      <c r="I1041" s="217">
        <f t="shared" si="35"/>
        <v>0</v>
      </c>
    </row>
    <row r="1042" spans="1:9">
      <c r="A1042">
        <f t="shared" si="34"/>
        <v>1036</v>
      </c>
      <c r="I1042" s="217">
        <f t="shared" si="35"/>
        <v>0</v>
      </c>
    </row>
    <row r="1043" spans="1:9">
      <c r="A1043">
        <f t="shared" si="34"/>
        <v>1037</v>
      </c>
      <c r="I1043" s="217">
        <f t="shared" si="35"/>
        <v>0</v>
      </c>
    </row>
    <row r="1044" spans="1:9">
      <c r="A1044">
        <f t="shared" si="34"/>
        <v>1038</v>
      </c>
      <c r="I1044" s="217">
        <f t="shared" si="35"/>
        <v>0</v>
      </c>
    </row>
    <row r="1045" spans="1:9">
      <c r="A1045">
        <f t="shared" si="34"/>
        <v>1039</v>
      </c>
      <c r="I1045" s="217">
        <f t="shared" si="35"/>
        <v>0</v>
      </c>
    </row>
    <row r="1046" spans="1:9">
      <c r="A1046">
        <f t="shared" si="34"/>
        <v>1040</v>
      </c>
      <c r="I1046" s="217">
        <f t="shared" si="35"/>
        <v>0</v>
      </c>
    </row>
    <row r="1047" spans="1:9">
      <c r="A1047">
        <f t="shared" si="34"/>
        <v>1041</v>
      </c>
      <c r="I1047" s="217">
        <f t="shared" si="35"/>
        <v>0</v>
      </c>
    </row>
    <row r="1048" spans="1:9">
      <c r="A1048">
        <f t="shared" si="34"/>
        <v>1042</v>
      </c>
      <c r="I1048" s="217">
        <f t="shared" si="35"/>
        <v>0</v>
      </c>
    </row>
    <row r="1049" spans="1:9">
      <c r="A1049">
        <f t="shared" si="34"/>
        <v>1043</v>
      </c>
      <c r="I1049" s="217">
        <f t="shared" si="35"/>
        <v>0</v>
      </c>
    </row>
    <row r="1050" spans="1:9">
      <c r="A1050">
        <f t="shared" si="34"/>
        <v>1044</v>
      </c>
      <c r="I1050" s="217">
        <f t="shared" si="35"/>
        <v>0</v>
      </c>
    </row>
    <row r="1051" spans="1:9">
      <c r="A1051">
        <f t="shared" si="34"/>
        <v>1045</v>
      </c>
      <c r="I1051" s="217">
        <f t="shared" si="35"/>
        <v>0</v>
      </c>
    </row>
    <row r="1052" spans="1:9">
      <c r="A1052">
        <f t="shared" si="34"/>
        <v>1046</v>
      </c>
      <c r="I1052" s="217">
        <f t="shared" si="35"/>
        <v>0</v>
      </c>
    </row>
    <row r="1053" spans="1:9">
      <c r="A1053">
        <f t="shared" si="34"/>
        <v>1047</v>
      </c>
      <c r="I1053" s="217">
        <f t="shared" si="35"/>
        <v>0</v>
      </c>
    </row>
    <row r="1054" spans="1:9">
      <c r="A1054">
        <f t="shared" si="34"/>
        <v>1048</v>
      </c>
      <c r="I1054" s="217">
        <f t="shared" si="35"/>
        <v>0</v>
      </c>
    </row>
    <row r="1055" spans="1:9">
      <c r="A1055">
        <f t="shared" si="34"/>
        <v>1049</v>
      </c>
      <c r="I1055" s="217">
        <f t="shared" si="35"/>
        <v>0</v>
      </c>
    </row>
    <row r="1056" spans="1:9">
      <c r="A1056">
        <f t="shared" si="34"/>
        <v>1050</v>
      </c>
      <c r="I1056" s="217">
        <f t="shared" si="35"/>
        <v>0</v>
      </c>
    </row>
    <row r="1057" spans="1:9">
      <c r="A1057">
        <f t="shared" si="34"/>
        <v>1051</v>
      </c>
      <c r="I1057" s="217">
        <f t="shared" si="35"/>
        <v>0</v>
      </c>
    </row>
    <row r="1058" spans="1:9">
      <c r="A1058">
        <f t="shared" si="34"/>
        <v>1052</v>
      </c>
      <c r="I1058" s="217">
        <f t="shared" si="35"/>
        <v>0</v>
      </c>
    </row>
    <row r="1059" spans="1:9">
      <c r="A1059">
        <f t="shared" si="34"/>
        <v>1053</v>
      </c>
      <c r="I1059" s="217">
        <f t="shared" si="35"/>
        <v>0</v>
      </c>
    </row>
    <row r="1060" spans="1:9">
      <c r="A1060">
        <f t="shared" si="34"/>
        <v>1054</v>
      </c>
      <c r="I1060" s="217">
        <f t="shared" si="35"/>
        <v>0</v>
      </c>
    </row>
    <row r="1061" spans="1:9">
      <c r="A1061">
        <f t="shared" si="34"/>
        <v>1055</v>
      </c>
      <c r="I1061" s="217">
        <f t="shared" si="35"/>
        <v>0</v>
      </c>
    </row>
    <row r="1062" spans="1:9">
      <c r="A1062">
        <f t="shared" si="34"/>
        <v>1056</v>
      </c>
      <c r="I1062" s="217">
        <f t="shared" si="35"/>
        <v>0</v>
      </c>
    </row>
    <row r="1063" spans="1:9">
      <c r="A1063">
        <f t="shared" si="34"/>
        <v>1057</v>
      </c>
      <c r="I1063" s="217">
        <f t="shared" si="35"/>
        <v>0</v>
      </c>
    </row>
    <row r="1064" spans="1:9">
      <c r="A1064">
        <f t="shared" si="34"/>
        <v>1058</v>
      </c>
      <c r="I1064" s="217">
        <f t="shared" si="35"/>
        <v>0</v>
      </c>
    </row>
    <row r="1065" spans="1:9">
      <c r="A1065">
        <f t="shared" si="34"/>
        <v>1059</v>
      </c>
      <c r="I1065" s="217">
        <f t="shared" si="35"/>
        <v>0</v>
      </c>
    </row>
    <row r="1066" spans="1:9">
      <c r="A1066">
        <f t="shared" si="34"/>
        <v>1060</v>
      </c>
      <c r="I1066" s="217">
        <f t="shared" si="35"/>
        <v>0</v>
      </c>
    </row>
    <row r="1067" spans="1:9">
      <c r="A1067">
        <f t="shared" si="34"/>
        <v>1061</v>
      </c>
      <c r="I1067" s="217">
        <f t="shared" si="35"/>
        <v>0</v>
      </c>
    </row>
    <row r="1068" spans="1:9">
      <c r="A1068">
        <f t="shared" si="34"/>
        <v>1062</v>
      </c>
      <c r="I1068" s="217">
        <f t="shared" si="35"/>
        <v>0</v>
      </c>
    </row>
    <row r="1069" spans="1:9">
      <c r="A1069">
        <f t="shared" si="34"/>
        <v>1063</v>
      </c>
      <c r="I1069" s="217">
        <f t="shared" si="35"/>
        <v>0</v>
      </c>
    </row>
    <row r="1070" spans="1:9">
      <c r="A1070">
        <f t="shared" si="34"/>
        <v>1064</v>
      </c>
      <c r="I1070" s="217">
        <f t="shared" si="35"/>
        <v>0</v>
      </c>
    </row>
    <row r="1071" spans="1:9">
      <c r="A1071">
        <f t="shared" si="34"/>
        <v>1065</v>
      </c>
      <c r="I1071" s="217">
        <f t="shared" si="35"/>
        <v>0</v>
      </c>
    </row>
    <row r="1072" spans="1:9">
      <c r="A1072">
        <f t="shared" si="34"/>
        <v>1066</v>
      </c>
      <c r="I1072" s="217">
        <f t="shared" si="35"/>
        <v>0</v>
      </c>
    </row>
    <row r="1073" spans="1:9">
      <c r="A1073">
        <f t="shared" si="34"/>
        <v>1067</v>
      </c>
      <c r="I1073" s="217">
        <f t="shared" si="35"/>
        <v>0</v>
      </c>
    </row>
    <row r="1074" spans="1:9">
      <c r="A1074">
        <f t="shared" si="34"/>
        <v>1068</v>
      </c>
      <c r="I1074" s="217">
        <f t="shared" si="35"/>
        <v>0</v>
      </c>
    </row>
    <row r="1075" spans="1:9">
      <c r="A1075">
        <f t="shared" si="34"/>
        <v>1069</v>
      </c>
      <c r="I1075" s="217">
        <f t="shared" si="35"/>
        <v>0</v>
      </c>
    </row>
    <row r="1076" spans="1:9">
      <c r="A1076">
        <f t="shared" si="34"/>
        <v>1070</v>
      </c>
      <c r="I1076" s="217">
        <f t="shared" si="35"/>
        <v>0</v>
      </c>
    </row>
    <row r="1077" spans="1:9">
      <c r="A1077">
        <f t="shared" si="34"/>
        <v>1071</v>
      </c>
      <c r="I1077" s="217">
        <f t="shared" si="35"/>
        <v>0</v>
      </c>
    </row>
    <row r="1078" spans="1:9">
      <c r="A1078">
        <f t="shared" si="34"/>
        <v>1072</v>
      </c>
      <c r="I1078" s="217">
        <f t="shared" si="35"/>
        <v>0</v>
      </c>
    </row>
    <row r="1079" spans="1:9">
      <c r="A1079">
        <f t="shared" si="34"/>
        <v>1073</v>
      </c>
      <c r="I1079" s="217">
        <f t="shared" si="35"/>
        <v>0</v>
      </c>
    </row>
    <row r="1080" spans="1:9">
      <c r="A1080">
        <f t="shared" si="34"/>
        <v>1074</v>
      </c>
      <c r="I1080" s="217">
        <f t="shared" si="35"/>
        <v>0</v>
      </c>
    </row>
    <row r="1081" spans="1:9">
      <c r="A1081">
        <f t="shared" si="34"/>
        <v>1075</v>
      </c>
      <c r="I1081" s="217">
        <f t="shared" si="35"/>
        <v>0</v>
      </c>
    </row>
    <row r="1082" spans="1:9">
      <c r="A1082">
        <f t="shared" si="34"/>
        <v>1076</v>
      </c>
      <c r="I1082" s="217">
        <f t="shared" si="35"/>
        <v>0</v>
      </c>
    </row>
    <row r="1083" spans="1:9">
      <c r="A1083">
        <f t="shared" si="34"/>
        <v>1077</v>
      </c>
      <c r="I1083" s="217">
        <f t="shared" si="35"/>
        <v>0</v>
      </c>
    </row>
    <row r="1084" spans="1:9">
      <c r="A1084">
        <f t="shared" si="34"/>
        <v>1078</v>
      </c>
      <c r="I1084" s="217">
        <f t="shared" si="35"/>
        <v>0</v>
      </c>
    </row>
    <row r="1085" spans="1:9">
      <c r="A1085">
        <f t="shared" si="34"/>
        <v>1079</v>
      </c>
      <c r="I1085" s="217">
        <f t="shared" si="35"/>
        <v>0</v>
      </c>
    </row>
    <row r="1086" spans="1:9">
      <c r="A1086">
        <f t="shared" si="34"/>
        <v>1080</v>
      </c>
      <c r="I1086" s="217">
        <f t="shared" si="35"/>
        <v>0</v>
      </c>
    </row>
    <row r="1087" spans="1:9">
      <c r="A1087">
        <f t="shared" si="34"/>
        <v>1081</v>
      </c>
      <c r="I1087" s="217">
        <f t="shared" si="35"/>
        <v>0</v>
      </c>
    </row>
    <row r="1088" spans="1:9">
      <c r="A1088">
        <f t="shared" si="34"/>
        <v>1082</v>
      </c>
      <c r="I1088" s="217">
        <f t="shared" si="35"/>
        <v>0</v>
      </c>
    </row>
    <row r="1089" spans="1:9">
      <c r="A1089">
        <f t="shared" si="34"/>
        <v>1083</v>
      </c>
      <c r="I1089" s="217">
        <f t="shared" si="35"/>
        <v>0</v>
      </c>
    </row>
    <row r="1090" spans="1:9">
      <c r="A1090">
        <f t="shared" si="34"/>
        <v>1084</v>
      </c>
      <c r="I1090" s="217">
        <f t="shared" si="35"/>
        <v>0</v>
      </c>
    </row>
    <row r="1091" spans="1:9">
      <c r="A1091">
        <f t="shared" si="34"/>
        <v>1085</v>
      </c>
      <c r="I1091" s="217">
        <f t="shared" si="35"/>
        <v>0</v>
      </c>
    </row>
    <row r="1092" spans="1:9">
      <c r="A1092">
        <f t="shared" si="34"/>
        <v>1086</v>
      </c>
      <c r="I1092" s="217">
        <f t="shared" si="35"/>
        <v>0</v>
      </c>
    </row>
    <row r="1093" spans="1:9">
      <c r="A1093">
        <f t="shared" si="34"/>
        <v>1087</v>
      </c>
      <c r="I1093" s="217">
        <f t="shared" si="35"/>
        <v>0</v>
      </c>
    </row>
    <row r="1094" spans="1:9">
      <c r="A1094">
        <f t="shared" si="34"/>
        <v>1088</v>
      </c>
      <c r="I1094" s="217">
        <f t="shared" si="35"/>
        <v>0</v>
      </c>
    </row>
    <row r="1095" spans="1:9">
      <c r="A1095">
        <f t="shared" si="34"/>
        <v>1089</v>
      </c>
      <c r="I1095" s="217">
        <f t="shared" si="35"/>
        <v>0</v>
      </c>
    </row>
    <row r="1096" spans="1:9">
      <c r="A1096">
        <f t="shared" si="34"/>
        <v>1090</v>
      </c>
      <c r="I1096" s="217">
        <f t="shared" si="35"/>
        <v>0</v>
      </c>
    </row>
    <row r="1097" spans="1:9">
      <c r="A1097">
        <f t="shared" si="34"/>
        <v>1091</v>
      </c>
      <c r="I1097" s="217">
        <f t="shared" si="35"/>
        <v>0</v>
      </c>
    </row>
    <row r="1098" spans="1:9">
      <c r="A1098">
        <f t="shared" si="34"/>
        <v>1092</v>
      </c>
      <c r="I1098" s="217">
        <f t="shared" si="35"/>
        <v>0</v>
      </c>
    </row>
    <row r="1099" spans="1:9">
      <c r="A1099">
        <f t="shared" ref="A1099:A1162" si="36">+A1098+1</f>
        <v>1093</v>
      </c>
      <c r="I1099" s="217">
        <f t="shared" ref="I1099:I1162" si="37">+H1099-C1099</f>
        <v>0</v>
      </c>
    </row>
    <row r="1100" spans="1:9">
      <c r="A1100">
        <f t="shared" si="36"/>
        <v>1094</v>
      </c>
      <c r="I1100" s="217">
        <f t="shared" si="37"/>
        <v>0</v>
      </c>
    </row>
    <row r="1101" spans="1:9">
      <c r="A1101">
        <f t="shared" si="36"/>
        <v>1095</v>
      </c>
      <c r="I1101" s="217">
        <f t="shared" si="37"/>
        <v>0</v>
      </c>
    </row>
    <row r="1102" spans="1:9">
      <c r="A1102">
        <f t="shared" si="36"/>
        <v>1096</v>
      </c>
      <c r="I1102" s="217">
        <f t="shared" si="37"/>
        <v>0</v>
      </c>
    </row>
    <row r="1103" spans="1:9">
      <c r="A1103">
        <f t="shared" si="36"/>
        <v>1097</v>
      </c>
      <c r="I1103" s="217">
        <f t="shared" si="37"/>
        <v>0</v>
      </c>
    </row>
    <row r="1104" spans="1:9">
      <c r="A1104">
        <f t="shared" si="36"/>
        <v>1098</v>
      </c>
      <c r="I1104" s="217">
        <f t="shared" si="37"/>
        <v>0</v>
      </c>
    </row>
    <row r="1105" spans="1:9">
      <c r="A1105">
        <f t="shared" si="36"/>
        <v>1099</v>
      </c>
      <c r="I1105" s="217">
        <f t="shared" si="37"/>
        <v>0</v>
      </c>
    </row>
    <row r="1106" spans="1:9">
      <c r="A1106">
        <f t="shared" si="36"/>
        <v>1100</v>
      </c>
      <c r="I1106" s="217">
        <f t="shared" si="37"/>
        <v>0</v>
      </c>
    </row>
    <row r="1107" spans="1:9">
      <c r="A1107">
        <f t="shared" si="36"/>
        <v>1101</v>
      </c>
      <c r="I1107" s="217">
        <f t="shared" si="37"/>
        <v>0</v>
      </c>
    </row>
    <row r="1108" spans="1:9">
      <c r="A1108">
        <f t="shared" si="36"/>
        <v>1102</v>
      </c>
      <c r="I1108" s="217">
        <f t="shared" si="37"/>
        <v>0</v>
      </c>
    </row>
    <row r="1109" spans="1:9">
      <c r="A1109">
        <f t="shared" si="36"/>
        <v>1103</v>
      </c>
      <c r="I1109" s="217">
        <f t="shared" si="37"/>
        <v>0</v>
      </c>
    </row>
    <row r="1110" spans="1:9">
      <c r="A1110">
        <f t="shared" si="36"/>
        <v>1104</v>
      </c>
      <c r="I1110" s="217">
        <f t="shared" si="37"/>
        <v>0</v>
      </c>
    </row>
    <row r="1111" spans="1:9">
      <c r="A1111">
        <f t="shared" si="36"/>
        <v>1105</v>
      </c>
      <c r="I1111" s="217">
        <f t="shared" si="37"/>
        <v>0</v>
      </c>
    </row>
    <row r="1112" spans="1:9">
      <c r="A1112">
        <f t="shared" si="36"/>
        <v>1106</v>
      </c>
      <c r="I1112" s="217">
        <f t="shared" si="37"/>
        <v>0</v>
      </c>
    </row>
    <row r="1113" spans="1:9">
      <c r="A1113">
        <f t="shared" si="36"/>
        <v>1107</v>
      </c>
      <c r="I1113" s="217">
        <f t="shared" si="37"/>
        <v>0</v>
      </c>
    </row>
    <row r="1114" spans="1:9">
      <c r="A1114">
        <f t="shared" si="36"/>
        <v>1108</v>
      </c>
      <c r="I1114" s="217">
        <f t="shared" si="37"/>
        <v>0</v>
      </c>
    </row>
    <row r="1115" spans="1:9">
      <c r="A1115">
        <f t="shared" si="36"/>
        <v>1109</v>
      </c>
      <c r="I1115" s="217">
        <f t="shared" si="37"/>
        <v>0</v>
      </c>
    </row>
    <row r="1116" spans="1:9">
      <c r="A1116">
        <f t="shared" si="36"/>
        <v>1110</v>
      </c>
      <c r="I1116" s="217">
        <f t="shared" si="37"/>
        <v>0</v>
      </c>
    </row>
    <row r="1117" spans="1:9">
      <c r="A1117">
        <f t="shared" si="36"/>
        <v>1111</v>
      </c>
      <c r="I1117" s="217">
        <f t="shared" si="37"/>
        <v>0</v>
      </c>
    </row>
    <row r="1118" spans="1:9">
      <c r="A1118">
        <f t="shared" si="36"/>
        <v>1112</v>
      </c>
      <c r="I1118" s="217">
        <f t="shared" si="37"/>
        <v>0</v>
      </c>
    </row>
    <row r="1119" spans="1:9">
      <c r="A1119">
        <f t="shared" si="36"/>
        <v>1113</v>
      </c>
      <c r="I1119" s="217">
        <f t="shared" si="37"/>
        <v>0</v>
      </c>
    </row>
    <row r="1120" spans="1:9">
      <c r="A1120">
        <f t="shared" si="36"/>
        <v>1114</v>
      </c>
      <c r="I1120" s="217">
        <f t="shared" si="37"/>
        <v>0</v>
      </c>
    </row>
    <row r="1121" spans="1:9">
      <c r="A1121">
        <f t="shared" si="36"/>
        <v>1115</v>
      </c>
      <c r="I1121" s="217">
        <f t="shared" si="37"/>
        <v>0</v>
      </c>
    </row>
    <row r="1122" spans="1:9">
      <c r="A1122">
        <f t="shared" si="36"/>
        <v>1116</v>
      </c>
      <c r="I1122" s="217">
        <f t="shared" si="37"/>
        <v>0</v>
      </c>
    </row>
    <row r="1123" spans="1:9">
      <c r="A1123">
        <f t="shared" si="36"/>
        <v>1117</v>
      </c>
      <c r="I1123" s="217">
        <f t="shared" si="37"/>
        <v>0</v>
      </c>
    </row>
    <row r="1124" spans="1:9">
      <c r="A1124">
        <f t="shared" si="36"/>
        <v>1118</v>
      </c>
      <c r="I1124" s="217">
        <f t="shared" si="37"/>
        <v>0</v>
      </c>
    </row>
    <row r="1125" spans="1:9">
      <c r="A1125">
        <f t="shared" si="36"/>
        <v>1119</v>
      </c>
      <c r="I1125" s="217">
        <f t="shared" si="37"/>
        <v>0</v>
      </c>
    </row>
    <row r="1126" spans="1:9">
      <c r="A1126">
        <f t="shared" si="36"/>
        <v>1120</v>
      </c>
      <c r="I1126" s="217">
        <f t="shared" si="37"/>
        <v>0</v>
      </c>
    </row>
    <row r="1127" spans="1:9">
      <c r="A1127">
        <f t="shared" si="36"/>
        <v>1121</v>
      </c>
      <c r="I1127" s="217">
        <f t="shared" si="37"/>
        <v>0</v>
      </c>
    </row>
    <row r="1128" spans="1:9">
      <c r="A1128">
        <f t="shared" si="36"/>
        <v>1122</v>
      </c>
      <c r="I1128" s="217">
        <f t="shared" si="37"/>
        <v>0</v>
      </c>
    </row>
    <row r="1129" spans="1:9">
      <c r="A1129">
        <f t="shared" si="36"/>
        <v>1123</v>
      </c>
      <c r="I1129" s="217">
        <f t="shared" si="37"/>
        <v>0</v>
      </c>
    </row>
    <row r="1130" spans="1:9">
      <c r="A1130">
        <f t="shared" si="36"/>
        <v>1124</v>
      </c>
      <c r="I1130" s="217">
        <f t="shared" si="37"/>
        <v>0</v>
      </c>
    </row>
    <row r="1131" spans="1:9">
      <c r="A1131">
        <f t="shared" si="36"/>
        <v>1125</v>
      </c>
      <c r="I1131" s="217">
        <f t="shared" si="37"/>
        <v>0</v>
      </c>
    </row>
    <row r="1132" spans="1:9">
      <c r="A1132">
        <f t="shared" si="36"/>
        <v>1126</v>
      </c>
      <c r="I1132" s="217">
        <f t="shared" si="37"/>
        <v>0</v>
      </c>
    </row>
    <row r="1133" spans="1:9">
      <c r="A1133">
        <f t="shared" si="36"/>
        <v>1127</v>
      </c>
      <c r="I1133" s="217">
        <f t="shared" si="37"/>
        <v>0</v>
      </c>
    </row>
    <row r="1134" spans="1:9">
      <c r="A1134">
        <f t="shared" si="36"/>
        <v>1128</v>
      </c>
      <c r="I1134" s="217">
        <f t="shared" si="37"/>
        <v>0</v>
      </c>
    </row>
    <row r="1135" spans="1:9">
      <c r="A1135">
        <f t="shared" si="36"/>
        <v>1129</v>
      </c>
      <c r="I1135" s="217">
        <f t="shared" si="37"/>
        <v>0</v>
      </c>
    </row>
    <row r="1136" spans="1:9">
      <c r="A1136">
        <f t="shared" si="36"/>
        <v>1130</v>
      </c>
      <c r="I1136" s="217">
        <f t="shared" si="37"/>
        <v>0</v>
      </c>
    </row>
    <row r="1137" spans="1:9">
      <c r="A1137">
        <f t="shared" si="36"/>
        <v>1131</v>
      </c>
      <c r="I1137" s="217">
        <f t="shared" si="37"/>
        <v>0</v>
      </c>
    </row>
    <row r="1138" spans="1:9">
      <c r="A1138">
        <f t="shared" si="36"/>
        <v>1132</v>
      </c>
      <c r="I1138" s="217">
        <f t="shared" si="37"/>
        <v>0</v>
      </c>
    </row>
    <row r="1139" spans="1:9">
      <c r="A1139">
        <f t="shared" si="36"/>
        <v>1133</v>
      </c>
      <c r="I1139" s="217">
        <f t="shared" si="37"/>
        <v>0</v>
      </c>
    </row>
    <row r="1140" spans="1:9">
      <c r="A1140">
        <f t="shared" si="36"/>
        <v>1134</v>
      </c>
      <c r="I1140" s="217">
        <f t="shared" si="37"/>
        <v>0</v>
      </c>
    </row>
    <row r="1141" spans="1:9">
      <c r="A1141">
        <f t="shared" si="36"/>
        <v>1135</v>
      </c>
      <c r="I1141" s="217">
        <f t="shared" si="37"/>
        <v>0</v>
      </c>
    </row>
    <row r="1142" spans="1:9">
      <c r="A1142">
        <f t="shared" si="36"/>
        <v>1136</v>
      </c>
      <c r="I1142" s="217">
        <f t="shared" si="37"/>
        <v>0</v>
      </c>
    </row>
    <row r="1143" spans="1:9">
      <c r="A1143">
        <f t="shared" si="36"/>
        <v>1137</v>
      </c>
      <c r="I1143" s="217">
        <f t="shared" si="37"/>
        <v>0</v>
      </c>
    </row>
    <row r="1144" spans="1:9">
      <c r="A1144">
        <f t="shared" si="36"/>
        <v>1138</v>
      </c>
      <c r="I1144" s="217">
        <f t="shared" si="37"/>
        <v>0</v>
      </c>
    </row>
    <row r="1145" spans="1:9">
      <c r="A1145">
        <f t="shared" si="36"/>
        <v>1139</v>
      </c>
      <c r="I1145" s="217">
        <f t="shared" si="37"/>
        <v>0</v>
      </c>
    </row>
    <row r="1146" spans="1:9">
      <c r="A1146">
        <f t="shared" si="36"/>
        <v>1140</v>
      </c>
      <c r="I1146" s="217">
        <f t="shared" si="37"/>
        <v>0</v>
      </c>
    </row>
    <row r="1147" spans="1:9">
      <c r="A1147">
        <f t="shared" si="36"/>
        <v>1141</v>
      </c>
      <c r="I1147" s="217">
        <f t="shared" si="37"/>
        <v>0</v>
      </c>
    </row>
    <row r="1148" spans="1:9">
      <c r="A1148">
        <f t="shared" si="36"/>
        <v>1142</v>
      </c>
      <c r="I1148" s="217">
        <f t="shared" si="37"/>
        <v>0</v>
      </c>
    </row>
    <row r="1149" spans="1:9">
      <c r="A1149">
        <f t="shared" si="36"/>
        <v>1143</v>
      </c>
      <c r="I1149" s="217">
        <f t="shared" si="37"/>
        <v>0</v>
      </c>
    </row>
    <row r="1150" spans="1:9">
      <c r="A1150">
        <f t="shared" si="36"/>
        <v>1144</v>
      </c>
      <c r="I1150" s="217">
        <f t="shared" si="37"/>
        <v>0</v>
      </c>
    </row>
    <row r="1151" spans="1:9">
      <c r="A1151">
        <f t="shared" si="36"/>
        <v>1145</v>
      </c>
      <c r="I1151" s="217">
        <f t="shared" si="37"/>
        <v>0</v>
      </c>
    </row>
    <row r="1152" spans="1:9">
      <c r="A1152">
        <f t="shared" si="36"/>
        <v>1146</v>
      </c>
      <c r="I1152" s="217">
        <f t="shared" si="37"/>
        <v>0</v>
      </c>
    </row>
    <row r="1153" spans="1:9">
      <c r="A1153">
        <f t="shared" si="36"/>
        <v>1147</v>
      </c>
      <c r="I1153" s="217">
        <f t="shared" si="37"/>
        <v>0</v>
      </c>
    </row>
    <row r="1154" spans="1:9">
      <c r="A1154">
        <f t="shared" si="36"/>
        <v>1148</v>
      </c>
      <c r="I1154" s="217">
        <f t="shared" si="37"/>
        <v>0</v>
      </c>
    </row>
    <row r="1155" spans="1:9">
      <c r="A1155">
        <f t="shared" si="36"/>
        <v>1149</v>
      </c>
      <c r="I1155" s="217">
        <f t="shared" si="37"/>
        <v>0</v>
      </c>
    </row>
    <row r="1156" spans="1:9">
      <c r="A1156">
        <f t="shared" si="36"/>
        <v>1150</v>
      </c>
      <c r="I1156" s="217">
        <f t="shared" si="37"/>
        <v>0</v>
      </c>
    </row>
    <row r="1157" spans="1:9">
      <c r="A1157">
        <f t="shared" si="36"/>
        <v>1151</v>
      </c>
      <c r="I1157" s="217">
        <f t="shared" si="37"/>
        <v>0</v>
      </c>
    </row>
    <row r="1158" spans="1:9">
      <c r="A1158">
        <f t="shared" si="36"/>
        <v>1152</v>
      </c>
      <c r="I1158" s="217">
        <f t="shared" si="37"/>
        <v>0</v>
      </c>
    </row>
    <row r="1159" spans="1:9">
      <c r="A1159">
        <f t="shared" si="36"/>
        <v>1153</v>
      </c>
      <c r="I1159" s="217">
        <f t="shared" si="37"/>
        <v>0</v>
      </c>
    </row>
    <row r="1160" spans="1:9">
      <c r="A1160">
        <f t="shared" si="36"/>
        <v>1154</v>
      </c>
      <c r="I1160" s="217">
        <f t="shared" si="37"/>
        <v>0</v>
      </c>
    </row>
    <row r="1161" spans="1:9">
      <c r="A1161">
        <f t="shared" si="36"/>
        <v>1155</v>
      </c>
      <c r="I1161" s="217">
        <f t="shared" si="37"/>
        <v>0</v>
      </c>
    </row>
    <row r="1162" spans="1:9">
      <c r="A1162">
        <f t="shared" si="36"/>
        <v>1156</v>
      </c>
      <c r="I1162" s="217">
        <f t="shared" si="37"/>
        <v>0</v>
      </c>
    </row>
    <row r="1163" spans="1:9">
      <c r="A1163">
        <f t="shared" ref="A1163:A1226" si="38">+A1162+1</f>
        <v>1157</v>
      </c>
      <c r="I1163" s="217">
        <f t="shared" ref="I1163:I1226" si="39">+H1163-C1163</f>
        <v>0</v>
      </c>
    </row>
    <row r="1164" spans="1:9">
      <c r="A1164">
        <f t="shared" si="38"/>
        <v>1158</v>
      </c>
      <c r="I1164" s="217">
        <f t="shared" si="39"/>
        <v>0</v>
      </c>
    </row>
    <row r="1165" spans="1:9">
      <c r="A1165">
        <f t="shared" si="38"/>
        <v>1159</v>
      </c>
      <c r="I1165" s="217">
        <f t="shared" si="39"/>
        <v>0</v>
      </c>
    </row>
    <row r="1166" spans="1:9">
      <c r="A1166">
        <f t="shared" si="38"/>
        <v>1160</v>
      </c>
      <c r="I1166" s="217">
        <f t="shared" si="39"/>
        <v>0</v>
      </c>
    </row>
    <row r="1167" spans="1:9">
      <c r="A1167">
        <f t="shared" si="38"/>
        <v>1161</v>
      </c>
      <c r="I1167" s="217">
        <f t="shared" si="39"/>
        <v>0</v>
      </c>
    </row>
    <row r="1168" spans="1:9">
      <c r="A1168">
        <f t="shared" si="38"/>
        <v>1162</v>
      </c>
      <c r="I1168" s="217">
        <f t="shared" si="39"/>
        <v>0</v>
      </c>
    </row>
    <row r="1169" spans="1:9">
      <c r="A1169">
        <f t="shared" si="38"/>
        <v>1163</v>
      </c>
      <c r="I1169" s="217">
        <f t="shared" si="39"/>
        <v>0</v>
      </c>
    </row>
    <row r="1170" spans="1:9">
      <c r="A1170">
        <f t="shared" si="38"/>
        <v>1164</v>
      </c>
      <c r="I1170" s="217">
        <f t="shared" si="39"/>
        <v>0</v>
      </c>
    </row>
    <row r="1171" spans="1:9">
      <c r="A1171">
        <f t="shared" si="38"/>
        <v>1165</v>
      </c>
      <c r="I1171" s="217">
        <f t="shared" si="39"/>
        <v>0</v>
      </c>
    </row>
    <row r="1172" spans="1:9">
      <c r="A1172">
        <f t="shared" si="38"/>
        <v>1166</v>
      </c>
      <c r="I1172" s="217">
        <f t="shared" si="39"/>
        <v>0</v>
      </c>
    </row>
    <row r="1173" spans="1:9">
      <c r="A1173">
        <f t="shared" si="38"/>
        <v>1167</v>
      </c>
      <c r="I1173" s="217">
        <f t="shared" si="39"/>
        <v>0</v>
      </c>
    </row>
    <row r="1174" spans="1:9">
      <c r="A1174">
        <f t="shared" si="38"/>
        <v>1168</v>
      </c>
      <c r="I1174" s="217">
        <f t="shared" si="39"/>
        <v>0</v>
      </c>
    </row>
    <row r="1175" spans="1:9">
      <c r="A1175">
        <f t="shared" si="38"/>
        <v>1169</v>
      </c>
      <c r="I1175" s="217">
        <f t="shared" si="39"/>
        <v>0</v>
      </c>
    </row>
    <row r="1176" spans="1:9">
      <c r="A1176">
        <f t="shared" si="38"/>
        <v>1170</v>
      </c>
      <c r="I1176" s="217">
        <f t="shared" si="39"/>
        <v>0</v>
      </c>
    </row>
    <row r="1177" spans="1:9">
      <c r="A1177">
        <f t="shared" si="38"/>
        <v>1171</v>
      </c>
      <c r="I1177" s="217">
        <f t="shared" si="39"/>
        <v>0</v>
      </c>
    </row>
    <row r="1178" spans="1:9">
      <c r="A1178">
        <f t="shared" si="38"/>
        <v>1172</v>
      </c>
      <c r="I1178" s="217">
        <f t="shared" si="39"/>
        <v>0</v>
      </c>
    </row>
    <row r="1179" spans="1:9">
      <c r="A1179">
        <f t="shared" si="38"/>
        <v>1173</v>
      </c>
      <c r="I1179" s="217">
        <f t="shared" si="39"/>
        <v>0</v>
      </c>
    </row>
    <row r="1180" spans="1:9">
      <c r="A1180">
        <f t="shared" si="38"/>
        <v>1174</v>
      </c>
      <c r="I1180" s="217">
        <f t="shared" si="39"/>
        <v>0</v>
      </c>
    </row>
    <row r="1181" spans="1:9">
      <c r="A1181">
        <f t="shared" si="38"/>
        <v>1175</v>
      </c>
      <c r="I1181" s="217">
        <f t="shared" si="39"/>
        <v>0</v>
      </c>
    </row>
    <row r="1182" spans="1:9">
      <c r="A1182">
        <f t="shared" si="38"/>
        <v>1176</v>
      </c>
      <c r="I1182" s="217">
        <f t="shared" si="39"/>
        <v>0</v>
      </c>
    </row>
    <row r="1183" spans="1:9">
      <c r="A1183">
        <f t="shared" si="38"/>
        <v>1177</v>
      </c>
      <c r="I1183" s="217">
        <f t="shared" si="39"/>
        <v>0</v>
      </c>
    </row>
    <row r="1184" spans="1:9">
      <c r="A1184">
        <f t="shared" si="38"/>
        <v>1178</v>
      </c>
      <c r="I1184" s="217">
        <f t="shared" si="39"/>
        <v>0</v>
      </c>
    </row>
    <row r="1185" spans="1:9">
      <c r="A1185">
        <f t="shared" si="38"/>
        <v>1179</v>
      </c>
      <c r="I1185" s="217">
        <f t="shared" si="39"/>
        <v>0</v>
      </c>
    </row>
    <row r="1186" spans="1:9">
      <c r="A1186">
        <f t="shared" si="38"/>
        <v>1180</v>
      </c>
      <c r="I1186" s="217">
        <f t="shared" si="39"/>
        <v>0</v>
      </c>
    </row>
    <row r="1187" spans="1:9">
      <c r="A1187">
        <f t="shared" si="38"/>
        <v>1181</v>
      </c>
      <c r="I1187" s="217">
        <f t="shared" si="39"/>
        <v>0</v>
      </c>
    </row>
    <row r="1188" spans="1:9">
      <c r="A1188">
        <f t="shared" si="38"/>
        <v>1182</v>
      </c>
      <c r="I1188" s="217">
        <f t="shared" si="39"/>
        <v>0</v>
      </c>
    </row>
    <row r="1189" spans="1:9">
      <c r="A1189">
        <f t="shared" si="38"/>
        <v>1183</v>
      </c>
      <c r="I1189" s="217">
        <f t="shared" si="39"/>
        <v>0</v>
      </c>
    </row>
    <row r="1190" spans="1:9">
      <c r="A1190">
        <f t="shared" si="38"/>
        <v>1184</v>
      </c>
      <c r="I1190" s="217">
        <f t="shared" si="39"/>
        <v>0</v>
      </c>
    </row>
    <row r="1191" spans="1:9">
      <c r="A1191">
        <f t="shared" si="38"/>
        <v>1185</v>
      </c>
      <c r="I1191" s="217">
        <f t="shared" si="39"/>
        <v>0</v>
      </c>
    </row>
    <row r="1192" spans="1:9">
      <c r="A1192">
        <f t="shared" si="38"/>
        <v>1186</v>
      </c>
      <c r="I1192" s="217">
        <f t="shared" si="39"/>
        <v>0</v>
      </c>
    </row>
    <row r="1193" spans="1:9">
      <c r="A1193">
        <f t="shared" si="38"/>
        <v>1187</v>
      </c>
      <c r="I1193" s="217">
        <f t="shared" si="39"/>
        <v>0</v>
      </c>
    </row>
    <row r="1194" spans="1:9">
      <c r="A1194">
        <f t="shared" si="38"/>
        <v>1188</v>
      </c>
      <c r="I1194" s="217">
        <f t="shared" si="39"/>
        <v>0</v>
      </c>
    </row>
    <row r="1195" spans="1:9">
      <c r="A1195">
        <f t="shared" si="38"/>
        <v>1189</v>
      </c>
      <c r="I1195" s="217">
        <f t="shared" si="39"/>
        <v>0</v>
      </c>
    </row>
    <row r="1196" spans="1:9">
      <c r="A1196">
        <f t="shared" si="38"/>
        <v>1190</v>
      </c>
      <c r="I1196" s="217">
        <f t="shared" si="39"/>
        <v>0</v>
      </c>
    </row>
    <row r="1197" spans="1:9">
      <c r="A1197">
        <f t="shared" si="38"/>
        <v>1191</v>
      </c>
      <c r="I1197" s="217">
        <f t="shared" si="39"/>
        <v>0</v>
      </c>
    </row>
    <row r="1198" spans="1:9">
      <c r="A1198">
        <f t="shared" si="38"/>
        <v>1192</v>
      </c>
      <c r="I1198" s="217">
        <f t="shared" si="39"/>
        <v>0</v>
      </c>
    </row>
    <row r="1199" spans="1:9">
      <c r="A1199">
        <f t="shared" si="38"/>
        <v>1193</v>
      </c>
      <c r="I1199" s="217">
        <f t="shared" si="39"/>
        <v>0</v>
      </c>
    </row>
    <row r="1200" spans="1:9">
      <c r="A1200">
        <f t="shared" si="38"/>
        <v>1194</v>
      </c>
      <c r="I1200" s="217">
        <f t="shared" si="39"/>
        <v>0</v>
      </c>
    </row>
    <row r="1201" spans="1:9">
      <c r="A1201">
        <f t="shared" si="38"/>
        <v>1195</v>
      </c>
      <c r="I1201" s="217">
        <f t="shared" si="39"/>
        <v>0</v>
      </c>
    </row>
    <row r="1202" spans="1:9">
      <c r="A1202">
        <f t="shared" si="38"/>
        <v>1196</v>
      </c>
      <c r="I1202" s="217">
        <f t="shared" si="39"/>
        <v>0</v>
      </c>
    </row>
    <row r="1203" spans="1:9">
      <c r="A1203">
        <f t="shared" si="38"/>
        <v>1197</v>
      </c>
      <c r="I1203" s="217">
        <f t="shared" si="39"/>
        <v>0</v>
      </c>
    </row>
    <row r="1204" spans="1:9">
      <c r="A1204">
        <f t="shared" si="38"/>
        <v>1198</v>
      </c>
      <c r="I1204" s="217">
        <f t="shared" si="39"/>
        <v>0</v>
      </c>
    </row>
    <row r="1205" spans="1:9">
      <c r="A1205">
        <f t="shared" si="38"/>
        <v>1199</v>
      </c>
      <c r="I1205" s="217">
        <f t="shared" si="39"/>
        <v>0</v>
      </c>
    </row>
    <row r="1206" spans="1:9">
      <c r="A1206">
        <f t="shared" si="38"/>
        <v>1200</v>
      </c>
      <c r="I1206" s="217">
        <f t="shared" si="39"/>
        <v>0</v>
      </c>
    </row>
    <row r="1207" spans="1:9">
      <c r="A1207">
        <f t="shared" si="38"/>
        <v>1201</v>
      </c>
      <c r="I1207" s="217">
        <f t="shared" si="39"/>
        <v>0</v>
      </c>
    </row>
    <row r="1208" spans="1:9">
      <c r="A1208">
        <f t="shared" si="38"/>
        <v>1202</v>
      </c>
      <c r="I1208" s="217">
        <f t="shared" si="39"/>
        <v>0</v>
      </c>
    </row>
    <row r="1209" spans="1:9">
      <c r="A1209">
        <f t="shared" si="38"/>
        <v>1203</v>
      </c>
      <c r="I1209" s="217">
        <f t="shared" si="39"/>
        <v>0</v>
      </c>
    </row>
    <row r="1210" spans="1:9">
      <c r="A1210">
        <f t="shared" si="38"/>
        <v>1204</v>
      </c>
      <c r="I1210" s="217">
        <f t="shared" si="39"/>
        <v>0</v>
      </c>
    </row>
    <row r="1211" spans="1:9">
      <c r="A1211">
        <f t="shared" si="38"/>
        <v>1205</v>
      </c>
      <c r="I1211" s="217">
        <f t="shared" si="39"/>
        <v>0</v>
      </c>
    </row>
    <row r="1212" spans="1:9">
      <c r="A1212">
        <f t="shared" si="38"/>
        <v>1206</v>
      </c>
      <c r="I1212" s="217">
        <f t="shared" si="39"/>
        <v>0</v>
      </c>
    </row>
    <row r="1213" spans="1:9">
      <c r="A1213">
        <f t="shared" si="38"/>
        <v>1207</v>
      </c>
      <c r="I1213" s="217">
        <f t="shared" si="39"/>
        <v>0</v>
      </c>
    </row>
    <row r="1214" spans="1:9">
      <c r="A1214">
        <f t="shared" si="38"/>
        <v>1208</v>
      </c>
      <c r="I1214" s="217">
        <f t="shared" si="39"/>
        <v>0</v>
      </c>
    </row>
    <row r="1215" spans="1:9">
      <c r="A1215">
        <f t="shared" si="38"/>
        <v>1209</v>
      </c>
      <c r="I1215" s="217">
        <f t="shared" si="39"/>
        <v>0</v>
      </c>
    </row>
    <row r="1216" spans="1:9">
      <c r="A1216">
        <f t="shared" si="38"/>
        <v>1210</v>
      </c>
      <c r="I1216" s="217">
        <f t="shared" si="39"/>
        <v>0</v>
      </c>
    </row>
    <row r="1217" spans="1:9">
      <c r="A1217">
        <f t="shared" si="38"/>
        <v>1211</v>
      </c>
      <c r="I1217" s="217">
        <f t="shared" si="39"/>
        <v>0</v>
      </c>
    </row>
    <row r="1218" spans="1:9">
      <c r="A1218">
        <f t="shared" si="38"/>
        <v>1212</v>
      </c>
      <c r="I1218" s="217">
        <f t="shared" si="39"/>
        <v>0</v>
      </c>
    </row>
    <row r="1219" spans="1:9">
      <c r="A1219">
        <f t="shared" si="38"/>
        <v>1213</v>
      </c>
      <c r="I1219" s="217">
        <f t="shared" si="39"/>
        <v>0</v>
      </c>
    </row>
    <row r="1220" spans="1:9">
      <c r="A1220">
        <f t="shared" si="38"/>
        <v>1214</v>
      </c>
      <c r="I1220" s="217">
        <f t="shared" si="39"/>
        <v>0</v>
      </c>
    </row>
    <row r="1221" spans="1:9">
      <c r="A1221">
        <f t="shared" si="38"/>
        <v>1215</v>
      </c>
      <c r="I1221" s="217">
        <f t="shared" si="39"/>
        <v>0</v>
      </c>
    </row>
    <row r="1222" spans="1:9">
      <c r="A1222">
        <f t="shared" si="38"/>
        <v>1216</v>
      </c>
      <c r="I1222" s="217">
        <f t="shared" si="39"/>
        <v>0</v>
      </c>
    </row>
    <row r="1223" spans="1:9">
      <c r="A1223">
        <f t="shared" si="38"/>
        <v>1217</v>
      </c>
      <c r="I1223" s="217">
        <f t="shared" si="39"/>
        <v>0</v>
      </c>
    </row>
    <row r="1224" spans="1:9">
      <c r="A1224">
        <f t="shared" si="38"/>
        <v>1218</v>
      </c>
      <c r="I1224" s="217">
        <f t="shared" si="39"/>
        <v>0</v>
      </c>
    </row>
    <row r="1225" spans="1:9">
      <c r="A1225">
        <f t="shared" si="38"/>
        <v>1219</v>
      </c>
      <c r="I1225" s="217">
        <f t="shared" si="39"/>
        <v>0</v>
      </c>
    </row>
    <row r="1226" spans="1:9">
      <c r="A1226">
        <f t="shared" si="38"/>
        <v>1220</v>
      </c>
      <c r="I1226" s="217">
        <f t="shared" si="39"/>
        <v>0</v>
      </c>
    </row>
    <row r="1227" spans="1:9">
      <c r="A1227">
        <f t="shared" ref="A1227:A1290" si="40">+A1226+1</f>
        <v>1221</v>
      </c>
      <c r="I1227" s="217">
        <f t="shared" ref="I1227:I1290" si="41">+H1227-C1227</f>
        <v>0</v>
      </c>
    </row>
    <row r="1228" spans="1:9">
      <c r="A1228">
        <f t="shared" si="40"/>
        <v>1222</v>
      </c>
      <c r="I1228" s="217">
        <f t="shared" si="41"/>
        <v>0</v>
      </c>
    </row>
    <row r="1229" spans="1:9">
      <c r="A1229">
        <f t="shared" si="40"/>
        <v>1223</v>
      </c>
      <c r="I1229" s="217">
        <f t="shared" si="41"/>
        <v>0</v>
      </c>
    </row>
    <row r="1230" spans="1:9">
      <c r="A1230">
        <f t="shared" si="40"/>
        <v>1224</v>
      </c>
      <c r="I1230" s="217">
        <f t="shared" si="41"/>
        <v>0</v>
      </c>
    </row>
    <row r="1231" spans="1:9">
      <c r="A1231">
        <f t="shared" si="40"/>
        <v>1225</v>
      </c>
      <c r="I1231" s="217">
        <f t="shared" si="41"/>
        <v>0</v>
      </c>
    </row>
    <row r="1232" spans="1:9">
      <c r="A1232">
        <f t="shared" si="40"/>
        <v>1226</v>
      </c>
      <c r="I1232" s="217">
        <f t="shared" si="41"/>
        <v>0</v>
      </c>
    </row>
    <row r="1233" spans="1:9">
      <c r="A1233">
        <f t="shared" si="40"/>
        <v>1227</v>
      </c>
      <c r="I1233" s="217">
        <f t="shared" si="41"/>
        <v>0</v>
      </c>
    </row>
    <row r="1234" spans="1:9">
      <c r="A1234">
        <f t="shared" si="40"/>
        <v>1228</v>
      </c>
      <c r="I1234" s="217">
        <f t="shared" si="41"/>
        <v>0</v>
      </c>
    </row>
    <row r="1235" spans="1:9">
      <c r="A1235">
        <f t="shared" si="40"/>
        <v>1229</v>
      </c>
      <c r="I1235" s="217">
        <f t="shared" si="41"/>
        <v>0</v>
      </c>
    </row>
    <row r="1236" spans="1:9">
      <c r="A1236">
        <f t="shared" si="40"/>
        <v>1230</v>
      </c>
      <c r="I1236" s="217">
        <f t="shared" si="41"/>
        <v>0</v>
      </c>
    </row>
    <row r="1237" spans="1:9">
      <c r="A1237">
        <f t="shared" si="40"/>
        <v>1231</v>
      </c>
      <c r="I1237" s="217">
        <f t="shared" si="41"/>
        <v>0</v>
      </c>
    </row>
    <row r="1238" spans="1:9">
      <c r="A1238">
        <f t="shared" si="40"/>
        <v>1232</v>
      </c>
      <c r="I1238" s="217">
        <f t="shared" si="41"/>
        <v>0</v>
      </c>
    </row>
    <row r="1239" spans="1:9">
      <c r="A1239">
        <f t="shared" si="40"/>
        <v>1233</v>
      </c>
      <c r="I1239" s="217">
        <f t="shared" si="41"/>
        <v>0</v>
      </c>
    </row>
    <row r="1240" spans="1:9">
      <c r="A1240">
        <f t="shared" si="40"/>
        <v>1234</v>
      </c>
      <c r="I1240" s="217">
        <f t="shared" si="41"/>
        <v>0</v>
      </c>
    </row>
    <row r="1241" spans="1:9">
      <c r="A1241">
        <f t="shared" si="40"/>
        <v>1235</v>
      </c>
      <c r="I1241" s="217">
        <f t="shared" si="41"/>
        <v>0</v>
      </c>
    </row>
    <row r="1242" spans="1:9">
      <c r="A1242">
        <f t="shared" si="40"/>
        <v>1236</v>
      </c>
      <c r="I1242" s="217">
        <f t="shared" si="41"/>
        <v>0</v>
      </c>
    </row>
    <row r="1243" spans="1:9">
      <c r="A1243">
        <f t="shared" si="40"/>
        <v>1237</v>
      </c>
      <c r="I1243" s="217">
        <f t="shared" si="41"/>
        <v>0</v>
      </c>
    </row>
    <row r="1244" spans="1:9">
      <c r="A1244">
        <f t="shared" si="40"/>
        <v>1238</v>
      </c>
      <c r="I1244" s="217">
        <f t="shared" si="41"/>
        <v>0</v>
      </c>
    </row>
    <row r="1245" spans="1:9">
      <c r="A1245">
        <f t="shared" si="40"/>
        <v>1239</v>
      </c>
      <c r="I1245" s="217">
        <f t="shared" si="41"/>
        <v>0</v>
      </c>
    </row>
    <row r="1246" spans="1:9">
      <c r="A1246">
        <f t="shared" si="40"/>
        <v>1240</v>
      </c>
      <c r="I1246" s="217">
        <f t="shared" si="41"/>
        <v>0</v>
      </c>
    </row>
    <row r="1247" spans="1:9">
      <c r="A1247">
        <f t="shared" si="40"/>
        <v>1241</v>
      </c>
      <c r="I1247" s="217">
        <f t="shared" si="41"/>
        <v>0</v>
      </c>
    </row>
    <row r="1248" spans="1:9">
      <c r="A1248">
        <f t="shared" si="40"/>
        <v>1242</v>
      </c>
      <c r="I1248" s="217">
        <f t="shared" si="41"/>
        <v>0</v>
      </c>
    </row>
    <row r="1249" spans="1:9">
      <c r="A1249">
        <f t="shared" si="40"/>
        <v>1243</v>
      </c>
      <c r="I1249" s="217">
        <f t="shared" si="41"/>
        <v>0</v>
      </c>
    </row>
    <row r="1250" spans="1:9">
      <c r="A1250">
        <f t="shared" si="40"/>
        <v>1244</v>
      </c>
      <c r="I1250" s="217">
        <f t="shared" si="41"/>
        <v>0</v>
      </c>
    </row>
    <row r="1251" spans="1:9">
      <c r="A1251">
        <f t="shared" si="40"/>
        <v>1245</v>
      </c>
      <c r="I1251" s="217">
        <f t="shared" si="41"/>
        <v>0</v>
      </c>
    </row>
    <row r="1252" spans="1:9">
      <c r="A1252">
        <f t="shared" si="40"/>
        <v>1246</v>
      </c>
      <c r="I1252" s="217">
        <f t="shared" si="41"/>
        <v>0</v>
      </c>
    </row>
    <row r="1253" spans="1:9">
      <c r="A1253">
        <f t="shared" si="40"/>
        <v>1247</v>
      </c>
      <c r="I1253" s="217">
        <f t="shared" si="41"/>
        <v>0</v>
      </c>
    </row>
    <row r="1254" spans="1:9">
      <c r="A1254">
        <f t="shared" si="40"/>
        <v>1248</v>
      </c>
      <c r="I1254" s="217">
        <f t="shared" si="41"/>
        <v>0</v>
      </c>
    </row>
    <row r="1255" spans="1:9">
      <c r="A1255">
        <f t="shared" si="40"/>
        <v>1249</v>
      </c>
      <c r="I1255" s="217">
        <f t="shared" si="41"/>
        <v>0</v>
      </c>
    </row>
    <row r="1256" spans="1:9">
      <c r="A1256">
        <f t="shared" si="40"/>
        <v>1250</v>
      </c>
      <c r="I1256" s="217">
        <f t="shared" si="41"/>
        <v>0</v>
      </c>
    </row>
    <row r="1257" spans="1:9">
      <c r="A1257">
        <f t="shared" si="40"/>
        <v>1251</v>
      </c>
      <c r="I1257" s="217">
        <f t="shared" si="41"/>
        <v>0</v>
      </c>
    </row>
    <row r="1258" spans="1:9">
      <c r="A1258">
        <f t="shared" si="40"/>
        <v>1252</v>
      </c>
      <c r="I1258" s="217">
        <f t="shared" si="41"/>
        <v>0</v>
      </c>
    </row>
    <row r="1259" spans="1:9">
      <c r="A1259">
        <f t="shared" si="40"/>
        <v>1253</v>
      </c>
      <c r="I1259" s="217">
        <f t="shared" si="41"/>
        <v>0</v>
      </c>
    </row>
    <row r="1260" spans="1:9">
      <c r="A1260">
        <f t="shared" si="40"/>
        <v>1254</v>
      </c>
      <c r="I1260" s="217">
        <f t="shared" si="41"/>
        <v>0</v>
      </c>
    </row>
    <row r="1261" spans="1:9">
      <c r="A1261">
        <f t="shared" si="40"/>
        <v>1255</v>
      </c>
      <c r="I1261" s="217">
        <f t="shared" si="41"/>
        <v>0</v>
      </c>
    </row>
    <row r="1262" spans="1:9">
      <c r="A1262">
        <f t="shared" si="40"/>
        <v>1256</v>
      </c>
      <c r="I1262" s="217">
        <f t="shared" si="41"/>
        <v>0</v>
      </c>
    </row>
    <row r="1263" spans="1:9">
      <c r="A1263">
        <f t="shared" si="40"/>
        <v>1257</v>
      </c>
      <c r="I1263" s="217">
        <f t="shared" si="41"/>
        <v>0</v>
      </c>
    </row>
    <row r="1264" spans="1:9">
      <c r="A1264">
        <f t="shared" si="40"/>
        <v>1258</v>
      </c>
      <c r="I1264" s="217">
        <f t="shared" si="41"/>
        <v>0</v>
      </c>
    </row>
    <row r="1265" spans="1:9">
      <c r="A1265">
        <f t="shared" si="40"/>
        <v>1259</v>
      </c>
      <c r="I1265" s="217">
        <f t="shared" si="41"/>
        <v>0</v>
      </c>
    </row>
    <row r="1266" spans="1:9">
      <c r="A1266">
        <f t="shared" si="40"/>
        <v>1260</v>
      </c>
      <c r="I1266" s="217">
        <f t="shared" si="41"/>
        <v>0</v>
      </c>
    </row>
    <row r="1267" spans="1:9">
      <c r="A1267">
        <f t="shared" si="40"/>
        <v>1261</v>
      </c>
      <c r="I1267" s="217">
        <f t="shared" si="41"/>
        <v>0</v>
      </c>
    </row>
    <row r="1268" spans="1:9">
      <c r="A1268">
        <f t="shared" si="40"/>
        <v>1262</v>
      </c>
      <c r="I1268" s="217">
        <f t="shared" si="41"/>
        <v>0</v>
      </c>
    </row>
    <row r="1269" spans="1:9">
      <c r="A1269">
        <f t="shared" si="40"/>
        <v>1263</v>
      </c>
      <c r="I1269" s="217">
        <f t="shared" si="41"/>
        <v>0</v>
      </c>
    </row>
    <row r="1270" spans="1:9">
      <c r="A1270">
        <f t="shared" si="40"/>
        <v>1264</v>
      </c>
      <c r="I1270" s="217">
        <f t="shared" si="41"/>
        <v>0</v>
      </c>
    </row>
    <row r="1271" spans="1:9">
      <c r="A1271">
        <f t="shared" si="40"/>
        <v>1265</v>
      </c>
      <c r="I1271" s="217">
        <f t="shared" si="41"/>
        <v>0</v>
      </c>
    </row>
    <row r="1272" spans="1:9">
      <c r="A1272">
        <f t="shared" si="40"/>
        <v>1266</v>
      </c>
      <c r="I1272" s="217">
        <f t="shared" si="41"/>
        <v>0</v>
      </c>
    </row>
    <row r="1273" spans="1:9">
      <c r="A1273">
        <f t="shared" si="40"/>
        <v>1267</v>
      </c>
      <c r="I1273" s="217">
        <f t="shared" si="41"/>
        <v>0</v>
      </c>
    </row>
    <row r="1274" spans="1:9">
      <c r="A1274">
        <f t="shared" si="40"/>
        <v>1268</v>
      </c>
      <c r="I1274" s="217">
        <f t="shared" si="41"/>
        <v>0</v>
      </c>
    </row>
    <row r="1275" spans="1:9">
      <c r="A1275">
        <f t="shared" si="40"/>
        <v>1269</v>
      </c>
      <c r="I1275" s="217">
        <f t="shared" si="41"/>
        <v>0</v>
      </c>
    </row>
    <row r="1276" spans="1:9">
      <c r="A1276">
        <f t="shared" si="40"/>
        <v>1270</v>
      </c>
      <c r="I1276" s="217">
        <f t="shared" si="41"/>
        <v>0</v>
      </c>
    </row>
    <row r="1277" spans="1:9">
      <c r="A1277">
        <f t="shared" si="40"/>
        <v>1271</v>
      </c>
      <c r="I1277" s="217">
        <f t="shared" si="41"/>
        <v>0</v>
      </c>
    </row>
    <row r="1278" spans="1:9">
      <c r="A1278">
        <f t="shared" si="40"/>
        <v>1272</v>
      </c>
      <c r="I1278" s="217">
        <f t="shared" si="41"/>
        <v>0</v>
      </c>
    </row>
    <row r="1279" spans="1:9">
      <c r="A1279">
        <f t="shared" si="40"/>
        <v>1273</v>
      </c>
      <c r="I1279" s="217">
        <f t="shared" si="41"/>
        <v>0</v>
      </c>
    </row>
    <row r="1280" spans="1:9">
      <c r="A1280">
        <f t="shared" si="40"/>
        <v>1274</v>
      </c>
      <c r="I1280" s="217">
        <f t="shared" si="41"/>
        <v>0</v>
      </c>
    </row>
    <row r="1281" spans="1:9">
      <c r="A1281">
        <f t="shared" si="40"/>
        <v>1275</v>
      </c>
      <c r="I1281" s="217">
        <f t="shared" si="41"/>
        <v>0</v>
      </c>
    </row>
    <row r="1282" spans="1:9">
      <c r="A1282">
        <f t="shared" si="40"/>
        <v>1276</v>
      </c>
      <c r="I1282" s="217">
        <f t="shared" si="41"/>
        <v>0</v>
      </c>
    </row>
    <row r="1283" spans="1:9">
      <c r="A1283">
        <f t="shared" si="40"/>
        <v>1277</v>
      </c>
      <c r="I1283" s="217">
        <f t="shared" si="41"/>
        <v>0</v>
      </c>
    </row>
    <row r="1284" spans="1:9">
      <c r="A1284">
        <f t="shared" si="40"/>
        <v>1278</v>
      </c>
      <c r="I1284" s="217">
        <f t="shared" si="41"/>
        <v>0</v>
      </c>
    </row>
    <row r="1285" spans="1:9">
      <c r="A1285">
        <f t="shared" si="40"/>
        <v>1279</v>
      </c>
      <c r="I1285" s="217">
        <f t="shared" si="41"/>
        <v>0</v>
      </c>
    </row>
    <row r="1286" spans="1:9">
      <c r="A1286">
        <f t="shared" si="40"/>
        <v>1280</v>
      </c>
      <c r="I1286" s="217">
        <f t="shared" si="41"/>
        <v>0</v>
      </c>
    </row>
    <row r="1287" spans="1:9">
      <c r="A1287">
        <f t="shared" si="40"/>
        <v>1281</v>
      </c>
      <c r="I1287" s="217">
        <f t="shared" si="41"/>
        <v>0</v>
      </c>
    </row>
    <row r="1288" spans="1:9">
      <c r="A1288">
        <f t="shared" si="40"/>
        <v>1282</v>
      </c>
      <c r="I1288" s="217">
        <f t="shared" si="41"/>
        <v>0</v>
      </c>
    </row>
    <row r="1289" spans="1:9">
      <c r="A1289">
        <f t="shared" si="40"/>
        <v>1283</v>
      </c>
      <c r="I1289" s="217">
        <f t="shared" si="41"/>
        <v>0</v>
      </c>
    </row>
    <row r="1290" spans="1:9">
      <c r="A1290">
        <f t="shared" si="40"/>
        <v>1284</v>
      </c>
      <c r="I1290" s="217">
        <f t="shared" si="41"/>
        <v>0</v>
      </c>
    </row>
    <row r="1291" spans="1:9">
      <c r="A1291">
        <f t="shared" ref="A1291:A1354" si="42">+A1290+1</f>
        <v>1285</v>
      </c>
      <c r="I1291" s="217">
        <f t="shared" ref="I1291:I1354" si="43">+H1291-C1291</f>
        <v>0</v>
      </c>
    </row>
    <row r="1292" spans="1:9">
      <c r="A1292">
        <f t="shared" si="42"/>
        <v>1286</v>
      </c>
      <c r="I1292" s="217">
        <f t="shared" si="43"/>
        <v>0</v>
      </c>
    </row>
    <row r="1293" spans="1:9">
      <c r="A1293">
        <f t="shared" si="42"/>
        <v>1287</v>
      </c>
      <c r="I1293" s="217">
        <f t="shared" si="43"/>
        <v>0</v>
      </c>
    </row>
    <row r="1294" spans="1:9">
      <c r="A1294">
        <f t="shared" si="42"/>
        <v>1288</v>
      </c>
      <c r="I1294" s="217">
        <f t="shared" si="43"/>
        <v>0</v>
      </c>
    </row>
    <row r="1295" spans="1:9">
      <c r="A1295">
        <f t="shared" si="42"/>
        <v>1289</v>
      </c>
      <c r="I1295" s="217">
        <f t="shared" si="43"/>
        <v>0</v>
      </c>
    </row>
    <row r="1296" spans="1:9">
      <c r="A1296">
        <f t="shared" si="42"/>
        <v>1290</v>
      </c>
      <c r="I1296" s="217">
        <f t="shared" si="43"/>
        <v>0</v>
      </c>
    </row>
    <row r="1297" spans="1:9">
      <c r="A1297">
        <f t="shared" si="42"/>
        <v>1291</v>
      </c>
      <c r="I1297" s="217">
        <f t="shared" si="43"/>
        <v>0</v>
      </c>
    </row>
    <row r="1298" spans="1:9">
      <c r="A1298">
        <f t="shared" si="42"/>
        <v>1292</v>
      </c>
      <c r="I1298" s="217">
        <f t="shared" si="43"/>
        <v>0</v>
      </c>
    </row>
    <row r="1299" spans="1:9">
      <c r="A1299">
        <f t="shared" si="42"/>
        <v>1293</v>
      </c>
      <c r="I1299" s="217">
        <f t="shared" si="43"/>
        <v>0</v>
      </c>
    </row>
    <row r="1300" spans="1:9">
      <c r="A1300">
        <f t="shared" si="42"/>
        <v>1294</v>
      </c>
      <c r="I1300" s="217">
        <f t="shared" si="43"/>
        <v>0</v>
      </c>
    </row>
    <row r="1301" spans="1:9">
      <c r="A1301">
        <f t="shared" si="42"/>
        <v>1295</v>
      </c>
      <c r="I1301" s="217">
        <f t="shared" si="43"/>
        <v>0</v>
      </c>
    </row>
    <row r="1302" spans="1:9">
      <c r="A1302">
        <f t="shared" si="42"/>
        <v>1296</v>
      </c>
      <c r="I1302" s="217">
        <f t="shared" si="43"/>
        <v>0</v>
      </c>
    </row>
    <row r="1303" spans="1:9">
      <c r="A1303">
        <f t="shared" si="42"/>
        <v>1297</v>
      </c>
      <c r="I1303" s="217">
        <f t="shared" si="43"/>
        <v>0</v>
      </c>
    </row>
    <row r="1304" spans="1:9">
      <c r="A1304">
        <f t="shared" si="42"/>
        <v>1298</v>
      </c>
      <c r="I1304" s="217">
        <f t="shared" si="43"/>
        <v>0</v>
      </c>
    </row>
    <row r="1305" spans="1:9">
      <c r="A1305">
        <f t="shared" si="42"/>
        <v>1299</v>
      </c>
      <c r="I1305" s="217">
        <f t="shared" si="43"/>
        <v>0</v>
      </c>
    </row>
    <row r="1306" spans="1:9">
      <c r="A1306">
        <f t="shared" si="42"/>
        <v>1300</v>
      </c>
      <c r="I1306" s="217">
        <f t="shared" si="43"/>
        <v>0</v>
      </c>
    </row>
    <row r="1307" spans="1:9">
      <c r="A1307">
        <f t="shared" si="42"/>
        <v>1301</v>
      </c>
      <c r="I1307" s="217">
        <f t="shared" si="43"/>
        <v>0</v>
      </c>
    </row>
    <row r="1308" spans="1:9">
      <c r="A1308">
        <f t="shared" si="42"/>
        <v>1302</v>
      </c>
      <c r="I1308" s="217">
        <f t="shared" si="43"/>
        <v>0</v>
      </c>
    </row>
    <row r="1309" spans="1:9">
      <c r="A1309">
        <f t="shared" si="42"/>
        <v>1303</v>
      </c>
      <c r="I1309" s="217">
        <f t="shared" si="43"/>
        <v>0</v>
      </c>
    </row>
    <row r="1310" spans="1:9">
      <c r="A1310">
        <f t="shared" si="42"/>
        <v>1304</v>
      </c>
      <c r="I1310" s="217">
        <f t="shared" si="43"/>
        <v>0</v>
      </c>
    </row>
    <row r="1311" spans="1:9">
      <c r="A1311">
        <f t="shared" si="42"/>
        <v>1305</v>
      </c>
      <c r="I1311" s="217">
        <f t="shared" si="43"/>
        <v>0</v>
      </c>
    </row>
    <row r="1312" spans="1:9">
      <c r="A1312">
        <f t="shared" si="42"/>
        <v>1306</v>
      </c>
      <c r="I1312" s="217">
        <f t="shared" si="43"/>
        <v>0</v>
      </c>
    </row>
    <row r="1313" spans="1:9">
      <c r="A1313">
        <f t="shared" si="42"/>
        <v>1307</v>
      </c>
      <c r="I1313" s="217">
        <f t="shared" si="43"/>
        <v>0</v>
      </c>
    </row>
    <row r="1314" spans="1:9">
      <c r="A1314">
        <f t="shared" si="42"/>
        <v>1308</v>
      </c>
      <c r="I1314" s="217">
        <f t="shared" si="43"/>
        <v>0</v>
      </c>
    </row>
    <row r="1315" spans="1:9">
      <c r="A1315">
        <f t="shared" si="42"/>
        <v>1309</v>
      </c>
      <c r="I1315" s="217">
        <f t="shared" si="43"/>
        <v>0</v>
      </c>
    </row>
    <row r="1316" spans="1:9">
      <c r="A1316">
        <f t="shared" si="42"/>
        <v>1310</v>
      </c>
      <c r="I1316" s="217">
        <f t="shared" si="43"/>
        <v>0</v>
      </c>
    </row>
    <row r="1317" spans="1:9">
      <c r="A1317">
        <f t="shared" si="42"/>
        <v>1311</v>
      </c>
      <c r="I1317" s="217">
        <f t="shared" si="43"/>
        <v>0</v>
      </c>
    </row>
    <row r="1318" spans="1:9">
      <c r="A1318">
        <f t="shared" si="42"/>
        <v>1312</v>
      </c>
      <c r="I1318" s="217">
        <f t="shared" si="43"/>
        <v>0</v>
      </c>
    </row>
    <row r="1319" spans="1:9">
      <c r="A1319">
        <f t="shared" si="42"/>
        <v>1313</v>
      </c>
      <c r="I1319" s="217">
        <f t="shared" si="43"/>
        <v>0</v>
      </c>
    </row>
    <row r="1320" spans="1:9">
      <c r="A1320">
        <f t="shared" si="42"/>
        <v>1314</v>
      </c>
      <c r="I1320" s="217">
        <f t="shared" si="43"/>
        <v>0</v>
      </c>
    </row>
    <row r="1321" spans="1:9">
      <c r="A1321">
        <f t="shared" si="42"/>
        <v>1315</v>
      </c>
      <c r="I1321" s="217">
        <f t="shared" si="43"/>
        <v>0</v>
      </c>
    </row>
    <row r="1322" spans="1:9">
      <c r="A1322">
        <f t="shared" si="42"/>
        <v>1316</v>
      </c>
      <c r="I1322" s="217">
        <f t="shared" si="43"/>
        <v>0</v>
      </c>
    </row>
    <row r="1323" spans="1:9">
      <c r="A1323">
        <f t="shared" si="42"/>
        <v>1317</v>
      </c>
      <c r="I1323" s="217">
        <f t="shared" si="43"/>
        <v>0</v>
      </c>
    </row>
    <row r="1324" spans="1:9">
      <c r="A1324">
        <f t="shared" si="42"/>
        <v>1318</v>
      </c>
      <c r="I1324" s="217">
        <f t="shared" si="43"/>
        <v>0</v>
      </c>
    </row>
    <row r="1325" spans="1:9">
      <c r="A1325">
        <f t="shared" si="42"/>
        <v>1319</v>
      </c>
      <c r="I1325" s="217">
        <f t="shared" si="43"/>
        <v>0</v>
      </c>
    </row>
    <row r="1326" spans="1:9">
      <c r="A1326">
        <f t="shared" si="42"/>
        <v>1320</v>
      </c>
      <c r="I1326" s="217">
        <f t="shared" si="43"/>
        <v>0</v>
      </c>
    </row>
    <row r="1327" spans="1:9">
      <c r="A1327">
        <f t="shared" si="42"/>
        <v>1321</v>
      </c>
      <c r="I1327" s="217">
        <f t="shared" si="43"/>
        <v>0</v>
      </c>
    </row>
    <row r="1328" spans="1:9">
      <c r="A1328">
        <f t="shared" si="42"/>
        <v>1322</v>
      </c>
      <c r="I1328" s="217">
        <f t="shared" si="43"/>
        <v>0</v>
      </c>
    </row>
    <row r="1329" spans="1:9">
      <c r="A1329">
        <f t="shared" si="42"/>
        <v>1323</v>
      </c>
      <c r="I1329" s="217">
        <f t="shared" si="43"/>
        <v>0</v>
      </c>
    </row>
    <row r="1330" spans="1:9">
      <c r="A1330">
        <f t="shared" si="42"/>
        <v>1324</v>
      </c>
      <c r="I1330" s="217">
        <f t="shared" si="43"/>
        <v>0</v>
      </c>
    </row>
    <row r="1331" spans="1:9">
      <c r="A1331">
        <f t="shared" si="42"/>
        <v>1325</v>
      </c>
      <c r="I1331" s="217">
        <f t="shared" si="43"/>
        <v>0</v>
      </c>
    </row>
    <row r="1332" spans="1:9">
      <c r="A1332">
        <f t="shared" si="42"/>
        <v>1326</v>
      </c>
      <c r="I1332" s="217">
        <f t="shared" si="43"/>
        <v>0</v>
      </c>
    </row>
    <row r="1333" spans="1:9">
      <c r="A1333">
        <f t="shared" si="42"/>
        <v>1327</v>
      </c>
      <c r="I1333" s="217">
        <f t="shared" si="43"/>
        <v>0</v>
      </c>
    </row>
    <row r="1334" spans="1:9">
      <c r="A1334">
        <f t="shared" si="42"/>
        <v>1328</v>
      </c>
      <c r="I1334" s="217">
        <f t="shared" si="43"/>
        <v>0</v>
      </c>
    </row>
    <row r="1335" spans="1:9">
      <c r="A1335">
        <f t="shared" si="42"/>
        <v>1329</v>
      </c>
      <c r="I1335" s="217">
        <f t="shared" si="43"/>
        <v>0</v>
      </c>
    </row>
    <row r="1336" spans="1:9">
      <c r="A1336">
        <f t="shared" si="42"/>
        <v>1330</v>
      </c>
      <c r="I1336" s="217">
        <f t="shared" si="43"/>
        <v>0</v>
      </c>
    </row>
    <row r="1337" spans="1:9">
      <c r="A1337">
        <f t="shared" si="42"/>
        <v>1331</v>
      </c>
      <c r="I1337" s="217">
        <f t="shared" si="43"/>
        <v>0</v>
      </c>
    </row>
    <row r="1338" spans="1:9">
      <c r="A1338">
        <f t="shared" si="42"/>
        <v>1332</v>
      </c>
      <c r="I1338" s="217">
        <f t="shared" si="43"/>
        <v>0</v>
      </c>
    </row>
    <row r="1339" spans="1:9">
      <c r="A1339">
        <f t="shared" si="42"/>
        <v>1333</v>
      </c>
      <c r="I1339" s="217">
        <f t="shared" si="43"/>
        <v>0</v>
      </c>
    </row>
    <row r="1340" spans="1:9">
      <c r="A1340">
        <f t="shared" si="42"/>
        <v>1334</v>
      </c>
      <c r="I1340" s="217">
        <f t="shared" si="43"/>
        <v>0</v>
      </c>
    </row>
    <row r="1341" spans="1:9">
      <c r="A1341">
        <f t="shared" si="42"/>
        <v>1335</v>
      </c>
      <c r="I1341" s="217">
        <f t="shared" si="43"/>
        <v>0</v>
      </c>
    </row>
    <row r="1342" spans="1:9">
      <c r="A1342">
        <f t="shared" si="42"/>
        <v>1336</v>
      </c>
      <c r="I1342" s="217">
        <f t="shared" si="43"/>
        <v>0</v>
      </c>
    </row>
    <row r="1343" spans="1:9">
      <c r="A1343">
        <f t="shared" si="42"/>
        <v>1337</v>
      </c>
      <c r="I1343" s="217">
        <f t="shared" si="43"/>
        <v>0</v>
      </c>
    </row>
    <row r="1344" spans="1:9">
      <c r="A1344">
        <f t="shared" si="42"/>
        <v>1338</v>
      </c>
      <c r="I1344" s="217">
        <f t="shared" si="43"/>
        <v>0</v>
      </c>
    </row>
    <row r="1345" spans="1:9">
      <c r="A1345">
        <f t="shared" si="42"/>
        <v>1339</v>
      </c>
      <c r="I1345" s="217">
        <f t="shared" si="43"/>
        <v>0</v>
      </c>
    </row>
    <row r="1346" spans="1:9">
      <c r="A1346">
        <f t="shared" si="42"/>
        <v>1340</v>
      </c>
      <c r="I1346" s="217">
        <f t="shared" si="43"/>
        <v>0</v>
      </c>
    </row>
    <row r="1347" spans="1:9">
      <c r="A1347">
        <f t="shared" si="42"/>
        <v>1341</v>
      </c>
      <c r="I1347" s="217">
        <f t="shared" si="43"/>
        <v>0</v>
      </c>
    </row>
    <row r="1348" spans="1:9">
      <c r="A1348">
        <f t="shared" si="42"/>
        <v>1342</v>
      </c>
      <c r="I1348" s="217">
        <f t="shared" si="43"/>
        <v>0</v>
      </c>
    </row>
    <row r="1349" spans="1:9">
      <c r="A1349">
        <f t="shared" si="42"/>
        <v>1343</v>
      </c>
      <c r="I1349" s="217">
        <f t="shared" si="43"/>
        <v>0</v>
      </c>
    </row>
    <row r="1350" spans="1:9">
      <c r="A1350">
        <f t="shared" si="42"/>
        <v>1344</v>
      </c>
      <c r="I1350" s="217">
        <f t="shared" si="43"/>
        <v>0</v>
      </c>
    </row>
    <row r="1351" spans="1:9">
      <c r="A1351">
        <f t="shared" si="42"/>
        <v>1345</v>
      </c>
      <c r="I1351" s="217">
        <f t="shared" si="43"/>
        <v>0</v>
      </c>
    </row>
    <row r="1352" spans="1:9">
      <c r="A1352">
        <f t="shared" si="42"/>
        <v>1346</v>
      </c>
      <c r="I1352" s="217">
        <f t="shared" si="43"/>
        <v>0</v>
      </c>
    </row>
    <row r="1353" spans="1:9">
      <c r="A1353">
        <f t="shared" si="42"/>
        <v>1347</v>
      </c>
      <c r="I1353" s="217">
        <f t="shared" si="43"/>
        <v>0</v>
      </c>
    </row>
    <row r="1354" spans="1:9">
      <c r="A1354">
        <f t="shared" si="42"/>
        <v>1348</v>
      </c>
      <c r="I1354" s="217">
        <f t="shared" si="43"/>
        <v>0</v>
      </c>
    </row>
    <row r="1355" spans="1:9">
      <c r="A1355">
        <f t="shared" ref="A1355:A1418" si="44">+A1354+1</f>
        <v>1349</v>
      </c>
      <c r="I1355" s="217">
        <f t="shared" ref="I1355:I1418" si="45">+H1355-C1355</f>
        <v>0</v>
      </c>
    </row>
    <row r="1356" spans="1:9">
      <c r="A1356">
        <f t="shared" si="44"/>
        <v>1350</v>
      </c>
      <c r="I1356" s="217">
        <f t="shared" si="45"/>
        <v>0</v>
      </c>
    </row>
    <row r="1357" spans="1:9">
      <c r="A1357">
        <f t="shared" si="44"/>
        <v>1351</v>
      </c>
      <c r="I1357" s="217">
        <f t="shared" si="45"/>
        <v>0</v>
      </c>
    </row>
    <row r="1358" spans="1:9">
      <c r="A1358">
        <f t="shared" si="44"/>
        <v>1352</v>
      </c>
      <c r="I1358" s="217">
        <f t="shared" si="45"/>
        <v>0</v>
      </c>
    </row>
    <row r="1359" spans="1:9">
      <c r="A1359">
        <f t="shared" si="44"/>
        <v>1353</v>
      </c>
      <c r="I1359" s="217">
        <f t="shared" si="45"/>
        <v>0</v>
      </c>
    </row>
    <row r="1360" spans="1:9">
      <c r="A1360">
        <f t="shared" si="44"/>
        <v>1354</v>
      </c>
      <c r="I1360" s="217">
        <f t="shared" si="45"/>
        <v>0</v>
      </c>
    </row>
    <row r="1361" spans="1:9">
      <c r="A1361">
        <f t="shared" si="44"/>
        <v>1355</v>
      </c>
      <c r="I1361" s="217">
        <f t="shared" si="45"/>
        <v>0</v>
      </c>
    </row>
    <row r="1362" spans="1:9">
      <c r="A1362">
        <f t="shared" si="44"/>
        <v>1356</v>
      </c>
      <c r="I1362" s="217">
        <f t="shared" si="45"/>
        <v>0</v>
      </c>
    </row>
    <row r="1363" spans="1:9">
      <c r="A1363">
        <f t="shared" si="44"/>
        <v>1357</v>
      </c>
      <c r="I1363" s="217">
        <f t="shared" si="45"/>
        <v>0</v>
      </c>
    </row>
    <row r="1364" spans="1:9">
      <c r="A1364">
        <f t="shared" si="44"/>
        <v>1358</v>
      </c>
      <c r="I1364" s="217">
        <f t="shared" si="45"/>
        <v>0</v>
      </c>
    </row>
    <row r="1365" spans="1:9">
      <c r="A1365">
        <f t="shared" si="44"/>
        <v>1359</v>
      </c>
      <c r="I1365" s="217">
        <f t="shared" si="45"/>
        <v>0</v>
      </c>
    </row>
    <row r="1366" spans="1:9">
      <c r="A1366">
        <f t="shared" si="44"/>
        <v>1360</v>
      </c>
      <c r="I1366" s="217">
        <f t="shared" si="45"/>
        <v>0</v>
      </c>
    </row>
    <row r="1367" spans="1:9">
      <c r="A1367">
        <f t="shared" si="44"/>
        <v>1361</v>
      </c>
      <c r="I1367" s="217">
        <f t="shared" si="45"/>
        <v>0</v>
      </c>
    </row>
    <row r="1368" spans="1:9">
      <c r="A1368">
        <f t="shared" si="44"/>
        <v>1362</v>
      </c>
      <c r="I1368" s="217">
        <f t="shared" si="45"/>
        <v>0</v>
      </c>
    </row>
    <row r="1369" spans="1:9">
      <c r="A1369">
        <f t="shared" si="44"/>
        <v>1363</v>
      </c>
      <c r="I1369" s="217">
        <f t="shared" si="45"/>
        <v>0</v>
      </c>
    </row>
    <row r="1370" spans="1:9">
      <c r="A1370">
        <f t="shared" si="44"/>
        <v>1364</v>
      </c>
      <c r="I1370" s="217">
        <f t="shared" si="45"/>
        <v>0</v>
      </c>
    </row>
    <row r="1371" spans="1:9">
      <c r="A1371">
        <f t="shared" si="44"/>
        <v>1365</v>
      </c>
      <c r="I1371" s="217">
        <f t="shared" si="45"/>
        <v>0</v>
      </c>
    </row>
    <row r="1372" spans="1:9">
      <c r="A1372">
        <f t="shared" si="44"/>
        <v>1366</v>
      </c>
      <c r="I1372" s="217">
        <f t="shared" si="45"/>
        <v>0</v>
      </c>
    </row>
    <row r="1373" spans="1:9">
      <c r="A1373">
        <f t="shared" si="44"/>
        <v>1367</v>
      </c>
      <c r="I1373" s="217">
        <f t="shared" si="45"/>
        <v>0</v>
      </c>
    </row>
    <row r="1374" spans="1:9">
      <c r="A1374">
        <f t="shared" si="44"/>
        <v>1368</v>
      </c>
      <c r="I1374" s="217">
        <f t="shared" si="45"/>
        <v>0</v>
      </c>
    </row>
    <row r="1375" spans="1:9">
      <c r="A1375">
        <f t="shared" si="44"/>
        <v>1369</v>
      </c>
      <c r="I1375" s="217">
        <f t="shared" si="45"/>
        <v>0</v>
      </c>
    </row>
    <row r="1376" spans="1:9">
      <c r="A1376">
        <f t="shared" si="44"/>
        <v>1370</v>
      </c>
      <c r="I1376" s="217">
        <f t="shared" si="45"/>
        <v>0</v>
      </c>
    </row>
    <row r="1377" spans="1:9">
      <c r="A1377">
        <f t="shared" si="44"/>
        <v>1371</v>
      </c>
      <c r="I1377" s="217">
        <f t="shared" si="45"/>
        <v>0</v>
      </c>
    </row>
    <row r="1378" spans="1:9">
      <c r="A1378">
        <f t="shared" si="44"/>
        <v>1372</v>
      </c>
      <c r="I1378" s="217">
        <f t="shared" si="45"/>
        <v>0</v>
      </c>
    </row>
    <row r="1379" spans="1:9">
      <c r="A1379">
        <f t="shared" si="44"/>
        <v>1373</v>
      </c>
      <c r="I1379" s="217">
        <f t="shared" si="45"/>
        <v>0</v>
      </c>
    </row>
    <row r="1380" spans="1:9">
      <c r="A1380">
        <f t="shared" si="44"/>
        <v>1374</v>
      </c>
      <c r="I1380" s="217">
        <f t="shared" si="45"/>
        <v>0</v>
      </c>
    </row>
    <row r="1381" spans="1:9">
      <c r="A1381">
        <f t="shared" si="44"/>
        <v>1375</v>
      </c>
      <c r="I1381" s="217">
        <f t="shared" si="45"/>
        <v>0</v>
      </c>
    </row>
    <row r="1382" spans="1:9">
      <c r="A1382">
        <f t="shared" si="44"/>
        <v>1376</v>
      </c>
      <c r="I1382" s="217">
        <f t="shared" si="45"/>
        <v>0</v>
      </c>
    </row>
    <row r="1383" spans="1:9">
      <c r="A1383">
        <f t="shared" si="44"/>
        <v>1377</v>
      </c>
      <c r="I1383" s="217">
        <f t="shared" si="45"/>
        <v>0</v>
      </c>
    </row>
    <row r="1384" spans="1:9">
      <c r="A1384">
        <f t="shared" si="44"/>
        <v>1378</v>
      </c>
      <c r="I1384" s="217">
        <f t="shared" si="45"/>
        <v>0</v>
      </c>
    </row>
    <row r="1385" spans="1:9">
      <c r="A1385">
        <f t="shared" si="44"/>
        <v>1379</v>
      </c>
      <c r="I1385" s="217">
        <f t="shared" si="45"/>
        <v>0</v>
      </c>
    </row>
    <row r="1386" spans="1:9">
      <c r="A1386">
        <f t="shared" si="44"/>
        <v>1380</v>
      </c>
      <c r="I1386" s="217">
        <f t="shared" si="45"/>
        <v>0</v>
      </c>
    </row>
    <row r="1387" spans="1:9">
      <c r="A1387">
        <f t="shared" si="44"/>
        <v>1381</v>
      </c>
      <c r="I1387" s="217">
        <f t="shared" si="45"/>
        <v>0</v>
      </c>
    </row>
    <row r="1388" spans="1:9">
      <c r="A1388">
        <f t="shared" si="44"/>
        <v>1382</v>
      </c>
      <c r="I1388" s="217">
        <f t="shared" si="45"/>
        <v>0</v>
      </c>
    </row>
    <row r="1389" spans="1:9">
      <c r="A1389">
        <f t="shared" si="44"/>
        <v>1383</v>
      </c>
      <c r="I1389" s="217">
        <f t="shared" si="45"/>
        <v>0</v>
      </c>
    </row>
    <row r="1390" spans="1:9">
      <c r="A1390">
        <f t="shared" si="44"/>
        <v>1384</v>
      </c>
      <c r="I1390" s="217">
        <f t="shared" si="45"/>
        <v>0</v>
      </c>
    </row>
    <row r="1391" spans="1:9">
      <c r="A1391">
        <f t="shared" si="44"/>
        <v>1385</v>
      </c>
      <c r="I1391" s="217">
        <f t="shared" si="45"/>
        <v>0</v>
      </c>
    </row>
    <row r="1392" spans="1:9">
      <c r="A1392">
        <f t="shared" si="44"/>
        <v>1386</v>
      </c>
      <c r="I1392" s="217">
        <f t="shared" si="45"/>
        <v>0</v>
      </c>
    </row>
    <row r="1393" spans="1:9">
      <c r="A1393">
        <f t="shared" si="44"/>
        <v>1387</v>
      </c>
      <c r="I1393" s="217">
        <f t="shared" si="45"/>
        <v>0</v>
      </c>
    </row>
    <row r="1394" spans="1:9">
      <c r="A1394">
        <f t="shared" si="44"/>
        <v>1388</v>
      </c>
      <c r="I1394" s="217">
        <f t="shared" si="45"/>
        <v>0</v>
      </c>
    </row>
    <row r="1395" spans="1:9">
      <c r="A1395">
        <f t="shared" si="44"/>
        <v>1389</v>
      </c>
      <c r="I1395" s="217">
        <f t="shared" si="45"/>
        <v>0</v>
      </c>
    </row>
    <row r="1396" spans="1:9">
      <c r="A1396">
        <f t="shared" si="44"/>
        <v>1390</v>
      </c>
      <c r="I1396" s="217">
        <f t="shared" si="45"/>
        <v>0</v>
      </c>
    </row>
    <row r="1397" spans="1:9">
      <c r="A1397">
        <f t="shared" si="44"/>
        <v>1391</v>
      </c>
      <c r="I1397" s="217">
        <f t="shared" si="45"/>
        <v>0</v>
      </c>
    </row>
    <row r="1398" spans="1:9">
      <c r="A1398">
        <f t="shared" si="44"/>
        <v>1392</v>
      </c>
      <c r="I1398" s="217">
        <f t="shared" si="45"/>
        <v>0</v>
      </c>
    </row>
    <row r="1399" spans="1:9">
      <c r="A1399">
        <f t="shared" si="44"/>
        <v>1393</v>
      </c>
      <c r="I1399" s="217">
        <f t="shared" si="45"/>
        <v>0</v>
      </c>
    </row>
    <row r="1400" spans="1:9">
      <c r="A1400">
        <f t="shared" si="44"/>
        <v>1394</v>
      </c>
      <c r="I1400" s="217">
        <f t="shared" si="45"/>
        <v>0</v>
      </c>
    </row>
    <row r="1401" spans="1:9">
      <c r="A1401">
        <f t="shared" si="44"/>
        <v>1395</v>
      </c>
      <c r="I1401" s="217">
        <f t="shared" si="45"/>
        <v>0</v>
      </c>
    </row>
    <row r="1402" spans="1:9">
      <c r="A1402">
        <f t="shared" si="44"/>
        <v>1396</v>
      </c>
      <c r="I1402" s="217">
        <f t="shared" si="45"/>
        <v>0</v>
      </c>
    </row>
    <row r="1403" spans="1:9">
      <c r="A1403">
        <f t="shared" si="44"/>
        <v>1397</v>
      </c>
      <c r="I1403" s="217">
        <f t="shared" si="45"/>
        <v>0</v>
      </c>
    </row>
    <row r="1404" spans="1:9">
      <c r="A1404">
        <f t="shared" si="44"/>
        <v>1398</v>
      </c>
      <c r="I1404" s="217">
        <f t="shared" si="45"/>
        <v>0</v>
      </c>
    </row>
    <row r="1405" spans="1:9">
      <c r="A1405">
        <f t="shared" si="44"/>
        <v>1399</v>
      </c>
      <c r="I1405" s="217">
        <f t="shared" si="45"/>
        <v>0</v>
      </c>
    </row>
    <row r="1406" spans="1:9">
      <c r="A1406">
        <f t="shared" si="44"/>
        <v>1400</v>
      </c>
      <c r="I1406" s="217">
        <f t="shared" si="45"/>
        <v>0</v>
      </c>
    </row>
    <row r="1407" spans="1:9">
      <c r="A1407">
        <f t="shared" si="44"/>
        <v>1401</v>
      </c>
      <c r="I1407" s="217">
        <f t="shared" si="45"/>
        <v>0</v>
      </c>
    </row>
    <row r="1408" spans="1:9">
      <c r="A1408">
        <f t="shared" si="44"/>
        <v>1402</v>
      </c>
      <c r="I1408" s="217">
        <f t="shared" si="45"/>
        <v>0</v>
      </c>
    </row>
    <row r="1409" spans="1:9">
      <c r="A1409">
        <f t="shared" si="44"/>
        <v>1403</v>
      </c>
      <c r="I1409" s="217">
        <f t="shared" si="45"/>
        <v>0</v>
      </c>
    </row>
    <row r="1410" spans="1:9">
      <c r="A1410">
        <f t="shared" si="44"/>
        <v>1404</v>
      </c>
      <c r="I1410" s="217">
        <f t="shared" si="45"/>
        <v>0</v>
      </c>
    </row>
    <row r="1411" spans="1:9">
      <c r="A1411">
        <f t="shared" si="44"/>
        <v>1405</v>
      </c>
      <c r="I1411" s="217">
        <f t="shared" si="45"/>
        <v>0</v>
      </c>
    </row>
    <row r="1412" spans="1:9">
      <c r="A1412">
        <f t="shared" si="44"/>
        <v>1406</v>
      </c>
      <c r="I1412" s="217">
        <f t="shared" si="45"/>
        <v>0</v>
      </c>
    </row>
    <row r="1413" spans="1:9">
      <c r="A1413">
        <f t="shared" si="44"/>
        <v>1407</v>
      </c>
      <c r="I1413" s="217">
        <f t="shared" si="45"/>
        <v>0</v>
      </c>
    </row>
    <row r="1414" spans="1:9">
      <c r="A1414">
        <f t="shared" si="44"/>
        <v>1408</v>
      </c>
      <c r="I1414" s="217">
        <f t="shared" si="45"/>
        <v>0</v>
      </c>
    </row>
    <row r="1415" spans="1:9">
      <c r="A1415">
        <f t="shared" si="44"/>
        <v>1409</v>
      </c>
      <c r="I1415" s="217">
        <f t="shared" si="45"/>
        <v>0</v>
      </c>
    </row>
    <row r="1416" spans="1:9">
      <c r="A1416">
        <f t="shared" si="44"/>
        <v>1410</v>
      </c>
      <c r="I1416" s="217">
        <f t="shared" si="45"/>
        <v>0</v>
      </c>
    </row>
    <row r="1417" spans="1:9">
      <c r="A1417">
        <f t="shared" si="44"/>
        <v>1411</v>
      </c>
      <c r="I1417" s="217">
        <f t="shared" si="45"/>
        <v>0</v>
      </c>
    </row>
    <row r="1418" spans="1:9">
      <c r="A1418">
        <f t="shared" si="44"/>
        <v>1412</v>
      </c>
      <c r="I1418" s="217">
        <f t="shared" si="45"/>
        <v>0</v>
      </c>
    </row>
    <row r="1419" spans="1:9">
      <c r="A1419">
        <f t="shared" ref="A1419:A1482" si="46">+A1418+1</f>
        <v>1413</v>
      </c>
      <c r="I1419" s="217">
        <f t="shared" ref="I1419:I1482" si="47">+H1419-C1419</f>
        <v>0</v>
      </c>
    </row>
    <row r="1420" spans="1:9">
      <c r="A1420">
        <f t="shared" si="46"/>
        <v>1414</v>
      </c>
      <c r="I1420" s="217">
        <f t="shared" si="47"/>
        <v>0</v>
      </c>
    </row>
    <row r="1421" spans="1:9">
      <c r="A1421">
        <f t="shared" si="46"/>
        <v>1415</v>
      </c>
      <c r="I1421" s="217">
        <f t="shared" si="47"/>
        <v>0</v>
      </c>
    </row>
    <row r="1422" spans="1:9">
      <c r="A1422">
        <f t="shared" si="46"/>
        <v>1416</v>
      </c>
      <c r="I1422" s="217">
        <f t="shared" si="47"/>
        <v>0</v>
      </c>
    </row>
    <row r="1423" spans="1:9">
      <c r="A1423">
        <f t="shared" si="46"/>
        <v>1417</v>
      </c>
      <c r="I1423" s="217">
        <f t="shared" si="47"/>
        <v>0</v>
      </c>
    </row>
    <row r="1424" spans="1:9">
      <c r="A1424">
        <f t="shared" si="46"/>
        <v>1418</v>
      </c>
      <c r="I1424" s="217">
        <f t="shared" si="47"/>
        <v>0</v>
      </c>
    </row>
    <row r="1425" spans="1:9">
      <c r="A1425">
        <f t="shared" si="46"/>
        <v>1419</v>
      </c>
      <c r="I1425" s="217">
        <f t="shared" si="47"/>
        <v>0</v>
      </c>
    </row>
    <row r="1426" spans="1:9">
      <c r="A1426">
        <f t="shared" si="46"/>
        <v>1420</v>
      </c>
      <c r="I1426" s="217">
        <f t="shared" si="47"/>
        <v>0</v>
      </c>
    </row>
    <row r="1427" spans="1:9">
      <c r="A1427">
        <f t="shared" si="46"/>
        <v>1421</v>
      </c>
      <c r="I1427" s="217">
        <f t="shared" si="47"/>
        <v>0</v>
      </c>
    </row>
    <row r="1428" spans="1:9">
      <c r="A1428">
        <f t="shared" si="46"/>
        <v>1422</v>
      </c>
      <c r="I1428" s="217">
        <f t="shared" si="47"/>
        <v>0</v>
      </c>
    </row>
    <row r="1429" spans="1:9">
      <c r="A1429">
        <f t="shared" si="46"/>
        <v>1423</v>
      </c>
      <c r="I1429" s="217">
        <f t="shared" si="47"/>
        <v>0</v>
      </c>
    </row>
    <row r="1430" spans="1:9">
      <c r="A1430">
        <f t="shared" si="46"/>
        <v>1424</v>
      </c>
      <c r="I1430" s="217">
        <f t="shared" si="47"/>
        <v>0</v>
      </c>
    </row>
    <row r="1431" spans="1:9">
      <c r="A1431">
        <f t="shared" si="46"/>
        <v>1425</v>
      </c>
      <c r="I1431" s="217">
        <f t="shared" si="47"/>
        <v>0</v>
      </c>
    </row>
    <row r="1432" spans="1:9">
      <c r="A1432">
        <f t="shared" si="46"/>
        <v>1426</v>
      </c>
      <c r="I1432" s="217">
        <f t="shared" si="47"/>
        <v>0</v>
      </c>
    </row>
    <row r="1433" spans="1:9">
      <c r="A1433">
        <f t="shared" si="46"/>
        <v>1427</v>
      </c>
      <c r="I1433" s="217">
        <f t="shared" si="47"/>
        <v>0</v>
      </c>
    </row>
    <row r="1434" spans="1:9">
      <c r="A1434">
        <f t="shared" si="46"/>
        <v>1428</v>
      </c>
      <c r="I1434" s="217">
        <f t="shared" si="47"/>
        <v>0</v>
      </c>
    </row>
    <row r="1435" spans="1:9">
      <c r="A1435">
        <f t="shared" si="46"/>
        <v>1429</v>
      </c>
      <c r="I1435" s="217">
        <f t="shared" si="47"/>
        <v>0</v>
      </c>
    </row>
    <row r="1436" spans="1:9">
      <c r="A1436">
        <f t="shared" si="46"/>
        <v>1430</v>
      </c>
      <c r="I1436" s="217">
        <f t="shared" si="47"/>
        <v>0</v>
      </c>
    </row>
    <row r="1437" spans="1:9">
      <c r="A1437">
        <f t="shared" si="46"/>
        <v>1431</v>
      </c>
      <c r="I1437" s="217">
        <f t="shared" si="47"/>
        <v>0</v>
      </c>
    </row>
    <row r="1438" spans="1:9">
      <c r="A1438">
        <f t="shared" si="46"/>
        <v>1432</v>
      </c>
      <c r="I1438" s="217">
        <f t="shared" si="47"/>
        <v>0</v>
      </c>
    </row>
    <row r="1439" spans="1:9">
      <c r="A1439">
        <f t="shared" si="46"/>
        <v>1433</v>
      </c>
      <c r="I1439" s="217">
        <f t="shared" si="47"/>
        <v>0</v>
      </c>
    </row>
    <row r="1440" spans="1:9">
      <c r="A1440">
        <f t="shared" si="46"/>
        <v>1434</v>
      </c>
      <c r="I1440" s="217">
        <f t="shared" si="47"/>
        <v>0</v>
      </c>
    </row>
    <row r="1441" spans="1:9">
      <c r="A1441">
        <f t="shared" si="46"/>
        <v>1435</v>
      </c>
      <c r="I1441" s="217">
        <f t="shared" si="47"/>
        <v>0</v>
      </c>
    </row>
    <row r="1442" spans="1:9">
      <c r="A1442">
        <f t="shared" si="46"/>
        <v>1436</v>
      </c>
      <c r="I1442" s="217">
        <f t="shared" si="47"/>
        <v>0</v>
      </c>
    </row>
    <row r="1443" spans="1:9">
      <c r="A1443">
        <f t="shared" si="46"/>
        <v>1437</v>
      </c>
      <c r="I1443" s="217">
        <f t="shared" si="47"/>
        <v>0</v>
      </c>
    </row>
    <row r="1444" spans="1:9">
      <c r="A1444">
        <f t="shared" si="46"/>
        <v>1438</v>
      </c>
      <c r="I1444" s="217">
        <f t="shared" si="47"/>
        <v>0</v>
      </c>
    </row>
    <row r="1445" spans="1:9">
      <c r="A1445">
        <f t="shared" si="46"/>
        <v>1439</v>
      </c>
      <c r="I1445" s="217">
        <f t="shared" si="47"/>
        <v>0</v>
      </c>
    </row>
    <row r="1446" spans="1:9">
      <c r="A1446">
        <f t="shared" si="46"/>
        <v>1440</v>
      </c>
      <c r="I1446" s="217">
        <f t="shared" si="47"/>
        <v>0</v>
      </c>
    </row>
    <row r="1447" spans="1:9">
      <c r="A1447">
        <f t="shared" si="46"/>
        <v>1441</v>
      </c>
      <c r="I1447" s="217">
        <f t="shared" si="47"/>
        <v>0</v>
      </c>
    </row>
    <row r="1448" spans="1:9">
      <c r="A1448">
        <f t="shared" si="46"/>
        <v>1442</v>
      </c>
      <c r="I1448" s="217">
        <f t="shared" si="47"/>
        <v>0</v>
      </c>
    </row>
    <row r="1449" spans="1:9">
      <c r="A1449">
        <f t="shared" si="46"/>
        <v>1443</v>
      </c>
      <c r="I1449" s="217">
        <f t="shared" si="47"/>
        <v>0</v>
      </c>
    </row>
    <row r="1450" spans="1:9">
      <c r="A1450">
        <f t="shared" si="46"/>
        <v>1444</v>
      </c>
      <c r="I1450" s="217">
        <f t="shared" si="47"/>
        <v>0</v>
      </c>
    </row>
    <row r="1451" spans="1:9">
      <c r="A1451">
        <f t="shared" si="46"/>
        <v>1445</v>
      </c>
      <c r="I1451" s="217">
        <f t="shared" si="47"/>
        <v>0</v>
      </c>
    </row>
    <row r="1452" spans="1:9">
      <c r="A1452">
        <f t="shared" si="46"/>
        <v>1446</v>
      </c>
      <c r="I1452" s="217">
        <f t="shared" si="47"/>
        <v>0</v>
      </c>
    </row>
    <row r="1453" spans="1:9">
      <c r="A1453">
        <f t="shared" si="46"/>
        <v>1447</v>
      </c>
      <c r="I1453" s="217">
        <f t="shared" si="47"/>
        <v>0</v>
      </c>
    </row>
    <row r="1454" spans="1:9">
      <c r="A1454">
        <f t="shared" si="46"/>
        <v>1448</v>
      </c>
      <c r="I1454" s="217">
        <f t="shared" si="47"/>
        <v>0</v>
      </c>
    </row>
    <row r="1455" spans="1:9">
      <c r="A1455">
        <f t="shared" si="46"/>
        <v>1449</v>
      </c>
      <c r="I1455" s="217">
        <f t="shared" si="47"/>
        <v>0</v>
      </c>
    </row>
    <row r="1456" spans="1:9">
      <c r="A1456">
        <f t="shared" si="46"/>
        <v>1450</v>
      </c>
      <c r="I1456" s="217">
        <f t="shared" si="47"/>
        <v>0</v>
      </c>
    </row>
    <row r="1457" spans="1:9">
      <c r="A1457">
        <f t="shared" si="46"/>
        <v>1451</v>
      </c>
      <c r="I1457" s="217">
        <f t="shared" si="47"/>
        <v>0</v>
      </c>
    </row>
    <row r="1458" spans="1:9">
      <c r="A1458">
        <f t="shared" si="46"/>
        <v>1452</v>
      </c>
      <c r="I1458" s="217">
        <f t="shared" si="47"/>
        <v>0</v>
      </c>
    </row>
    <row r="1459" spans="1:9">
      <c r="A1459">
        <f t="shared" si="46"/>
        <v>1453</v>
      </c>
      <c r="I1459" s="217">
        <f t="shared" si="47"/>
        <v>0</v>
      </c>
    </row>
    <row r="1460" spans="1:9">
      <c r="A1460">
        <f t="shared" si="46"/>
        <v>1454</v>
      </c>
      <c r="I1460" s="217">
        <f t="shared" si="47"/>
        <v>0</v>
      </c>
    </row>
    <row r="1461" spans="1:9">
      <c r="A1461">
        <f t="shared" si="46"/>
        <v>1455</v>
      </c>
      <c r="I1461" s="217">
        <f t="shared" si="47"/>
        <v>0</v>
      </c>
    </row>
    <row r="1462" spans="1:9">
      <c r="A1462">
        <f t="shared" si="46"/>
        <v>1456</v>
      </c>
      <c r="I1462" s="217">
        <f t="shared" si="47"/>
        <v>0</v>
      </c>
    </row>
    <row r="1463" spans="1:9">
      <c r="A1463">
        <f t="shared" si="46"/>
        <v>1457</v>
      </c>
      <c r="I1463" s="217">
        <f t="shared" si="47"/>
        <v>0</v>
      </c>
    </row>
    <row r="1464" spans="1:9">
      <c r="A1464">
        <f t="shared" si="46"/>
        <v>1458</v>
      </c>
      <c r="I1464" s="217">
        <f t="shared" si="47"/>
        <v>0</v>
      </c>
    </row>
    <row r="1465" spans="1:9">
      <c r="A1465">
        <f t="shared" si="46"/>
        <v>1459</v>
      </c>
      <c r="I1465" s="217">
        <f t="shared" si="47"/>
        <v>0</v>
      </c>
    </row>
    <row r="1466" spans="1:9">
      <c r="A1466">
        <f t="shared" si="46"/>
        <v>1460</v>
      </c>
      <c r="I1466" s="217">
        <f t="shared" si="47"/>
        <v>0</v>
      </c>
    </row>
    <row r="1467" spans="1:9">
      <c r="A1467">
        <f t="shared" si="46"/>
        <v>1461</v>
      </c>
      <c r="I1467" s="217">
        <f t="shared" si="47"/>
        <v>0</v>
      </c>
    </row>
    <row r="1468" spans="1:9">
      <c r="A1468">
        <f t="shared" si="46"/>
        <v>1462</v>
      </c>
      <c r="I1468" s="217">
        <f t="shared" si="47"/>
        <v>0</v>
      </c>
    </row>
    <row r="1469" spans="1:9">
      <c r="A1469">
        <f t="shared" si="46"/>
        <v>1463</v>
      </c>
      <c r="I1469" s="217">
        <f t="shared" si="47"/>
        <v>0</v>
      </c>
    </row>
    <row r="1470" spans="1:9">
      <c r="A1470">
        <f t="shared" si="46"/>
        <v>1464</v>
      </c>
      <c r="I1470" s="217">
        <f t="shared" si="47"/>
        <v>0</v>
      </c>
    </row>
    <row r="1471" spans="1:9">
      <c r="A1471">
        <f t="shared" si="46"/>
        <v>1465</v>
      </c>
      <c r="I1471" s="217">
        <f t="shared" si="47"/>
        <v>0</v>
      </c>
    </row>
    <row r="1472" spans="1:9">
      <c r="A1472">
        <f t="shared" si="46"/>
        <v>1466</v>
      </c>
      <c r="I1472" s="217">
        <f t="shared" si="47"/>
        <v>0</v>
      </c>
    </row>
    <row r="1473" spans="1:9">
      <c r="A1473">
        <f t="shared" si="46"/>
        <v>1467</v>
      </c>
      <c r="I1473" s="217">
        <f t="shared" si="47"/>
        <v>0</v>
      </c>
    </row>
    <row r="1474" spans="1:9">
      <c r="A1474">
        <f t="shared" si="46"/>
        <v>1468</v>
      </c>
      <c r="I1474" s="217">
        <f t="shared" si="47"/>
        <v>0</v>
      </c>
    </row>
    <row r="1475" spans="1:9">
      <c r="A1475">
        <f t="shared" si="46"/>
        <v>1469</v>
      </c>
      <c r="I1475" s="217">
        <f t="shared" si="47"/>
        <v>0</v>
      </c>
    </row>
    <row r="1476" spans="1:9">
      <c r="A1476">
        <f t="shared" si="46"/>
        <v>1470</v>
      </c>
      <c r="I1476" s="217">
        <f t="shared" si="47"/>
        <v>0</v>
      </c>
    </row>
    <row r="1477" spans="1:9">
      <c r="A1477">
        <f t="shared" si="46"/>
        <v>1471</v>
      </c>
      <c r="I1477" s="217">
        <f t="shared" si="47"/>
        <v>0</v>
      </c>
    </row>
    <row r="1478" spans="1:9">
      <c r="A1478">
        <f t="shared" si="46"/>
        <v>1472</v>
      </c>
      <c r="I1478" s="217">
        <f t="shared" si="47"/>
        <v>0</v>
      </c>
    </row>
    <row r="1479" spans="1:9">
      <c r="A1479">
        <f t="shared" si="46"/>
        <v>1473</v>
      </c>
      <c r="I1479" s="217">
        <f t="shared" si="47"/>
        <v>0</v>
      </c>
    </row>
    <row r="1480" spans="1:9">
      <c r="A1480">
        <f t="shared" si="46"/>
        <v>1474</v>
      </c>
      <c r="I1480" s="217">
        <f t="shared" si="47"/>
        <v>0</v>
      </c>
    </row>
    <row r="1481" spans="1:9">
      <c r="A1481">
        <f t="shared" si="46"/>
        <v>1475</v>
      </c>
      <c r="I1481" s="217">
        <f t="shared" si="47"/>
        <v>0</v>
      </c>
    </row>
    <row r="1482" spans="1:9">
      <c r="A1482">
        <f t="shared" si="46"/>
        <v>1476</v>
      </c>
      <c r="I1482" s="217">
        <f t="shared" si="47"/>
        <v>0</v>
      </c>
    </row>
    <row r="1483" spans="1:9">
      <c r="A1483">
        <f t="shared" ref="A1483:A1488" si="48">+A1482+1</f>
        <v>1477</v>
      </c>
      <c r="I1483" s="217">
        <f t="shared" ref="I1483:I1488" si="49">+H1483-C1483</f>
        <v>0</v>
      </c>
    </row>
    <row r="1484" spans="1:9">
      <c r="A1484">
        <f t="shared" si="48"/>
        <v>1478</v>
      </c>
      <c r="I1484" s="217">
        <f t="shared" si="49"/>
        <v>0</v>
      </c>
    </row>
    <row r="1485" spans="1:9">
      <c r="A1485">
        <f t="shared" si="48"/>
        <v>1479</v>
      </c>
      <c r="I1485" s="217">
        <f t="shared" si="49"/>
        <v>0</v>
      </c>
    </row>
    <row r="1486" spans="1:9">
      <c r="A1486">
        <f t="shared" si="48"/>
        <v>1480</v>
      </c>
      <c r="I1486" s="217">
        <f t="shared" si="49"/>
        <v>0</v>
      </c>
    </row>
    <row r="1487" spans="1:9">
      <c r="A1487">
        <f t="shared" si="48"/>
        <v>1481</v>
      </c>
      <c r="I1487" s="217">
        <f t="shared" si="49"/>
        <v>0</v>
      </c>
    </row>
    <row r="1488" spans="1:9">
      <c r="A1488">
        <f t="shared" si="48"/>
        <v>1482</v>
      </c>
      <c r="I1488" s="217">
        <f t="shared" si="49"/>
        <v>0</v>
      </c>
    </row>
  </sheetData>
  <autoFilter ref="A6:I1488"/>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N115"/>
  <sheetViews>
    <sheetView showGridLines="0" zoomScale="85" zoomScaleNormal="85" workbookViewId="0">
      <pane ySplit="7" topLeftCell="A14" activePane="bottomLeft" state="frozen"/>
      <selection pane="bottomLeft" activeCell="A13" sqref="A13:XFD13"/>
    </sheetView>
  </sheetViews>
  <sheetFormatPr defaultColWidth="9.140625" defaultRowHeight="12.75"/>
  <cols>
    <col min="1" max="1" width="6.85546875" style="221" customWidth="1"/>
    <col min="2" max="2" width="59.85546875" style="221" customWidth="1"/>
    <col min="3" max="3" width="13.42578125" style="221" customWidth="1"/>
    <col min="4" max="4" width="23.140625"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741</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46107</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46104</v>
      </c>
      <c r="L5" s="433"/>
      <c r="M5" s="433"/>
      <c r="N5" s="433"/>
      <c r="O5" s="433"/>
      <c r="P5" s="433"/>
      <c r="Q5" s="434"/>
      <c r="R5" s="432">
        <f>R6</f>
        <v>46111</v>
      </c>
      <c r="S5" s="433"/>
      <c r="T5" s="433"/>
      <c r="U5" s="433"/>
      <c r="V5" s="433"/>
      <c r="W5" s="433"/>
      <c r="X5" s="434"/>
      <c r="Y5" s="432">
        <f>Y6</f>
        <v>46118</v>
      </c>
      <c r="Z5" s="433"/>
      <c r="AA5" s="433"/>
      <c r="AB5" s="433"/>
      <c r="AC5" s="433"/>
      <c r="AD5" s="433"/>
      <c r="AE5" s="434"/>
      <c r="AF5" s="432">
        <f>AF6</f>
        <v>46125</v>
      </c>
      <c r="AG5" s="433"/>
      <c r="AH5" s="433"/>
      <c r="AI5" s="433"/>
      <c r="AJ5" s="433"/>
      <c r="AK5" s="433"/>
      <c r="AL5" s="434"/>
      <c r="AM5" s="432">
        <f>AM6</f>
        <v>46132</v>
      </c>
      <c r="AN5" s="433"/>
      <c r="AO5" s="433"/>
      <c r="AP5" s="433"/>
      <c r="AQ5" s="433"/>
      <c r="AR5" s="433"/>
      <c r="AS5" s="434"/>
      <c r="AT5" s="432">
        <f>AT6</f>
        <v>46139</v>
      </c>
      <c r="AU5" s="433"/>
      <c r="AV5" s="433"/>
      <c r="AW5" s="433"/>
      <c r="AX5" s="433"/>
      <c r="AY5" s="433"/>
      <c r="AZ5" s="434"/>
      <c r="BA5" s="432">
        <f>BA6</f>
        <v>46146</v>
      </c>
      <c r="BB5" s="433"/>
      <c r="BC5" s="433"/>
      <c r="BD5" s="433"/>
      <c r="BE5" s="433"/>
      <c r="BF5" s="433"/>
      <c r="BG5" s="434"/>
      <c r="BH5" s="432">
        <f>BH6</f>
        <v>46153</v>
      </c>
      <c r="BI5" s="433"/>
      <c r="BJ5" s="433"/>
      <c r="BK5" s="433"/>
      <c r="BL5" s="433"/>
      <c r="BM5" s="433"/>
      <c r="BN5" s="434"/>
    </row>
    <row r="6" spans="1:66">
      <c r="A6" s="226"/>
      <c r="B6" s="226"/>
      <c r="C6" s="226"/>
      <c r="D6" s="226"/>
      <c r="E6" s="272"/>
      <c r="F6" s="272"/>
      <c r="G6" s="226"/>
      <c r="H6" s="226"/>
      <c r="I6" s="226"/>
      <c r="J6" s="226"/>
      <c r="K6" s="229">
        <f>C4-WEEKDAY(C4,1)+2+7*(H4-1)</f>
        <v>46104</v>
      </c>
      <c r="L6" s="230">
        <f t="shared" ref="L6:BN6" si="0">K6+1</f>
        <v>46105</v>
      </c>
      <c r="M6" s="230">
        <f t="shared" si="0"/>
        <v>46106</v>
      </c>
      <c r="N6" s="230">
        <f t="shared" si="0"/>
        <v>46107</v>
      </c>
      <c r="O6" s="230">
        <f t="shared" si="0"/>
        <v>46108</v>
      </c>
      <c r="P6" s="230">
        <f t="shared" si="0"/>
        <v>46109</v>
      </c>
      <c r="Q6" s="231">
        <f t="shared" si="0"/>
        <v>46110</v>
      </c>
      <c r="R6" s="229">
        <f t="shared" si="0"/>
        <v>46111</v>
      </c>
      <c r="S6" s="230">
        <f t="shared" si="0"/>
        <v>46112</v>
      </c>
      <c r="T6" s="230">
        <f t="shared" si="0"/>
        <v>46113</v>
      </c>
      <c r="U6" s="230">
        <f t="shared" si="0"/>
        <v>46114</v>
      </c>
      <c r="V6" s="230">
        <f t="shared" si="0"/>
        <v>46115</v>
      </c>
      <c r="W6" s="230">
        <f t="shared" si="0"/>
        <v>46116</v>
      </c>
      <c r="X6" s="231">
        <f t="shared" si="0"/>
        <v>46117</v>
      </c>
      <c r="Y6" s="229">
        <f t="shared" si="0"/>
        <v>46118</v>
      </c>
      <c r="Z6" s="230">
        <f t="shared" si="0"/>
        <v>46119</v>
      </c>
      <c r="AA6" s="230">
        <f t="shared" si="0"/>
        <v>46120</v>
      </c>
      <c r="AB6" s="230">
        <f t="shared" si="0"/>
        <v>46121</v>
      </c>
      <c r="AC6" s="230">
        <f t="shared" si="0"/>
        <v>46122</v>
      </c>
      <c r="AD6" s="230">
        <f t="shared" si="0"/>
        <v>46123</v>
      </c>
      <c r="AE6" s="231">
        <f t="shared" si="0"/>
        <v>46124</v>
      </c>
      <c r="AF6" s="229">
        <f t="shared" si="0"/>
        <v>46125</v>
      </c>
      <c r="AG6" s="230">
        <f t="shared" si="0"/>
        <v>46126</v>
      </c>
      <c r="AH6" s="230">
        <f t="shared" si="0"/>
        <v>46127</v>
      </c>
      <c r="AI6" s="230">
        <f t="shared" si="0"/>
        <v>46128</v>
      </c>
      <c r="AJ6" s="230">
        <f t="shared" si="0"/>
        <v>46129</v>
      </c>
      <c r="AK6" s="230">
        <f t="shared" si="0"/>
        <v>46130</v>
      </c>
      <c r="AL6" s="231">
        <f t="shared" si="0"/>
        <v>46131</v>
      </c>
      <c r="AM6" s="229">
        <f t="shared" si="0"/>
        <v>46132</v>
      </c>
      <c r="AN6" s="230">
        <f t="shared" si="0"/>
        <v>46133</v>
      </c>
      <c r="AO6" s="230">
        <f t="shared" si="0"/>
        <v>46134</v>
      </c>
      <c r="AP6" s="230">
        <f t="shared" si="0"/>
        <v>46135</v>
      </c>
      <c r="AQ6" s="230">
        <f t="shared" si="0"/>
        <v>46136</v>
      </c>
      <c r="AR6" s="230">
        <f t="shared" si="0"/>
        <v>46137</v>
      </c>
      <c r="AS6" s="231">
        <f t="shared" si="0"/>
        <v>46138</v>
      </c>
      <c r="AT6" s="229">
        <f t="shared" si="0"/>
        <v>46139</v>
      </c>
      <c r="AU6" s="230">
        <f t="shared" si="0"/>
        <v>46140</v>
      </c>
      <c r="AV6" s="230">
        <f t="shared" si="0"/>
        <v>46141</v>
      </c>
      <c r="AW6" s="230">
        <f t="shared" si="0"/>
        <v>46142</v>
      </c>
      <c r="AX6" s="230">
        <f t="shared" si="0"/>
        <v>46143</v>
      </c>
      <c r="AY6" s="230">
        <f t="shared" si="0"/>
        <v>46144</v>
      </c>
      <c r="AZ6" s="231">
        <f t="shared" si="0"/>
        <v>46145</v>
      </c>
      <c r="BA6" s="229">
        <f t="shared" si="0"/>
        <v>46146</v>
      </c>
      <c r="BB6" s="230">
        <f t="shared" si="0"/>
        <v>46147</v>
      </c>
      <c r="BC6" s="230">
        <f t="shared" si="0"/>
        <v>46148</v>
      </c>
      <c r="BD6" s="230">
        <f t="shared" si="0"/>
        <v>46149</v>
      </c>
      <c r="BE6" s="230">
        <f t="shared" si="0"/>
        <v>46150</v>
      </c>
      <c r="BF6" s="230">
        <f t="shared" si="0"/>
        <v>46151</v>
      </c>
      <c r="BG6" s="231">
        <f t="shared" si="0"/>
        <v>46152</v>
      </c>
      <c r="BH6" s="229">
        <f t="shared" si="0"/>
        <v>46153</v>
      </c>
      <c r="BI6" s="230">
        <f t="shared" si="0"/>
        <v>46154</v>
      </c>
      <c r="BJ6" s="230">
        <f t="shared" si="0"/>
        <v>46155</v>
      </c>
      <c r="BK6" s="230">
        <f t="shared" si="0"/>
        <v>46156</v>
      </c>
      <c r="BL6" s="230">
        <f t="shared" si="0"/>
        <v>46157</v>
      </c>
      <c r="BM6" s="230">
        <f t="shared" si="0"/>
        <v>46158</v>
      </c>
      <c r="BN6" s="231">
        <f t="shared" si="0"/>
        <v>46159</v>
      </c>
    </row>
    <row r="7" spans="1:66" ht="24.75" thickBot="1">
      <c r="A7" s="232" t="s">
        <v>5</v>
      </c>
      <c r="B7" s="232" t="s">
        <v>6</v>
      </c>
      <c r="C7" s="233" t="s">
        <v>7</v>
      </c>
      <c r="D7" s="234" t="s">
        <v>742</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387" customFormat="1" ht="18">
      <c r="A8" s="378" t="str">
        <f>IF(ISERROR(VALUE(SUBSTITUTE(prevWBS,".",""))),"1",IF(ISERROR(FIND("`",SUBSTITUTE(prevWBS,".","`",1))),TEXT(VALUE(prevWBS)+1,"#"),TEXT(VALUE(LEFT(prevWBS,FIND("`",SUBSTITUTE(prevWBS,".","`",1))-1))+1,"#")))</f>
        <v>1</v>
      </c>
      <c r="B8" s="379" t="s">
        <v>743</v>
      </c>
      <c r="C8" s="380"/>
      <c r="D8" s="381"/>
      <c r="E8" s="405"/>
      <c r="F8" s="409" t="str">
        <f t="shared" ref="F8:F19" si="2">IF(ISBLANK(E8)," - ",IF(G8=0,E8,E8+G8-1))</f>
        <v xml:space="preserve"> - </v>
      </c>
      <c r="G8" s="382"/>
      <c r="H8" s="383"/>
      <c r="I8" s="384" t="str">
        <f t="shared" ref="I8:I19" si="3">IF(OR(F8=0,E8=0)," - ",NETWORKDAYS(E8,F8))</f>
        <v xml:space="preserve"> - </v>
      </c>
      <c r="J8" s="385"/>
      <c r="K8" s="386"/>
      <c r="L8" s="386"/>
      <c r="M8" s="386"/>
      <c r="N8" s="386"/>
      <c r="O8" s="386"/>
      <c r="P8" s="386"/>
      <c r="Q8" s="386"/>
      <c r="R8" s="386"/>
      <c r="S8" s="386"/>
      <c r="T8" s="386"/>
      <c r="U8" s="386"/>
      <c r="V8" s="386"/>
      <c r="W8" s="386"/>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c r="BK8" s="386"/>
      <c r="BL8" s="386"/>
      <c r="BM8" s="386"/>
      <c r="BN8" s="386"/>
    </row>
    <row r="9" spans="1:66" s="250" customFormat="1" ht="36" customHeight="1">
      <c r="A9" s="248" t="str">
        <f t="shared" ref="A9:A19"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74" t="s">
        <v>744</v>
      </c>
      <c r="C9" s="372" t="s">
        <v>20</v>
      </c>
      <c r="D9" s="415" t="s">
        <v>731</v>
      </c>
      <c r="E9" s="407">
        <v>46107</v>
      </c>
      <c r="F9" s="410">
        <f t="shared" si="2"/>
        <v>46107</v>
      </c>
      <c r="G9" s="395">
        <v>1</v>
      </c>
      <c r="H9" s="396">
        <v>1</v>
      </c>
      <c r="I9" s="254">
        <f t="shared" si="3"/>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36" customHeight="1">
      <c r="A10" s="248" t="str">
        <f t="shared" si="4"/>
        <v>1.2</v>
      </c>
      <c r="B10" s="374" t="s">
        <v>745</v>
      </c>
      <c r="C10" s="372" t="s">
        <v>20</v>
      </c>
      <c r="D10" s="415" t="s">
        <v>731</v>
      </c>
      <c r="E10" s="407">
        <v>46107</v>
      </c>
      <c r="F10" s="410">
        <f t="shared" si="2"/>
        <v>46107</v>
      </c>
      <c r="G10" s="395">
        <v>1</v>
      </c>
      <c r="H10" s="396">
        <v>1</v>
      </c>
      <c r="I10" s="254">
        <f t="shared" si="3"/>
        <v>1</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36" customHeight="1">
      <c r="A11" s="248" t="str">
        <f t="shared" si="4"/>
        <v>1.3</v>
      </c>
      <c r="B11" s="374" t="s">
        <v>746</v>
      </c>
      <c r="C11" s="372" t="s">
        <v>20</v>
      </c>
      <c r="D11" s="415" t="s">
        <v>731</v>
      </c>
      <c r="E11" s="407">
        <v>46108</v>
      </c>
      <c r="F11" s="410">
        <f t="shared" si="2"/>
        <v>46108</v>
      </c>
      <c r="G11" s="395">
        <v>1</v>
      </c>
      <c r="H11" s="396">
        <v>1</v>
      </c>
      <c r="I11" s="254">
        <f t="shared" si="3"/>
        <v>1</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36" customHeight="1">
      <c r="A12" s="248" t="str">
        <f t="shared" si="4"/>
        <v>1.4</v>
      </c>
      <c r="B12" s="374" t="s">
        <v>747</v>
      </c>
      <c r="C12" s="372" t="s">
        <v>20</v>
      </c>
      <c r="D12" s="415" t="s">
        <v>731</v>
      </c>
      <c r="E12" s="407">
        <v>46109</v>
      </c>
      <c r="F12" s="410">
        <f t="shared" si="2"/>
        <v>46111</v>
      </c>
      <c r="G12" s="395">
        <v>3</v>
      </c>
      <c r="H12" s="396">
        <v>1</v>
      </c>
      <c r="I12" s="254">
        <f t="shared" si="3"/>
        <v>1</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36" customHeight="1">
      <c r="A13" s="248" t="str">
        <f t="shared" si="4"/>
        <v>1.5</v>
      </c>
      <c r="B13" s="374" t="s">
        <v>748</v>
      </c>
      <c r="C13" s="372" t="s">
        <v>20</v>
      </c>
      <c r="D13" s="415" t="s">
        <v>731</v>
      </c>
      <c r="E13" s="407">
        <v>46111</v>
      </c>
      <c r="F13" s="410">
        <f t="shared" si="2"/>
        <v>46111</v>
      </c>
      <c r="G13" s="395">
        <v>1</v>
      </c>
      <c r="H13" s="396">
        <v>0</v>
      </c>
      <c r="I13" s="254">
        <f t="shared" si="3"/>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36" customHeight="1">
      <c r="A14" s="248" t="str">
        <f t="shared" si="4"/>
        <v>1.6</v>
      </c>
      <c r="B14" s="374" t="s">
        <v>749</v>
      </c>
      <c r="C14" s="372" t="s">
        <v>20</v>
      </c>
      <c r="D14" s="415" t="s">
        <v>755</v>
      </c>
      <c r="E14" s="407">
        <v>46112</v>
      </c>
      <c r="F14" s="410">
        <f t="shared" si="2"/>
        <v>46112</v>
      </c>
      <c r="G14" s="395">
        <v>1</v>
      </c>
      <c r="H14" s="396">
        <v>0</v>
      </c>
      <c r="I14" s="254">
        <f t="shared" si="3"/>
        <v>1</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36" customHeight="1">
      <c r="A15" s="248" t="str">
        <f t="shared" si="4"/>
        <v>1.7</v>
      </c>
      <c r="B15" s="374" t="s">
        <v>750</v>
      </c>
      <c r="C15" s="372" t="s">
        <v>20</v>
      </c>
      <c r="D15" s="415" t="s">
        <v>755</v>
      </c>
      <c r="E15" s="407">
        <v>46113</v>
      </c>
      <c r="F15" s="410">
        <f t="shared" si="2"/>
        <v>46113</v>
      </c>
      <c r="G15" s="395">
        <v>1</v>
      </c>
      <c r="H15" s="396">
        <v>0</v>
      </c>
      <c r="I15" s="254">
        <f t="shared" si="3"/>
        <v>1</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250" customFormat="1" ht="36" customHeight="1">
      <c r="A16" s="248" t="str">
        <f t="shared" si="4"/>
        <v>1.8</v>
      </c>
      <c r="B16" s="374" t="s">
        <v>751</v>
      </c>
      <c r="C16" s="372" t="s">
        <v>20</v>
      </c>
      <c r="D16" s="415" t="s">
        <v>755</v>
      </c>
      <c r="E16" s="407">
        <v>46114</v>
      </c>
      <c r="F16" s="410">
        <f t="shared" si="2"/>
        <v>46114</v>
      </c>
      <c r="G16" s="395">
        <v>1</v>
      </c>
      <c r="H16" s="396">
        <v>0</v>
      </c>
      <c r="I16" s="254">
        <f t="shared" si="3"/>
        <v>1</v>
      </c>
      <c r="J16" s="255"/>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row>
    <row r="17" spans="1:66" s="250" customFormat="1" ht="36" customHeight="1">
      <c r="A17" s="248" t="str">
        <f t="shared" si="4"/>
        <v>1.9</v>
      </c>
      <c r="B17" s="374" t="s">
        <v>752</v>
      </c>
      <c r="C17" s="372" t="s">
        <v>20</v>
      </c>
      <c r="D17" s="415" t="s">
        <v>755</v>
      </c>
      <c r="E17" s="407">
        <v>46115</v>
      </c>
      <c r="F17" s="410">
        <f t="shared" si="2"/>
        <v>46115</v>
      </c>
      <c r="G17" s="395">
        <v>1</v>
      </c>
      <c r="H17" s="396">
        <v>0</v>
      </c>
      <c r="I17" s="254">
        <f t="shared" si="3"/>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36" customHeight="1">
      <c r="A18" s="248" t="str">
        <f t="shared" si="4"/>
        <v>1.10</v>
      </c>
      <c r="B18" s="374" t="s">
        <v>753</v>
      </c>
      <c r="C18" s="372" t="s">
        <v>20</v>
      </c>
      <c r="D18" s="415" t="s">
        <v>755</v>
      </c>
      <c r="E18" s="407">
        <v>46116</v>
      </c>
      <c r="F18" s="410">
        <f t="shared" si="2"/>
        <v>46116</v>
      </c>
      <c r="G18" s="395">
        <v>1</v>
      </c>
      <c r="H18" s="396">
        <v>0</v>
      </c>
      <c r="I18" s="254">
        <f t="shared" si="3"/>
        <v>0</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36" customHeight="1">
      <c r="A19" s="248" t="str">
        <f t="shared" si="4"/>
        <v>1.11</v>
      </c>
      <c r="B19" s="374" t="s">
        <v>754</v>
      </c>
      <c r="C19" s="372" t="s">
        <v>20</v>
      </c>
      <c r="D19" s="415" t="s">
        <v>755</v>
      </c>
      <c r="E19" s="407">
        <v>46117</v>
      </c>
      <c r="F19" s="410">
        <f t="shared" si="2"/>
        <v>46117</v>
      </c>
      <c r="G19" s="395">
        <v>1</v>
      </c>
      <c r="H19" s="396">
        <v>0</v>
      </c>
      <c r="I19" s="254">
        <f t="shared" si="3"/>
        <v>0</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4" customHeight="1">
      <c r="A20" s="248"/>
      <c r="B20" s="374"/>
      <c r="C20" s="372"/>
      <c r="D20" s="415"/>
      <c r="E20" s="407"/>
      <c r="F20" s="410"/>
      <c r="G20" s="395"/>
      <c r="H20" s="396"/>
      <c r="I20" s="254"/>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24" customHeight="1">
      <c r="A21" s="248"/>
      <c r="B21" s="374"/>
      <c r="C21" s="372"/>
      <c r="D21" s="415"/>
      <c r="E21" s="407"/>
      <c r="F21" s="410"/>
      <c r="G21" s="395"/>
      <c r="H21" s="396"/>
      <c r="I21" s="254"/>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24" customHeight="1">
      <c r="A22" s="248"/>
      <c r="B22" s="374"/>
      <c r="C22" s="372"/>
      <c r="D22" s="415"/>
      <c r="E22" s="407"/>
      <c r="F22" s="410"/>
      <c r="G22" s="395"/>
      <c r="H22" s="396"/>
      <c r="I22" s="254"/>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24" customHeight="1">
      <c r="A23" s="248"/>
      <c r="B23" s="374"/>
      <c r="C23" s="372"/>
      <c r="D23" s="415"/>
      <c r="E23" s="407"/>
      <c r="F23" s="410"/>
      <c r="G23" s="395"/>
      <c r="H23" s="396"/>
      <c r="I23" s="254"/>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24" customHeight="1">
      <c r="A24" s="248"/>
      <c r="B24" s="374"/>
      <c r="C24" s="372"/>
      <c r="D24" s="415"/>
      <c r="E24" s="407"/>
      <c r="F24" s="410"/>
      <c r="G24" s="395"/>
      <c r="H24" s="396"/>
      <c r="I24" s="254"/>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24" customHeight="1">
      <c r="A25" s="248"/>
      <c r="B25" s="374"/>
      <c r="C25" s="372"/>
      <c r="D25" s="415"/>
      <c r="E25" s="407"/>
      <c r="F25" s="410"/>
      <c r="G25" s="395"/>
      <c r="H25" s="396"/>
      <c r="I25" s="254"/>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24" customHeight="1">
      <c r="A26" s="248"/>
      <c r="B26" s="374"/>
      <c r="C26" s="372"/>
      <c r="D26" s="415"/>
      <c r="E26" s="407"/>
      <c r="F26" s="410"/>
      <c r="G26" s="395"/>
      <c r="H26" s="396"/>
      <c r="I26" s="254"/>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24" customHeight="1">
      <c r="A27" s="248"/>
      <c r="B27" s="374"/>
      <c r="C27" s="372"/>
      <c r="D27" s="415"/>
      <c r="E27" s="407"/>
      <c r="F27" s="410"/>
      <c r="G27" s="395"/>
      <c r="H27" s="396"/>
      <c r="I27" s="254"/>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24" customHeight="1">
      <c r="A28" s="248"/>
      <c r="B28" s="374"/>
      <c r="C28" s="372"/>
      <c r="D28" s="415"/>
      <c r="E28" s="407"/>
      <c r="F28" s="410"/>
      <c r="G28" s="395"/>
      <c r="H28" s="396"/>
      <c r="I28" s="254"/>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24" customHeight="1">
      <c r="A29" s="248"/>
      <c r="B29" s="374"/>
      <c r="C29" s="372"/>
      <c r="D29" s="415"/>
      <c r="E29" s="407"/>
      <c r="F29" s="410"/>
      <c r="G29" s="395"/>
      <c r="H29" s="396"/>
      <c r="I29" s="254"/>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24" customHeight="1">
      <c r="A30" s="248"/>
      <c r="B30" s="374"/>
      <c r="C30" s="372"/>
      <c r="D30" s="415"/>
      <c r="E30" s="407"/>
      <c r="F30" s="410"/>
      <c r="G30" s="395"/>
      <c r="H30" s="396"/>
      <c r="I30" s="254"/>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24" customHeight="1">
      <c r="A31" s="248"/>
      <c r="B31" s="374"/>
      <c r="C31" s="372"/>
      <c r="D31" s="415"/>
      <c r="E31" s="407"/>
      <c r="F31" s="410"/>
      <c r="G31" s="395"/>
      <c r="H31" s="396"/>
      <c r="I31" s="254"/>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24" customHeight="1">
      <c r="A32" s="248"/>
      <c r="B32" s="374"/>
      <c r="C32" s="372"/>
      <c r="D32" s="415"/>
      <c r="E32" s="407"/>
      <c r="F32" s="410"/>
      <c r="G32" s="395"/>
      <c r="H32" s="396"/>
      <c r="I32" s="254"/>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24" customHeight="1">
      <c r="A33" s="248"/>
      <c r="B33" s="257"/>
      <c r="C33" s="372"/>
      <c r="D33" s="415"/>
      <c r="E33" s="407"/>
      <c r="F33" s="410"/>
      <c r="G33" s="395"/>
      <c r="H33" s="396"/>
      <c r="I33" s="254"/>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24" customHeight="1">
      <c r="A34" s="248"/>
      <c r="B34" s="416"/>
      <c r="C34" s="372"/>
      <c r="D34" s="415"/>
      <c r="E34" s="407"/>
      <c r="F34" s="410"/>
      <c r="G34" s="395"/>
      <c r="H34" s="396"/>
      <c r="I34" s="254"/>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24" customHeight="1">
      <c r="A35" s="248"/>
      <c r="B35" s="374"/>
      <c r="C35" s="372"/>
      <c r="D35" s="415"/>
      <c r="E35" s="407"/>
      <c r="F35" s="410"/>
      <c r="G35" s="395"/>
      <c r="H35" s="396"/>
      <c r="I35" s="254"/>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24" customHeight="1">
      <c r="A36" s="248"/>
      <c r="B36" s="374"/>
      <c r="C36" s="372"/>
      <c r="D36" s="415"/>
      <c r="E36" s="407"/>
      <c r="F36" s="410"/>
      <c r="G36" s="395"/>
      <c r="H36" s="396"/>
      <c r="I36" s="254"/>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24" customHeight="1">
      <c r="A37" s="248"/>
      <c r="B37" s="374"/>
      <c r="C37" s="372"/>
      <c r="D37" s="415"/>
      <c r="E37" s="407"/>
      <c r="F37" s="410"/>
      <c r="G37" s="395"/>
      <c r="H37" s="396"/>
      <c r="I37" s="254"/>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24" customHeight="1">
      <c r="A38" s="248"/>
      <c r="B38" s="374"/>
      <c r="C38" s="372"/>
      <c r="D38" s="415"/>
      <c r="E38" s="407"/>
      <c r="F38" s="410"/>
      <c r="G38" s="395"/>
      <c r="H38" s="396"/>
      <c r="I38" s="254"/>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24" customHeight="1">
      <c r="A39" s="248"/>
      <c r="B39" s="374"/>
      <c r="C39" s="372"/>
      <c r="D39" s="415"/>
      <c r="E39" s="407"/>
      <c r="F39" s="410"/>
      <c r="G39" s="395"/>
      <c r="H39" s="396"/>
      <c r="I39" s="254"/>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24" customHeight="1">
      <c r="A40" s="248"/>
      <c r="B40" s="374"/>
      <c r="C40" s="372"/>
      <c r="D40" s="415"/>
      <c r="E40" s="407"/>
      <c r="F40" s="410"/>
      <c r="G40" s="395"/>
      <c r="H40" s="396"/>
      <c r="I40" s="254"/>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24" customHeight="1">
      <c r="A41" s="248"/>
      <c r="B41" s="374"/>
      <c r="C41" s="372"/>
      <c r="D41" s="415"/>
      <c r="E41" s="407"/>
      <c r="F41" s="410"/>
      <c r="G41" s="395"/>
      <c r="H41" s="417"/>
      <c r="I41" s="254"/>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24" customHeight="1">
      <c r="A42" s="248"/>
      <c r="B42" s="374"/>
      <c r="C42" s="372"/>
      <c r="D42" s="415"/>
      <c r="E42" s="407"/>
      <c r="F42" s="410"/>
      <c r="G42" s="395"/>
      <c r="H42" s="396"/>
      <c r="I42" s="254"/>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24" customHeight="1">
      <c r="A43" s="248"/>
      <c r="B43" s="374"/>
      <c r="C43" s="372"/>
      <c r="D43" s="415"/>
      <c r="E43" s="407"/>
      <c r="F43" s="410"/>
      <c r="G43" s="395"/>
      <c r="H43" s="396"/>
      <c r="I43" s="254"/>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24" customHeight="1">
      <c r="A44" s="248"/>
      <c r="B44" s="374"/>
      <c r="C44" s="372"/>
      <c r="D44" s="415"/>
      <c r="E44" s="407"/>
      <c r="F44" s="410"/>
      <c r="G44" s="395"/>
      <c r="H44" s="396"/>
      <c r="I44" s="254"/>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24" customHeight="1">
      <c r="A45" s="248"/>
      <c r="B45" s="374"/>
      <c r="C45" s="372"/>
      <c r="D45" s="415"/>
      <c r="E45" s="407"/>
      <c r="F45" s="410"/>
      <c r="G45" s="395"/>
      <c r="H45" s="396"/>
      <c r="I45" s="254"/>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24" customHeight="1">
      <c r="A46" s="418"/>
      <c r="B46" s="374"/>
      <c r="C46" s="372"/>
      <c r="D46" s="415"/>
      <c r="E46" s="407"/>
      <c r="F46" s="410"/>
      <c r="G46" s="395"/>
      <c r="H46" s="396"/>
      <c r="I46" s="254"/>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24" customHeight="1">
      <c r="A47" s="418"/>
      <c r="B47" s="374"/>
      <c r="C47" s="372"/>
      <c r="D47" s="415"/>
      <c r="E47" s="407"/>
      <c r="F47" s="410"/>
      <c r="G47" s="395"/>
      <c r="H47" s="396"/>
      <c r="I47" s="254"/>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24" customHeight="1">
      <c r="A48" s="248"/>
      <c r="B48" s="374"/>
      <c r="C48" s="372"/>
      <c r="D48" s="415"/>
      <c r="E48" s="407"/>
      <c r="F48" s="410"/>
      <c r="G48" s="395"/>
      <c r="H48" s="396"/>
      <c r="I48" s="254"/>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24" customHeight="1">
      <c r="A49" s="248"/>
      <c r="B49" s="374"/>
      <c r="C49" s="372"/>
      <c r="D49" s="415"/>
      <c r="E49" s="407"/>
      <c r="F49" s="410"/>
      <c r="G49" s="395"/>
      <c r="H49" s="396"/>
      <c r="I49" s="254"/>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24" customHeight="1">
      <c r="A50" s="248"/>
      <c r="B50" s="374"/>
      <c r="C50" s="372"/>
      <c r="D50" s="415"/>
      <c r="E50" s="407"/>
      <c r="F50" s="410"/>
      <c r="G50" s="395"/>
      <c r="H50" s="396"/>
      <c r="I50" s="254"/>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24" customHeight="1">
      <c r="A51" s="248"/>
      <c r="B51" s="374"/>
      <c r="C51" s="372"/>
      <c r="D51" s="415"/>
      <c r="E51" s="407"/>
      <c r="F51" s="410"/>
      <c r="G51" s="395"/>
      <c r="H51" s="396"/>
      <c r="I51" s="254"/>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24" customHeight="1">
      <c r="A52" s="248"/>
      <c r="B52" s="374"/>
      <c r="C52" s="372"/>
      <c r="D52" s="415"/>
      <c r="E52" s="407"/>
      <c r="F52" s="410"/>
      <c r="G52" s="395"/>
      <c r="H52" s="396"/>
      <c r="I52" s="254"/>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24" customHeight="1">
      <c r="A53" s="248"/>
      <c r="B53" s="374"/>
      <c r="C53" s="372"/>
      <c r="D53" s="415"/>
      <c r="E53" s="407"/>
      <c r="F53" s="410"/>
      <c r="G53" s="395"/>
      <c r="H53" s="396"/>
      <c r="I53" s="254"/>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24" customHeight="1">
      <c r="A54" s="248"/>
      <c r="B54" s="374"/>
      <c r="C54" s="372"/>
      <c r="D54" s="415"/>
      <c r="E54" s="407"/>
      <c r="F54" s="410"/>
      <c r="G54" s="395"/>
      <c r="H54" s="396"/>
      <c r="I54" s="254"/>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24" customHeight="1">
      <c r="A55" s="248"/>
      <c r="B55" s="374"/>
      <c r="C55" s="372"/>
      <c r="D55" s="415"/>
      <c r="E55" s="407"/>
      <c r="F55" s="410"/>
      <c r="G55" s="395"/>
      <c r="H55" s="396"/>
      <c r="I55" s="254"/>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24" customHeight="1">
      <c r="A56" s="248"/>
      <c r="B56" s="374"/>
      <c r="C56" s="372"/>
      <c r="D56" s="415"/>
      <c r="E56" s="407"/>
      <c r="F56" s="410"/>
      <c r="G56" s="395"/>
      <c r="H56" s="396"/>
      <c r="I56" s="254"/>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24" customHeight="1">
      <c r="A57" s="248"/>
      <c r="B57" s="374"/>
      <c r="C57" s="372"/>
      <c r="D57" s="415"/>
      <c r="E57" s="407"/>
      <c r="F57" s="410"/>
      <c r="G57" s="395"/>
      <c r="H57" s="396"/>
      <c r="I57" s="254"/>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24" customHeight="1">
      <c r="A58" s="248"/>
      <c r="B58" s="374"/>
      <c r="C58" s="372"/>
      <c r="D58" s="415"/>
      <c r="E58" s="407"/>
      <c r="F58" s="410"/>
      <c r="G58" s="395"/>
      <c r="H58" s="396"/>
      <c r="I58" s="254"/>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24" customHeight="1">
      <c r="A59" s="248"/>
      <c r="B59" s="374"/>
      <c r="C59" s="372"/>
      <c r="D59" s="415"/>
      <c r="E59" s="407"/>
      <c r="F59" s="410"/>
      <c r="G59" s="395"/>
      <c r="H59" s="396"/>
      <c r="I59" s="254"/>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0" spans="1:66" s="250" customFormat="1" ht="24" customHeight="1">
      <c r="A60" s="248"/>
      <c r="B60" s="374"/>
      <c r="C60" s="372"/>
      <c r="D60" s="415"/>
      <c r="E60" s="407"/>
      <c r="F60" s="410"/>
      <c r="G60" s="395"/>
      <c r="H60" s="396"/>
      <c r="I60" s="254"/>
      <c r="J60" s="255"/>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row>
    <row r="61" spans="1:66" s="250" customFormat="1" ht="24" customHeight="1">
      <c r="A61" s="248"/>
      <c r="B61" s="374"/>
      <c r="C61" s="372"/>
      <c r="D61" s="415"/>
      <c r="E61" s="407"/>
      <c r="F61" s="410"/>
      <c r="G61" s="395"/>
      <c r="H61" s="396"/>
      <c r="I61" s="254"/>
      <c r="J61" s="255"/>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row>
    <row r="62" spans="1:66" s="250" customFormat="1" ht="18">
      <c r="A62" s="248"/>
      <c r="B62" s="374"/>
      <c r="C62" s="372"/>
      <c r="D62" s="415"/>
      <c r="E62" s="407"/>
      <c r="F62" s="410"/>
      <c r="G62" s="395"/>
      <c r="H62" s="396"/>
      <c r="I62" s="254"/>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c r="A63" s="248"/>
      <c r="B63" s="374"/>
      <c r="C63" s="372"/>
      <c r="D63" s="415"/>
      <c r="E63" s="407"/>
      <c r="F63" s="410"/>
      <c r="G63" s="395"/>
      <c r="H63" s="396"/>
      <c r="I63" s="254"/>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c r="A64" s="248"/>
      <c r="B64" s="259"/>
      <c r="D64" s="251"/>
      <c r="E64" s="407"/>
      <c r="F64" s="410"/>
      <c r="G64" s="395"/>
      <c r="H64" s="396"/>
      <c r="I64" s="254"/>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c r="B65" s="259"/>
      <c r="D65" s="251"/>
      <c r="E65" s="407"/>
      <c r="F65" s="410"/>
      <c r="G65" s="395"/>
      <c r="H65" s="396"/>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407"/>
      <c r="F66" s="410"/>
      <c r="G66" s="395"/>
      <c r="H66" s="396"/>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407"/>
      <c r="F67" s="410"/>
      <c r="G67" s="395"/>
      <c r="H67" s="396"/>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407"/>
      <c r="F68" s="410"/>
      <c r="G68" s="395"/>
      <c r="H68" s="396"/>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407"/>
      <c r="F69" s="410"/>
      <c r="G69" s="395"/>
      <c r="H69" s="396"/>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407"/>
      <c r="F70" s="410"/>
      <c r="G70" s="395"/>
      <c r="H70" s="396"/>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407"/>
      <c r="F71" s="410"/>
      <c r="G71" s="395"/>
      <c r="H71" s="396"/>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407"/>
      <c r="F72" s="410"/>
      <c r="G72" s="395"/>
      <c r="H72" s="396"/>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407"/>
      <c r="F73" s="410"/>
      <c r="G73" s="395"/>
      <c r="H73" s="396"/>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407"/>
      <c r="F74" s="410"/>
      <c r="G74" s="395"/>
      <c r="H74" s="396"/>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250" customFormat="1" ht="18">
      <c r="A75" s="248"/>
      <c r="B75" s="259"/>
      <c r="D75" s="251"/>
      <c r="E75" s="407"/>
      <c r="F75" s="410"/>
      <c r="G75" s="395"/>
      <c r="H75" s="396"/>
      <c r="I75" s="254"/>
      <c r="J75" s="255"/>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row>
    <row r="76" spans="1:66" s="387" customFormat="1" ht="18" hidden="1">
      <c r="A76" s="397" t="str">
        <f>IF(ISERROR(VALUE(SUBSTITUTE(prevWBS,".",""))),"1",IF(ISERROR(FIND("`",SUBSTITUTE(prevWBS,".","`",1))),TEXT(VALUE(prevWBS)+1,"#"),TEXT(VALUE(LEFT(prevWBS,FIND("`",SUBSTITUTE(prevWBS,".","`",1))-1))+1,"#")))</f>
        <v>1</v>
      </c>
      <c r="B76" s="398" t="s">
        <v>56</v>
      </c>
      <c r="D76" s="399"/>
      <c r="E76" s="408"/>
      <c r="F76" s="408" t="str">
        <f t="shared" ref="F76:F115" si="5">IF(ISBLANK(E76)," - ",IF(G76=0,E76,E76+G76-1))</f>
        <v xml:space="preserve"> - </v>
      </c>
      <c r="G76" s="400"/>
      <c r="H76" s="401"/>
      <c r="I76" s="402" t="str">
        <f t="shared" ref="I76:I105" si="6">IF(OR(F76=0,E76=0)," - ",NETWORKDAYS(E76,F76))</f>
        <v xml:space="preserve"> - </v>
      </c>
      <c r="J76" s="403"/>
      <c r="K76" s="404"/>
      <c r="L76" s="404"/>
      <c r="M76" s="404"/>
      <c r="N76" s="404"/>
      <c r="O76" s="404"/>
      <c r="P76" s="404"/>
      <c r="Q76" s="404"/>
      <c r="R76" s="404"/>
      <c r="S76" s="404"/>
      <c r="T76" s="404"/>
      <c r="U76" s="404"/>
      <c r="V76" s="404"/>
      <c r="W76" s="404"/>
      <c r="X76" s="404"/>
      <c r="Y76" s="404"/>
      <c r="Z76" s="404"/>
      <c r="AA76" s="404"/>
      <c r="AB76" s="404"/>
      <c r="AC76" s="404"/>
      <c r="AD76" s="404"/>
      <c r="AE76" s="404"/>
      <c r="AF76" s="404"/>
      <c r="AG76" s="404"/>
      <c r="AH76" s="404"/>
      <c r="AI76" s="404"/>
      <c r="AJ76" s="404"/>
      <c r="AK76" s="404"/>
      <c r="AL76" s="404"/>
      <c r="AM76" s="404"/>
      <c r="AN76" s="404"/>
      <c r="AO76" s="404"/>
      <c r="AP76" s="404"/>
      <c r="AQ76" s="404"/>
      <c r="AR76" s="404"/>
      <c r="AS76" s="404"/>
      <c r="AT76" s="404"/>
      <c r="AU76" s="404"/>
      <c r="AV76" s="404"/>
      <c r="AW76" s="404"/>
      <c r="AX76" s="404"/>
      <c r="AY76" s="404"/>
      <c r="AZ76" s="404"/>
      <c r="BA76" s="404"/>
      <c r="BB76" s="404"/>
      <c r="BC76" s="404"/>
      <c r="BD76" s="404"/>
      <c r="BE76" s="404"/>
      <c r="BF76" s="404"/>
      <c r="BG76" s="404"/>
      <c r="BH76" s="404"/>
      <c r="BI76" s="404"/>
      <c r="BJ76" s="404"/>
      <c r="BK76" s="404"/>
      <c r="BL76" s="404"/>
      <c r="BM76" s="404"/>
      <c r="BN76" s="404"/>
    </row>
    <row r="77" spans="1:66" s="250" customFormat="1" ht="18" hidden="1">
      <c r="A77" s="248" t="str">
        <f t="shared" ref="A77:A115"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259" t="s">
        <v>57</v>
      </c>
      <c r="C77" s="250" t="s">
        <v>58</v>
      </c>
      <c r="D77" s="251"/>
      <c r="E77" s="406">
        <v>46057</v>
      </c>
      <c r="F77" s="277">
        <f t="shared" si="5"/>
        <v>46063</v>
      </c>
      <c r="G77" s="389">
        <v>7</v>
      </c>
      <c r="H77" s="390">
        <v>0</v>
      </c>
      <c r="I77" s="254">
        <f t="shared" si="6"/>
        <v>5</v>
      </c>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18" hidden="1">
      <c r="A78" s="248" t="str">
        <f t="shared" si="7"/>
        <v>1.2</v>
      </c>
      <c r="B78" s="259" t="s">
        <v>59</v>
      </c>
      <c r="C78" s="250" t="s">
        <v>20</v>
      </c>
      <c r="D78" s="251"/>
      <c r="E78" s="406">
        <v>46064</v>
      </c>
      <c r="F78" s="277">
        <f t="shared" si="5"/>
        <v>46070</v>
      </c>
      <c r="G78" s="389">
        <v>7</v>
      </c>
      <c r="H78" s="390">
        <v>0</v>
      </c>
      <c r="I78" s="254">
        <f t="shared" si="6"/>
        <v>5</v>
      </c>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250" customFormat="1" ht="44.25" hidden="1" customHeight="1">
      <c r="A79" s="248" t="str">
        <f t="shared" si="7"/>
        <v>1.3</v>
      </c>
      <c r="B79" s="259" t="s">
        <v>60</v>
      </c>
      <c r="C79" s="250" t="s">
        <v>28</v>
      </c>
      <c r="D79" s="251"/>
      <c r="E79" s="406">
        <v>46064</v>
      </c>
      <c r="F79" s="277">
        <f t="shared" si="5"/>
        <v>46070</v>
      </c>
      <c r="G79" s="389">
        <v>7</v>
      </c>
      <c r="H79" s="390">
        <v>0</v>
      </c>
      <c r="I79" s="254">
        <f t="shared" si="6"/>
        <v>5</v>
      </c>
      <c r="J79" s="255"/>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row>
    <row r="80" spans="1:66" s="250" customFormat="1" ht="18" hidden="1">
      <c r="A80" s="248" t="str">
        <f t="shared" si="7"/>
        <v>1.4</v>
      </c>
      <c r="B80" s="259" t="s">
        <v>61</v>
      </c>
      <c r="C80" s="250" t="s">
        <v>20</v>
      </c>
      <c r="D80" s="251"/>
      <c r="E80" s="406">
        <v>46071</v>
      </c>
      <c r="F80" s="277">
        <f t="shared" si="5"/>
        <v>46077</v>
      </c>
      <c r="G80" s="389">
        <v>7</v>
      </c>
      <c r="H80" s="390">
        <v>0</v>
      </c>
      <c r="I80" s="254">
        <f t="shared" si="6"/>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hidden="1">
      <c r="A81" s="248" t="str">
        <f t="shared" si="7"/>
        <v>1.5</v>
      </c>
      <c r="B81" s="259" t="s">
        <v>62</v>
      </c>
      <c r="C81" s="250" t="s">
        <v>28</v>
      </c>
      <c r="D81" s="251"/>
      <c r="E81" s="406">
        <v>46071</v>
      </c>
      <c r="F81" s="277">
        <f t="shared" si="5"/>
        <v>46077</v>
      </c>
      <c r="G81" s="389">
        <v>7</v>
      </c>
      <c r="H81" s="390">
        <v>0</v>
      </c>
      <c r="I81" s="254">
        <f t="shared" si="6"/>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18" hidden="1">
      <c r="A82" s="248" t="str">
        <f t="shared" si="7"/>
        <v>1.6</v>
      </c>
      <c r="B82" s="259" t="s">
        <v>63</v>
      </c>
      <c r="C82" s="250" t="s">
        <v>20</v>
      </c>
      <c r="D82" s="251"/>
      <c r="E82" s="406">
        <v>46078</v>
      </c>
      <c r="F82" s="277">
        <f t="shared" si="5"/>
        <v>46084</v>
      </c>
      <c r="G82" s="389">
        <v>7</v>
      </c>
      <c r="H82" s="390">
        <v>0</v>
      </c>
      <c r="I82" s="254">
        <f t="shared" si="6"/>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7"/>
        <v>1.7</v>
      </c>
      <c r="B83" s="259" t="s">
        <v>64</v>
      </c>
      <c r="C83" s="250" t="s">
        <v>28</v>
      </c>
      <c r="D83" s="251"/>
      <c r="E83" s="406">
        <v>46078</v>
      </c>
      <c r="F83" s="277">
        <f t="shared" si="5"/>
        <v>46084</v>
      </c>
      <c r="G83" s="389">
        <v>7</v>
      </c>
      <c r="H83" s="390">
        <v>0</v>
      </c>
      <c r="I83" s="254">
        <f t="shared" si="6"/>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7"/>
        <v>1.8</v>
      </c>
      <c r="B84" s="259" t="s">
        <v>65</v>
      </c>
      <c r="C84" s="250" t="s">
        <v>66</v>
      </c>
      <c r="D84" s="251"/>
      <c r="E84" s="406">
        <v>46057</v>
      </c>
      <c r="F84" s="277">
        <f t="shared" si="5"/>
        <v>46063</v>
      </c>
      <c r="G84" s="389">
        <v>7</v>
      </c>
      <c r="H84" s="390">
        <v>0</v>
      </c>
      <c r="I84" s="254">
        <f t="shared" si="6"/>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7"/>
        <v>1.9</v>
      </c>
      <c r="B85" s="259" t="s">
        <v>67</v>
      </c>
      <c r="C85" s="250" t="s">
        <v>20</v>
      </c>
      <c r="D85" s="251"/>
      <c r="E85" s="406">
        <v>46085</v>
      </c>
      <c r="F85" s="277">
        <f t="shared" si="5"/>
        <v>46091</v>
      </c>
      <c r="G85" s="389">
        <v>7</v>
      </c>
      <c r="H85" s="390">
        <v>0</v>
      </c>
      <c r="I85" s="254">
        <f t="shared" si="6"/>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7"/>
        <v>1.10</v>
      </c>
      <c r="B86" s="259" t="s">
        <v>68</v>
      </c>
      <c r="C86" s="250" t="s">
        <v>28</v>
      </c>
      <c r="D86" s="251"/>
      <c r="E86" s="406">
        <v>46085</v>
      </c>
      <c r="F86" s="277">
        <f t="shared" si="5"/>
        <v>46091</v>
      </c>
      <c r="G86" s="389">
        <v>7</v>
      </c>
      <c r="H86" s="390">
        <v>0</v>
      </c>
      <c r="I86" s="254">
        <f t="shared" si="6"/>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7"/>
        <v>1.11</v>
      </c>
      <c r="B87" s="259" t="s">
        <v>69</v>
      </c>
      <c r="C87" s="250" t="s">
        <v>28</v>
      </c>
      <c r="D87" s="251"/>
      <c r="E87" s="406">
        <v>46092</v>
      </c>
      <c r="F87" s="277">
        <f t="shared" si="5"/>
        <v>46098</v>
      </c>
      <c r="G87" s="389">
        <v>7</v>
      </c>
      <c r="H87" s="390">
        <v>0</v>
      </c>
      <c r="I87" s="254">
        <f t="shared" si="6"/>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7"/>
        <v>1.12</v>
      </c>
      <c r="B88" s="259" t="s">
        <v>70</v>
      </c>
      <c r="C88" s="250" t="s">
        <v>20</v>
      </c>
      <c r="D88" s="251"/>
      <c r="E88" s="406">
        <v>46092</v>
      </c>
      <c r="F88" s="277">
        <f t="shared" si="5"/>
        <v>46098</v>
      </c>
      <c r="G88" s="389">
        <v>7</v>
      </c>
      <c r="H88" s="390">
        <v>0</v>
      </c>
      <c r="I88" s="254">
        <f t="shared" si="6"/>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7"/>
        <v>1.13</v>
      </c>
      <c r="B89" s="259" t="s">
        <v>71</v>
      </c>
      <c r="C89" s="250" t="s">
        <v>28</v>
      </c>
      <c r="D89" s="251"/>
      <c r="E89" s="406">
        <v>46099</v>
      </c>
      <c r="F89" s="277">
        <f t="shared" si="5"/>
        <v>46105</v>
      </c>
      <c r="G89" s="389">
        <v>7</v>
      </c>
      <c r="H89" s="390">
        <v>0</v>
      </c>
      <c r="I89" s="254">
        <f t="shared" si="6"/>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7"/>
        <v>1.14</v>
      </c>
      <c r="B90" s="259" t="s">
        <v>72</v>
      </c>
      <c r="C90" s="250" t="s">
        <v>28</v>
      </c>
      <c r="D90" s="251"/>
      <c r="E90" s="406">
        <v>46106</v>
      </c>
      <c r="F90" s="277">
        <f t="shared" si="5"/>
        <v>46112</v>
      </c>
      <c r="G90" s="389">
        <v>7</v>
      </c>
      <c r="H90" s="390">
        <v>0</v>
      </c>
      <c r="I90" s="254">
        <f t="shared" si="6"/>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7"/>
        <v>1.15</v>
      </c>
      <c r="B91" s="259" t="s">
        <v>73</v>
      </c>
      <c r="C91" s="250" t="s">
        <v>28</v>
      </c>
      <c r="D91" s="251"/>
      <c r="E91" s="406">
        <v>46106</v>
      </c>
      <c r="F91" s="277">
        <f t="shared" si="5"/>
        <v>46112</v>
      </c>
      <c r="G91" s="389">
        <v>7</v>
      </c>
      <c r="H91" s="390">
        <v>0</v>
      </c>
      <c r="I91" s="254">
        <f t="shared" si="6"/>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7"/>
        <v>1.16</v>
      </c>
      <c r="B92" s="259" t="s">
        <v>74</v>
      </c>
      <c r="C92" s="250" t="s">
        <v>28</v>
      </c>
      <c r="D92" s="251"/>
      <c r="E92" s="406">
        <v>46113</v>
      </c>
      <c r="F92" s="277">
        <f t="shared" si="5"/>
        <v>46119</v>
      </c>
      <c r="G92" s="389">
        <v>7</v>
      </c>
      <c r="H92" s="390">
        <v>0</v>
      </c>
      <c r="I92" s="254">
        <f t="shared" si="6"/>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7"/>
        <v>1.17</v>
      </c>
      <c r="B93" s="259" t="s">
        <v>75</v>
      </c>
      <c r="C93" s="250" t="s">
        <v>20</v>
      </c>
      <c r="D93" s="251"/>
      <c r="E93" s="406">
        <v>46113</v>
      </c>
      <c r="F93" s="277">
        <f t="shared" si="5"/>
        <v>46119</v>
      </c>
      <c r="G93" s="389">
        <v>7</v>
      </c>
      <c r="H93" s="390">
        <v>0</v>
      </c>
      <c r="I93" s="254">
        <f t="shared" si="6"/>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7"/>
        <v>1.18</v>
      </c>
      <c r="B94" s="259" t="s">
        <v>76</v>
      </c>
      <c r="C94" s="250" t="s">
        <v>28</v>
      </c>
      <c r="D94" s="251"/>
      <c r="E94" s="406">
        <v>46120</v>
      </c>
      <c r="F94" s="277">
        <f t="shared" si="5"/>
        <v>46126</v>
      </c>
      <c r="G94" s="389">
        <v>7</v>
      </c>
      <c r="H94" s="390">
        <v>0</v>
      </c>
      <c r="I94" s="254">
        <f t="shared" si="6"/>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7"/>
        <v>1.19</v>
      </c>
      <c r="B95" s="259" t="s">
        <v>77</v>
      </c>
      <c r="C95" s="250" t="s">
        <v>20</v>
      </c>
      <c r="D95" s="251"/>
      <c r="E95" s="406">
        <v>46120</v>
      </c>
      <c r="F95" s="277">
        <f t="shared" si="5"/>
        <v>46126</v>
      </c>
      <c r="G95" s="389">
        <v>7</v>
      </c>
      <c r="H95" s="390">
        <v>0</v>
      </c>
      <c r="I95" s="254">
        <f t="shared" si="6"/>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7"/>
        <v>1.20</v>
      </c>
      <c r="B96" s="259" t="s">
        <v>78</v>
      </c>
      <c r="C96" s="250" t="s">
        <v>28</v>
      </c>
      <c r="D96" s="251"/>
      <c r="E96" s="406">
        <v>46127</v>
      </c>
      <c r="F96" s="277">
        <f t="shared" si="5"/>
        <v>46133</v>
      </c>
      <c r="G96" s="389">
        <v>7</v>
      </c>
      <c r="H96" s="390">
        <v>0</v>
      </c>
      <c r="I96" s="254">
        <f t="shared" si="6"/>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7"/>
        <v>1.21</v>
      </c>
      <c r="B97" s="259" t="s">
        <v>79</v>
      </c>
      <c r="C97" s="250" t="s">
        <v>20</v>
      </c>
      <c r="D97" s="251"/>
      <c r="E97" s="406">
        <v>46127</v>
      </c>
      <c r="F97" s="277">
        <f t="shared" si="5"/>
        <v>46133</v>
      </c>
      <c r="G97" s="389">
        <v>7</v>
      </c>
      <c r="H97" s="390">
        <v>0</v>
      </c>
      <c r="I97" s="254">
        <f t="shared" si="6"/>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7"/>
        <v>1.22</v>
      </c>
      <c r="B98" s="259" t="s">
        <v>80</v>
      </c>
      <c r="C98" s="250" t="s">
        <v>28</v>
      </c>
      <c r="D98" s="251"/>
      <c r="E98" s="406">
        <v>46134</v>
      </c>
      <c r="F98" s="277">
        <f t="shared" si="5"/>
        <v>46140</v>
      </c>
      <c r="G98" s="389">
        <v>7</v>
      </c>
      <c r="H98" s="390">
        <v>0</v>
      </c>
      <c r="I98" s="254">
        <f t="shared" si="6"/>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7"/>
        <v>1.23</v>
      </c>
      <c r="B99" s="259" t="s">
        <v>81</v>
      </c>
      <c r="C99" s="250" t="s">
        <v>20</v>
      </c>
      <c r="D99" s="251"/>
      <c r="E99" s="406">
        <v>46134</v>
      </c>
      <c r="F99" s="277">
        <f t="shared" si="5"/>
        <v>46140</v>
      </c>
      <c r="G99" s="389">
        <v>7</v>
      </c>
      <c r="H99" s="390">
        <v>0</v>
      </c>
      <c r="I99" s="254">
        <f t="shared" si="6"/>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7"/>
        <v>1.24</v>
      </c>
      <c r="B100" s="259" t="s">
        <v>82</v>
      </c>
      <c r="C100" s="250" t="s">
        <v>28</v>
      </c>
      <c r="D100" s="251"/>
      <c r="E100" s="406">
        <v>46141</v>
      </c>
      <c r="F100" s="277">
        <f t="shared" si="5"/>
        <v>46147</v>
      </c>
      <c r="G100" s="389">
        <v>7</v>
      </c>
      <c r="H100" s="390">
        <v>0</v>
      </c>
      <c r="I100" s="254">
        <f t="shared" si="6"/>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7"/>
        <v>1.25</v>
      </c>
      <c r="B101" s="259" t="s">
        <v>83</v>
      </c>
      <c r="C101" s="250" t="s">
        <v>28</v>
      </c>
      <c r="D101" s="251"/>
      <c r="E101" s="406">
        <v>46141</v>
      </c>
      <c r="F101" s="277">
        <f t="shared" si="5"/>
        <v>46147</v>
      </c>
      <c r="G101" s="389">
        <v>7</v>
      </c>
      <c r="H101" s="390">
        <v>0</v>
      </c>
      <c r="I101" s="254">
        <f t="shared" si="6"/>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7"/>
        <v>1.26</v>
      </c>
      <c r="B102" s="259" t="s">
        <v>84</v>
      </c>
      <c r="C102" s="250" t="s">
        <v>28</v>
      </c>
      <c r="D102" s="251"/>
      <c r="E102" s="406">
        <v>46148</v>
      </c>
      <c r="F102" s="277">
        <f t="shared" si="5"/>
        <v>46154</v>
      </c>
      <c r="G102" s="389">
        <v>7</v>
      </c>
      <c r="H102" s="390">
        <v>0</v>
      </c>
      <c r="I102" s="254">
        <f t="shared" si="6"/>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7"/>
        <v>1.27</v>
      </c>
      <c r="B103" s="259" t="s">
        <v>85</v>
      </c>
      <c r="C103" s="250" t="s">
        <v>28</v>
      </c>
      <c r="D103" s="251"/>
      <c r="E103" s="406">
        <v>46148</v>
      </c>
      <c r="F103" s="277">
        <f t="shared" si="5"/>
        <v>46154</v>
      </c>
      <c r="G103" s="389">
        <v>7</v>
      </c>
      <c r="H103" s="390">
        <v>0</v>
      </c>
      <c r="I103" s="254">
        <f t="shared" si="6"/>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387" customFormat="1" ht="18" hidden="1">
      <c r="A104" s="397" t="str">
        <f>IF(ISERROR(VALUE(SUBSTITUTE(prevWBS,".",""))),"1",IF(ISERROR(FIND("`",SUBSTITUTE(prevWBS,".","`",1))),TEXT(VALUE(prevWBS)+1,"#"),TEXT(VALUE(LEFT(prevWBS,FIND("`",SUBSTITUTE(prevWBS,".","`",1))-1))+1,"#")))</f>
        <v>2</v>
      </c>
      <c r="B104" s="398" t="s">
        <v>86</v>
      </c>
      <c r="D104" s="399"/>
      <c r="E104" s="408"/>
      <c r="F104" s="408" t="str">
        <f t="shared" si="5"/>
        <v xml:space="preserve"> - </v>
      </c>
      <c r="G104" s="400"/>
      <c r="H104" s="401"/>
      <c r="I104" s="402" t="str">
        <f t="shared" si="6"/>
        <v xml:space="preserve"> - </v>
      </c>
      <c r="J104" s="403"/>
      <c r="K104" s="404"/>
      <c r="L104" s="404"/>
      <c r="M104" s="404"/>
      <c r="N104" s="404"/>
      <c r="O104" s="404"/>
      <c r="P104" s="404"/>
      <c r="Q104" s="404"/>
      <c r="R104" s="404"/>
      <c r="S104" s="404"/>
      <c r="T104" s="404"/>
      <c r="U104" s="404"/>
      <c r="V104" s="404"/>
      <c r="W104" s="404"/>
      <c r="X104" s="404"/>
      <c r="Y104" s="404"/>
      <c r="Z104" s="404"/>
      <c r="AA104" s="404"/>
      <c r="AB104" s="404"/>
      <c r="AC104" s="404"/>
      <c r="AD104" s="404"/>
      <c r="AE104" s="404"/>
      <c r="AF104" s="404"/>
      <c r="AG104" s="404"/>
      <c r="AH104" s="404"/>
      <c r="AI104" s="404"/>
      <c r="AJ104" s="404"/>
      <c r="AK104" s="404"/>
      <c r="AL104" s="404"/>
      <c r="AM104" s="404"/>
      <c r="AN104" s="404"/>
      <c r="AO104" s="404"/>
      <c r="AP104" s="404"/>
      <c r="AQ104" s="404"/>
      <c r="AR104" s="404"/>
      <c r="AS104" s="404"/>
      <c r="AT104" s="404"/>
      <c r="AU104" s="404"/>
      <c r="AV104" s="404"/>
      <c r="AW104" s="404"/>
      <c r="AX104" s="404"/>
      <c r="AY104" s="404"/>
      <c r="AZ104" s="404"/>
      <c r="BA104" s="404"/>
      <c r="BB104" s="404"/>
      <c r="BC104" s="404"/>
      <c r="BD104" s="404"/>
      <c r="BE104" s="404"/>
      <c r="BF104" s="404"/>
      <c r="BG104" s="404"/>
      <c r="BH104" s="404"/>
      <c r="BI104" s="404"/>
      <c r="BJ104" s="404"/>
      <c r="BK104" s="404"/>
      <c r="BL104" s="404"/>
      <c r="BM104" s="404"/>
      <c r="BN104" s="404"/>
    </row>
    <row r="105" spans="1:66" s="250" customFormat="1" ht="18" hidden="1">
      <c r="A105" s="248" t="str">
        <f t="shared" si="7"/>
        <v>2.1</v>
      </c>
      <c r="B105" s="268" t="s">
        <v>87</v>
      </c>
      <c r="C105" s="250" t="s">
        <v>66</v>
      </c>
      <c r="D105" s="251"/>
      <c r="E105" s="406">
        <v>46034</v>
      </c>
      <c r="F105" s="277">
        <f t="shared" si="5"/>
        <v>46038</v>
      </c>
      <c r="G105" s="389">
        <v>5</v>
      </c>
      <c r="H105" s="390">
        <v>0</v>
      </c>
      <c r="I105" s="254">
        <f t="shared" si="6"/>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18" hidden="1">
      <c r="A106" s="248" t="str">
        <f t="shared" si="7"/>
        <v>2.2</v>
      </c>
      <c r="B106" s="268" t="s">
        <v>88</v>
      </c>
      <c r="C106" s="250" t="s">
        <v>89</v>
      </c>
      <c r="D106" s="251"/>
      <c r="E106" s="406">
        <v>46023</v>
      </c>
      <c r="F106" s="277">
        <f t="shared" si="5"/>
        <v>46032</v>
      </c>
      <c r="G106" s="389">
        <v>10</v>
      </c>
      <c r="H106" s="390">
        <v>0</v>
      </c>
      <c r="I106" s="254">
        <v>6</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250" customFormat="1" ht="45" hidden="1" customHeight="1">
      <c r="A107" s="248" t="str">
        <f t="shared" si="7"/>
        <v>2.3</v>
      </c>
      <c r="B107" s="268" t="s">
        <v>90</v>
      </c>
      <c r="C107" s="250" t="s">
        <v>58</v>
      </c>
      <c r="D107" s="251"/>
      <c r="E107" s="406">
        <v>46034</v>
      </c>
      <c r="F107" s="277">
        <f t="shared" si="5"/>
        <v>46038</v>
      </c>
      <c r="G107" s="389">
        <v>5</v>
      </c>
      <c r="H107" s="390">
        <v>0</v>
      </c>
      <c r="I107" s="254">
        <v>5</v>
      </c>
      <c r="J107" s="255"/>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c r="BH107" s="248"/>
      <c r="BI107" s="248"/>
      <c r="BJ107" s="248"/>
      <c r="BK107" s="248"/>
      <c r="BL107" s="248"/>
      <c r="BM107" s="248"/>
      <c r="BN107" s="248"/>
    </row>
    <row r="108" spans="1:66" s="387" customFormat="1" ht="18" hidden="1">
      <c r="A108" s="397" t="str">
        <f>IF(ISERROR(VALUE(SUBSTITUTE(prevWBS,".",""))),"1",IF(ISERROR(FIND("`",SUBSTITUTE(prevWBS,".","`",1))),TEXT(VALUE(prevWBS)+1,"#"),TEXT(VALUE(LEFT(prevWBS,FIND("`",SUBSTITUTE(prevWBS,".","`",1))-1))+1,"#")))</f>
        <v>3</v>
      </c>
      <c r="B108" s="398" t="s">
        <v>91</v>
      </c>
      <c r="D108" s="399"/>
      <c r="E108" s="408"/>
      <c r="F108" s="408" t="str">
        <f t="shared" si="5"/>
        <v xml:space="preserve"> - </v>
      </c>
      <c r="G108" s="400"/>
      <c r="H108" s="401"/>
      <c r="I108" s="402" t="str">
        <f t="shared" ref="I108" si="8">IF(OR(F108=0,E108=0)," - ",NETWORKDAYS(E108,F108))</f>
        <v xml:space="preserve"> - </v>
      </c>
      <c r="J108" s="403"/>
      <c r="K108" s="404"/>
      <c r="L108" s="404"/>
      <c r="M108" s="404"/>
      <c r="N108" s="404"/>
      <c r="O108" s="404"/>
      <c r="P108" s="404"/>
      <c r="Q108" s="404"/>
      <c r="R108" s="404"/>
      <c r="S108" s="404"/>
      <c r="T108" s="404"/>
      <c r="U108" s="404"/>
      <c r="V108" s="404"/>
      <c r="W108" s="404"/>
      <c r="X108" s="404"/>
      <c r="Y108" s="404"/>
      <c r="Z108" s="404"/>
      <c r="AA108" s="404"/>
      <c r="AB108" s="404"/>
      <c r="AC108" s="404"/>
      <c r="AD108" s="404"/>
      <c r="AE108" s="404"/>
      <c r="AF108" s="404"/>
      <c r="AG108" s="404"/>
      <c r="AH108" s="404"/>
      <c r="AI108" s="404"/>
      <c r="AJ108" s="404"/>
      <c r="AK108" s="404"/>
      <c r="AL108" s="404"/>
      <c r="AM108" s="404"/>
      <c r="AN108" s="404"/>
      <c r="AO108" s="404"/>
      <c r="AP108" s="404"/>
      <c r="AQ108" s="404"/>
      <c r="AR108" s="404"/>
      <c r="AS108" s="404"/>
      <c r="AT108" s="404"/>
      <c r="AU108" s="404"/>
      <c r="AV108" s="404"/>
      <c r="AW108" s="404"/>
      <c r="AX108" s="404"/>
      <c r="AY108" s="404"/>
      <c r="AZ108" s="404"/>
      <c r="BA108" s="404"/>
      <c r="BB108" s="404"/>
      <c r="BC108" s="404"/>
      <c r="BD108" s="404"/>
      <c r="BE108" s="404"/>
      <c r="BF108" s="404"/>
      <c r="BG108" s="404"/>
      <c r="BH108" s="404"/>
      <c r="BI108" s="404"/>
      <c r="BJ108" s="404"/>
      <c r="BK108" s="404"/>
      <c r="BL108" s="404"/>
      <c r="BM108" s="404"/>
      <c r="BN108" s="404"/>
    </row>
    <row r="109" spans="1:66" s="250" customFormat="1" ht="18" hidden="1">
      <c r="A109" s="248" t="str">
        <f t="shared" si="7"/>
        <v>3.1</v>
      </c>
      <c r="B109" s="268" t="s">
        <v>92</v>
      </c>
      <c r="C109" s="250" t="s">
        <v>66</v>
      </c>
      <c r="D109" s="251"/>
      <c r="E109" s="406">
        <v>46041</v>
      </c>
      <c r="F109" s="277">
        <f t="shared" si="5"/>
        <v>46044</v>
      </c>
      <c r="G109" s="389">
        <v>4</v>
      </c>
      <c r="H109" s="390">
        <v>0</v>
      </c>
      <c r="I109" s="254">
        <v>4</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18" hidden="1">
      <c r="A110" s="248" t="str">
        <f t="shared" si="7"/>
        <v>3.2</v>
      </c>
      <c r="B110" s="268" t="s">
        <v>93</v>
      </c>
      <c r="C110" s="250" t="s">
        <v>58</v>
      </c>
      <c r="D110" s="251"/>
      <c r="E110" s="406">
        <v>46041</v>
      </c>
      <c r="F110" s="277">
        <f t="shared" si="5"/>
        <v>46044</v>
      </c>
      <c r="G110" s="389">
        <v>4</v>
      </c>
      <c r="H110" s="390">
        <v>0</v>
      </c>
      <c r="I110" s="254">
        <v>4</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250" customFormat="1" ht="18" hidden="1">
      <c r="A111" s="248" t="str">
        <f t="shared" si="7"/>
        <v>3.3</v>
      </c>
      <c r="B111" s="268" t="s">
        <v>94</v>
      </c>
      <c r="C111" s="250" t="s">
        <v>20</v>
      </c>
      <c r="D111" s="251"/>
      <c r="E111" s="406">
        <v>46045</v>
      </c>
      <c r="F111" s="277">
        <f t="shared" si="5"/>
        <v>46050</v>
      </c>
      <c r="G111" s="389">
        <v>6</v>
      </c>
      <c r="H111" s="390">
        <v>0</v>
      </c>
      <c r="I111" s="254">
        <v>4</v>
      </c>
      <c r="J111" s="255"/>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8"/>
      <c r="BN111" s="248"/>
    </row>
    <row r="112" spans="1:66" s="250" customFormat="1" ht="18" hidden="1">
      <c r="A112" s="248" t="str">
        <f t="shared" si="7"/>
        <v>3.4</v>
      </c>
      <c r="B112" s="268" t="s">
        <v>95</v>
      </c>
      <c r="C112" s="250" t="s">
        <v>20</v>
      </c>
      <c r="D112" s="251"/>
      <c r="E112" s="406">
        <v>46051</v>
      </c>
      <c r="F112" s="277">
        <f t="shared" si="5"/>
        <v>46056</v>
      </c>
      <c r="G112" s="389">
        <v>6</v>
      </c>
      <c r="H112" s="390">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7"/>
        <v>3.5</v>
      </c>
      <c r="B113" s="268" t="s">
        <v>96</v>
      </c>
      <c r="C113" s="250" t="s">
        <v>28</v>
      </c>
      <c r="D113" s="251"/>
      <c r="E113" s="406">
        <v>46045</v>
      </c>
      <c r="F113" s="277">
        <f t="shared" si="5"/>
        <v>46050</v>
      </c>
      <c r="G113" s="389">
        <v>6</v>
      </c>
      <c r="H113" s="390">
        <v>0</v>
      </c>
      <c r="I113" s="254">
        <v>4</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387" customFormat="1" ht="18" hidden="1">
      <c r="A114" s="397" t="str">
        <f>IF(ISERROR(VALUE(SUBSTITUTE(prevWBS,".",""))),"1",IF(ISERROR(FIND("`",SUBSTITUTE(prevWBS,".","`",1))),TEXT(VALUE(prevWBS)+1,"#"),TEXT(VALUE(LEFT(prevWBS,FIND("`",SUBSTITUTE(prevWBS,".","`",1))-1))+1,"#")))</f>
        <v>4</v>
      </c>
      <c r="B114" s="398" t="s">
        <v>97</v>
      </c>
      <c r="D114" s="399"/>
      <c r="E114" s="408"/>
      <c r="F114" s="408" t="str">
        <f t="shared" si="5"/>
        <v xml:space="preserve"> - </v>
      </c>
      <c r="G114" s="400"/>
      <c r="H114" s="401"/>
      <c r="I114" s="402" t="str">
        <f t="shared" ref="I114" si="9">IF(OR(F114=0,E114=0)," - ",NETWORKDAYS(E114,F114))</f>
        <v xml:space="preserve"> - </v>
      </c>
      <c r="J114" s="403"/>
      <c r="K114" s="404"/>
      <c r="L114" s="404"/>
      <c r="M114" s="404"/>
      <c r="N114" s="404"/>
      <c r="O114" s="404"/>
      <c r="P114" s="404"/>
      <c r="Q114" s="404"/>
      <c r="R114" s="404"/>
      <c r="S114" s="404"/>
      <c r="T114" s="404"/>
      <c r="U114" s="404"/>
      <c r="V114" s="404"/>
      <c r="W114" s="404"/>
      <c r="X114" s="404"/>
      <c r="Y114" s="404"/>
      <c r="Z114" s="404"/>
      <c r="AA114" s="404"/>
      <c r="AB114" s="404"/>
      <c r="AC114" s="404"/>
      <c r="AD114" s="404"/>
      <c r="AE114" s="404"/>
      <c r="AF114" s="404"/>
      <c r="AG114" s="404"/>
      <c r="AH114" s="404"/>
      <c r="AI114" s="404"/>
      <c r="AJ114" s="404"/>
      <c r="AK114" s="404"/>
      <c r="AL114" s="404"/>
      <c r="AM114" s="404"/>
      <c r="AN114" s="404"/>
      <c r="AO114" s="404"/>
      <c r="AP114" s="404"/>
      <c r="AQ114" s="404"/>
      <c r="AR114" s="404"/>
      <c r="AS114" s="404"/>
      <c r="AT114" s="404"/>
      <c r="AU114" s="404"/>
      <c r="AV114" s="404"/>
      <c r="AW114" s="404"/>
      <c r="AX114" s="404"/>
      <c r="AY114" s="404"/>
      <c r="AZ114" s="404"/>
      <c r="BA114" s="404"/>
      <c r="BB114" s="404"/>
      <c r="BC114" s="404"/>
      <c r="BD114" s="404"/>
      <c r="BE114" s="404"/>
      <c r="BF114" s="404"/>
      <c r="BG114" s="404"/>
      <c r="BH114" s="404"/>
      <c r="BI114" s="404"/>
      <c r="BJ114" s="404"/>
      <c r="BK114" s="404"/>
      <c r="BL114" s="404"/>
      <c r="BM114" s="404"/>
      <c r="BN114" s="404"/>
    </row>
    <row r="115" spans="1:66" s="250" customFormat="1" ht="18" hidden="1">
      <c r="A115" s="248" t="str">
        <f t="shared" si="7"/>
        <v>4.1</v>
      </c>
      <c r="B115" s="268" t="s">
        <v>98</v>
      </c>
      <c r="C115" s="250" t="s">
        <v>66</v>
      </c>
      <c r="D115" s="251"/>
      <c r="E115" s="406">
        <v>46051</v>
      </c>
      <c r="F115" s="277">
        <f t="shared" si="5"/>
        <v>46056</v>
      </c>
      <c r="G115" s="389">
        <v>6</v>
      </c>
      <c r="H115" s="390">
        <v>0</v>
      </c>
      <c r="I115" s="254">
        <v>4</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sheetData>
  <sheetProtection formatCells="0" formatColumns="0" formatRows="0" insertRows="0" deleteRows="0"/>
  <autoFilter ref="A7:I60"/>
  <mergeCells count="19">
    <mergeCell ref="AF4:AL4"/>
    <mergeCell ref="K1:AE1"/>
    <mergeCell ref="C4:E4"/>
    <mergeCell ref="K4:Q4"/>
    <mergeCell ref="R4:X4"/>
    <mergeCell ref="Y4:AE4"/>
    <mergeCell ref="C5:E5"/>
    <mergeCell ref="K5:Q5"/>
    <mergeCell ref="R5:X5"/>
    <mergeCell ref="Y5:AE5"/>
    <mergeCell ref="AF5:AL5"/>
    <mergeCell ref="AT5:AZ5"/>
    <mergeCell ref="BA5:BG5"/>
    <mergeCell ref="BH5:BN5"/>
    <mergeCell ref="AM4:AS4"/>
    <mergeCell ref="AT4:AZ4"/>
    <mergeCell ref="BA4:BG4"/>
    <mergeCell ref="BH4:BN4"/>
    <mergeCell ref="AM5:AS5"/>
  </mergeCells>
  <conditionalFormatting sqref="H32">
    <cfRule type="dataBar" priority="46">
      <dataBar>
        <cfvo type="num" val="0"/>
        <cfvo type="num" val="1"/>
        <color theme="0" tint="-0.34998626667073579"/>
      </dataBar>
      <extLst>
        <ext xmlns:x14="http://schemas.microsoft.com/office/spreadsheetml/2009/9/main" uri="{B025F937-C7B1-47D3-B67F-A62EFF666E3E}">
          <x14:id>{B1E3BCD3-EC36-4B78-93C6-75C2B05426B7}</x14:id>
        </ext>
      </extLst>
    </cfRule>
  </conditionalFormatting>
  <conditionalFormatting sqref="H33">
    <cfRule type="dataBar" priority="57">
      <dataBar>
        <cfvo type="num" val="0"/>
        <cfvo type="num" val="1"/>
        <color theme="0" tint="-0.34998626667073579"/>
      </dataBar>
      <extLst>
        <ext xmlns:x14="http://schemas.microsoft.com/office/spreadsheetml/2009/9/main" uri="{B025F937-C7B1-47D3-B67F-A62EFF666E3E}">
          <x14:id>{BB97372E-265E-4549-9BAF-2371FFA4FBD0}</x14:id>
        </ext>
      </extLst>
    </cfRule>
  </conditionalFormatting>
  <conditionalFormatting sqref="H34">
    <cfRule type="dataBar" priority="56">
      <dataBar>
        <cfvo type="num" val="0"/>
        <cfvo type="num" val="1"/>
        <color theme="0" tint="-0.34998626667073579"/>
      </dataBar>
      <extLst>
        <ext xmlns:x14="http://schemas.microsoft.com/office/spreadsheetml/2009/9/main" uri="{B025F937-C7B1-47D3-B67F-A62EFF666E3E}">
          <x14:id>{CBB16709-0938-408B-92C8-A4CB10B57049}</x14:id>
        </ext>
      </extLst>
    </cfRule>
  </conditionalFormatting>
  <conditionalFormatting sqref="H35">
    <cfRule type="dataBar" priority="55">
      <dataBar>
        <cfvo type="num" val="0"/>
        <cfvo type="num" val="1"/>
        <color theme="0" tint="-0.34998626667073579"/>
      </dataBar>
      <extLst>
        <ext xmlns:x14="http://schemas.microsoft.com/office/spreadsheetml/2009/9/main" uri="{B025F937-C7B1-47D3-B67F-A62EFF666E3E}">
          <x14:id>{373D8F37-F907-4D40-BCB9-5F237C88F1BF}</x14:id>
        </ext>
      </extLst>
    </cfRule>
  </conditionalFormatting>
  <conditionalFormatting sqref="H36">
    <cfRule type="dataBar" priority="54">
      <dataBar>
        <cfvo type="num" val="0"/>
        <cfvo type="num" val="1"/>
        <color theme="0" tint="-0.34998626667073579"/>
      </dataBar>
      <extLst>
        <ext xmlns:x14="http://schemas.microsoft.com/office/spreadsheetml/2009/9/main" uri="{B025F937-C7B1-47D3-B67F-A62EFF666E3E}">
          <x14:id>{6EF30BEF-1565-422E-B1B4-2CCF647DC919}</x14:id>
        </ext>
      </extLst>
    </cfRule>
  </conditionalFormatting>
  <conditionalFormatting sqref="H37">
    <cfRule type="dataBar" priority="53">
      <dataBar>
        <cfvo type="num" val="0"/>
        <cfvo type="num" val="1"/>
        <color theme="0" tint="-0.34998626667073579"/>
      </dataBar>
      <extLst>
        <ext xmlns:x14="http://schemas.microsoft.com/office/spreadsheetml/2009/9/main" uri="{B025F937-C7B1-47D3-B67F-A62EFF666E3E}">
          <x14:id>{00723978-D0AF-43B1-9A57-AB4AABD99333}</x14:id>
        </ext>
      </extLst>
    </cfRule>
  </conditionalFormatting>
  <conditionalFormatting sqref="H38">
    <cfRule type="dataBar" priority="52">
      <dataBar>
        <cfvo type="num" val="0"/>
        <cfvo type="num" val="1"/>
        <color theme="0" tint="-0.34998626667073579"/>
      </dataBar>
      <extLst>
        <ext xmlns:x14="http://schemas.microsoft.com/office/spreadsheetml/2009/9/main" uri="{B025F937-C7B1-47D3-B67F-A62EFF666E3E}">
          <x14:id>{D59812E6-BF82-4CD3-B1D6-14FA963F6DBA}</x14:id>
        </ext>
      </extLst>
    </cfRule>
  </conditionalFormatting>
  <conditionalFormatting sqref="H39">
    <cfRule type="dataBar" priority="51">
      <dataBar>
        <cfvo type="num" val="0"/>
        <cfvo type="num" val="1"/>
        <color theme="0" tint="-0.34998626667073579"/>
      </dataBar>
      <extLst>
        <ext xmlns:x14="http://schemas.microsoft.com/office/spreadsheetml/2009/9/main" uri="{B025F937-C7B1-47D3-B67F-A62EFF666E3E}">
          <x14:id>{289B997C-9FAC-4FA2-BD62-B98DA57404FE}</x14:id>
        </ext>
      </extLst>
    </cfRule>
  </conditionalFormatting>
  <conditionalFormatting sqref="H45">
    <cfRule type="dataBar" priority="42">
      <dataBar>
        <cfvo type="num" val="0"/>
        <cfvo type="num" val="1"/>
        <color theme="0" tint="-0.34998626667073579"/>
      </dataBar>
      <extLst>
        <ext xmlns:x14="http://schemas.microsoft.com/office/spreadsheetml/2009/9/main" uri="{B025F937-C7B1-47D3-B67F-A62EFF666E3E}">
          <x14:id>{863E9B8D-8FEC-4575-8A5F-339A9E269216}</x14:id>
        </ext>
      </extLst>
    </cfRule>
  </conditionalFormatting>
  <conditionalFormatting sqref="K45:BN45">
    <cfRule type="expression" dxfId="167" priority="41">
      <formula>K$6=TODAY()</formula>
    </cfRule>
  </conditionalFormatting>
  <conditionalFormatting sqref="H90">
    <cfRule type="dataBar" priority="64">
      <dataBar>
        <cfvo type="num" val="0"/>
        <cfvo type="num" val="1"/>
        <color theme="0" tint="-0.34998626667073579"/>
      </dataBar>
      <extLst>
        <ext xmlns:x14="http://schemas.microsoft.com/office/spreadsheetml/2009/9/main" uri="{B025F937-C7B1-47D3-B67F-A62EFF666E3E}">
          <x14:id>{06E0C959-1CF0-4F85-8474-2443E3E620AB}</x14:id>
        </ext>
      </extLst>
    </cfRule>
  </conditionalFormatting>
  <conditionalFormatting sqref="H91">
    <cfRule type="dataBar" priority="63">
      <dataBar>
        <cfvo type="num" val="0"/>
        <cfvo type="num" val="1"/>
        <color theme="0" tint="-0.34998626667073579"/>
      </dataBar>
      <extLst>
        <ext xmlns:x14="http://schemas.microsoft.com/office/spreadsheetml/2009/9/main" uri="{B025F937-C7B1-47D3-B67F-A62EFF666E3E}">
          <x14:id>{2F4041F9-BE9F-41CE-85C5-FE6F6F5D7748}</x14:id>
        </ext>
      </extLst>
    </cfRule>
  </conditionalFormatting>
  <conditionalFormatting sqref="H99">
    <cfRule type="dataBar" priority="62">
      <dataBar>
        <cfvo type="num" val="0"/>
        <cfvo type="num" val="1"/>
        <color theme="0" tint="-0.34998626667073579"/>
      </dataBar>
      <extLst>
        <ext xmlns:x14="http://schemas.microsoft.com/office/spreadsheetml/2009/9/main" uri="{B025F937-C7B1-47D3-B67F-A62EFF666E3E}">
          <x14:id>{8711A989-45B1-4B94-A12E-CA71ADF965E7}</x14:id>
        </ext>
      </extLst>
    </cfRule>
  </conditionalFormatting>
  <conditionalFormatting sqref="H100">
    <cfRule type="dataBar" priority="61">
      <dataBar>
        <cfvo type="num" val="0"/>
        <cfvo type="num" val="1"/>
        <color theme="0" tint="-0.34998626667073579"/>
      </dataBar>
      <extLst>
        <ext xmlns:x14="http://schemas.microsoft.com/office/spreadsheetml/2009/9/main" uri="{B025F937-C7B1-47D3-B67F-A62EFF666E3E}">
          <x14:id>{6475CF21-81FD-4634-A22E-16EA69CEE6CA}</x14:id>
        </ext>
      </extLst>
    </cfRule>
  </conditionalFormatting>
  <conditionalFormatting sqref="H101">
    <cfRule type="dataBar" priority="60">
      <dataBar>
        <cfvo type="num" val="0"/>
        <cfvo type="num" val="1"/>
        <color theme="0" tint="-0.34998626667073579"/>
      </dataBar>
      <extLst>
        <ext xmlns:x14="http://schemas.microsoft.com/office/spreadsheetml/2009/9/main" uri="{B025F937-C7B1-47D3-B67F-A62EFF666E3E}">
          <x14:id>{82581E9E-1390-4A7E-A579-6696E6DC1D2D}</x14:id>
        </ext>
      </extLst>
    </cfRule>
  </conditionalFormatting>
  <conditionalFormatting sqref="H102">
    <cfRule type="dataBar" priority="59">
      <dataBar>
        <cfvo type="num" val="0"/>
        <cfvo type="num" val="1"/>
        <color theme="0" tint="-0.34998626667073579"/>
      </dataBar>
      <extLst>
        <ext xmlns:x14="http://schemas.microsoft.com/office/spreadsheetml/2009/9/main" uri="{B025F937-C7B1-47D3-B67F-A62EFF666E3E}">
          <x14:id>{146751E5-0E26-4391-8501-E23CD2909E4C}</x14:id>
        </ext>
      </extLst>
    </cfRule>
  </conditionalFormatting>
  <conditionalFormatting sqref="H103">
    <cfRule type="dataBar" priority="58">
      <dataBar>
        <cfvo type="num" val="0"/>
        <cfvo type="num" val="1"/>
        <color theme="0" tint="-0.34998626667073579"/>
      </dataBar>
      <extLst>
        <ext xmlns:x14="http://schemas.microsoft.com/office/spreadsheetml/2009/9/main" uri="{B025F937-C7B1-47D3-B67F-A62EFF666E3E}">
          <x14:id>{BCF5EABA-DC04-469C-86D3-0F0E3DDDE2B5}</x14:id>
        </ext>
      </extLst>
    </cfRule>
  </conditionalFormatting>
  <conditionalFormatting sqref="H104">
    <cfRule type="dataBar" priority="70">
      <dataBar>
        <cfvo type="num" val="0"/>
        <cfvo type="num" val="1"/>
        <color theme="0" tint="-0.34998626667073579"/>
      </dataBar>
      <extLst>
        <ext xmlns:x14="http://schemas.microsoft.com/office/spreadsheetml/2009/9/main" uri="{B025F937-C7B1-47D3-B67F-A62EFF666E3E}">
          <x14:id>{A5563052-7B16-486C-B864-F0E027B85648}</x14:id>
        </ext>
      </extLst>
    </cfRule>
  </conditionalFormatting>
  <conditionalFormatting sqref="H108">
    <cfRule type="dataBar" priority="68">
      <dataBar>
        <cfvo type="num" val="0"/>
        <cfvo type="num" val="1"/>
        <color theme="0" tint="-0.34998626667073579"/>
      </dataBar>
      <extLst>
        <ext xmlns:x14="http://schemas.microsoft.com/office/spreadsheetml/2009/9/main" uri="{B025F937-C7B1-47D3-B67F-A62EFF666E3E}">
          <x14:id>{A9F5F9D3-7EDC-4F4E-8CF7-789D5AF201BA}</x14:id>
        </ext>
      </extLst>
    </cfRule>
  </conditionalFormatting>
  <conditionalFormatting sqref="H114">
    <cfRule type="dataBar" priority="66">
      <dataBar>
        <cfvo type="num" val="0"/>
        <cfvo type="num" val="1"/>
        <color theme="0" tint="-0.34998626667073579"/>
      </dataBar>
      <extLst>
        <ext xmlns:x14="http://schemas.microsoft.com/office/spreadsheetml/2009/9/main" uri="{B025F937-C7B1-47D3-B67F-A62EFF666E3E}">
          <x14:id>{26372F78-54C0-4ABA-AAB6-FD1C8C049483}</x14:id>
        </ext>
      </extLst>
    </cfRule>
  </conditionalFormatting>
  <conditionalFormatting sqref="H115">
    <cfRule type="dataBar" priority="65">
      <dataBar>
        <cfvo type="num" val="0"/>
        <cfvo type="num" val="1"/>
        <color theme="0" tint="-0.34998626667073579"/>
      </dataBar>
      <extLst>
        <ext xmlns:x14="http://schemas.microsoft.com/office/spreadsheetml/2009/9/main" uri="{B025F937-C7B1-47D3-B67F-A62EFF666E3E}">
          <x14:id>{6B2D45A8-24B7-4F3B-A1E5-6015B8ECF74F}</x14:id>
        </ext>
      </extLst>
    </cfRule>
  </conditionalFormatting>
  <conditionalFormatting sqref="H82:H86">
    <cfRule type="dataBar" priority="74">
      <dataBar>
        <cfvo type="num" val="0"/>
        <cfvo type="num" val="1"/>
        <color theme="0" tint="-0.34998626667073579"/>
      </dataBar>
      <extLst>
        <ext xmlns:x14="http://schemas.microsoft.com/office/spreadsheetml/2009/9/main" uri="{B025F937-C7B1-47D3-B67F-A62EFF666E3E}">
          <x14:id>{0B490885-EA88-4320-9BC1-819BA76E9D18}</x14:id>
        </ext>
      </extLst>
    </cfRule>
  </conditionalFormatting>
  <conditionalFormatting sqref="H87:H89">
    <cfRule type="dataBar" priority="73">
      <dataBar>
        <cfvo type="num" val="0"/>
        <cfvo type="num" val="1"/>
        <color theme="0" tint="-0.34998626667073579"/>
      </dataBar>
      <extLst>
        <ext xmlns:x14="http://schemas.microsoft.com/office/spreadsheetml/2009/9/main" uri="{B025F937-C7B1-47D3-B67F-A62EFF666E3E}">
          <x14:id>{C9F545C7-BC58-4F1B-80FA-F2DDE07411C4}</x14:id>
        </ext>
      </extLst>
    </cfRule>
  </conditionalFormatting>
  <conditionalFormatting sqref="H92:H96">
    <cfRule type="dataBar" priority="72">
      <dataBar>
        <cfvo type="num" val="0"/>
        <cfvo type="num" val="1"/>
        <color theme="0" tint="-0.34998626667073579"/>
      </dataBar>
      <extLst>
        <ext xmlns:x14="http://schemas.microsoft.com/office/spreadsheetml/2009/9/main" uri="{B025F937-C7B1-47D3-B67F-A62EFF666E3E}">
          <x14:id>{2D452D90-A8D0-4D80-8913-ABFF03C5F103}</x14:id>
        </ext>
      </extLst>
    </cfRule>
  </conditionalFormatting>
  <conditionalFormatting sqref="H97:H98">
    <cfRule type="dataBar" priority="71">
      <dataBar>
        <cfvo type="num" val="0"/>
        <cfvo type="num" val="1"/>
        <color theme="0" tint="-0.34998626667073579"/>
      </dataBar>
      <extLst>
        <ext xmlns:x14="http://schemas.microsoft.com/office/spreadsheetml/2009/9/main" uri="{B025F937-C7B1-47D3-B67F-A62EFF666E3E}">
          <x14:id>{A290874E-DD93-45EE-BBF4-DEECFC5FA217}</x14:id>
        </ext>
      </extLst>
    </cfRule>
  </conditionalFormatting>
  <conditionalFormatting sqref="H105:H107">
    <cfRule type="dataBar" priority="69">
      <dataBar>
        <cfvo type="num" val="0"/>
        <cfvo type="num" val="1"/>
        <color theme="0" tint="-0.34998626667073579"/>
      </dataBar>
      <extLst>
        <ext xmlns:x14="http://schemas.microsoft.com/office/spreadsheetml/2009/9/main" uri="{B025F937-C7B1-47D3-B67F-A62EFF666E3E}">
          <x14:id>{3ABEE8D6-D5B5-4EDF-AD69-C77FA813BF41}</x14:id>
        </ext>
      </extLst>
    </cfRule>
  </conditionalFormatting>
  <conditionalFormatting sqref="H109:H113">
    <cfRule type="dataBar" priority="67">
      <dataBar>
        <cfvo type="num" val="0"/>
        <cfvo type="num" val="1"/>
        <color theme="0" tint="-0.34998626667073579"/>
      </dataBar>
      <extLst>
        <ext xmlns:x14="http://schemas.microsoft.com/office/spreadsheetml/2009/9/main" uri="{B025F937-C7B1-47D3-B67F-A62EFF666E3E}">
          <x14:id>{2CDEFC2A-2DB3-4182-84AA-92CC89B877BD}</x14:id>
        </ext>
      </extLst>
    </cfRule>
  </conditionalFormatting>
  <conditionalFormatting sqref="K6:BN7">
    <cfRule type="expression" dxfId="166" priority="76">
      <formula>K$6=TODAY()</formula>
    </cfRule>
  </conditionalFormatting>
  <conditionalFormatting sqref="K6:BN10 K46:BN60 K20:BN44">
    <cfRule type="expression" dxfId="165" priority="43">
      <formula>K$6=TODAY()</formula>
    </cfRule>
  </conditionalFormatting>
  <conditionalFormatting sqref="H8:H10 H76:H81 H20:H31">
    <cfRule type="dataBar" priority="75">
      <dataBar>
        <cfvo type="num" val="0"/>
        <cfvo type="num" val="1"/>
        <color theme="0" tint="-0.34998626667073579"/>
      </dataBar>
      <extLst>
        <ext xmlns:x14="http://schemas.microsoft.com/office/spreadsheetml/2009/9/main" uri="{B025F937-C7B1-47D3-B67F-A62EFF666E3E}">
          <x14:id>{5823A015-64A8-4B96-AD4F-592C9827E57E}</x14:id>
        </ext>
      </extLst>
    </cfRule>
  </conditionalFormatting>
  <conditionalFormatting sqref="K8:BN10 K20:BN60">
    <cfRule type="expression" dxfId="164" priority="44">
      <formula>AND($E8&lt;=K$6,ROUNDDOWN(($F8-$E8+1)*$H8,0)+$E8-1&gt;=K$6)</formula>
    </cfRule>
    <cfRule type="expression" dxfId="163" priority="45">
      <formula>AND(NOT(ISBLANK($E8)),$E8&lt;=K$6,$F8&gt;=K$6)</formula>
    </cfRule>
  </conditionalFormatting>
  <conditionalFormatting sqref="H62:H75 H40:H44 H46:H60">
    <cfRule type="dataBar" priority="50">
      <dataBar>
        <cfvo type="num" val="0"/>
        <cfvo type="num" val="1"/>
        <color theme="0" tint="-0.34998626667073579"/>
      </dataBar>
      <extLst>
        <ext xmlns:x14="http://schemas.microsoft.com/office/spreadsheetml/2009/9/main" uri="{B025F937-C7B1-47D3-B67F-A62EFF666E3E}">
          <x14:id>{23D9DA3B-8F92-4644-B936-6A89B7E3A889}</x14:id>
        </ext>
      </extLst>
    </cfRule>
  </conditionalFormatting>
  <conditionalFormatting sqref="K62:BN115">
    <cfRule type="expression" dxfId="162" priority="47">
      <formula>K$6=TODAY()</formula>
    </cfRule>
    <cfRule type="expression" dxfId="161" priority="48">
      <formula>AND($E62&lt;=K$6,ROUNDDOWN(($F62-$E62+1)*$H62,0)+$E62-1&gt;=K$6)</formula>
    </cfRule>
    <cfRule type="expression" dxfId="160" priority="49">
      <formula>AND(NOT(ISBLANK($E62)),$E62&lt;=K$6,$F62&gt;=K$6)</formula>
    </cfRule>
  </conditionalFormatting>
  <conditionalFormatting sqref="K61:BN61">
    <cfRule type="expression" dxfId="159" priority="37">
      <formula>K$6=TODAY()</formula>
    </cfRule>
  </conditionalFormatting>
  <conditionalFormatting sqref="K61:BN61">
    <cfRule type="expression" dxfId="158" priority="38">
      <formula>AND($E61&lt;=K$6,ROUNDDOWN(($F61-$E61+1)*$H61,0)+$E61-1&gt;=K$6)</formula>
    </cfRule>
    <cfRule type="expression" dxfId="157" priority="39">
      <formula>AND(NOT(ISBLANK($E61)),$E61&lt;=K$6,$F61&gt;=K$6)</formula>
    </cfRule>
  </conditionalFormatting>
  <conditionalFormatting sqref="H61">
    <cfRule type="dataBar" priority="40">
      <dataBar>
        <cfvo type="num" val="0"/>
        <cfvo type="num" val="1"/>
        <color theme="0" tint="-0.34998626667073579"/>
      </dataBar>
      <extLst>
        <ext xmlns:x14="http://schemas.microsoft.com/office/spreadsheetml/2009/9/main" uri="{B025F937-C7B1-47D3-B67F-A62EFF666E3E}">
          <x14:id>{44CB5DA2-F12B-4B17-89D3-CBD79CF67CCF}</x14:id>
        </ext>
      </extLst>
    </cfRule>
  </conditionalFormatting>
  <conditionalFormatting sqref="K11:BN11">
    <cfRule type="expression" dxfId="156" priority="33">
      <formula>K$6=TODAY()</formula>
    </cfRule>
  </conditionalFormatting>
  <conditionalFormatting sqref="H11">
    <cfRule type="dataBar" priority="36">
      <dataBar>
        <cfvo type="num" val="0"/>
        <cfvo type="num" val="1"/>
        <color theme="0" tint="-0.34998626667073579"/>
      </dataBar>
      <extLst>
        <ext xmlns:x14="http://schemas.microsoft.com/office/spreadsheetml/2009/9/main" uri="{B025F937-C7B1-47D3-B67F-A62EFF666E3E}">
          <x14:id>{87C857AB-2A45-4150-A14D-4075D6BDD292}</x14:id>
        </ext>
      </extLst>
    </cfRule>
  </conditionalFormatting>
  <conditionalFormatting sqref="K11:BN11">
    <cfRule type="expression" dxfId="155" priority="34">
      <formula>AND($E11&lt;=K$6,ROUNDDOWN(($F11-$E11+1)*$H11,0)+$E11-1&gt;=K$6)</formula>
    </cfRule>
    <cfRule type="expression" dxfId="154" priority="35">
      <formula>AND(NOT(ISBLANK($E11)),$E11&lt;=K$6,$F11&gt;=K$6)</formula>
    </cfRule>
  </conditionalFormatting>
  <conditionalFormatting sqref="K12:BN12">
    <cfRule type="expression" dxfId="153" priority="29">
      <formula>K$6=TODAY()</formula>
    </cfRule>
  </conditionalFormatting>
  <conditionalFormatting sqref="H12">
    <cfRule type="dataBar" priority="32">
      <dataBar>
        <cfvo type="num" val="0"/>
        <cfvo type="num" val="1"/>
        <color theme="0" tint="-0.34998626667073579"/>
      </dataBar>
      <extLst>
        <ext xmlns:x14="http://schemas.microsoft.com/office/spreadsheetml/2009/9/main" uri="{B025F937-C7B1-47D3-B67F-A62EFF666E3E}">
          <x14:id>{D69DCA45-C54F-49AC-8C28-2AF9AC78D643}</x14:id>
        </ext>
      </extLst>
    </cfRule>
  </conditionalFormatting>
  <conditionalFormatting sqref="K12:BN12">
    <cfRule type="expression" dxfId="152" priority="30">
      <formula>AND($E12&lt;=K$6,ROUNDDOWN(($F12-$E12+1)*$H12,0)+$E12-1&gt;=K$6)</formula>
    </cfRule>
    <cfRule type="expression" dxfId="151" priority="31">
      <formula>AND(NOT(ISBLANK($E12)),$E12&lt;=K$6,$F12&gt;=K$6)</formula>
    </cfRule>
  </conditionalFormatting>
  <conditionalFormatting sqref="K13:BN13">
    <cfRule type="expression" dxfId="150" priority="25">
      <formula>K$6=TODAY()</formula>
    </cfRule>
  </conditionalFormatting>
  <conditionalFormatting sqref="H13">
    <cfRule type="dataBar" priority="28">
      <dataBar>
        <cfvo type="num" val="0"/>
        <cfvo type="num" val="1"/>
        <color theme="0" tint="-0.34998626667073579"/>
      </dataBar>
      <extLst>
        <ext xmlns:x14="http://schemas.microsoft.com/office/spreadsheetml/2009/9/main" uri="{B025F937-C7B1-47D3-B67F-A62EFF666E3E}">
          <x14:id>{329754C2-E5BF-48AA-9A06-DC0CCD764F2B}</x14:id>
        </ext>
      </extLst>
    </cfRule>
  </conditionalFormatting>
  <conditionalFormatting sqref="K13:BN13">
    <cfRule type="expression" dxfId="149" priority="26">
      <formula>AND($E13&lt;=K$6,ROUNDDOWN(($F13-$E13+1)*$H13,0)+$E13-1&gt;=K$6)</formula>
    </cfRule>
    <cfRule type="expression" dxfId="148" priority="27">
      <formula>AND(NOT(ISBLANK($E13)),$E13&lt;=K$6,$F13&gt;=K$6)</formula>
    </cfRule>
  </conditionalFormatting>
  <conditionalFormatting sqref="K14:BN14">
    <cfRule type="expression" dxfId="147" priority="21">
      <formula>K$6=TODAY()</formula>
    </cfRule>
  </conditionalFormatting>
  <conditionalFormatting sqref="H14">
    <cfRule type="dataBar" priority="24">
      <dataBar>
        <cfvo type="num" val="0"/>
        <cfvo type="num" val="1"/>
        <color theme="0" tint="-0.34998626667073579"/>
      </dataBar>
      <extLst>
        <ext xmlns:x14="http://schemas.microsoft.com/office/spreadsheetml/2009/9/main" uri="{B025F937-C7B1-47D3-B67F-A62EFF666E3E}">
          <x14:id>{54A1818F-92D4-4086-8669-0EAC0A3A28AF}</x14:id>
        </ext>
      </extLst>
    </cfRule>
  </conditionalFormatting>
  <conditionalFormatting sqref="K14:BN14">
    <cfRule type="expression" dxfId="146" priority="22">
      <formula>AND($E14&lt;=K$6,ROUNDDOWN(($F14-$E14+1)*$H14,0)+$E14-1&gt;=K$6)</formula>
    </cfRule>
    <cfRule type="expression" dxfId="145" priority="23">
      <formula>AND(NOT(ISBLANK($E14)),$E14&lt;=K$6,$F14&gt;=K$6)</formula>
    </cfRule>
  </conditionalFormatting>
  <conditionalFormatting sqref="K15:BN15">
    <cfRule type="expression" dxfId="144" priority="17">
      <formula>K$6=TODAY()</formula>
    </cfRule>
  </conditionalFormatting>
  <conditionalFormatting sqref="H15">
    <cfRule type="dataBar" priority="20">
      <dataBar>
        <cfvo type="num" val="0"/>
        <cfvo type="num" val="1"/>
        <color theme="0" tint="-0.34998626667073579"/>
      </dataBar>
      <extLst>
        <ext xmlns:x14="http://schemas.microsoft.com/office/spreadsheetml/2009/9/main" uri="{B025F937-C7B1-47D3-B67F-A62EFF666E3E}">
          <x14:id>{CBF63AB4-1271-43F8-A7A3-E9B00E613A65}</x14:id>
        </ext>
      </extLst>
    </cfRule>
  </conditionalFormatting>
  <conditionalFormatting sqref="K15:BN15">
    <cfRule type="expression" dxfId="143" priority="18">
      <formula>AND($E15&lt;=K$6,ROUNDDOWN(($F15-$E15+1)*$H15,0)+$E15-1&gt;=K$6)</formula>
    </cfRule>
    <cfRule type="expression" dxfId="142" priority="19">
      <formula>AND(NOT(ISBLANK($E15)),$E15&lt;=K$6,$F15&gt;=K$6)</formula>
    </cfRule>
  </conditionalFormatting>
  <conditionalFormatting sqref="K16:BN16">
    <cfRule type="expression" dxfId="141" priority="13">
      <formula>K$6=TODAY()</formula>
    </cfRule>
  </conditionalFormatting>
  <conditionalFormatting sqref="H16">
    <cfRule type="dataBar" priority="16">
      <dataBar>
        <cfvo type="num" val="0"/>
        <cfvo type="num" val="1"/>
        <color theme="0" tint="-0.34998626667073579"/>
      </dataBar>
      <extLst>
        <ext xmlns:x14="http://schemas.microsoft.com/office/spreadsheetml/2009/9/main" uri="{B025F937-C7B1-47D3-B67F-A62EFF666E3E}">
          <x14:id>{0D9B0D18-109E-47C9-BBC4-D353190D0B28}</x14:id>
        </ext>
      </extLst>
    </cfRule>
  </conditionalFormatting>
  <conditionalFormatting sqref="K16:BN16">
    <cfRule type="expression" dxfId="140" priority="14">
      <formula>AND($E16&lt;=K$6,ROUNDDOWN(($F16-$E16+1)*$H16,0)+$E16-1&gt;=K$6)</formula>
    </cfRule>
    <cfRule type="expression" dxfId="139" priority="15">
      <formula>AND(NOT(ISBLANK($E16)),$E16&lt;=K$6,$F16&gt;=K$6)</formula>
    </cfRule>
  </conditionalFormatting>
  <conditionalFormatting sqref="K17:BN17">
    <cfRule type="expression" dxfId="138" priority="9">
      <formula>K$6=TODAY()</formula>
    </cfRule>
  </conditionalFormatting>
  <conditionalFormatting sqref="H17">
    <cfRule type="dataBar" priority="12">
      <dataBar>
        <cfvo type="num" val="0"/>
        <cfvo type="num" val="1"/>
        <color theme="0" tint="-0.34998626667073579"/>
      </dataBar>
      <extLst>
        <ext xmlns:x14="http://schemas.microsoft.com/office/spreadsheetml/2009/9/main" uri="{B025F937-C7B1-47D3-B67F-A62EFF666E3E}">
          <x14:id>{902301AD-B5E4-4EF0-9FC6-21190178BABB}</x14:id>
        </ext>
      </extLst>
    </cfRule>
  </conditionalFormatting>
  <conditionalFormatting sqref="K17:BN17">
    <cfRule type="expression" dxfId="137" priority="10">
      <formula>AND($E17&lt;=K$6,ROUNDDOWN(($F17-$E17+1)*$H17,0)+$E17-1&gt;=K$6)</formula>
    </cfRule>
    <cfRule type="expression" dxfId="136" priority="11">
      <formula>AND(NOT(ISBLANK($E17)),$E17&lt;=K$6,$F17&gt;=K$6)</formula>
    </cfRule>
  </conditionalFormatting>
  <conditionalFormatting sqref="K18:BN18">
    <cfRule type="expression" dxfId="135" priority="5">
      <formula>K$6=TODAY()</formula>
    </cfRule>
  </conditionalFormatting>
  <conditionalFormatting sqref="H18">
    <cfRule type="dataBar" priority="8">
      <dataBar>
        <cfvo type="num" val="0"/>
        <cfvo type="num" val="1"/>
        <color theme="0" tint="-0.34998626667073579"/>
      </dataBar>
      <extLst>
        <ext xmlns:x14="http://schemas.microsoft.com/office/spreadsheetml/2009/9/main" uri="{B025F937-C7B1-47D3-B67F-A62EFF666E3E}">
          <x14:id>{AA745CB8-9974-470A-96F3-3C374138D888}</x14:id>
        </ext>
      </extLst>
    </cfRule>
  </conditionalFormatting>
  <conditionalFormatting sqref="K18:BN18">
    <cfRule type="expression" dxfId="134" priority="6">
      <formula>AND($E18&lt;=K$6,ROUNDDOWN(($F18-$E18+1)*$H18,0)+$E18-1&gt;=K$6)</formula>
    </cfRule>
    <cfRule type="expression" dxfId="133" priority="7">
      <formula>AND(NOT(ISBLANK($E18)),$E18&lt;=K$6,$F18&gt;=K$6)</formula>
    </cfRule>
  </conditionalFormatting>
  <conditionalFormatting sqref="K19:BN19">
    <cfRule type="expression" dxfId="132" priority="1">
      <formula>K$6=TODAY()</formula>
    </cfRule>
  </conditionalFormatting>
  <conditionalFormatting sqref="H19">
    <cfRule type="dataBar" priority="4">
      <dataBar>
        <cfvo type="num" val="0"/>
        <cfvo type="num" val="1"/>
        <color theme="0" tint="-0.34998626667073579"/>
      </dataBar>
      <extLst>
        <ext xmlns:x14="http://schemas.microsoft.com/office/spreadsheetml/2009/9/main" uri="{B025F937-C7B1-47D3-B67F-A62EFF666E3E}">
          <x14:id>{865070A3-D4C4-48DB-A55C-2B1AFF4B8999}</x14:id>
        </ext>
      </extLst>
    </cfRule>
  </conditionalFormatting>
  <conditionalFormatting sqref="K19:BN19">
    <cfRule type="expression" dxfId="131" priority="2">
      <formula>AND($E19&lt;=K$6,ROUNDDOWN(($F19-$E19+1)*$H19,0)+$E19-1&gt;=K$6)</formula>
    </cfRule>
    <cfRule type="expression" dxfId="130" priority="3">
      <formula>AND(NOT(ISBLANK($E19)),$E19&lt;=K$6,$F19&gt;=K$6)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75" bottom="0.75" header="0.3" footer="0.3"/>
  <pageSetup paperSize="9" scale="3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4513" r:id="rId4"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1E3BCD3-EC36-4B78-93C6-75C2B05426B7}">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BB97372E-265E-4549-9BAF-2371FFA4FBD0}">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CBB16709-0938-408B-92C8-A4CB10B5704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373D8F37-F907-4D40-BCB9-5F237C88F1BF}">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6EF30BEF-1565-422E-B1B4-2CCF647DC919}">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00723978-D0AF-43B1-9A57-AB4AABD99333}">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D59812E6-BF82-4CD3-B1D6-14FA963F6DBA}">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289B997C-9FAC-4FA2-BD62-B98DA57404FE}">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863E9B8D-8FEC-4575-8A5F-339A9E269216}">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06E0C959-1CF0-4F85-8474-2443E3E620AB}">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2F4041F9-BE9F-41CE-85C5-FE6F6F5D7748}">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8711A989-45B1-4B94-A12E-CA71ADF965E7}">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6475CF21-81FD-4634-A22E-16EA69CEE6CA}">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82581E9E-1390-4A7E-A579-6696E6DC1D2D}">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146751E5-0E26-4391-8501-E23CD2909E4C}">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BCF5EABA-DC04-469C-86D3-0F0E3DDDE2B5}">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A5563052-7B16-486C-B864-F0E027B85648}">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A9F5F9D3-7EDC-4F4E-8CF7-789D5AF201BA}">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26372F78-54C0-4ABA-AAB6-FD1C8C049483}">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B2D45A8-24B7-4F3B-A1E5-6015B8ECF74F}">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0B490885-EA88-4320-9BC1-819BA76E9D18}">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9F545C7-BC58-4F1B-80FA-F2DDE07411C4}">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2D452D90-A8D0-4D80-8913-ABFF03C5F10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A290874E-DD93-45EE-BBF4-DEECFC5FA21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3ABEE8D6-D5B5-4EDF-AD69-C77FA813BF41}">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2CDEFC2A-2DB3-4182-84AA-92CC89B877BD}">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823A015-64A8-4B96-AD4F-592C9827E57E}">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23D9DA3B-8F92-4644-B936-6A89B7E3A889}">
            <x14:dataBar minLength="0" maxLength="100" gradient="0">
              <x14:cfvo type="num">
                <xm:f>0</xm:f>
              </x14:cfvo>
              <x14:cfvo type="num">
                <xm:f>1</xm:f>
              </x14:cfvo>
              <x14:negativeFillColor rgb="FFFF0000"/>
              <x14:axisColor rgb="FF000000"/>
            </x14:dataBar>
          </x14:cfRule>
          <xm:sqref>H62:H75 H40:H44 H46:H60</xm:sqref>
        </x14:conditionalFormatting>
        <x14:conditionalFormatting xmlns:xm="http://schemas.microsoft.com/office/excel/2006/main">
          <x14:cfRule type="dataBar" id="{44CB5DA2-F12B-4B17-89D3-CBD79CF67CCF}">
            <x14:dataBar minLength="0" maxLength="100" gradient="0">
              <x14:cfvo type="num">
                <xm:f>0</xm:f>
              </x14:cfvo>
              <x14:cfvo type="num">
                <xm:f>1</xm:f>
              </x14:cfvo>
              <x14:negativeFillColor rgb="FFFF0000"/>
              <x14:axisColor rgb="FF000000"/>
            </x14:dataBar>
          </x14:cfRule>
          <xm:sqref>H61</xm:sqref>
        </x14:conditionalFormatting>
        <x14:conditionalFormatting xmlns:xm="http://schemas.microsoft.com/office/excel/2006/main">
          <x14:cfRule type="dataBar" id="{87C857AB-2A45-4150-A14D-4075D6BDD292}">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D69DCA45-C54F-49AC-8C28-2AF9AC78D643}">
            <x14:dataBar minLength="0" maxLength="100" gradient="0">
              <x14:cfvo type="num">
                <xm:f>0</xm:f>
              </x14:cfvo>
              <x14:cfvo type="num">
                <xm:f>1</xm:f>
              </x14:cfvo>
              <x14:negativeFillColor rgb="FFFF0000"/>
              <x14:axisColor rgb="FF000000"/>
            </x14:dataBar>
          </x14:cfRule>
          <xm:sqref>H12</xm:sqref>
        </x14:conditionalFormatting>
        <x14:conditionalFormatting xmlns:xm="http://schemas.microsoft.com/office/excel/2006/main">
          <x14:cfRule type="dataBar" id="{329754C2-E5BF-48AA-9A06-DC0CCD764F2B}">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4A1818F-92D4-4086-8669-0EAC0A3A28AF}">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CBF63AB4-1271-43F8-A7A3-E9B00E613A65}">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0D9B0D18-109E-47C9-BBC4-D353190D0B28}">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902301AD-B5E4-4EF0-9FC6-21190178BABB}">
            <x14:dataBar minLength="0" maxLength="100" gradient="0">
              <x14:cfvo type="num">
                <xm:f>0</xm:f>
              </x14:cfvo>
              <x14:cfvo type="num">
                <xm:f>1</xm:f>
              </x14:cfvo>
              <x14:negativeFillColor rgb="FFFF0000"/>
              <x14:axisColor rgb="FF000000"/>
            </x14:dataBar>
          </x14:cfRule>
          <xm:sqref>H17</xm:sqref>
        </x14:conditionalFormatting>
        <x14:conditionalFormatting xmlns:xm="http://schemas.microsoft.com/office/excel/2006/main">
          <x14:cfRule type="dataBar" id="{AA745CB8-9974-470A-96F3-3C374138D888}">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865070A3-D4C4-48DB-A55C-2B1AFF4B8999}">
            <x14:dataBar minLength="0" maxLength="100" gradient="0">
              <x14:cfvo type="num">
                <xm:f>0</xm:f>
              </x14:cfvo>
              <x14:cfvo type="num">
                <xm:f>1</xm:f>
              </x14:cfvo>
              <x14:negativeFillColor rgb="FFFF0000"/>
              <x14:axisColor rgb="FF000000"/>
            </x14:dataBar>
          </x14:cfRule>
          <xm:sqref>H19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BN115"/>
  <sheetViews>
    <sheetView showGridLines="0" zoomScale="110" zoomScaleNormal="110" workbookViewId="0">
      <pane ySplit="7" topLeftCell="A36" activePane="bottomLeft" state="frozen"/>
      <selection pane="bottomLeft" activeCell="C34" sqref="C34"/>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756</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556</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387" customFormat="1" ht="18" hidden="1">
      <c r="A8" s="378" t="str">
        <f>IF(ISERROR(VALUE(SUBSTITUTE(prevWBS,".",""))),"1",IF(ISERROR(FIND("`",SUBSTITUTE(prevWBS,".","`",1))),TEXT(VALUE(prevWBS)+1,"#"),TEXT(VALUE(LEFT(prevWBS,FIND("`",SUBSTITUTE(prevWBS,".","`",1))-1))+1,"#")))</f>
        <v>1</v>
      </c>
      <c r="B8" s="379" t="s">
        <v>14</v>
      </c>
      <c r="C8" s="380"/>
      <c r="D8" s="381"/>
      <c r="E8" s="405"/>
      <c r="F8" s="409" t="str">
        <f t="shared" ref="F8:F61" si="2">IF(ISBLANK(E8)," - ",IF(G8=0,E8,E8+G8-1))</f>
        <v xml:space="preserve"> - </v>
      </c>
      <c r="G8" s="382"/>
      <c r="H8" s="383"/>
      <c r="I8" s="384" t="str">
        <f>IF(OR(F8=0,E8=0)," - ",NETWORKDAYS(E8,F8))</f>
        <v xml:space="preserve"> - </v>
      </c>
      <c r="J8" s="385"/>
      <c r="K8" s="386"/>
      <c r="L8" s="386"/>
      <c r="M8" s="386"/>
      <c r="N8" s="386"/>
      <c r="O8" s="386"/>
      <c r="P8" s="386"/>
      <c r="Q8" s="386"/>
      <c r="R8" s="386"/>
      <c r="S8" s="386"/>
      <c r="T8" s="386"/>
      <c r="U8" s="386"/>
      <c r="V8" s="386"/>
      <c r="W8" s="386"/>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c r="BK8" s="386"/>
      <c r="BL8" s="386"/>
      <c r="BM8" s="386"/>
      <c r="BN8" s="386"/>
    </row>
    <row r="9" spans="1:66" s="250" customFormat="1" ht="18">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88" t="s">
        <v>15</v>
      </c>
      <c r="C9" s="250" t="s">
        <v>16</v>
      </c>
      <c r="D9" s="251"/>
      <c r="E9" s="406">
        <v>45987</v>
      </c>
      <c r="F9" s="277">
        <f t="shared" si="2"/>
        <v>45987</v>
      </c>
      <c r="G9" s="389">
        <v>1</v>
      </c>
      <c r="H9" s="390">
        <v>1</v>
      </c>
      <c r="I9" s="254">
        <f>IF(OR(F9=0,E9=0)," - ",NETWORKDAYS(E9,F9))</f>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c r="A10" s="248" t="str">
        <f t="shared" si="3"/>
        <v>1.2</v>
      </c>
      <c r="B10" s="388" t="s">
        <v>17</v>
      </c>
      <c r="C10" s="250" t="s">
        <v>16</v>
      </c>
      <c r="D10" s="251"/>
      <c r="E10" s="406">
        <v>45988</v>
      </c>
      <c r="F10" s="277">
        <f t="shared" si="2"/>
        <v>46054</v>
      </c>
      <c r="G10" s="389">
        <v>67</v>
      </c>
      <c r="H10" s="390">
        <v>0.5</v>
      </c>
      <c r="I10" s="254">
        <f>IF(OR(F10=0,E10=0)," - ",NETWORKDAYS(E10,F10))</f>
        <v>47</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c r="A11" s="248" t="str">
        <f t="shared" si="3"/>
        <v>1.3</v>
      </c>
      <c r="B11" s="388" t="s">
        <v>18</v>
      </c>
      <c r="C11" s="250" t="s">
        <v>16</v>
      </c>
      <c r="D11" s="251"/>
      <c r="E11" s="406">
        <v>45995</v>
      </c>
      <c r="F11" s="277">
        <f t="shared" si="2"/>
        <v>46001</v>
      </c>
      <c r="G11" s="389">
        <v>7</v>
      </c>
      <c r="H11" s="390">
        <v>1</v>
      </c>
      <c r="I11" s="254">
        <f>IF(OR(F11=0,E11=0)," - ",NETWORKDAYS(E11,F11))</f>
        <v>5</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388" t="s">
        <v>19</v>
      </c>
      <c r="C12" s="250" t="s">
        <v>20</v>
      </c>
      <c r="D12" s="251"/>
      <c r="E12" s="406">
        <v>46009</v>
      </c>
      <c r="F12" s="277">
        <f t="shared" si="2"/>
        <v>46014</v>
      </c>
      <c r="G12" s="389">
        <v>6</v>
      </c>
      <c r="H12" s="390">
        <v>1</v>
      </c>
      <c r="I12" s="254">
        <f>IF(OR(F12=0,E12=0)," - ",NETWORKDAYS(E12,F12))</f>
        <v>4</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c r="A13" s="248" t="str">
        <f t="shared" si="3"/>
        <v>1.5</v>
      </c>
      <c r="B13" s="388" t="s">
        <v>21</v>
      </c>
      <c r="C13" s="250" t="s">
        <v>16</v>
      </c>
      <c r="D13" s="251"/>
      <c r="E13" s="406">
        <v>46021</v>
      </c>
      <c r="F13" s="277">
        <f t="shared" si="2"/>
        <v>46021</v>
      </c>
      <c r="G13" s="389">
        <v>1</v>
      </c>
      <c r="H13" s="390">
        <v>1</v>
      </c>
      <c r="I13" s="254">
        <f t="shared" ref="I13:I61" si="4">IF(OR(F13=0,E13=0)," - ",NETWORKDAYS(E13,F13))</f>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388" t="s">
        <v>22</v>
      </c>
      <c r="C14" s="250" t="s">
        <v>20</v>
      </c>
      <c r="D14" s="251"/>
      <c r="E14" s="406">
        <v>46021</v>
      </c>
      <c r="F14" s="277">
        <f t="shared" si="2"/>
        <v>46030</v>
      </c>
      <c r="G14" s="389">
        <v>10</v>
      </c>
      <c r="H14" s="390">
        <v>1</v>
      </c>
      <c r="I14" s="254">
        <f t="shared" si="4"/>
        <v>8</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c r="A15" s="248" t="str">
        <f t="shared" si="3"/>
        <v>1.7</v>
      </c>
      <c r="B15" s="388" t="s">
        <v>23</v>
      </c>
      <c r="C15" s="250" t="s">
        <v>16</v>
      </c>
      <c r="D15" s="251"/>
      <c r="E15" s="406">
        <v>46028</v>
      </c>
      <c r="F15" s="277">
        <f t="shared" si="2"/>
        <v>46030</v>
      </c>
      <c r="G15" s="389">
        <v>3</v>
      </c>
      <c r="H15" s="390">
        <v>1</v>
      </c>
      <c r="I15" s="254">
        <f t="shared" si="4"/>
        <v>3</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250" customFormat="1" ht="18">
      <c r="A16" s="248" t="str">
        <f t="shared" si="3"/>
        <v>1.8</v>
      </c>
      <c r="B16" s="388" t="s">
        <v>24</v>
      </c>
      <c r="C16" s="250" t="s">
        <v>630</v>
      </c>
      <c r="D16" s="251"/>
      <c r="E16" s="406">
        <v>46031</v>
      </c>
      <c r="F16" s="277">
        <f t="shared" si="2"/>
        <v>46040</v>
      </c>
      <c r="G16" s="389">
        <v>10</v>
      </c>
      <c r="H16" s="390">
        <v>0.5</v>
      </c>
      <c r="I16" s="254">
        <f t="shared" si="4"/>
        <v>6</v>
      </c>
      <c r="J16" s="255"/>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row>
    <row r="17" spans="1:66" s="250" customFormat="1" ht="18">
      <c r="A17" s="248" t="str">
        <f t="shared" si="3"/>
        <v>1.9</v>
      </c>
      <c r="B17" s="388" t="s">
        <v>25</v>
      </c>
      <c r="C17" s="250" t="s">
        <v>16</v>
      </c>
      <c r="D17" s="251"/>
      <c r="E17" s="406">
        <v>46030</v>
      </c>
      <c r="F17" s="277">
        <f t="shared" si="2"/>
        <v>46030</v>
      </c>
      <c r="G17" s="389">
        <v>1</v>
      </c>
      <c r="H17" s="390">
        <v>1</v>
      </c>
      <c r="I17" s="254">
        <f t="shared" si="4"/>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388" t="s">
        <v>475</v>
      </c>
      <c r="C18" s="250" t="s">
        <v>20</v>
      </c>
      <c r="D18" s="251"/>
      <c r="E18" s="406">
        <v>46037</v>
      </c>
      <c r="F18" s="277">
        <f t="shared" si="2"/>
        <v>46038</v>
      </c>
      <c r="G18" s="389">
        <v>2</v>
      </c>
      <c r="H18" s="390">
        <v>1</v>
      </c>
      <c r="I18" s="254">
        <f t="shared" si="4"/>
        <v>2</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hidden="1">
      <c r="A19" s="248" t="str">
        <f t="shared" si="3"/>
        <v>1.11</v>
      </c>
      <c r="B19" s="388" t="s">
        <v>476</v>
      </c>
      <c r="C19" s="250" t="s">
        <v>28</v>
      </c>
      <c r="D19" s="251"/>
      <c r="E19" s="406">
        <v>46037</v>
      </c>
      <c r="F19" s="277">
        <f t="shared" si="2"/>
        <v>46038</v>
      </c>
      <c r="G19" s="389">
        <v>2</v>
      </c>
      <c r="H19" s="390">
        <v>1</v>
      </c>
      <c r="I19" s="254">
        <f t="shared" si="4"/>
        <v>2</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6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388" t="s">
        <v>26</v>
      </c>
      <c r="C20" s="250" t="s">
        <v>20</v>
      </c>
      <c r="D20" s="251"/>
      <c r="E20" s="406">
        <v>46032</v>
      </c>
      <c r="F20" s="277">
        <f t="shared" si="2"/>
        <v>46043</v>
      </c>
      <c r="G20" s="389">
        <v>12</v>
      </c>
      <c r="H20" s="390">
        <v>1</v>
      </c>
      <c r="I20" s="254">
        <f t="shared" si="4"/>
        <v>8</v>
      </c>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hidden="1">
      <c r="A21" s="248" t="str">
        <f t="shared" si="5"/>
        <v>1.13</v>
      </c>
      <c r="B21" s="388" t="s">
        <v>27</v>
      </c>
      <c r="C21" s="250" t="s">
        <v>28</v>
      </c>
      <c r="D21" s="251"/>
      <c r="E21" s="406">
        <v>46032</v>
      </c>
      <c r="F21" s="277">
        <f t="shared" si="2"/>
        <v>46043</v>
      </c>
      <c r="G21" s="389">
        <v>12</v>
      </c>
      <c r="H21" s="390">
        <v>0.9</v>
      </c>
      <c r="I21" s="254">
        <f t="shared" si="4"/>
        <v>8</v>
      </c>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5"/>
        <v>1.14</v>
      </c>
      <c r="B22" s="341" t="s">
        <v>482</v>
      </c>
      <c r="C22" s="250" t="s">
        <v>20</v>
      </c>
      <c r="D22" s="251"/>
      <c r="E22" s="406">
        <v>46056</v>
      </c>
      <c r="F22" s="277">
        <f t="shared" si="2"/>
        <v>46057</v>
      </c>
      <c r="G22" s="389">
        <v>2</v>
      </c>
      <c r="H22" s="390">
        <v>1</v>
      </c>
      <c r="I22" s="254">
        <f t="shared" si="4"/>
        <v>2</v>
      </c>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hidden="1">
      <c r="A23" s="248" t="str">
        <f t="shared" si="5"/>
        <v>1.15</v>
      </c>
      <c r="B23" s="388" t="s">
        <v>478</v>
      </c>
      <c r="C23" s="250" t="s">
        <v>28</v>
      </c>
      <c r="D23" s="251"/>
      <c r="E23" s="406">
        <v>46056</v>
      </c>
      <c r="F23" s="277">
        <f t="shared" si="2"/>
        <v>46057</v>
      </c>
      <c r="G23" s="389">
        <v>2</v>
      </c>
      <c r="H23" s="390">
        <v>1</v>
      </c>
      <c r="I23" s="254">
        <f t="shared" si="4"/>
        <v>2</v>
      </c>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hidden="1">
      <c r="A24" s="248" t="str">
        <f t="shared" si="5"/>
        <v>1.16</v>
      </c>
      <c r="B24" s="388" t="s">
        <v>557</v>
      </c>
      <c r="C24" s="250" t="s">
        <v>28</v>
      </c>
      <c r="D24" s="251"/>
      <c r="E24" s="406">
        <f>F22+1</f>
        <v>46058</v>
      </c>
      <c r="F24" s="277">
        <f t="shared" si="2"/>
        <v>46059</v>
      </c>
      <c r="G24" s="389">
        <v>2</v>
      </c>
      <c r="H24" s="390">
        <v>1</v>
      </c>
      <c r="I24" s="254">
        <f t="shared" si="4"/>
        <v>2</v>
      </c>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5"/>
        <v>1.17</v>
      </c>
      <c r="B25" s="388" t="s">
        <v>480</v>
      </c>
      <c r="C25" s="250" t="s">
        <v>20</v>
      </c>
      <c r="D25" s="251"/>
      <c r="E25" s="406">
        <f>F22+1</f>
        <v>46058</v>
      </c>
      <c r="F25" s="277">
        <f t="shared" si="2"/>
        <v>46059</v>
      </c>
      <c r="G25" s="389">
        <v>2</v>
      </c>
      <c r="H25" s="390">
        <v>1</v>
      </c>
      <c r="I25" s="254">
        <f t="shared" si="4"/>
        <v>2</v>
      </c>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hidden="1">
      <c r="A26" s="248" t="str">
        <f t="shared" si="5"/>
        <v>1.18</v>
      </c>
      <c r="B26" s="388" t="s">
        <v>481</v>
      </c>
      <c r="C26" s="250" t="s">
        <v>28</v>
      </c>
      <c r="D26" s="251"/>
      <c r="E26" s="406">
        <f>E23+1</f>
        <v>46057</v>
      </c>
      <c r="F26" s="277">
        <f t="shared" si="2"/>
        <v>46058</v>
      </c>
      <c r="G26" s="389">
        <v>2</v>
      </c>
      <c r="H26" s="390">
        <v>1</v>
      </c>
      <c r="I26" s="254">
        <f t="shared" si="4"/>
        <v>2</v>
      </c>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5"/>
        <v>1.19</v>
      </c>
      <c r="B27" s="388" t="s">
        <v>503</v>
      </c>
      <c r="C27" s="250" t="s">
        <v>20</v>
      </c>
      <c r="D27" s="251"/>
      <c r="E27" s="406">
        <f>F23+1</f>
        <v>46058</v>
      </c>
      <c r="F27" s="277">
        <f t="shared" si="2"/>
        <v>46059</v>
      </c>
      <c r="G27" s="389">
        <v>2</v>
      </c>
      <c r="H27" s="390">
        <v>1</v>
      </c>
      <c r="I27" s="254">
        <f t="shared" si="4"/>
        <v>2</v>
      </c>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hidden="1">
      <c r="A28" s="248" t="str">
        <f t="shared" si="5"/>
        <v>1.20</v>
      </c>
      <c r="B28" s="388" t="s">
        <v>483</v>
      </c>
      <c r="C28" s="250" t="s">
        <v>28</v>
      </c>
      <c r="D28" s="251"/>
      <c r="E28" s="406">
        <f>F24+1</f>
        <v>46060</v>
      </c>
      <c r="F28" s="277">
        <f t="shared" si="2"/>
        <v>46063</v>
      </c>
      <c r="G28" s="389">
        <v>4</v>
      </c>
      <c r="H28" s="390">
        <v>1</v>
      </c>
      <c r="I28" s="254">
        <f t="shared" si="4"/>
        <v>2</v>
      </c>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5"/>
        <v>1.21</v>
      </c>
      <c r="B29" s="388" t="s">
        <v>486</v>
      </c>
      <c r="C29" s="250" t="s">
        <v>20</v>
      </c>
      <c r="D29" s="251"/>
      <c r="E29" s="406">
        <f>F24+1</f>
        <v>46060</v>
      </c>
      <c r="F29" s="277">
        <f t="shared" si="2"/>
        <v>46063</v>
      </c>
      <c r="G29" s="389">
        <v>4</v>
      </c>
      <c r="H29" s="390">
        <v>1</v>
      </c>
      <c r="I29" s="254">
        <f t="shared" si="4"/>
        <v>2</v>
      </c>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hidden="1">
      <c r="A30" s="248" t="str">
        <f t="shared" si="5"/>
        <v>1.22</v>
      </c>
      <c r="B30" s="388" t="s">
        <v>485</v>
      </c>
      <c r="C30" s="250" t="s">
        <v>28</v>
      </c>
      <c r="D30" s="251"/>
      <c r="E30" s="406">
        <f>F28+1</f>
        <v>46064</v>
      </c>
      <c r="F30" s="277">
        <f t="shared" si="2"/>
        <v>46065</v>
      </c>
      <c r="G30" s="389">
        <v>2</v>
      </c>
      <c r="H30" s="390">
        <v>1</v>
      </c>
      <c r="I30" s="254">
        <f t="shared" si="4"/>
        <v>2</v>
      </c>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5"/>
        <v>1.23</v>
      </c>
      <c r="B31" s="388" t="s">
        <v>484</v>
      </c>
      <c r="C31" s="250" t="s">
        <v>20</v>
      </c>
      <c r="D31" s="251"/>
      <c r="E31" s="406">
        <f>F29+1</f>
        <v>46064</v>
      </c>
      <c r="F31" s="277">
        <f t="shared" si="2"/>
        <v>46065</v>
      </c>
      <c r="G31" s="389">
        <v>2</v>
      </c>
      <c r="H31" s="390">
        <v>1</v>
      </c>
      <c r="I31" s="254">
        <f t="shared" si="4"/>
        <v>2</v>
      </c>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c r="A32" s="248" t="str">
        <f t="shared" si="5"/>
        <v>1.24</v>
      </c>
      <c r="B32" s="388" t="s">
        <v>558</v>
      </c>
      <c r="C32" s="250" t="s">
        <v>16</v>
      </c>
      <c r="D32" s="251"/>
      <c r="E32" s="406">
        <f>F30</f>
        <v>46065</v>
      </c>
      <c r="F32" s="277">
        <f t="shared" si="2"/>
        <v>46067</v>
      </c>
      <c r="G32" s="389">
        <v>3</v>
      </c>
      <c r="H32" s="390">
        <v>1</v>
      </c>
      <c r="I32" s="254">
        <f t="shared" si="4"/>
        <v>2</v>
      </c>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hidden="1">
      <c r="A33" s="248" t="str">
        <f t="shared" si="5"/>
        <v>1.25</v>
      </c>
      <c r="B33" s="419" t="s">
        <v>29</v>
      </c>
      <c r="C33" s="250" t="s">
        <v>28</v>
      </c>
      <c r="D33" s="251"/>
      <c r="E33" s="406">
        <f>F32+1</f>
        <v>46068</v>
      </c>
      <c r="F33" s="277">
        <f t="shared" si="2"/>
        <v>46072</v>
      </c>
      <c r="G33" s="389">
        <v>5</v>
      </c>
      <c r="H33" s="390">
        <v>1</v>
      </c>
      <c r="I33" s="254">
        <f t="shared" si="4"/>
        <v>4</v>
      </c>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c r="A34" s="248" t="str">
        <f t="shared" si="5"/>
        <v>1.26</v>
      </c>
      <c r="B34" s="420" t="s">
        <v>34</v>
      </c>
      <c r="C34" s="250" t="s">
        <v>20</v>
      </c>
      <c r="D34" s="251"/>
      <c r="E34" s="406">
        <f>F32+1</f>
        <v>46068</v>
      </c>
      <c r="F34" s="277">
        <f t="shared" si="2"/>
        <v>46072</v>
      </c>
      <c r="G34" s="389">
        <v>5</v>
      </c>
      <c r="H34" s="390">
        <v>0.8</v>
      </c>
      <c r="I34" s="254">
        <f t="shared" si="4"/>
        <v>4</v>
      </c>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hidden="1">
      <c r="A35" s="248" t="str">
        <f t="shared" si="5"/>
        <v>1.27</v>
      </c>
      <c r="B35" s="421" t="s">
        <v>31</v>
      </c>
      <c r="C35" s="250" t="s">
        <v>598</v>
      </c>
      <c r="D35" s="251"/>
      <c r="E35" s="406">
        <f t="shared" ref="E35:E42" si="6">F33+1</f>
        <v>46073</v>
      </c>
      <c r="F35" s="277">
        <f t="shared" si="2"/>
        <v>46076</v>
      </c>
      <c r="G35" s="389">
        <v>4</v>
      </c>
      <c r="H35" s="390">
        <v>1</v>
      </c>
      <c r="I35" s="254">
        <f t="shared" si="4"/>
        <v>2</v>
      </c>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c r="A36" s="248" t="str">
        <f t="shared" si="5"/>
        <v>1.28</v>
      </c>
      <c r="B36" s="421" t="s">
        <v>32</v>
      </c>
      <c r="C36" s="250" t="s">
        <v>20</v>
      </c>
      <c r="D36" s="251"/>
      <c r="E36" s="406">
        <f t="shared" si="6"/>
        <v>46073</v>
      </c>
      <c r="F36" s="277">
        <f t="shared" si="2"/>
        <v>46076</v>
      </c>
      <c r="G36" s="389">
        <v>4</v>
      </c>
      <c r="H36" s="390">
        <v>1</v>
      </c>
      <c r="I36" s="254">
        <f t="shared" si="4"/>
        <v>2</v>
      </c>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hidden="1">
      <c r="A37" s="248" t="str">
        <f t="shared" si="5"/>
        <v>1.29</v>
      </c>
      <c r="B37" s="421" t="s">
        <v>39</v>
      </c>
      <c r="C37" s="372" t="s">
        <v>598</v>
      </c>
      <c r="D37" s="251"/>
      <c r="E37" s="406">
        <f t="shared" si="6"/>
        <v>46077</v>
      </c>
      <c r="F37" s="277">
        <f t="shared" si="2"/>
        <v>46078</v>
      </c>
      <c r="G37" s="389">
        <v>2</v>
      </c>
      <c r="H37" s="390">
        <v>1</v>
      </c>
      <c r="I37" s="254">
        <f t="shared" si="4"/>
        <v>2</v>
      </c>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hidden="1">
      <c r="A38" s="248" t="str">
        <f t="shared" si="5"/>
        <v>1.30</v>
      </c>
      <c r="B38" s="422" t="s">
        <v>30</v>
      </c>
      <c r="C38" s="250" t="s">
        <v>28</v>
      </c>
      <c r="D38" s="251"/>
      <c r="E38" s="406">
        <f t="shared" si="6"/>
        <v>46077</v>
      </c>
      <c r="F38" s="277">
        <f t="shared" si="2"/>
        <v>46078</v>
      </c>
      <c r="G38" s="389">
        <v>2</v>
      </c>
      <c r="H38" s="390">
        <v>0</v>
      </c>
      <c r="I38" s="254">
        <f t="shared" si="4"/>
        <v>2</v>
      </c>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c r="A39" s="248" t="str">
        <f t="shared" si="5"/>
        <v>1.31</v>
      </c>
      <c r="B39" s="423" t="s">
        <v>35</v>
      </c>
      <c r="C39" s="431" t="s">
        <v>760</v>
      </c>
      <c r="D39" s="251"/>
      <c r="E39" s="406">
        <f t="shared" si="6"/>
        <v>46079</v>
      </c>
      <c r="F39" s="277">
        <f t="shared" si="2"/>
        <v>46080</v>
      </c>
      <c r="G39" s="389">
        <v>2</v>
      </c>
      <c r="H39" s="390">
        <v>0.8</v>
      </c>
      <c r="I39" s="254">
        <f t="shared" si="4"/>
        <v>2</v>
      </c>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c r="A40" s="248" t="str">
        <f t="shared" si="5"/>
        <v>1.32</v>
      </c>
      <c r="B40" s="421" t="s">
        <v>36</v>
      </c>
      <c r="C40" s="250" t="s">
        <v>20</v>
      </c>
      <c r="D40" s="251"/>
      <c r="E40" s="406">
        <f t="shared" si="6"/>
        <v>46079</v>
      </c>
      <c r="F40" s="277">
        <f t="shared" si="2"/>
        <v>46080</v>
      </c>
      <c r="G40" s="389">
        <v>2</v>
      </c>
      <c r="H40" s="390">
        <v>1</v>
      </c>
      <c r="I40" s="254">
        <f t="shared" si="4"/>
        <v>2</v>
      </c>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hidden="1">
      <c r="A41" s="248" t="str">
        <f t="shared" si="5"/>
        <v>1.33</v>
      </c>
      <c r="B41" s="421" t="s">
        <v>37</v>
      </c>
      <c r="C41" s="250" t="s">
        <v>599</v>
      </c>
      <c r="D41" s="251"/>
      <c r="E41" s="406">
        <f t="shared" si="6"/>
        <v>46081</v>
      </c>
      <c r="F41" s="277">
        <f t="shared" si="2"/>
        <v>46084</v>
      </c>
      <c r="G41" s="389">
        <v>4</v>
      </c>
      <c r="H41" s="391">
        <v>1</v>
      </c>
      <c r="I41" s="254">
        <f t="shared" si="4"/>
        <v>2</v>
      </c>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hidden="1">
      <c r="A42" s="248" t="str">
        <f t="shared" si="5"/>
        <v>1.34</v>
      </c>
      <c r="B42" s="422" t="s">
        <v>38</v>
      </c>
      <c r="C42" s="250" t="s">
        <v>28</v>
      </c>
      <c r="D42" s="251"/>
      <c r="E42" s="406">
        <f t="shared" si="6"/>
        <v>46081</v>
      </c>
      <c r="F42" s="277">
        <f t="shared" si="2"/>
        <v>46084</v>
      </c>
      <c r="G42" s="389">
        <v>4</v>
      </c>
      <c r="H42" s="390">
        <v>0</v>
      </c>
      <c r="I42" s="254">
        <f t="shared" si="4"/>
        <v>2</v>
      </c>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hidden="1">
      <c r="A43" s="248" t="str">
        <f t="shared" si="5"/>
        <v>1.35</v>
      </c>
      <c r="B43" s="421" t="s">
        <v>33</v>
      </c>
      <c r="C43" s="372" t="s">
        <v>598</v>
      </c>
      <c r="D43" s="251"/>
      <c r="E43" s="406">
        <f>F41</f>
        <v>46084</v>
      </c>
      <c r="F43" s="277">
        <f t="shared" si="2"/>
        <v>46086</v>
      </c>
      <c r="G43" s="389">
        <v>3</v>
      </c>
      <c r="H43" s="390">
        <v>1</v>
      </c>
      <c r="I43" s="254">
        <f t="shared" si="4"/>
        <v>3</v>
      </c>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hidden="1">
      <c r="A44" s="248" t="str">
        <f t="shared" si="5"/>
        <v>1.36</v>
      </c>
      <c r="B44" s="421" t="s">
        <v>54</v>
      </c>
      <c r="C44" s="372" t="s">
        <v>599</v>
      </c>
      <c r="D44" s="251"/>
      <c r="E44" s="406">
        <f>F42</f>
        <v>46084</v>
      </c>
      <c r="F44" s="277">
        <f t="shared" si="2"/>
        <v>46086</v>
      </c>
      <c r="G44" s="389">
        <v>3</v>
      </c>
      <c r="H44" s="390">
        <v>1</v>
      </c>
      <c r="I44" s="254">
        <f t="shared" si="4"/>
        <v>3</v>
      </c>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hidden="1">
      <c r="A45" s="248" t="str">
        <f t="shared" si="5"/>
        <v>1.37</v>
      </c>
      <c r="B45" s="421" t="s">
        <v>631</v>
      </c>
      <c r="C45" s="250" t="s">
        <v>599</v>
      </c>
      <c r="D45" s="251"/>
      <c r="E45" s="406">
        <f>F41+3</f>
        <v>46087</v>
      </c>
      <c r="F45" s="277">
        <f t="shared" si="2"/>
        <v>46088</v>
      </c>
      <c r="G45" s="389">
        <v>2</v>
      </c>
      <c r="H45" s="390">
        <v>1</v>
      </c>
      <c r="I45" s="254">
        <f t="shared" si="4"/>
        <v>1</v>
      </c>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hidden="1">
      <c r="A46" s="418" t="str">
        <f t="shared" si="5"/>
        <v>1.38</v>
      </c>
      <c r="B46" s="424" t="s">
        <v>757</v>
      </c>
      <c r="C46" s="425" t="s">
        <v>28</v>
      </c>
      <c r="D46" s="426"/>
      <c r="E46" s="429">
        <f>F43+1</f>
        <v>46087</v>
      </c>
      <c r="F46" s="430">
        <f t="shared" si="2"/>
        <v>46090</v>
      </c>
      <c r="G46" s="427">
        <v>4</v>
      </c>
      <c r="H46" s="428" t="s">
        <v>758</v>
      </c>
      <c r="I46" s="254">
        <f t="shared" si="4"/>
        <v>2</v>
      </c>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c r="A47" s="418" t="str">
        <f t="shared" si="5"/>
        <v>1.39</v>
      </c>
      <c r="B47" s="424" t="s">
        <v>759</v>
      </c>
      <c r="C47" s="425" t="s">
        <v>20</v>
      </c>
      <c r="D47" s="426"/>
      <c r="E47" s="429">
        <f>F44+1</f>
        <v>46087</v>
      </c>
      <c r="F47" s="430">
        <f t="shared" si="2"/>
        <v>46090</v>
      </c>
      <c r="G47" s="427">
        <v>4</v>
      </c>
      <c r="H47" s="428" t="s">
        <v>758</v>
      </c>
      <c r="I47" s="254">
        <f t="shared" si="4"/>
        <v>2</v>
      </c>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hidden="1">
      <c r="A48" s="248" t="str">
        <f t="shared" si="5"/>
        <v>1.40</v>
      </c>
      <c r="B48" s="394" t="s">
        <v>632</v>
      </c>
      <c r="C48" s="250" t="s">
        <v>28</v>
      </c>
      <c r="D48" s="251"/>
      <c r="E48" s="406">
        <f>F46+1</f>
        <v>46091</v>
      </c>
      <c r="F48" s="277">
        <f t="shared" si="2"/>
        <v>46092</v>
      </c>
      <c r="G48" s="389">
        <v>2</v>
      </c>
      <c r="H48" s="390">
        <v>0</v>
      </c>
      <c r="I48" s="254">
        <f t="shared" si="4"/>
        <v>2</v>
      </c>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hidden="1">
      <c r="A49" s="248" t="str">
        <f t="shared" si="5"/>
        <v>1.41</v>
      </c>
      <c r="B49" s="422" t="s">
        <v>44</v>
      </c>
      <c r="C49" s="250" t="s">
        <v>28</v>
      </c>
      <c r="D49" s="251"/>
      <c r="E49" s="406">
        <f>F47+1</f>
        <v>46091</v>
      </c>
      <c r="F49" s="277">
        <f t="shared" si="2"/>
        <v>46092</v>
      </c>
      <c r="G49" s="389">
        <v>2</v>
      </c>
      <c r="H49" s="390">
        <v>0</v>
      </c>
      <c r="I49" s="254">
        <f t="shared" si="4"/>
        <v>2</v>
      </c>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hidden="1">
      <c r="A50" s="248" t="str">
        <f t="shared" si="5"/>
        <v>1.42</v>
      </c>
      <c r="B50" s="422" t="s">
        <v>45</v>
      </c>
      <c r="C50" s="250" t="s">
        <v>28</v>
      </c>
      <c r="D50" s="251"/>
      <c r="E50" s="406">
        <f t="shared" ref="E50:E53" si="7">F48+1</f>
        <v>46093</v>
      </c>
      <c r="F50" s="277">
        <f t="shared" si="2"/>
        <v>46094</v>
      </c>
      <c r="G50" s="389">
        <v>2</v>
      </c>
      <c r="H50" s="390">
        <v>0</v>
      </c>
      <c r="I50" s="254">
        <f t="shared" si="4"/>
        <v>2</v>
      </c>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hidden="1">
      <c r="A51" s="248" t="str">
        <f t="shared" si="5"/>
        <v>1.43</v>
      </c>
      <c r="B51" s="422" t="s">
        <v>46</v>
      </c>
      <c r="C51" s="250" t="s">
        <v>28</v>
      </c>
      <c r="D51" s="251"/>
      <c r="E51" s="406">
        <f t="shared" si="7"/>
        <v>46093</v>
      </c>
      <c r="F51" s="277">
        <f t="shared" si="2"/>
        <v>46094</v>
      </c>
      <c r="G51" s="389">
        <v>2</v>
      </c>
      <c r="H51" s="390">
        <v>0</v>
      </c>
      <c r="I51" s="254">
        <f t="shared" si="4"/>
        <v>2</v>
      </c>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hidden="1">
      <c r="A52" s="248" t="str">
        <f t="shared" si="5"/>
        <v>1.44</v>
      </c>
      <c r="B52" s="421" t="s">
        <v>47</v>
      </c>
      <c r="C52" s="250" t="s">
        <v>28</v>
      </c>
      <c r="D52" s="251"/>
      <c r="E52" s="406">
        <f t="shared" si="7"/>
        <v>46095</v>
      </c>
      <c r="F52" s="277">
        <f t="shared" si="2"/>
        <v>46098</v>
      </c>
      <c r="G52" s="389">
        <v>4</v>
      </c>
      <c r="H52" s="390">
        <v>1</v>
      </c>
      <c r="I52" s="254">
        <f t="shared" si="4"/>
        <v>2</v>
      </c>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hidden="1">
      <c r="A53" s="248" t="str">
        <f t="shared" si="5"/>
        <v>1.45</v>
      </c>
      <c r="B53" s="421" t="s">
        <v>48</v>
      </c>
      <c r="C53" s="250" t="s">
        <v>599</v>
      </c>
      <c r="D53" s="251"/>
      <c r="E53" s="406">
        <f t="shared" si="7"/>
        <v>46095</v>
      </c>
      <c r="F53" s="277">
        <f t="shared" si="2"/>
        <v>46098</v>
      </c>
      <c r="G53" s="389">
        <v>4</v>
      </c>
      <c r="H53" s="390">
        <v>1</v>
      </c>
      <c r="I53" s="254">
        <f t="shared" si="4"/>
        <v>2</v>
      </c>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hidden="1">
      <c r="A54" s="248" t="str">
        <f t="shared" si="5"/>
        <v>1.46</v>
      </c>
      <c r="B54" s="421" t="s">
        <v>49</v>
      </c>
      <c r="C54" s="250" t="s">
        <v>28</v>
      </c>
      <c r="D54" s="251"/>
      <c r="E54" s="406">
        <f>F52+10</f>
        <v>46108</v>
      </c>
      <c r="F54" s="277">
        <f t="shared" si="2"/>
        <v>46111</v>
      </c>
      <c r="G54" s="389">
        <v>4</v>
      </c>
      <c r="H54" s="390">
        <v>1</v>
      </c>
      <c r="I54" s="254">
        <f t="shared" si="4"/>
        <v>2</v>
      </c>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hidden="1">
      <c r="A55" s="248" t="str">
        <f t="shared" si="5"/>
        <v>1.47</v>
      </c>
      <c r="B55" s="421" t="s">
        <v>50</v>
      </c>
      <c r="C55" s="250" t="s">
        <v>599</v>
      </c>
      <c r="D55" s="251"/>
      <c r="E55" s="406">
        <f>F53+10</f>
        <v>46108</v>
      </c>
      <c r="F55" s="277">
        <f t="shared" si="2"/>
        <v>46111</v>
      </c>
      <c r="G55" s="389">
        <v>4</v>
      </c>
      <c r="H55" s="390">
        <v>1</v>
      </c>
      <c r="I55" s="254">
        <f t="shared" si="4"/>
        <v>2</v>
      </c>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hidden="1">
      <c r="A56" s="248" t="str">
        <f t="shared" si="5"/>
        <v>1.48</v>
      </c>
      <c r="B56" s="421" t="s">
        <v>51</v>
      </c>
      <c r="C56" s="250" t="s">
        <v>28</v>
      </c>
      <c r="D56" s="251"/>
      <c r="E56" s="406">
        <f t="shared" ref="E56:E61" si="8">F54+1</f>
        <v>46112</v>
      </c>
      <c r="F56" s="277">
        <f t="shared" si="2"/>
        <v>46113</v>
      </c>
      <c r="G56" s="389">
        <v>2</v>
      </c>
      <c r="H56" s="390">
        <v>1</v>
      </c>
      <c r="I56" s="254">
        <f t="shared" si="4"/>
        <v>2</v>
      </c>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hidden="1">
      <c r="A57" s="248" t="str">
        <f t="shared" si="5"/>
        <v>1.49</v>
      </c>
      <c r="B57" s="422" t="s">
        <v>52</v>
      </c>
      <c r="C57" s="250" t="s">
        <v>28</v>
      </c>
      <c r="D57" s="251"/>
      <c r="E57" s="406">
        <f t="shared" si="8"/>
        <v>46112</v>
      </c>
      <c r="F57" s="277">
        <f t="shared" si="2"/>
        <v>46113</v>
      </c>
      <c r="G57" s="389">
        <v>2</v>
      </c>
      <c r="H57" s="390">
        <v>0</v>
      </c>
      <c r="I57" s="254">
        <f t="shared" si="4"/>
        <v>2</v>
      </c>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hidden="1">
      <c r="A58" s="248" t="str">
        <f t="shared" si="5"/>
        <v>1.50</v>
      </c>
      <c r="B58" s="421" t="s">
        <v>53</v>
      </c>
      <c r="C58" s="250" t="s">
        <v>599</v>
      </c>
      <c r="D58" s="251"/>
      <c r="E58" s="406">
        <f t="shared" si="8"/>
        <v>46114</v>
      </c>
      <c r="F58" s="277">
        <f t="shared" si="2"/>
        <v>46115</v>
      </c>
      <c r="G58" s="389">
        <v>2</v>
      </c>
      <c r="H58" s="390">
        <v>1</v>
      </c>
      <c r="I58" s="254">
        <f t="shared" si="4"/>
        <v>2</v>
      </c>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hidden="1">
      <c r="A59" s="248" t="str">
        <f t="shared" si="5"/>
        <v>1.51</v>
      </c>
      <c r="B59" s="421" t="s">
        <v>40</v>
      </c>
      <c r="C59" s="372" t="s">
        <v>598</v>
      </c>
      <c r="D59" s="251"/>
      <c r="E59" s="406">
        <f t="shared" si="8"/>
        <v>46114</v>
      </c>
      <c r="F59" s="277">
        <f t="shared" si="2"/>
        <v>46115</v>
      </c>
      <c r="G59" s="389">
        <v>2</v>
      </c>
      <c r="H59" s="390">
        <v>1</v>
      </c>
      <c r="I59" s="254">
        <f t="shared" si="4"/>
        <v>2</v>
      </c>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0" spans="1:66" s="250" customFormat="1" ht="18" hidden="1">
      <c r="A60" s="248" t="str">
        <f t="shared" si="5"/>
        <v>1.52</v>
      </c>
      <c r="B60" s="422" t="s">
        <v>55</v>
      </c>
      <c r="C60" s="250" t="s">
        <v>28</v>
      </c>
      <c r="D60" s="251"/>
      <c r="E60" s="406">
        <f t="shared" si="8"/>
        <v>46116</v>
      </c>
      <c r="F60" s="277">
        <f t="shared" si="2"/>
        <v>46119</v>
      </c>
      <c r="G60" s="389">
        <v>4</v>
      </c>
      <c r="H60" s="390">
        <v>0</v>
      </c>
      <c r="I60" s="254">
        <f t="shared" si="4"/>
        <v>2</v>
      </c>
      <c r="J60" s="255"/>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row>
    <row r="61" spans="1:66" s="250" customFormat="1" ht="18">
      <c r="A61" s="248" t="str">
        <f t="shared" si="5"/>
        <v>1.53</v>
      </c>
      <c r="B61" s="422" t="s">
        <v>90</v>
      </c>
      <c r="C61" s="250" t="s">
        <v>20</v>
      </c>
      <c r="D61" s="251"/>
      <c r="E61" s="406">
        <f t="shared" si="8"/>
        <v>46116</v>
      </c>
      <c r="F61" s="277">
        <f t="shared" si="2"/>
        <v>46119</v>
      </c>
      <c r="G61" s="389">
        <v>4</v>
      </c>
      <c r="H61" s="390">
        <v>0</v>
      </c>
      <c r="I61" s="254">
        <f t="shared" si="4"/>
        <v>2</v>
      </c>
      <c r="J61" s="255"/>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row>
    <row r="62" spans="1:66" s="250" customFormat="1" ht="18">
      <c r="A62" s="248"/>
      <c r="B62" s="259"/>
      <c r="D62" s="251"/>
      <c r="E62" s="407"/>
      <c r="F62" s="410"/>
      <c r="G62" s="395"/>
      <c r="H62" s="396"/>
      <c r="I62" s="254"/>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c r="A63" s="248"/>
      <c r="B63" s="259"/>
      <c r="D63" s="251"/>
      <c r="E63" s="407"/>
      <c r="F63" s="410"/>
      <c r="G63" s="395"/>
      <c r="H63" s="396"/>
      <c r="I63" s="254"/>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c r="A64" s="248"/>
      <c r="B64" s="259"/>
      <c r="D64" s="251"/>
      <c r="E64" s="407"/>
      <c r="F64" s="410"/>
      <c r="G64" s="395"/>
      <c r="H64" s="396"/>
      <c r="I64" s="254"/>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c r="B65" s="259"/>
      <c r="D65" s="251"/>
      <c r="E65" s="407"/>
      <c r="F65" s="410"/>
      <c r="G65" s="395"/>
      <c r="H65" s="396"/>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407"/>
      <c r="F66" s="410"/>
      <c r="G66" s="395"/>
      <c r="H66" s="396"/>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407"/>
      <c r="F67" s="410"/>
      <c r="G67" s="395"/>
      <c r="H67" s="396"/>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407"/>
      <c r="F68" s="410"/>
      <c r="G68" s="395"/>
      <c r="H68" s="396"/>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407"/>
      <c r="F69" s="410"/>
      <c r="G69" s="395"/>
      <c r="H69" s="396"/>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407"/>
      <c r="F70" s="410"/>
      <c r="G70" s="395"/>
      <c r="H70" s="396"/>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407"/>
      <c r="F71" s="410"/>
      <c r="G71" s="395"/>
      <c r="H71" s="396"/>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407"/>
      <c r="F72" s="410"/>
      <c r="G72" s="395"/>
      <c r="H72" s="396"/>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407"/>
      <c r="F73" s="410"/>
      <c r="G73" s="395"/>
      <c r="H73" s="396"/>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407"/>
      <c r="F74" s="410"/>
      <c r="G74" s="395"/>
      <c r="H74" s="396"/>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250" customFormat="1" ht="18">
      <c r="A75" s="248"/>
      <c r="B75" s="259"/>
      <c r="D75" s="251"/>
      <c r="E75" s="407"/>
      <c r="F75" s="410"/>
      <c r="G75" s="395"/>
      <c r="H75" s="396"/>
      <c r="I75" s="254"/>
      <c r="J75" s="255"/>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row>
    <row r="76" spans="1:66" s="387" customFormat="1" ht="18" hidden="1">
      <c r="A76" s="397" t="str">
        <f>IF(ISERROR(VALUE(SUBSTITUTE(prevWBS,".",""))),"1",IF(ISERROR(FIND("`",SUBSTITUTE(prevWBS,".","`",1))),TEXT(VALUE(prevWBS)+1,"#"),TEXT(VALUE(LEFT(prevWBS,FIND("`",SUBSTITUTE(prevWBS,".","`",1))-1))+1,"#")))</f>
        <v>1</v>
      </c>
      <c r="B76" s="398" t="s">
        <v>56</v>
      </c>
      <c r="D76" s="399"/>
      <c r="E76" s="408"/>
      <c r="F76" s="408" t="str">
        <f t="shared" ref="F76:F115" si="9">IF(ISBLANK(E76)," - ",IF(G76=0,E76,E76+G76-1))</f>
        <v xml:space="preserve"> - </v>
      </c>
      <c r="G76" s="400"/>
      <c r="H76" s="401"/>
      <c r="I76" s="402" t="str">
        <f t="shared" ref="I76:I105" si="10">IF(OR(F76=0,E76=0)," - ",NETWORKDAYS(E76,F76))</f>
        <v xml:space="preserve"> - </v>
      </c>
      <c r="J76" s="403"/>
      <c r="K76" s="404"/>
      <c r="L76" s="404"/>
      <c r="M76" s="404"/>
      <c r="N76" s="404"/>
      <c r="O76" s="404"/>
      <c r="P76" s="404"/>
      <c r="Q76" s="404"/>
      <c r="R76" s="404"/>
      <c r="S76" s="404"/>
      <c r="T76" s="404"/>
      <c r="U76" s="404"/>
      <c r="V76" s="404"/>
      <c r="W76" s="404"/>
      <c r="X76" s="404"/>
      <c r="Y76" s="404"/>
      <c r="Z76" s="404"/>
      <c r="AA76" s="404"/>
      <c r="AB76" s="404"/>
      <c r="AC76" s="404"/>
      <c r="AD76" s="404"/>
      <c r="AE76" s="404"/>
      <c r="AF76" s="404"/>
      <c r="AG76" s="404"/>
      <c r="AH76" s="404"/>
      <c r="AI76" s="404"/>
      <c r="AJ76" s="404"/>
      <c r="AK76" s="404"/>
      <c r="AL76" s="404"/>
      <c r="AM76" s="404"/>
      <c r="AN76" s="404"/>
      <c r="AO76" s="404"/>
      <c r="AP76" s="404"/>
      <c r="AQ76" s="404"/>
      <c r="AR76" s="404"/>
      <c r="AS76" s="404"/>
      <c r="AT76" s="404"/>
      <c r="AU76" s="404"/>
      <c r="AV76" s="404"/>
      <c r="AW76" s="404"/>
      <c r="AX76" s="404"/>
      <c r="AY76" s="404"/>
      <c r="AZ76" s="404"/>
      <c r="BA76" s="404"/>
      <c r="BB76" s="404"/>
      <c r="BC76" s="404"/>
      <c r="BD76" s="404"/>
      <c r="BE76" s="404"/>
      <c r="BF76" s="404"/>
      <c r="BG76" s="404"/>
      <c r="BH76" s="404"/>
      <c r="BI76" s="404"/>
      <c r="BJ76" s="404"/>
      <c r="BK76" s="404"/>
      <c r="BL76" s="404"/>
      <c r="BM76" s="404"/>
      <c r="BN76" s="404"/>
    </row>
    <row r="77" spans="1:66" s="250" customFormat="1" ht="18" hidden="1">
      <c r="A77" s="248" t="str">
        <f t="shared" ref="A77:A115" si="1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259" t="s">
        <v>57</v>
      </c>
      <c r="C77" s="250" t="s">
        <v>58</v>
      </c>
      <c r="D77" s="251"/>
      <c r="E77" s="406">
        <v>46057</v>
      </c>
      <c r="F77" s="277">
        <f t="shared" si="9"/>
        <v>46063</v>
      </c>
      <c r="G77" s="389">
        <v>7</v>
      </c>
      <c r="H77" s="390">
        <v>0</v>
      </c>
      <c r="I77" s="254">
        <f t="shared" si="10"/>
        <v>5</v>
      </c>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18" hidden="1">
      <c r="A78" s="248" t="str">
        <f t="shared" si="11"/>
        <v>1.2</v>
      </c>
      <c r="B78" s="259" t="s">
        <v>59</v>
      </c>
      <c r="C78" s="250" t="s">
        <v>20</v>
      </c>
      <c r="D78" s="251"/>
      <c r="E78" s="406">
        <v>46064</v>
      </c>
      <c r="F78" s="277">
        <f t="shared" si="9"/>
        <v>46070</v>
      </c>
      <c r="G78" s="389">
        <v>7</v>
      </c>
      <c r="H78" s="390">
        <v>0</v>
      </c>
      <c r="I78" s="254">
        <f t="shared" si="10"/>
        <v>5</v>
      </c>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250" customFormat="1" ht="44.25" hidden="1" customHeight="1">
      <c r="A79" s="248" t="str">
        <f t="shared" si="11"/>
        <v>1.3</v>
      </c>
      <c r="B79" s="259" t="s">
        <v>60</v>
      </c>
      <c r="C79" s="250" t="s">
        <v>28</v>
      </c>
      <c r="D79" s="251"/>
      <c r="E79" s="406">
        <v>46064</v>
      </c>
      <c r="F79" s="277">
        <f t="shared" si="9"/>
        <v>46070</v>
      </c>
      <c r="G79" s="389">
        <v>7</v>
      </c>
      <c r="H79" s="390">
        <v>0</v>
      </c>
      <c r="I79" s="254">
        <f t="shared" si="10"/>
        <v>5</v>
      </c>
      <c r="J79" s="255"/>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row>
    <row r="80" spans="1:66" s="250" customFormat="1" ht="18" hidden="1">
      <c r="A80" s="248" t="str">
        <f t="shared" si="11"/>
        <v>1.4</v>
      </c>
      <c r="B80" s="259" t="s">
        <v>61</v>
      </c>
      <c r="C80" s="250" t="s">
        <v>20</v>
      </c>
      <c r="D80" s="251"/>
      <c r="E80" s="406">
        <v>46071</v>
      </c>
      <c r="F80" s="277">
        <f t="shared" si="9"/>
        <v>46077</v>
      </c>
      <c r="G80" s="389">
        <v>7</v>
      </c>
      <c r="H80" s="390">
        <v>0</v>
      </c>
      <c r="I80" s="254">
        <f t="shared" si="10"/>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hidden="1">
      <c r="A81" s="248" t="str">
        <f t="shared" si="11"/>
        <v>1.5</v>
      </c>
      <c r="B81" s="259" t="s">
        <v>62</v>
      </c>
      <c r="C81" s="250" t="s">
        <v>28</v>
      </c>
      <c r="D81" s="251"/>
      <c r="E81" s="406">
        <v>46071</v>
      </c>
      <c r="F81" s="277">
        <f t="shared" si="9"/>
        <v>46077</v>
      </c>
      <c r="G81" s="389">
        <v>7</v>
      </c>
      <c r="H81" s="390">
        <v>0</v>
      </c>
      <c r="I81" s="254">
        <f t="shared" si="10"/>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18" hidden="1">
      <c r="A82" s="248" t="str">
        <f t="shared" si="11"/>
        <v>1.6</v>
      </c>
      <c r="B82" s="259" t="s">
        <v>63</v>
      </c>
      <c r="C82" s="250" t="s">
        <v>20</v>
      </c>
      <c r="D82" s="251"/>
      <c r="E82" s="406">
        <v>46078</v>
      </c>
      <c r="F82" s="277">
        <f t="shared" si="9"/>
        <v>46084</v>
      </c>
      <c r="G82" s="389">
        <v>7</v>
      </c>
      <c r="H82" s="390">
        <v>0</v>
      </c>
      <c r="I82" s="254">
        <f t="shared" si="10"/>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11"/>
        <v>1.7</v>
      </c>
      <c r="B83" s="259" t="s">
        <v>64</v>
      </c>
      <c r="C83" s="250" t="s">
        <v>28</v>
      </c>
      <c r="D83" s="251"/>
      <c r="E83" s="406">
        <v>46078</v>
      </c>
      <c r="F83" s="277">
        <f t="shared" si="9"/>
        <v>46084</v>
      </c>
      <c r="G83" s="389">
        <v>7</v>
      </c>
      <c r="H83" s="390">
        <v>0</v>
      </c>
      <c r="I83" s="254">
        <f t="shared" si="10"/>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11"/>
        <v>1.8</v>
      </c>
      <c r="B84" s="259" t="s">
        <v>65</v>
      </c>
      <c r="C84" s="250" t="s">
        <v>66</v>
      </c>
      <c r="D84" s="251"/>
      <c r="E84" s="406">
        <v>46057</v>
      </c>
      <c r="F84" s="277">
        <f t="shared" si="9"/>
        <v>46063</v>
      </c>
      <c r="G84" s="389">
        <v>7</v>
      </c>
      <c r="H84" s="390">
        <v>0</v>
      </c>
      <c r="I84" s="254">
        <f t="shared" si="10"/>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11"/>
        <v>1.9</v>
      </c>
      <c r="B85" s="259" t="s">
        <v>67</v>
      </c>
      <c r="C85" s="250" t="s">
        <v>20</v>
      </c>
      <c r="D85" s="251"/>
      <c r="E85" s="406">
        <v>46085</v>
      </c>
      <c r="F85" s="277">
        <f t="shared" si="9"/>
        <v>46091</v>
      </c>
      <c r="G85" s="389">
        <v>7</v>
      </c>
      <c r="H85" s="390">
        <v>0</v>
      </c>
      <c r="I85" s="254">
        <f t="shared" si="10"/>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11"/>
        <v>1.10</v>
      </c>
      <c r="B86" s="259" t="s">
        <v>68</v>
      </c>
      <c r="C86" s="250" t="s">
        <v>28</v>
      </c>
      <c r="D86" s="251"/>
      <c r="E86" s="406">
        <v>46085</v>
      </c>
      <c r="F86" s="277">
        <f t="shared" si="9"/>
        <v>46091</v>
      </c>
      <c r="G86" s="389">
        <v>7</v>
      </c>
      <c r="H86" s="390">
        <v>0</v>
      </c>
      <c r="I86" s="254">
        <f t="shared" si="10"/>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11"/>
        <v>1.11</v>
      </c>
      <c r="B87" s="259" t="s">
        <v>69</v>
      </c>
      <c r="C87" s="250" t="s">
        <v>28</v>
      </c>
      <c r="D87" s="251"/>
      <c r="E87" s="406">
        <v>46092</v>
      </c>
      <c r="F87" s="277">
        <f t="shared" si="9"/>
        <v>46098</v>
      </c>
      <c r="G87" s="389">
        <v>7</v>
      </c>
      <c r="H87" s="390">
        <v>0</v>
      </c>
      <c r="I87" s="254">
        <f t="shared" si="10"/>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11"/>
        <v>1.12</v>
      </c>
      <c r="B88" s="259" t="s">
        <v>70</v>
      </c>
      <c r="C88" s="250" t="s">
        <v>20</v>
      </c>
      <c r="D88" s="251"/>
      <c r="E88" s="406">
        <v>46092</v>
      </c>
      <c r="F88" s="277">
        <f t="shared" si="9"/>
        <v>46098</v>
      </c>
      <c r="G88" s="389">
        <v>7</v>
      </c>
      <c r="H88" s="390">
        <v>0</v>
      </c>
      <c r="I88" s="254">
        <f t="shared" si="10"/>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11"/>
        <v>1.13</v>
      </c>
      <c r="B89" s="259" t="s">
        <v>71</v>
      </c>
      <c r="C89" s="250" t="s">
        <v>28</v>
      </c>
      <c r="D89" s="251"/>
      <c r="E89" s="406">
        <v>46099</v>
      </c>
      <c r="F89" s="277">
        <f t="shared" si="9"/>
        <v>46105</v>
      </c>
      <c r="G89" s="389">
        <v>7</v>
      </c>
      <c r="H89" s="390">
        <v>0</v>
      </c>
      <c r="I89" s="254">
        <f t="shared" si="10"/>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11"/>
        <v>1.14</v>
      </c>
      <c r="B90" s="259" t="s">
        <v>72</v>
      </c>
      <c r="C90" s="250" t="s">
        <v>28</v>
      </c>
      <c r="D90" s="251"/>
      <c r="E90" s="406">
        <v>46106</v>
      </c>
      <c r="F90" s="277">
        <f t="shared" si="9"/>
        <v>46112</v>
      </c>
      <c r="G90" s="389">
        <v>7</v>
      </c>
      <c r="H90" s="390">
        <v>0</v>
      </c>
      <c r="I90" s="254">
        <f t="shared" si="10"/>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11"/>
        <v>1.15</v>
      </c>
      <c r="B91" s="259" t="s">
        <v>73</v>
      </c>
      <c r="C91" s="250" t="s">
        <v>28</v>
      </c>
      <c r="D91" s="251"/>
      <c r="E91" s="406">
        <v>46106</v>
      </c>
      <c r="F91" s="277">
        <f t="shared" si="9"/>
        <v>46112</v>
      </c>
      <c r="G91" s="389">
        <v>7</v>
      </c>
      <c r="H91" s="390">
        <v>0</v>
      </c>
      <c r="I91" s="254">
        <f t="shared" si="10"/>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11"/>
        <v>1.16</v>
      </c>
      <c r="B92" s="259" t="s">
        <v>74</v>
      </c>
      <c r="C92" s="250" t="s">
        <v>28</v>
      </c>
      <c r="D92" s="251"/>
      <c r="E92" s="406">
        <v>46113</v>
      </c>
      <c r="F92" s="277">
        <f t="shared" si="9"/>
        <v>46119</v>
      </c>
      <c r="G92" s="389">
        <v>7</v>
      </c>
      <c r="H92" s="390">
        <v>0</v>
      </c>
      <c r="I92" s="254">
        <f t="shared" si="10"/>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11"/>
        <v>1.17</v>
      </c>
      <c r="B93" s="259" t="s">
        <v>75</v>
      </c>
      <c r="C93" s="250" t="s">
        <v>20</v>
      </c>
      <c r="D93" s="251"/>
      <c r="E93" s="406">
        <v>46113</v>
      </c>
      <c r="F93" s="277">
        <f t="shared" si="9"/>
        <v>46119</v>
      </c>
      <c r="G93" s="389">
        <v>7</v>
      </c>
      <c r="H93" s="390">
        <v>0</v>
      </c>
      <c r="I93" s="254">
        <f t="shared" si="10"/>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11"/>
        <v>1.18</v>
      </c>
      <c r="B94" s="259" t="s">
        <v>76</v>
      </c>
      <c r="C94" s="250" t="s">
        <v>28</v>
      </c>
      <c r="D94" s="251"/>
      <c r="E94" s="406">
        <v>46120</v>
      </c>
      <c r="F94" s="277">
        <f t="shared" si="9"/>
        <v>46126</v>
      </c>
      <c r="G94" s="389">
        <v>7</v>
      </c>
      <c r="H94" s="390">
        <v>0</v>
      </c>
      <c r="I94" s="254">
        <f t="shared" si="10"/>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11"/>
        <v>1.19</v>
      </c>
      <c r="B95" s="259" t="s">
        <v>77</v>
      </c>
      <c r="C95" s="250" t="s">
        <v>20</v>
      </c>
      <c r="D95" s="251"/>
      <c r="E95" s="406">
        <v>46120</v>
      </c>
      <c r="F95" s="277">
        <f t="shared" si="9"/>
        <v>46126</v>
      </c>
      <c r="G95" s="389">
        <v>7</v>
      </c>
      <c r="H95" s="390">
        <v>0</v>
      </c>
      <c r="I95" s="254">
        <f t="shared" si="10"/>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11"/>
        <v>1.20</v>
      </c>
      <c r="B96" s="259" t="s">
        <v>78</v>
      </c>
      <c r="C96" s="250" t="s">
        <v>28</v>
      </c>
      <c r="D96" s="251"/>
      <c r="E96" s="406">
        <v>46127</v>
      </c>
      <c r="F96" s="277">
        <f t="shared" si="9"/>
        <v>46133</v>
      </c>
      <c r="G96" s="389">
        <v>7</v>
      </c>
      <c r="H96" s="390">
        <v>0</v>
      </c>
      <c r="I96" s="254">
        <f t="shared" si="10"/>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11"/>
        <v>1.21</v>
      </c>
      <c r="B97" s="259" t="s">
        <v>79</v>
      </c>
      <c r="C97" s="250" t="s">
        <v>20</v>
      </c>
      <c r="D97" s="251"/>
      <c r="E97" s="406">
        <v>46127</v>
      </c>
      <c r="F97" s="277">
        <f t="shared" si="9"/>
        <v>46133</v>
      </c>
      <c r="G97" s="389">
        <v>7</v>
      </c>
      <c r="H97" s="390">
        <v>0</v>
      </c>
      <c r="I97" s="254">
        <f t="shared" si="10"/>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11"/>
        <v>1.22</v>
      </c>
      <c r="B98" s="259" t="s">
        <v>80</v>
      </c>
      <c r="C98" s="250" t="s">
        <v>28</v>
      </c>
      <c r="D98" s="251"/>
      <c r="E98" s="406">
        <v>46134</v>
      </c>
      <c r="F98" s="277">
        <f t="shared" si="9"/>
        <v>46140</v>
      </c>
      <c r="G98" s="389">
        <v>7</v>
      </c>
      <c r="H98" s="390">
        <v>0</v>
      </c>
      <c r="I98" s="254">
        <f t="shared" si="10"/>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11"/>
        <v>1.23</v>
      </c>
      <c r="B99" s="259" t="s">
        <v>81</v>
      </c>
      <c r="C99" s="250" t="s">
        <v>20</v>
      </c>
      <c r="D99" s="251"/>
      <c r="E99" s="406">
        <v>46134</v>
      </c>
      <c r="F99" s="277">
        <f t="shared" si="9"/>
        <v>46140</v>
      </c>
      <c r="G99" s="389">
        <v>7</v>
      </c>
      <c r="H99" s="390">
        <v>0</v>
      </c>
      <c r="I99" s="254">
        <f t="shared" si="10"/>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11"/>
        <v>1.24</v>
      </c>
      <c r="B100" s="259" t="s">
        <v>82</v>
      </c>
      <c r="C100" s="250" t="s">
        <v>28</v>
      </c>
      <c r="D100" s="251"/>
      <c r="E100" s="406">
        <v>46141</v>
      </c>
      <c r="F100" s="277">
        <f t="shared" si="9"/>
        <v>46147</v>
      </c>
      <c r="G100" s="389">
        <v>7</v>
      </c>
      <c r="H100" s="390">
        <v>0</v>
      </c>
      <c r="I100" s="254">
        <f t="shared" si="10"/>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11"/>
        <v>1.25</v>
      </c>
      <c r="B101" s="259" t="s">
        <v>83</v>
      </c>
      <c r="C101" s="250" t="s">
        <v>28</v>
      </c>
      <c r="D101" s="251"/>
      <c r="E101" s="406">
        <v>46141</v>
      </c>
      <c r="F101" s="277">
        <f t="shared" si="9"/>
        <v>46147</v>
      </c>
      <c r="G101" s="389">
        <v>7</v>
      </c>
      <c r="H101" s="390">
        <v>0</v>
      </c>
      <c r="I101" s="254">
        <f t="shared" si="10"/>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11"/>
        <v>1.26</v>
      </c>
      <c r="B102" s="259" t="s">
        <v>84</v>
      </c>
      <c r="C102" s="250" t="s">
        <v>28</v>
      </c>
      <c r="D102" s="251"/>
      <c r="E102" s="406">
        <v>46148</v>
      </c>
      <c r="F102" s="277">
        <f t="shared" si="9"/>
        <v>46154</v>
      </c>
      <c r="G102" s="389">
        <v>7</v>
      </c>
      <c r="H102" s="390">
        <v>0</v>
      </c>
      <c r="I102" s="254">
        <f t="shared" si="10"/>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11"/>
        <v>1.27</v>
      </c>
      <c r="B103" s="259" t="s">
        <v>85</v>
      </c>
      <c r="C103" s="250" t="s">
        <v>28</v>
      </c>
      <c r="D103" s="251"/>
      <c r="E103" s="406">
        <v>46148</v>
      </c>
      <c r="F103" s="277">
        <f t="shared" si="9"/>
        <v>46154</v>
      </c>
      <c r="G103" s="389">
        <v>7</v>
      </c>
      <c r="H103" s="390">
        <v>0</v>
      </c>
      <c r="I103" s="254">
        <f t="shared" si="10"/>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387" customFormat="1" ht="18" hidden="1">
      <c r="A104" s="397" t="str">
        <f>IF(ISERROR(VALUE(SUBSTITUTE(prevWBS,".",""))),"1",IF(ISERROR(FIND("`",SUBSTITUTE(prevWBS,".","`",1))),TEXT(VALUE(prevWBS)+1,"#"),TEXT(VALUE(LEFT(prevWBS,FIND("`",SUBSTITUTE(prevWBS,".","`",1))-1))+1,"#")))</f>
        <v>2</v>
      </c>
      <c r="B104" s="398" t="s">
        <v>86</v>
      </c>
      <c r="D104" s="399"/>
      <c r="E104" s="408"/>
      <c r="F104" s="408" t="str">
        <f t="shared" si="9"/>
        <v xml:space="preserve"> - </v>
      </c>
      <c r="G104" s="400"/>
      <c r="H104" s="401"/>
      <c r="I104" s="402" t="str">
        <f t="shared" si="10"/>
        <v xml:space="preserve"> - </v>
      </c>
      <c r="J104" s="403"/>
      <c r="K104" s="404"/>
      <c r="L104" s="404"/>
      <c r="M104" s="404"/>
      <c r="N104" s="404"/>
      <c r="O104" s="404"/>
      <c r="P104" s="404"/>
      <c r="Q104" s="404"/>
      <c r="R104" s="404"/>
      <c r="S104" s="404"/>
      <c r="T104" s="404"/>
      <c r="U104" s="404"/>
      <c r="V104" s="404"/>
      <c r="W104" s="404"/>
      <c r="X104" s="404"/>
      <c r="Y104" s="404"/>
      <c r="Z104" s="404"/>
      <c r="AA104" s="404"/>
      <c r="AB104" s="404"/>
      <c r="AC104" s="404"/>
      <c r="AD104" s="404"/>
      <c r="AE104" s="404"/>
      <c r="AF104" s="404"/>
      <c r="AG104" s="404"/>
      <c r="AH104" s="404"/>
      <c r="AI104" s="404"/>
      <c r="AJ104" s="404"/>
      <c r="AK104" s="404"/>
      <c r="AL104" s="404"/>
      <c r="AM104" s="404"/>
      <c r="AN104" s="404"/>
      <c r="AO104" s="404"/>
      <c r="AP104" s="404"/>
      <c r="AQ104" s="404"/>
      <c r="AR104" s="404"/>
      <c r="AS104" s="404"/>
      <c r="AT104" s="404"/>
      <c r="AU104" s="404"/>
      <c r="AV104" s="404"/>
      <c r="AW104" s="404"/>
      <c r="AX104" s="404"/>
      <c r="AY104" s="404"/>
      <c r="AZ104" s="404"/>
      <c r="BA104" s="404"/>
      <c r="BB104" s="404"/>
      <c r="BC104" s="404"/>
      <c r="BD104" s="404"/>
      <c r="BE104" s="404"/>
      <c r="BF104" s="404"/>
      <c r="BG104" s="404"/>
      <c r="BH104" s="404"/>
      <c r="BI104" s="404"/>
      <c r="BJ104" s="404"/>
      <c r="BK104" s="404"/>
      <c r="BL104" s="404"/>
      <c r="BM104" s="404"/>
      <c r="BN104" s="404"/>
    </row>
    <row r="105" spans="1:66" s="250" customFormat="1" ht="18" hidden="1">
      <c r="A105" s="248" t="str">
        <f t="shared" si="11"/>
        <v>2.1</v>
      </c>
      <c r="B105" s="268" t="s">
        <v>87</v>
      </c>
      <c r="C105" s="250" t="s">
        <v>66</v>
      </c>
      <c r="D105" s="251"/>
      <c r="E105" s="406">
        <v>46034</v>
      </c>
      <c r="F105" s="277">
        <f t="shared" si="9"/>
        <v>46038</v>
      </c>
      <c r="G105" s="389">
        <v>5</v>
      </c>
      <c r="H105" s="390">
        <v>0</v>
      </c>
      <c r="I105" s="254">
        <f t="shared" si="10"/>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18" hidden="1">
      <c r="A106" s="248" t="str">
        <f t="shared" si="11"/>
        <v>2.2</v>
      </c>
      <c r="B106" s="268" t="s">
        <v>88</v>
      </c>
      <c r="C106" s="250" t="s">
        <v>89</v>
      </c>
      <c r="D106" s="251"/>
      <c r="E106" s="406">
        <v>46023</v>
      </c>
      <c r="F106" s="277">
        <f t="shared" si="9"/>
        <v>46032</v>
      </c>
      <c r="G106" s="389">
        <v>10</v>
      </c>
      <c r="H106" s="390">
        <v>0</v>
      </c>
      <c r="I106" s="254">
        <v>6</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250" customFormat="1" ht="45" hidden="1" customHeight="1">
      <c r="A107" s="248" t="str">
        <f t="shared" si="11"/>
        <v>2.3</v>
      </c>
      <c r="B107" s="268" t="s">
        <v>90</v>
      </c>
      <c r="C107" s="250" t="s">
        <v>58</v>
      </c>
      <c r="D107" s="251"/>
      <c r="E107" s="406">
        <v>46034</v>
      </c>
      <c r="F107" s="277">
        <f t="shared" si="9"/>
        <v>46038</v>
      </c>
      <c r="G107" s="389">
        <v>5</v>
      </c>
      <c r="H107" s="390">
        <v>0</v>
      </c>
      <c r="I107" s="254">
        <v>5</v>
      </c>
      <c r="J107" s="255"/>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c r="BH107" s="248"/>
      <c r="BI107" s="248"/>
      <c r="BJ107" s="248"/>
      <c r="BK107" s="248"/>
      <c r="BL107" s="248"/>
      <c r="BM107" s="248"/>
      <c r="BN107" s="248"/>
    </row>
    <row r="108" spans="1:66" s="387" customFormat="1" ht="18" hidden="1">
      <c r="A108" s="397" t="str">
        <f>IF(ISERROR(VALUE(SUBSTITUTE(prevWBS,".",""))),"1",IF(ISERROR(FIND("`",SUBSTITUTE(prevWBS,".","`",1))),TEXT(VALUE(prevWBS)+1,"#"),TEXT(VALUE(LEFT(prevWBS,FIND("`",SUBSTITUTE(prevWBS,".","`",1))-1))+1,"#")))</f>
        <v>3</v>
      </c>
      <c r="B108" s="398" t="s">
        <v>91</v>
      </c>
      <c r="D108" s="399"/>
      <c r="E108" s="408"/>
      <c r="F108" s="408" t="str">
        <f t="shared" si="9"/>
        <v xml:space="preserve"> - </v>
      </c>
      <c r="G108" s="400"/>
      <c r="H108" s="401"/>
      <c r="I108" s="402" t="str">
        <f t="shared" ref="I108" si="12">IF(OR(F108=0,E108=0)," - ",NETWORKDAYS(E108,F108))</f>
        <v xml:space="preserve"> - </v>
      </c>
      <c r="J108" s="403"/>
      <c r="K108" s="404"/>
      <c r="L108" s="404"/>
      <c r="M108" s="404"/>
      <c r="N108" s="404"/>
      <c r="O108" s="404"/>
      <c r="P108" s="404"/>
      <c r="Q108" s="404"/>
      <c r="R108" s="404"/>
      <c r="S108" s="404"/>
      <c r="T108" s="404"/>
      <c r="U108" s="404"/>
      <c r="V108" s="404"/>
      <c r="W108" s="404"/>
      <c r="X108" s="404"/>
      <c r="Y108" s="404"/>
      <c r="Z108" s="404"/>
      <c r="AA108" s="404"/>
      <c r="AB108" s="404"/>
      <c r="AC108" s="404"/>
      <c r="AD108" s="404"/>
      <c r="AE108" s="404"/>
      <c r="AF108" s="404"/>
      <c r="AG108" s="404"/>
      <c r="AH108" s="404"/>
      <c r="AI108" s="404"/>
      <c r="AJ108" s="404"/>
      <c r="AK108" s="404"/>
      <c r="AL108" s="404"/>
      <c r="AM108" s="404"/>
      <c r="AN108" s="404"/>
      <c r="AO108" s="404"/>
      <c r="AP108" s="404"/>
      <c r="AQ108" s="404"/>
      <c r="AR108" s="404"/>
      <c r="AS108" s="404"/>
      <c r="AT108" s="404"/>
      <c r="AU108" s="404"/>
      <c r="AV108" s="404"/>
      <c r="AW108" s="404"/>
      <c r="AX108" s="404"/>
      <c r="AY108" s="404"/>
      <c r="AZ108" s="404"/>
      <c r="BA108" s="404"/>
      <c r="BB108" s="404"/>
      <c r="BC108" s="404"/>
      <c r="BD108" s="404"/>
      <c r="BE108" s="404"/>
      <c r="BF108" s="404"/>
      <c r="BG108" s="404"/>
      <c r="BH108" s="404"/>
      <c r="BI108" s="404"/>
      <c r="BJ108" s="404"/>
      <c r="BK108" s="404"/>
      <c r="BL108" s="404"/>
      <c r="BM108" s="404"/>
      <c r="BN108" s="404"/>
    </row>
    <row r="109" spans="1:66" s="250" customFormat="1" ht="18" hidden="1">
      <c r="A109" s="248" t="str">
        <f t="shared" si="11"/>
        <v>3.1</v>
      </c>
      <c r="B109" s="268" t="s">
        <v>92</v>
      </c>
      <c r="C109" s="250" t="s">
        <v>66</v>
      </c>
      <c r="D109" s="251"/>
      <c r="E109" s="406">
        <v>46041</v>
      </c>
      <c r="F109" s="277">
        <f t="shared" si="9"/>
        <v>46044</v>
      </c>
      <c r="G109" s="389">
        <v>4</v>
      </c>
      <c r="H109" s="390">
        <v>0</v>
      </c>
      <c r="I109" s="254">
        <v>4</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18" hidden="1">
      <c r="A110" s="248" t="str">
        <f t="shared" si="11"/>
        <v>3.2</v>
      </c>
      <c r="B110" s="268" t="s">
        <v>93</v>
      </c>
      <c r="C110" s="250" t="s">
        <v>58</v>
      </c>
      <c r="D110" s="251"/>
      <c r="E110" s="406">
        <v>46041</v>
      </c>
      <c r="F110" s="277">
        <f t="shared" si="9"/>
        <v>46044</v>
      </c>
      <c r="G110" s="389">
        <v>4</v>
      </c>
      <c r="H110" s="390">
        <v>0</v>
      </c>
      <c r="I110" s="254">
        <v>4</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250" customFormat="1" ht="18" hidden="1">
      <c r="A111" s="248" t="str">
        <f t="shared" si="11"/>
        <v>3.3</v>
      </c>
      <c r="B111" s="268" t="s">
        <v>94</v>
      </c>
      <c r="C111" s="250" t="s">
        <v>20</v>
      </c>
      <c r="D111" s="251"/>
      <c r="E111" s="406">
        <v>46045</v>
      </c>
      <c r="F111" s="277">
        <f t="shared" si="9"/>
        <v>46050</v>
      </c>
      <c r="G111" s="389">
        <v>6</v>
      </c>
      <c r="H111" s="390">
        <v>0</v>
      </c>
      <c r="I111" s="254">
        <v>4</v>
      </c>
      <c r="J111" s="255"/>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8"/>
      <c r="BN111" s="248"/>
    </row>
    <row r="112" spans="1:66" s="250" customFormat="1" ht="18" hidden="1">
      <c r="A112" s="248" t="str">
        <f t="shared" si="11"/>
        <v>3.4</v>
      </c>
      <c r="B112" s="268" t="s">
        <v>95</v>
      </c>
      <c r="C112" s="250" t="s">
        <v>20</v>
      </c>
      <c r="D112" s="251"/>
      <c r="E112" s="406">
        <v>46051</v>
      </c>
      <c r="F112" s="277">
        <f t="shared" si="9"/>
        <v>46056</v>
      </c>
      <c r="G112" s="389">
        <v>6</v>
      </c>
      <c r="H112" s="390">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11"/>
        <v>3.5</v>
      </c>
      <c r="B113" s="268" t="s">
        <v>96</v>
      </c>
      <c r="C113" s="250" t="s">
        <v>28</v>
      </c>
      <c r="D113" s="251"/>
      <c r="E113" s="406">
        <v>46045</v>
      </c>
      <c r="F113" s="277">
        <f t="shared" si="9"/>
        <v>46050</v>
      </c>
      <c r="G113" s="389">
        <v>6</v>
      </c>
      <c r="H113" s="390">
        <v>0</v>
      </c>
      <c r="I113" s="254">
        <v>4</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387" customFormat="1" ht="18" hidden="1">
      <c r="A114" s="397" t="str">
        <f>IF(ISERROR(VALUE(SUBSTITUTE(prevWBS,".",""))),"1",IF(ISERROR(FIND("`",SUBSTITUTE(prevWBS,".","`",1))),TEXT(VALUE(prevWBS)+1,"#"),TEXT(VALUE(LEFT(prevWBS,FIND("`",SUBSTITUTE(prevWBS,".","`",1))-1))+1,"#")))</f>
        <v>4</v>
      </c>
      <c r="B114" s="398" t="s">
        <v>97</v>
      </c>
      <c r="D114" s="399"/>
      <c r="E114" s="408"/>
      <c r="F114" s="408" t="str">
        <f t="shared" si="9"/>
        <v xml:space="preserve"> - </v>
      </c>
      <c r="G114" s="400"/>
      <c r="H114" s="401"/>
      <c r="I114" s="402" t="str">
        <f t="shared" ref="I114" si="13">IF(OR(F114=0,E114=0)," - ",NETWORKDAYS(E114,F114))</f>
        <v xml:space="preserve"> - </v>
      </c>
      <c r="J114" s="403"/>
      <c r="K114" s="404"/>
      <c r="L114" s="404"/>
      <c r="M114" s="404"/>
      <c r="N114" s="404"/>
      <c r="O114" s="404"/>
      <c r="P114" s="404"/>
      <c r="Q114" s="404"/>
      <c r="R114" s="404"/>
      <c r="S114" s="404"/>
      <c r="T114" s="404"/>
      <c r="U114" s="404"/>
      <c r="V114" s="404"/>
      <c r="W114" s="404"/>
      <c r="X114" s="404"/>
      <c r="Y114" s="404"/>
      <c r="Z114" s="404"/>
      <c r="AA114" s="404"/>
      <c r="AB114" s="404"/>
      <c r="AC114" s="404"/>
      <c r="AD114" s="404"/>
      <c r="AE114" s="404"/>
      <c r="AF114" s="404"/>
      <c r="AG114" s="404"/>
      <c r="AH114" s="404"/>
      <c r="AI114" s="404"/>
      <c r="AJ114" s="404"/>
      <c r="AK114" s="404"/>
      <c r="AL114" s="404"/>
      <c r="AM114" s="404"/>
      <c r="AN114" s="404"/>
      <c r="AO114" s="404"/>
      <c r="AP114" s="404"/>
      <c r="AQ114" s="404"/>
      <c r="AR114" s="404"/>
      <c r="AS114" s="404"/>
      <c r="AT114" s="404"/>
      <c r="AU114" s="404"/>
      <c r="AV114" s="404"/>
      <c r="AW114" s="404"/>
      <c r="AX114" s="404"/>
      <c r="AY114" s="404"/>
      <c r="AZ114" s="404"/>
      <c r="BA114" s="404"/>
      <c r="BB114" s="404"/>
      <c r="BC114" s="404"/>
      <c r="BD114" s="404"/>
      <c r="BE114" s="404"/>
      <c r="BF114" s="404"/>
      <c r="BG114" s="404"/>
      <c r="BH114" s="404"/>
      <c r="BI114" s="404"/>
      <c r="BJ114" s="404"/>
      <c r="BK114" s="404"/>
      <c r="BL114" s="404"/>
      <c r="BM114" s="404"/>
      <c r="BN114" s="404"/>
    </row>
    <row r="115" spans="1:66" s="250" customFormat="1" ht="18" hidden="1">
      <c r="A115" s="248" t="str">
        <f t="shared" si="11"/>
        <v>4.1</v>
      </c>
      <c r="B115" s="268" t="s">
        <v>98</v>
      </c>
      <c r="C115" s="250" t="s">
        <v>66</v>
      </c>
      <c r="D115" s="251"/>
      <c r="E115" s="406">
        <v>46051</v>
      </c>
      <c r="F115" s="277">
        <f t="shared" si="9"/>
        <v>46056</v>
      </c>
      <c r="G115" s="389">
        <v>6</v>
      </c>
      <c r="H115" s="390">
        <v>0</v>
      </c>
      <c r="I115" s="254">
        <v>4</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sheetData>
  <sheetProtection formatCells="0" formatColumns="0" formatRows="0" insertRows="0" deleteRows="0"/>
  <autoFilter ref="A7:I61">
    <filterColumn colId="2">
      <filters>
        <filter val="Baim"/>
        <filter val="Baim, Budi"/>
        <filter val="Baim, Budi, Jali, Star"/>
        <filter val="Star, Baim"/>
      </filters>
    </filterColumn>
  </autoFilter>
  <mergeCells count="19">
    <mergeCell ref="AF4:AL4"/>
    <mergeCell ref="K1:AE1"/>
    <mergeCell ref="C4:E4"/>
    <mergeCell ref="K4:Q4"/>
    <mergeCell ref="R4:X4"/>
    <mergeCell ref="Y4:AE4"/>
    <mergeCell ref="C5:E5"/>
    <mergeCell ref="K5:Q5"/>
    <mergeCell ref="R5:X5"/>
    <mergeCell ref="Y5:AE5"/>
    <mergeCell ref="AF5:AL5"/>
    <mergeCell ref="AT5:AZ5"/>
    <mergeCell ref="BA5:BG5"/>
    <mergeCell ref="BH5:BN5"/>
    <mergeCell ref="AM4:AS4"/>
    <mergeCell ref="AT4:AZ4"/>
    <mergeCell ref="BA4:BG4"/>
    <mergeCell ref="BH4:BN4"/>
    <mergeCell ref="AM5:AS5"/>
  </mergeCells>
  <conditionalFormatting sqref="H11">
    <cfRule type="dataBar" priority="26">
      <dataBar>
        <cfvo type="num" val="0"/>
        <cfvo type="num" val="1"/>
        <color theme="0" tint="-0.34998626667073579"/>
      </dataBar>
      <extLst>
        <ext xmlns:x14="http://schemas.microsoft.com/office/spreadsheetml/2009/9/main" uri="{B025F937-C7B1-47D3-B67F-A62EFF666E3E}">
          <x14:id>{8DEC3B0F-E2FF-494C-9B1A-C074900E3B4D}</x14:id>
        </ext>
      </extLst>
    </cfRule>
  </conditionalFormatting>
  <conditionalFormatting sqref="H18">
    <cfRule type="dataBar" priority="15">
      <dataBar>
        <cfvo type="num" val="0"/>
        <cfvo type="num" val="1"/>
        <color theme="0" tint="-0.34998626667073579"/>
      </dataBar>
      <extLst>
        <ext xmlns:x14="http://schemas.microsoft.com/office/spreadsheetml/2009/9/main" uri="{B025F937-C7B1-47D3-B67F-A62EFF666E3E}">
          <x14:id>{94F97B7C-C009-4A04-8B48-1EEE183939EF}</x14:id>
        </ext>
      </extLst>
    </cfRule>
  </conditionalFormatting>
  <conditionalFormatting sqref="H19">
    <cfRule type="dataBar" priority="11">
      <dataBar>
        <cfvo type="num" val="0"/>
        <cfvo type="num" val="1"/>
        <color theme="0" tint="-0.34998626667073579"/>
      </dataBar>
      <extLst>
        <ext xmlns:x14="http://schemas.microsoft.com/office/spreadsheetml/2009/9/main" uri="{B025F937-C7B1-47D3-B67F-A62EFF666E3E}">
          <x14:id>{F1470925-00A0-495E-9A1B-2C53E46250A1}</x14:id>
        </ext>
      </extLst>
    </cfRule>
  </conditionalFormatting>
  <conditionalFormatting sqref="H32">
    <cfRule type="dataBar" priority="10">
      <dataBar>
        <cfvo type="num" val="0"/>
        <cfvo type="num" val="1"/>
        <color theme="0" tint="-0.34998626667073579"/>
      </dataBar>
      <extLst>
        <ext xmlns:x14="http://schemas.microsoft.com/office/spreadsheetml/2009/9/main" uri="{B025F937-C7B1-47D3-B67F-A62EFF666E3E}">
          <x14:id>{7196A62D-CD10-4066-9A1D-D38417C027BA}</x14:id>
        </ext>
      </extLst>
    </cfRule>
  </conditionalFormatting>
  <conditionalFormatting sqref="H33">
    <cfRule type="dataBar" priority="23">
      <dataBar>
        <cfvo type="num" val="0"/>
        <cfvo type="num" val="1"/>
        <color theme="0" tint="-0.34998626667073579"/>
      </dataBar>
      <extLst>
        <ext xmlns:x14="http://schemas.microsoft.com/office/spreadsheetml/2009/9/main" uri="{B025F937-C7B1-47D3-B67F-A62EFF666E3E}">
          <x14:id>{E69CF1E8-B6A7-4A34-8B44-6DA9A32A38B5}</x14:id>
        </ext>
      </extLst>
    </cfRule>
  </conditionalFormatting>
  <conditionalFormatting sqref="H34">
    <cfRule type="dataBar" priority="22">
      <dataBar>
        <cfvo type="num" val="0"/>
        <cfvo type="num" val="1"/>
        <color theme="0" tint="-0.34998626667073579"/>
      </dataBar>
      <extLst>
        <ext xmlns:x14="http://schemas.microsoft.com/office/spreadsheetml/2009/9/main" uri="{B025F937-C7B1-47D3-B67F-A62EFF666E3E}">
          <x14:id>{0CD9ABD7-DD5E-4922-B2F5-9F4265BA7590}</x14:id>
        </ext>
      </extLst>
    </cfRule>
  </conditionalFormatting>
  <conditionalFormatting sqref="H35">
    <cfRule type="dataBar" priority="21">
      <dataBar>
        <cfvo type="num" val="0"/>
        <cfvo type="num" val="1"/>
        <color theme="0" tint="-0.34998626667073579"/>
      </dataBar>
      <extLst>
        <ext xmlns:x14="http://schemas.microsoft.com/office/spreadsheetml/2009/9/main" uri="{B025F937-C7B1-47D3-B67F-A62EFF666E3E}">
          <x14:id>{D9021593-8814-4832-87E1-B2DB9AE03B47}</x14:id>
        </ext>
      </extLst>
    </cfRule>
  </conditionalFormatting>
  <conditionalFormatting sqref="H36">
    <cfRule type="dataBar" priority="20">
      <dataBar>
        <cfvo type="num" val="0"/>
        <cfvo type="num" val="1"/>
        <color theme="0" tint="-0.34998626667073579"/>
      </dataBar>
      <extLst>
        <ext xmlns:x14="http://schemas.microsoft.com/office/spreadsheetml/2009/9/main" uri="{B025F937-C7B1-47D3-B67F-A62EFF666E3E}">
          <x14:id>{1825DBE6-A1C0-4F58-838D-B75EFB66E6E7}</x14:id>
        </ext>
      </extLst>
    </cfRule>
  </conditionalFormatting>
  <conditionalFormatting sqref="H37">
    <cfRule type="dataBar" priority="19">
      <dataBar>
        <cfvo type="num" val="0"/>
        <cfvo type="num" val="1"/>
        <color theme="0" tint="-0.34998626667073579"/>
      </dataBar>
      <extLst>
        <ext xmlns:x14="http://schemas.microsoft.com/office/spreadsheetml/2009/9/main" uri="{B025F937-C7B1-47D3-B67F-A62EFF666E3E}">
          <x14:id>{2E03FBC0-A0D9-418A-A2B8-CEF78B02F14C}</x14:id>
        </ext>
      </extLst>
    </cfRule>
  </conditionalFormatting>
  <conditionalFormatting sqref="H38">
    <cfRule type="dataBar" priority="18">
      <dataBar>
        <cfvo type="num" val="0"/>
        <cfvo type="num" val="1"/>
        <color theme="0" tint="-0.34998626667073579"/>
      </dataBar>
      <extLst>
        <ext xmlns:x14="http://schemas.microsoft.com/office/spreadsheetml/2009/9/main" uri="{B025F937-C7B1-47D3-B67F-A62EFF666E3E}">
          <x14:id>{BFCD74B2-BB24-4A25-AB72-DDE06098F3DD}</x14:id>
        </ext>
      </extLst>
    </cfRule>
  </conditionalFormatting>
  <conditionalFormatting sqref="H39">
    <cfRule type="dataBar" priority="17">
      <dataBar>
        <cfvo type="num" val="0"/>
        <cfvo type="num" val="1"/>
        <color theme="0" tint="-0.34998626667073579"/>
      </dataBar>
      <extLst>
        <ext xmlns:x14="http://schemas.microsoft.com/office/spreadsheetml/2009/9/main" uri="{B025F937-C7B1-47D3-B67F-A62EFF666E3E}">
          <x14:id>{246EACA6-9FFF-4AB2-A02A-462391484C3F}</x14:id>
        </ext>
      </extLst>
    </cfRule>
  </conditionalFormatting>
  <conditionalFormatting sqref="H45">
    <cfRule type="dataBar" priority="6">
      <dataBar>
        <cfvo type="num" val="0"/>
        <cfvo type="num" val="1"/>
        <color theme="0" tint="-0.34998626667073579"/>
      </dataBar>
      <extLst>
        <ext xmlns:x14="http://schemas.microsoft.com/office/spreadsheetml/2009/9/main" uri="{B025F937-C7B1-47D3-B67F-A62EFF666E3E}">
          <x14:id>{A9DB3F90-6D78-4D19-96BD-F2148E8AE283}</x14:id>
        </ext>
      </extLst>
    </cfRule>
  </conditionalFormatting>
  <conditionalFormatting sqref="K45:BN45">
    <cfRule type="expression" dxfId="129" priority="5">
      <formula>K$6=TODAY()</formula>
    </cfRule>
  </conditionalFormatting>
  <conditionalFormatting sqref="H90">
    <cfRule type="dataBar" priority="33">
      <dataBar>
        <cfvo type="num" val="0"/>
        <cfvo type="num" val="1"/>
        <color theme="0" tint="-0.34998626667073579"/>
      </dataBar>
      <extLst>
        <ext xmlns:x14="http://schemas.microsoft.com/office/spreadsheetml/2009/9/main" uri="{B025F937-C7B1-47D3-B67F-A62EFF666E3E}">
          <x14:id>{69FE1F14-DD94-42DD-AEC8-CB9F5188E70D}</x14:id>
        </ext>
      </extLst>
    </cfRule>
  </conditionalFormatting>
  <conditionalFormatting sqref="H91">
    <cfRule type="dataBar" priority="32">
      <dataBar>
        <cfvo type="num" val="0"/>
        <cfvo type="num" val="1"/>
        <color theme="0" tint="-0.34998626667073579"/>
      </dataBar>
      <extLst>
        <ext xmlns:x14="http://schemas.microsoft.com/office/spreadsheetml/2009/9/main" uri="{B025F937-C7B1-47D3-B67F-A62EFF666E3E}">
          <x14:id>{B47367C6-EF39-45A0-80DA-565D8398C379}</x14:id>
        </ext>
      </extLst>
    </cfRule>
  </conditionalFormatting>
  <conditionalFormatting sqref="H99">
    <cfRule type="dataBar" priority="31">
      <dataBar>
        <cfvo type="num" val="0"/>
        <cfvo type="num" val="1"/>
        <color theme="0" tint="-0.34998626667073579"/>
      </dataBar>
      <extLst>
        <ext xmlns:x14="http://schemas.microsoft.com/office/spreadsheetml/2009/9/main" uri="{B025F937-C7B1-47D3-B67F-A62EFF666E3E}">
          <x14:id>{0289815B-A0D7-4E2B-9096-DFF7C5DF372A}</x14:id>
        </ext>
      </extLst>
    </cfRule>
  </conditionalFormatting>
  <conditionalFormatting sqref="H100">
    <cfRule type="dataBar" priority="30">
      <dataBar>
        <cfvo type="num" val="0"/>
        <cfvo type="num" val="1"/>
        <color theme="0" tint="-0.34998626667073579"/>
      </dataBar>
      <extLst>
        <ext xmlns:x14="http://schemas.microsoft.com/office/spreadsheetml/2009/9/main" uri="{B025F937-C7B1-47D3-B67F-A62EFF666E3E}">
          <x14:id>{B381832D-6765-4856-8AC6-BEC31434ABDB}</x14:id>
        </ext>
      </extLst>
    </cfRule>
  </conditionalFormatting>
  <conditionalFormatting sqref="H101">
    <cfRule type="dataBar" priority="29">
      <dataBar>
        <cfvo type="num" val="0"/>
        <cfvo type="num" val="1"/>
        <color theme="0" tint="-0.34998626667073579"/>
      </dataBar>
      <extLst>
        <ext xmlns:x14="http://schemas.microsoft.com/office/spreadsheetml/2009/9/main" uri="{B025F937-C7B1-47D3-B67F-A62EFF666E3E}">
          <x14:id>{1F104D98-6EEF-4E37-BAAA-89F9A22B73CF}</x14:id>
        </ext>
      </extLst>
    </cfRule>
  </conditionalFormatting>
  <conditionalFormatting sqref="H102">
    <cfRule type="dataBar" priority="28">
      <dataBar>
        <cfvo type="num" val="0"/>
        <cfvo type="num" val="1"/>
        <color theme="0" tint="-0.34998626667073579"/>
      </dataBar>
      <extLst>
        <ext xmlns:x14="http://schemas.microsoft.com/office/spreadsheetml/2009/9/main" uri="{B025F937-C7B1-47D3-B67F-A62EFF666E3E}">
          <x14:id>{2A18B7F1-F51D-4520-B47B-D3DCD772EFC4}</x14:id>
        </ext>
      </extLst>
    </cfRule>
  </conditionalFormatting>
  <conditionalFormatting sqref="H103">
    <cfRule type="dataBar" priority="27">
      <dataBar>
        <cfvo type="num" val="0"/>
        <cfvo type="num" val="1"/>
        <color theme="0" tint="-0.34998626667073579"/>
      </dataBar>
      <extLst>
        <ext xmlns:x14="http://schemas.microsoft.com/office/spreadsheetml/2009/9/main" uri="{B025F937-C7B1-47D3-B67F-A62EFF666E3E}">
          <x14:id>{34D6BEAB-4C16-4ABD-B227-E46449B7D2DD}</x14:id>
        </ext>
      </extLst>
    </cfRule>
  </conditionalFormatting>
  <conditionalFormatting sqref="H104">
    <cfRule type="dataBar" priority="39">
      <dataBar>
        <cfvo type="num" val="0"/>
        <cfvo type="num" val="1"/>
        <color theme="0" tint="-0.34998626667073579"/>
      </dataBar>
      <extLst>
        <ext xmlns:x14="http://schemas.microsoft.com/office/spreadsheetml/2009/9/main" uri="{B025F937-C7B1-47D3-B67F-A62EFF666E3E}">
          <x14:id>{3E6F43D1-72AC-4EBA-9CF5-E1AAD39D6E60}</x14:id>
        </ext>
      </extLst>
    </cfRule>
  </conditionalFormatting>
  <conditionalFormatting sqref="H108">
    <cfRule type="dataBar" priority="37">
      <dataBar>
        <cfvo type="num" val="0"/>
        <cfvo type="num" val="1"/>
        <color theme="0" tint="-0.34998626667073579"/>
      </dataBar>
      <extLst>
        <ext xmlns:x14="http://schemas.microsoft.com/office/spreadsheetml/2009/9/main" uri="{B025F937-C7B1-47D3-B67F-A62EFF666E3E}">
          <x14:id>{C57D1C25-7427-46C4-A97A-D9B36FB25205}</x14:id>
        </ext>
      </extLst>
    </cfRule>
  </conditionalFormatting>
  <conditionalFormatting sqref="H114">
    <cfRule type="dataBar" priority="35">
      <dataBar>
        <cfvo type="num" val="0"/>
        <cfvo type="num" val="1"/>
        <color theme="0" tint="-0.34998626667073579"/>
      </dataBar>
      <extLst>
        <ext xmlns:x14="http://schemas.microsoft.com/office/spreadsheetml/2009/9/main" uri="{B025F937-C7B1-47D3-B67F-A62EFF666E3E}">
          <x14:id>{3E91FECB-13EE-4076-AE46-8343D141D360}</x14:id>
        </ext>
      </extLst>
    </cfRule>
  </conditionalFormatting>
  <conditionalFormatting sqref="H115">
    <cfRule type="dataBar" priority="34">
      <dataBar>
        <cfvo type="num" val="0"/>
        <cfvo type="num" val="1"/>
        <color theme="0" tint="-0.34998626667073579"/>
      </dataBar>
      <extLst>
        <ext xmlns:x14="http://schemas.microsoft.com/office/spreadsheetml/2009/9/main" uri="{B025F937-C7B1-47D3-B67F-A62EFF666E3E}">
          <x14:id>{F4727118-1A6E-45DE-B2EA-439AD98D2E42}</x14:id>
        </ext>
      </extLst>
    </cfRule>
  </conditionalFormatting>
  <conditionalFormatting sqref="H12:H15">
    <cfRule type="dataBar" priority="25">
      <dataBar>
        <cfvo type="num" val="0"/>
        <cfvo type="num" val="1"/>
        <color theme="0" tint="-0.34998626667073579"/>
      </dataBar>
      <extLst>
        <ext xmlns:x14="http://schemas.microsoft.com/office/spreadsheetml/2009/9/main" uri="{B025F937-C7B1-47D3-B67F-A62EFF666E3E}">
          <x14:id>{876E1F86-C2A9-4360-95CA-78D359D354B7}</x14:id>
        </ext>
      </extLst>
    </cfRule>
  </conditionalFormatting>
  <conditionalFormatting sqref="H16:H17">
    <cfRule type="dataBar" priority="24">
      <dataBar>
        <cfvo type="num" val="0"/>
        <cfvo type="num" val="1"/>
        <color theme="0" tint="-0.34998626667073579"/>
      </dataBar>
      <extLst>
        <ext xmlns:x14="http://schemas.microsoft.com/office/spreadsheetml/2009/9/main" uri="{B025F937-C7B1-47D3-B67F-A62EFF666E3E}">
          <x14:id>{E932AFD0-59FE-448D-A2CB-2879B128E689}</x14:id>
        </ext>
      </extLst>
    </cfRule>
  </conditionalFormatting>
  <conditionalFormatting sqref="H82:H86">
    <cfRule type="dataBar" priority="43">
      <dataBar>
        <cfvo type="num" val="0"/>
        <cfvo type="num" val="1"/>
        <color theme="0" tint="-0.34998626667073579"/>
      </dataBar>
      <extLst>
        <ext xmlns:x14="http://schemas.microsoft.com/office/spreadsheetml/2009/9/main" uri="{B025F937-C7B1-47D3-B67F-A62EFF666E3E}">
          <x14:id>{AFB2DCC3-EA32-4446-A094-47F7469116A1}</x14:id>
        </ext>
      </extLst>
    </cfRule>
  </conditionalFormatting>
  <conditionalFormatting sqref="H87:H89">
    <cfRule type="dataBar" priority="42">
      <dataBar>
        <cfvo type="num" val="0"/>
        <cfvo type="num" val="1"/>
        <color theme="0" tint="-0.34998626667073579"/>
      </dataBar>
      <extLst>
        <ext xmlns:x14="http://schemas.microsoft.com/office/spreadsheetml/2009/9/main" uri="{B025F937-C7B1-47D3-B67F-A62EFF666E3E}">
          <x14:id>{F30253B4-8303-496E-B49B-70CBE64C11E1}</x14:id>
        </ext>
      </extLst>
    </cfRule>
  </conditionalFormatting>
  <conditionalFormatting sqref="H92:H96">
    <cfRule type="dataBar" priority="41">
      <dataBar>
        <cfvo type="num" val="0"/>
        <cfvo type="num" val="1"/>
        <color theme="0" tint="-0.34998626667073579"/>
      </dataBar>
      <extLst>
        <ext xmlns:x14="http://schemas.microsoft.com/office/spreadsheetml/2009/9/main" uri="{B025F937-C7B1-47D3-B67F-A62EFF666E3E}">
          <x14:id>{9B4E088C-2370-4C6C-98A9-C6836B245E66}</x14:id>
        </ext>
      </extLst>
    </cfRule>
  </conditionalFormatting>
  <conditionalFormatting sqref="H97:H98">
    <cfRule type="dataBar" priority="40">
      <dataBar>
        <cfvo type="num" val="0"/>
        <cfvo type="num" val="1"/>
        <color theme="0" tint="-0.34998626667073579"/>
      </dataBar>
      <extLst>
        <ext xmlns:x14="http://schemas.microsoft.com/office/spreadsheetml/2009/9/main" uri="{B025F937-C7B1-47D3-B67F-A62EFF666E3E}">
          <x14:id>{B0AE4F63-8601-4E46-806C-A523F1E69E40}</x14:id>
        </ext>
      </extLst>
    </cfRule>
  </conditionalFormatting>
  <conditionalFormatting sqref="H105:H107">
    <cfRule type="dataBar" priority="38">
      <dataBar>
        <cfvo type="num" val="0"/>
        <cfvo type="num" val="1"/>
        <color theme="0" tint="-0.34998626667073579"/>
      </dataBar>
      <extLst>
        <ext xmlns:x14="http://schemas.microsoft.com/office/spreadsheetml/2009/9/main" uri="{B025F937-C7B1-47D3-B67F-A62EFF666E3E}">
          <x14:id>{7C937602-84F1-4DC1-A1AB-E9057066BCAF}</x14:id>
        </ext>
      </extLst>
    </cfRule>
  </conditionalFormatting>
  <conditionalFormatting sqref="H109:H113">
    <cfRule type="dataBar" priority="36">
      <dataBar>
        <cfvo type="num" val="0"/>
        <cfvo type="num" val="1"/>
        <color theme="0" tint="-0.34998626667073579"/>
      </dataBar>
      <extLst>
        <ext xmlns:x14="http://schemas.microsoft.com/office/spreadsheetml/2009/9/main" uri="{B025F937-C7B1-47D3-B67F-A62EFF666E3E}">
          <x14:id>{1A688D04-57BF-4702-8996-D576B0F0A0D6}</x14:id>
        </ext>
      </extLst>
    </cfRule>
  </conditionalFormatting>
  <conditionalFormatting sqref="K6:BN7">
    <cfRule type="expression" dxfId="128" priority="45">
      <formula>K$6=TODAY()</formula>
    </cfRule>
  </conditionalFormatting>
  <conditionalFormatting sqref="K6:BN44 K46:BN60">
    <cfRule type="expression" dxfId="127" priority="7">
      <formula>K$6=TODAY()</formula>
    </cfRule>
  </conditionalFormatting>
  <conditionalFormatting sqref="H8:H10 H76:H81 H20:H31">
    <cfRule type="dataBar" priority="44">
      <dataBar>
        <cfvo type="num" val="0"/>
        <cfvo type="num" val="1"/>
        <color theme="0" tint="-0.34998626667073579"/>
      </dataBar>
      <extLst>
        <ext xmlns:x14="http://schemas.microsoft.com/office/spreadsheetml/2009/9/main" uri="{B025F937-C7B1-47D3-B67F-A62EFF666E3E}">
          <x14:id>{E22789C6-7671-4BBB-9504-BE0926EED3FC}</x14:id>
        </ext>
      </extLst>
    </cfRule>
  </conditionalFormatting>
  <conditionalFormatting sqref="K8:BN60">
    <cfRule type="expression" dxfId="126" priority="8">
      <formula>AND($E8&lt;=K$6,ROUNDDOWN(($F8-$E8+1)*$H8,0)+$E8-1&gt;=K$6)</formula>
    </cfRule>
    <cfRule type="expression" dxfId="125" priority="9">
      <formula>AND(NOT(ISBLANK($E8)),$E8&lt;=K$6,$F8&gt;=K$6)</formula>
    </cfRule>
  </conditionalFormatting>
  <conditionalFormatting sqref="H62:H75 H40:H44 H46:H60">
    <cfRule type="dataBar" priority="16">
      <dataBar>
        <cfvo type="num" val="0"/>
        <cfvo type="num" val="1"/>
        <color theme="0" tint="-0.34998626667073579"/>
      </dataBar>
      <extLst>
        <ext xmlns:x14="http://schemas.microsoft.com/office/spreadsheetml/2009/9/main" uri="{B025F937-C7B1-47D3-B67F-A62EFF666E3E}">
          <x14:id>{C8C56FA3-AFE0-45C2-BB6A-2F551DEE3D29}</x14:id>
        </ext>
      </extLst>
    </cfRule>
  </conditionalFormatting>
  <conditionalFormatting sqref="K62:BN115">
    <cfRule type="expression" dxfId="124" priority="12">
      <formula>K$6=TODAY()</formula>
    </cfRule>
    <cfRule type="expression" dxfId="123" priority="13">
      <formula>AND($E62&lt;=K$6,ROUNDDOWN(($F62-$E62+1)*$H62,0)+$E62-1&gt;=K$6)</formula>
    </cfRule>
    <cfRule type="expression" dxfId="122" priority="14">
      <formula>AND(NOT(ISBLANK($E62)),$E62&lt;=K$6,$F62&gt;=K$6)</formula>
    </cfRule>
  </conditionalFormatting>
  <conditionalFormatting sqref="K61:BN61">
    <cfRule type="expression" dxfId="121" priority="1">
      <formula>K$6=TODAY()</formula>
    </cfRule>
  </conditionalFormatting>
  <conditionalFormatting sqref="K61:BN61">
    <cfRule type="expression" dxfId="120" priority="2">
      <formula>AND($E61&lt;=K$6,ROUNDDOWN(($F61-$E61+1)*$H61,0)+$E61-1&gt;=K$6)</formula>
    </cfRule>
    <cfRule type="expression" dxfId="119" priority="3">
      <formula>AND(NOT(ISBLANK($E61)),$E61&lt;=K$6,$F61&gt;=K$6)</formula>
    </cfRule>
  </conditionalFormatting>
  <conditionalFormatting sqref="H61">
    <cfRule type="dataBar" priority="4">
      <dataBar>
        <cfvo type="num" val="0"/>
        <cfvo type="num" val="1"/>
        <color theme="0" tint="-0.34998626667073579"/>
      </dataBar>
      <extLst>
        <ext xmlns:x14="http://schemas.microsoft.com/office/spreadsheetml/2009/9/main" uri="{B025F937-C7B1-47D3-B67F-A62EFF666E3E}">
          <x14:id>{A89DEB64-510C-463A-B96A-93FCED0C4B1E}</x14:id>
        </ext>
      </extLst>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75" bottom="0.75" header="0.3" footer="0.3"/>
  <pageSetup paperSize="9" scale="3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5537" r:id="rId4"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8DEC3B0F-E2FF-494C-9B1A-C074900E3B4D}">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94F97B7C-C009-4A04-8B48-1EEE183939EF}">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F1470925-00A0-495E-9A1B-2C53E46250A1}">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7196A62D-CD10-4066-9A1D-D38417C027BA}">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E69CF1E8-B6A7-4A34-8B44-6DA9A32A38B5}">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0CD9ABD7-DD5E-4922-B2F5-9F4265BA7590}">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D9021593-8814-4832-87E1-B2DB9AE03B47}">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1825DBE6-A1C0-4F58-838D-B75EFB66E6E7}">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2E03FBC0-A0D9-418A-A2B8-CEF78B02F14C}">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BFCD74B2-BB24-4A25-AB72-DDE06098F3DD}">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246EACA6-9FFF-4AB2-A02A-462391484C3F}">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A9DB3F90-6D78-4D19-96BD-F2148E8AE28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69FE1F14-DD94-42DD-AEC8-CB9F5188E70D}">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B47367C6-EF39-45A0-80DA-565D8398C379}">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0289815B-A0D7-4E2B-9096-DFF7C5DF372A}">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B381832D-6765-4856-8AC6-BEC31434ABDB}">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1F104D98-6EEF-4E37-BAAA-89F9A22B73CF}">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2A18B7F1-F51D-4520-B47B-D3DCD772EFC4}">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34D6BEAB-4C16-4ABD-B227-E46449B7D2DD}">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3E6F43D1-72AC-4EBA-9CF5-E1AAD39D6E60}">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C57D1C25-7427-46C4-A97A-D9B36FB25205}">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3E91FECB-13EE-4076-AE46-8343D141D360}">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F4727118-1A6E-45DE-B2EA-439AD98D2E42}">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876E1F86-C2A9-4360-95CA-78D359D354B7}">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E932AFD0-59FE-448D-A2CB-2879B128E689}">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AFB2DCC3-EA32-4446-A094-47F7469116A1}">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F30253B4-8303-496E-B49B-70CBE64C11E1}">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9B4E088C-2370-4C6C-98A9-C6836B245E66}">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B0AE4F63-8601-4E46-806C-A523F1E69E40}">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7C937602-84F1-4DC1-A1AB-E9057066BCAF}">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1A688D04-57BF-4702-8996-D576B0F0A0D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E22789C6-7671-4BBB-9504-BE0926EED3FC}">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C8C56FA3-AFE0-45C2-BB6A-2F551DEE3D29}">
            <x14:dataBar minLength="0" maxLength="100" gradient="0">
              <x14:cfvo type="num">
                <xm:f>0</xm:f>
              </x14:cfvo>
              <x14:cfvo type="num">
                <xm:f>1</xm:f>
              </x14:cfvo>
              <x14:negativeFillColor rgb="FFFF0000"/>
              <x14:axisColor rgb="FF000000"/>
            </x14:dataBar>
          </x14:cfRule>
          <xm:sqref>H62:H75 H40:H44 H46:H60</xm:sqref>
        </x14:conditionalFormatting>
        <x14:conditionalFormatting xmlns:xm="http://schemas.microsoft.com/office/excel/2006/main">
          <x14:cfRule type="dataBar" id="{A89DEB64-510C-463A-B96A-93FCED0C4B1E}">
            <x14:dataBar minLength="0" maxLength="100" gradient="0">
              <x14:cfvo type="num">
                <xm:f>0</xm:f>
              </x14:cfvo>
              <x14:cfvo type="num">
                <xm:f>1</xm:f>
              </x14:cfvo>
              <x14:negativeFillColor rgb="FFFF0000"/>
              <x14:axisColor rgb="FF000000"/>
            </x14:dataBar>
          </x14:cfRule>
          <xm:sqref>H61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BN115"/>
  <sheetViews>
    <sheetView showGridLines="0" zoomScale="110" zoomScaleNormal="110" workbookViewId="0">
      <pane ySplit="7" topLeftCell="A36" activePane="bottomLeft" state="frozen"/>
      <selection pane="bottomLeft" activeCell="B40" sqref="B40:B43"/>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629</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556</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387" customFormat="1" ht="18" hidden="1">
      <c r="A8" s="378" t="str">
        <f>IF(ISERROR(VALUE(SUBSTITUTE(prevWBS,".",""))),"1",IF(ISERROR(FIND("`",SUBSTITUTE(prevWBS,".","`",1))),TEXT(VALUE(prevWBS)+1,"#"),TEXT(VALUE(LEFT(prevWBS,FIND("`",SUBSTITUTE(prevWBS,".","`",1))-1))+1,"#")))</f>
        <v>1</v>
      </c>
      <c r="B8" s="379" t="s">
        <v>14</v>
      </c>
      <c r="C8" s="380"/>
      <c r="D8" s="381"/>
      <c r="E8" s="405"/>
      <c r="F8" s="409" t="str">
        <f t="shared" ref="F8:F60" si="2">IF(ISBLANK(E8)," - ",IF(G8=0,E8,E8+G8-1))</f>
        <v xml:space="preserve"> - </v>
      </c>
      <c r="G8" s="382"/>
      <c r="H8" s="383"/>
      <c r="I8" s="384" t="str">
        <f>IF(OR(F8=0,E8=0)," - ",NETWORKDAYS(E8,F8))</f>
        <v xml:space="preserve"> - </v>
      </c>
      <c r="J8" s="385"/>
      <c r="K8" s="386"/>
      <c r="L8" s="386"/>
      <c r="M8" s="386"/>
      <c r="N8" s="386"/>
      <c r="O8" s="386"/>
      <c r="P8" s="386"/>
      <c r="Q8" s="386"/>
      <c r="R8" s="386"/>
      <c r="S8" s="386"/>
      <c r="T8" s="386"/>
      <c r="U8" s="386"/>
      <c r="V8" s="386"/>
      <c r="W8" s="386"/>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c r="BK8" s="386"/>
      <c r="BL8" s="386"/>
      <c r="BM8" s="386"/>
      <c r="BN8" s="386"/>
    </row>
    <row r="9" spans="1:66" s="250" customFormat="1" ht="18">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88" t="s">
        <v>15</v>
      </c>
      <c r="C9" s="250" t="s">
        <v>16</v>
      </c>
      <c r="D9" s="251"/>
      <c r="E9" s="406">
        <v>45987</v>
      </c>
      <c r="F9" s="277">
        <f t="shared" si="2"/>
        <v>45987</v>
      </c>
      <c r="G9" s="389">
        <v>1</v>
      </c>
      <c r="H9" s="390">
        <v>1</v>
      </c>
      <c r="I9" s="254">
        <f>IF(OR(F9=0,E9=0)," - ",NETWORKDAYS(E9,F9))</f>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c r="A10" s="248" t="str">
        <f t="shared" si="3"/>
        <v>1.2</v>
      </c>
      <c r="B10" s="388" t="s">
        <v>17</v>
      </c>
      <c r="C10" s="250" t="s">
        <v>16</v>
      </c>
      <c r="D10" s="251"/>
      <c r="E10" s="406">
        <v>45988</v>
      </c>
      <c r="F10" s="277">
        <f t="shared" si="2"/>
        <v>46054</v>
      </c>
      <c r="G10" s="389">
        <v>67</v>
      </c>
      <c r="H10" s="390">
        <v>0.4</v>
      </c>
      <c r="I10" s="254">
        <f>IF(OR(F10=0,E10=0)," - ",NETWORKDAYS(E10,F10))</f>
        <v>47</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c r="A11" s="248" t="str">
        <f t="shared" si="3"/>
        <v>1.3</v>
      </c>
      <c r="B11" s="388" t="s">
        <v>18</v>
      </c>
      <c r="C11" s="250" t="s">
        <v>16</v>
      </c>
      <c r="D11" s="251"/>
      <c r="E11" s="406">
        <v>45995</v>
      </c>
      <c r="F11" s="277">
        <f t="shared" si="2"/>
        <v>46001</v>
      </c>
      <c r="G11" s="389">
        <v>7</v>
      </c>
      <c r="H11" s="390">
        <v>1</v>
      </c>
      <c r="I11" s="254">
        <f>IF(OR(F11=0,E11=0)," - ",NETWORKDAYS(E11,F11))</f>
        <v>5</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388" t="s">
        <v>19</v>
      </c>
      <c r="C12" s="250" t="s">
        <v>20</v>
      </c>
      <c r="D12" s="251"/>
      <c r="E12" s="406">
        <v>46009</v>
      </c>
      <c r="F12" s="277">
        <f t="shared" si="2"/>
        <v>46014</v>
      </c>
      <c r="G12" s="389">
        <v>6</v>
      </c>
      <c r="H12" s="390">
        <v>1</v>
      </c>
      <c r="I12" s="254">
        <f>IF(OR(F12=0,E12=0)," - ",NETWORKDAYS(E12,F12))</f>
        <v>4</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c r="A13" s="248" t="str">
        <f t="shared" si="3"/>
        <v>1.5</v>
      </c>
      <c r="B13" s="388" t="s">
        <v>21</v>
      </c>
      <c r="C13" s="250" t="s">
        <v>16</v>
      </c>
      <c r="D13" s="251"/>
      <c r="E13" s="406">
        <v>46021</v>
      </c>
      <c r="F13" s="277">
        <f t="shared" si="2"/>
        <v>46021</v>
      </c>
      <c r="G13" s="389">
        <v>1</v>
      </c>
      <c r="H13" s="390">
        <v>1</v>
      </c>
      <c r="I13" s="254">
        <f t="shared" ref="I13:I60" si="4">IF(OR(F13=0,E13=0)," - ",NETWORKDAYS(E13,F13))</f>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388" t="s">
        <v>22</v>
      </c>
      <c r="C14" s="250" t="s">
        <v>20</v>
      </c>
      <c r="D14" s="251"/>
      <c r="E14" s="406">
        <v>46021</v>
      </c>
      <c r="F14" s="277">
        <f t="shared" si="2"/>
        <v>46030</v>
      </c>
      <c r="G14" s="389">
        <v>10</v>
      </c>
      <c r="H14" s="390">
        <v>1</v>
      </c>
      <c r="I14" s="254">
        <f t="shared" si="4"/>
        <v>8</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c r="A15" s="248" t="str">
        <f t="shared" si="3"/>
        <v>1.7</v>
      </c>
      <c r="B15" s="388" t="s">
        <v>23</v>
      </c>
      <c r="C15" s="250" t="s">
        <v>16</v>
      </c>
      <c r="D15" s="251"/>
      <c r="E15" s="406">
        <v>46028</v>
      </c>
      <c r="F15" s="277">
        <f t="shared" si="2"/>
        <v>46030</v>
      </c>
      <c r="G15" s="389">
        <v>3</v>
      </c>
      <c r="H15" s="390">
        <v>1</v>
      </c>
      <c r="I15" s="254">
        <f t="shared" si="4"/>
        <v>3</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250" customFormat="1" ht="18">
      <c r="A16" s="248" t="str">
        <f t="shared" si="3"/>
        <v>1.8</v>
      </c>
      <c r="B16" s="388" t="s">
        <v>24</v>
      </c>
      <c r="C16" s="250" t="s">
        <v>630</v>
      </c>
      <c r="D16" s="251"/>
      <c r="E16" s="406">
        <v>46031</v>
      </c>
      <c r="F16" s="277">
        <f t="shared" si="2"/>
        <v>46040</v>
      </c>
      <c r="G16" s="389">
        <v>10</v>
      </c>
      <c r="H16" s="390">
        <v>0.5</v>
      </c>
      <c r="I16" s="254">
        <f t="shared" si="4"/>
        <v>6</v>
      </c>
      <c r="J16" s="255"/>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row>
    <row r="17" spans="1:66" s="250" customFormat="1" ht="18">
      <c r="A17" s="248" t="str">
        <f t="shared" si="3"/>
        <v>1.9</v>
      </c>
      <c r="B17" s="388" t="s">
        <v>25</v>
      </c>
      <c r="C17" s="250" t="s">
        <v>16</v>
      </c>
      <c r="D17" s="251"/>
      <c r="E17" s="406">
        <v>46030</v>
      </c>
      <c r="F17" s="277">
        <f t="shared" si="2"/>
        <v>46030</v>
      </c>
      <c r="G17" s="389">
        <v>1</v>
      </c>
      <c r="H17" s="390">
        <v>1</v>
      </c>
      <c r="I17" s="254">
        <f t="shared" si="4"/>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388" t="s">
        <v>475</v>
      </c>
      <c r="C18" s="250" t="s">
        <v>20</v>
      </c>
      <c r="D18" s="251"/>
      <c r="E18" s="406">
        <v>46037</v>
      </c>
      <c r="F18" s="277">
        <f t="shared" si="2"/>
        <v>46038</v>
      </c>
      <c r="G18" s="389">
        <v>2</v>
      </c>
      <c r="H18" s="390">
        <v>1</v>
      </c>
      <c r="I18" s="254">
        <f t="shared" si="4"/>
        <v>2</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hidden="1">
      <c r="A19" s="248" t="str">
        <f t="shared" si="3"/>
        <v>1.11</v>
      </c>
      <c r="B19" s="388" t="s">
        <v>476</v>
      </c>
      <c r="C19" s="250" t="s">
        <v>28</v>
      </c>
      <c r="D19" s="251"/>
      <c r="E19" s="406">
        <v>46037</v>
      </c>
      <c r="F19" s="277">
        <f t="shared" si="2"/>
        <v>46038</v>
      </c>
      <c r="G19" s="389">
        <v>2</v>
      </c>
      <c r="H19" s="390">
        <v>1</v>
      </c>
      <c r="I19" s="254">
        <f t="shared" si="4"/>
        <v>2</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60"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388" t="s">
        <v>26</v>
      </c>
      <c r="C20" s="250" t="s">
        <v>20</v>
      </c>
      <c r="D20" s="251"/>
      <c r="E20" s="406">
        <v>46032</v>
      </c>
      <c r="F20" s="277">
        <f t="shared" si="2"/>
        <v>46043</v>
      </c>
      <c r="G20" s="389">
        <v>12</v>
      </c>
      <c r="H20" s="390">
        <v>1</v>
      </c>
      <c r="I20" s="254">
        <f t="shared" si="4"/>
        <v>8</v>
      </c>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hidden="1">
      <c r="A21" s="248" t="str">
        <f t="shared" si="5"/>
        <v>1.13</v>
      </c>
      <c r="B21" s="388" t="s">
        <v>27</v>
      </c>
      <c r="C21" s="250" t="s">
        <v>28</v>
      </c>
      <c r="D21" s="251"/>
      <c r="E21" s="406">
        <v>46032</v>
      </c>
      <c r="F21" s="277">
        <f t="shared" si="2"/>
        <v>46043</v>
      </c>
      <c r="G21" s="389">
        <v>12</v>
      </c>
      <c r="H21" s="390">
        <v>0.9</v>
      </c>
      <c r="I21" s="254">
        <f t="shared" si="4"/>
        <v>8</v>
      </c>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5"/>
        <v>1.14</v>
      </c>
      <c r="B22" s="341" t="s">
        <v>482</v>
      </c>
      <c r="C22" s="250" t="s">
        <v>20</v>
      </c>
      <c r="D22" s="251" t="s">
        <v>707</v>
      </c>
      <c r="E22" s="406">
        <v>46056</v>
      </c>
      <c r="F22" s="277">
        <f t="shared" si="2"/>
        <v>46057</v>
      </c>
      <c r="G22" s="389">
        <v>2</v>
      </c>
      <c r="H22" s="390">
        <v>1</v>
      </c>
      <c r="I22" s="254">
        <f t="shared" si="4"/>
        <v>2</v>
      </c>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hidden="1">
      <c r="A23" s="248" t="str">
        <f t="shared" si="5"/>
        <v>1.15</v>
      </c>
      <c r="B23" s="388" t="s">
        <v>478</v>
      </c>
      <c r="C23" s="250" t="s">
        <v>28</v>
      </c>
      <c r="D23" s="251"/>
      <c r="E23" s="406">
        <v>46056</v>
      </c>
      <c r="F23" s="277">
        <f t="shared" si="2"/>
        <v>46057</v>
      </c>
      <c r="G23" s="389">
        <v>2</v>
      </c>
      <c r="H23" s="390">
        <v>1</v>
      </c>
      <c r="I23" s="254">
        <f t="shared" si="4"/>
        <v>2</v>
      </c>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hidden="1">
      <c r="A24" s="248" t="str">
        <f t="shared" si="5"/>
        <v>1.16</v>
      </c>
      <c r="B24" s="388" t="s">
        <v>557</v>
      </c>
      <c r="C24" s="250" t="s">
        <v>28</v>
      </c>
      <c r="D24" s="251"/>
      <c r="E24" s="406">
        <f>F22+1</f>
        <v>46058</v>
      </c>
      <c r="F24" s="277">
        <f t="shared" si="2"/>
        <v>46059</v>
      </c>
      <c r="G24" s="389">
        <v>2</v>
      </c>
      <c r="H24" s="390">
        <v>1</v>
      </c>
      <c r="I24" s="254">
        <f t="shared" si="4"/>
        <v>2</v>
      </c>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5"/>
        <v>1.17</v>
      </c>
      <c r="B25" s="388" t="s">
        <v>480</v>
      </c>
      <c r="C25" s="250" t="s">
        <v>20</v>
      </c>
      <c r="D25" s="251" t="s">
        <v>707</v>
      </c>
      <c r="E25" s="406">
        <f>F22+1</f>
        <v>46058</v>
      </c>
      <c r="F25" s="277">
        <f t="shared" si="2"/>
        <v>46059</v>
      </c>
      <c r="G25" s="389">
        <v>2</v>
      </c>
      <c r="H25" s="390">
        <v>1</v>
      </c>
      <c r="I25" s="254">
        <f t="shared" si="4"/>
        <v>2</v>
      </c>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hidden="1">
      <c r="A26" s="248" t="str">
        <f t="shared" si="5"/>
        <v>1.18</v>
      </c>
      <c r="B26" s="388" t="s">
        <v>481</v>
      </c>
      <c r="C26" s="250" t="s">
        <v>28</v>
      </c>
      <c r="D26" s="251"/>
      <c r="E26" s="406">
        <f>E23+1</f>
        <v>46057</v>
      </c>
      <c r="F26" s="277">
        <f t="shared" si="2"/>
        <v>46058</v>
      </c>
      <c r="G26" s="389">
        <v>2</v>
      </c>
      <c r="H26" s="390">
        <v>1</v>
      </c>
      <c r="I26" s="254">
        <f t="shared" si="4"/>
        <v>2</v>
      </c>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5"/>
        <v>1.19</v>
      </c>
      <c r="B27" s="388" t="s">
        <v>503</v>
      </c>
      <c r="C27" s="250" t="s">
        <v>20</v>
      </c>
      <c r="D27" s="251"/>
      <c r="E27" s="406">
        <f>F23+1</f>
        <v>46058</v>
      </c>
      <c r="F27" s="277">
        <f t="shared" si="2"/>
        <v>46059</v>
      </c>
      <c r="G27" s="389">
        <v>2</v>
      </c>
      <c r="H27" s="390">
        <v>1</v>
      </c>
      <c r="I27" s="254">
        <f t="shared" si="4"/>
        <v>2</v>
      </c>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hidden="1">
      <c r="A28" s="248" t="str">
        <f t="shared" si="5"/>
        <v>1.20</v>
      </c>
      <c r="B28" s="388" t="s">
        <v>483</v>
      </c>
      <c r="C28" s="250" t="s">
        <v>28</v>
      </c>
      <c r="D28" s="251"/>
      <c r="E28" s="406">
        <f>F24+1</f>
        <v>46060</v>
      </c>
      <c r="F28" s="277">
        <f t="shared" si="2"/>
        <v>46063</v>
      </c>
      <c r="G28" s="389">
        <v>4</v>
      </c>
      <c r="H28" s="390">
        <v>1</v>
      </c>
      <c r="I28" s="254">
        <f t="shared" si="4"/>
        <v>2</v>
      </c>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5"/>
        <v>1.21</v>
      </c>
      <c r="B29" s="388" t="s">
        <v>486</v>
      </c>
      <c r="C29" s="250" t="s">
        <v>20</v>
      </c>
      <c r="D29" s="251" t="s">
        <v>707</v>
      </c>
      <c r="E29" s="406">
        <f>F24+1</f>
        <v>46060</v>
      </c>
      <c r="F29" s="277">
        <f t="shared" si="2"/>
        <v>46063</v>
      </c>
      <c r="G29" s="389">
        <v>4</v>
      </c>
      <c r="H29" s="390">
        <v>1</v>
      </c>
      <c r="I29" s="254">
        <f t="shared" si="4"/>
        <v>2</v>
      </c>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hidden="1">
      <c r="A30" s="248" t="str">
        <f t="shared" si="5"/>
        <v>1.22</v>
      </c>
      <c r="B30" s="388" t="s">
        <v>485</v>
      </c>
      <c r="C30" s="250" t="s">
        <v>28</v>
      </c>
      <c r="D30" s="251"/>
      <c r="E30" s="406">
        <f>F28+1</f>
        <v>46064</v>
      </c>
      <c r="F30" s="277">
        <f t="shared" si="2"/>
        <v>46065</v>
      </c>
      <c r="G30" s="389">
        <v>2</v>
      </c>
      <c r="H30" s="390">
        <v>1</v>
      </c>
      <c r="I30" s="254">
        <f t="shared" si="4"/>
        <v>2</v>
      </c>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5"/>
        <v>1.23</v>
      </c>
      <c r="B31" s="388" t="s">
        <v>484</v>
      </c>
      <c r="C31" s="250" t="s">
        <v>20</v>
      </c>
      <c r="D31" s="251" t="s">
        <v>707</v>
      </c>
      <c r="E31" s="406">
        <f>F29+1</f>
        <v>46064</v>
      </c>
      <c r="F31" s="277">
        <f t="shared" si="2"/>
        <v>46065</v>
      </c>
      <c r="G31" s="389">
        <v>2</v>
      </c>
      <c r="H31" s="390">
        <v>1</v>
      </c>
      <c r="I31" s="254">
        <f t="shared" si="4"/>
        <v>2</v>
      </c>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c r="A32" s="248" t="str">
        <f t="shared" si="5"/>
        <v>1.24</v>
      </c>
      <c r="B32" s="388" t="s">
        <v>558</v>
      </c>
      <c r="C32" s="250" t="s">
        <v>16</v>
      </c>
      <c r="D32" s="251"/>
      <c r="E32" s="406">
        <f>F30</f>
        <v>46065</v>
      </c>
      <c r="F32" s="277">
        <f t="shared" si="2"/>
        <v>46067</v>
      </c>
      <c r="G32" s="389">
        <v>3</v>
      </c>
      <c r="H32" s="390">
        <v>1</v>
      </c>
      <c r="I32" s="254">
        <f t="shared" si="4"/>
        <v>2</v>
      </c>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hidden="1">
      <c r="A33" s="248" t="str">
        <f t="shared" si="5"/>
        <v>1.25</v>
      </c>
      <c r="B33" s="257" t="s">
        <v>29</v>
      </c>
      <c r="C33" s="250" t="s">
        <v>28</v>
      </c>
      <c r="D33" s="251"/>
      <c r="E33" s="406">
        <f>F32+1</f>
        <v>46068</v>
      </c>
      <c r="F33" s="277">
        <f t="shared" si="2"/>
        <v>46072</v>
      </c>
      <c r="G33" s="389">
        <v>5</v>
      </c>
      <c r="H33" s="390">
        <v>0</v>
      </c>
      <c r="I33" s="254">
        <f t="shared" si="4"/>
        <v>4</v>
      </c>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c r="A34" s="248" t="str">
        <f t="shared" si="5"/>
        <v>1.26</v>
      </c>
      <c r="B34" s="258" t="s">
        <v>34</v>
      </c>
      <c r="C34" s="250" t="s">
        <v>20</v>
      </c>
      <c r="D34" s="251"/>
      <c r="E34" s="406">
        <f>F32+1</f>
        <v>46068</v>
      </c>
      <c r="F34" s="277">
        <f t="shared" si="2"/>
        <v>46072</v>
      </c>
      <c r="G34" s="389">
        <v>5</v>
      </c>
      <c r="H34" s="390">
        <v>0.8</v>
      </c>
      <c r="I34" s="254">
        <f t="shared" si="4"/>
        <v>4</v>
      </c>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c r="A35" s="248" t="str">
        <f t="shared" si="5"/>
        <v>1.27</v>
      </c>
      <c r="B35" s="259" t="s">
        <v>31</v>
      </c>
      <c r="C35" s="250" t="s">
        <v>598</v>
      </c>
      <c r="D35" s="251"/>
      <c r="E35" s="406">
        <f t="shared" ref="E35:E42" si="6">F33+1</f>
        <v>46073</v>
      </c>
      <c r="F35" s="277">
        <f t="shared" si="2"/>
        <v>46076</v>
      </c>
      <c r="G35" s="389">
        <v>4</v>
      </c>
      <c r="H35" s="390">
        <v>0</v>
      </c>
      <c r="I35" s="254">
        <f t="shared" si="4"/>
        <v>2</v>
      </c>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c r="A36" s="248" t="str">
        <f t="shared" si="5"/>
        <v>1.28</v>
      </c>
      <c r="B36" s="371" t="s">
        <v>32</v>
      </c>
      <c r="C36" s="250" t="s">
        <v>20</v>
      </c>
      <c r="D36" s="251"/>
      <c r="E36" s="406">
        <f t="shared" si="6"/>
        <v>46073</v>
      </c>
      <c r="F36" s="277">
        <f t="shared" si="2"/>
        <v>46076</v>
      </c>
      <c r="G36" s="389">
        <v>4</v>
      </c>
      <c r="H36" s="390">
        <v>0.5</v>
      </c>
      <c r="I36" s="254">
        <f t="shared" si="4"/>
        <v>2</v>
      </c>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c r="A37" s="248" t="str">
        <f t="shared" si="5"/>
        <v>1.29</v>
      </c>
      <c r="B37" s="371" t="s">
        <v>39</v>
      </c>
      <c r="C37" s="372" t="s">
        <v>598</v>
      </c>
      <c r="D37" s="251"/>
      <c r="E37" s="406">
        <f t="shared" si="6"/>
        <v>46077</v>
      </c>
      <c r="F37" s="277">
        <f t="shared" si="2"/>
        <v>46078</v>
      </c>
      <c r="G37" s="389">
        <v>2</v>
      </c>
      <c r="H37" s="390">
        <v>0</v>
      </c>
      <c r="I37" s="254">
        <f t="shared" si="4"/>
        <v>2</v>
      </c>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hidden="1">
      <c r="A38" s="248" t="str">
        <f t="shared" si="5"/>
        <v>1.30</v>
      </c>
      <c r="B38" s="259" t="s">
        <v>30</v>
      </c>
      <c r="C38" s="250" t="s">
        <v>599</v>
      </c>
      <c r="D38" s="251"/>
      <c r="E38" s="406">
        <f t="shared" si="6"/>
        <v>46077</v>
      </c>
      <c r="F38" s="277">
        <f t="shared" si="2"/>
        <v>46078</v>
      </c>
      <c r="G38" s="389">
        <v>2</v>
      </c>
      <c r="H38" s="390">
        <v>0</v>
      </c>
      <c r="I38" s="254">
        <f t="shared" si="4"/>
        <v>2</v>
      </c>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c r="A39" s="248" t="str">
        <f t="shared" si="5"/>
        <v>1.31</v>
      </c>
      <c r="B39" s="259" t="s">
        <v>35</v>
      </c>
      <c r="C39" s="250" t="s">
        <v>20</v>
      </c>
      <c r="D39" s="251" t="s">
        <v>20</v>
      </c>
      <c r="E39" s="406">
        <f t="shared" si="6"/>
        <v>46079</v>
      </c>
      <c r="F39" s="277">
        <f t="shared" si="2"/>
        <v>46080</v>
      </c>
      <c r="G39" s="389">
        <v>2</v>
      </c>
      <c r="H39" s="390">
        <v>0</v>
      </c>
      <c r="I39" s="254">
        <f t="shared" si="4"/>
        <v>2</v>
      </c>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c r="A40" s="248" t="str">
        <f t="shared" si="5"/>
        <v>1.32</v>
      </c>
      <c r="B40" s="371" t="s">
        <v>36</v>
      </c>
      <c r="C40" s="250" t="s">
        <v>20</v>
      </c>
      <c r="D40" s="251"/>
      <c r="E40" s="406">
        <f t="shared" si="6"/>
        <v>46079</v>
      </c>
      <c r="F40" s="277">
        <f t="shared" si="2"/>
        <v>46080</v>
      </c>
      <c r="G40" s="389">
        <v>2</v>
      </c>
      <c r="H40" s="390">
        <v>0.5</v>
      </c>
      <c r="I40" s="254">
        <f t="shared" si="4"/>
        <v>2</v>
      </c>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hidden="1">
      <c r="A41" s="248" t="str">
        <f t="shared" si="5"/>
        <v>1.33</v>
      </c>
      <c r="B41" s="259" t="s">
        <v>37</v>
      </c>
      <c r="C41" s="250" t="s">
        <v>599</v>
      </c>
      <c r="D41" s="251"/>
      <c r="E41" s="406">
        <f t="shared" si="6"/>
        <v>46081</v>
      </c>
      <c r="F41" s="277">
        <f t="shared" si="2"/>
        <v>46084</v>
      </c>
      <c r="G41" s="389">
        <v>4</v>
      </c>
      <c r="H41" s="391">
        <v>1</v>
      </c>
      <c r="I41" s="254">
        <f t="shared" si="4"/>
        <v>2</v>
      </c>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hidden="1">
      <c r="A42" s="248" t="str">
        <f t="shared" si="5"/>
        <v>1.34</v>
      </c>
      <c r="B42" s="259" t="s">
        <v>38</v>
      </c>
      <c r="C42" s="250" t="s">
        <v>599</v>
      </c>
      <c r="D42" s="251"/>
      <c r="E42" s="406">
        <f t="shared" si="6"/>
        <v>46081</v>
      </c>
      <c r="F42" s="277">
        <f t="shared" si="2"/>
        <v>46084</v>
      </c>
      <c r="G42" s="389">
        <v>4</v>
      </c>
      <c r="H42" s="390">
        <v>0</v>
      </c>
      <c r="I42" s="254">
        <f t="shared" si="4"/>
        <v>2</v>
      </c>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c r="A43" s="248" t="str">
        <f t="shared" si="5"/>
        <v>1.35</v>
      </c>
      <c r="B43" s="371" t="s">
        <v>33</v>
      </c>
      <c r="C43" s="392" t="s">
        <v>598</v>
      </c>
      <c r="D43" s="251"/>
      <c r="E43" s="406">
        <f>F41</f>
        <v>46084</v>
      </c>
      <c r="F43" s="277">
        <f t="shared" si="2"/>
        <v>46086</v>
      </c>
      <c r="G43" s="389">
        <v>3</v>
      </c>
      <c r="H43" s="390">
        <v>0</v>
      </c>
      <c r="I43" s="254">
        <f t="shared" si="4"/>
        <v>3</v>
      </c>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hidden="1">
      <c r="A44" s="248" t="str">
        <f t="shared" si="5"/>
        <v>1.36</v>
      </c>
      <c r="B44" s="393" t="s">
        <v>54</v>
      </c>
      <c r="C44" s="392" t="s">
        <v>599</v>
      </c>
      <c r="D44" s="251"/>
      <c r="E44" s="406">
        <f>F42</f>
        <v>46084</v>
      </c>
      <c r="F44" s="277">
        <f t="shared" si="2"/>
        <v>46086</v>
      </c>
      <c r="G44" s="389">
        <v>3</v>
      </c>
      <c r="H44" s="390">
        <v>0</v>
      </c>
      <c r="I44" s="254">
        <f t="shared" si="4"/>
        <v>3</v>
      </c>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hidden="1">
      <c r="A45" s="248" t="str">
        <f t="shared" si="5"/>
        <v>1.37</v>
      </c>
      <c r="B45" s="388" t="s">
        <v>631</v>
      </c>
      <c r="C45" s="250" t="s">
        <v>599</v>
      </c>
      <c r="D45" s="251"/>
      <c r="E45" s="406">
        <f>F41+3</f>
        <v>46087</v>
      </c>
      <c r="F45" s="277">
        <f t="shared" si="2"/>
        <v>46088</v>
      </c>
      <c r="G45" s="389">
        <v>2</v>
      </c>
      <c r="H45" s="390">
        <v>0</v>
      </c>
      <c r="I45" s="254">
        <f t="shared" si="4"/>
        <v>1</v>
      </c>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hidden="1">
      <c r="A46" s="248" t="str">
        <f t="shared" si="5"/>
        <v>1.38</v>
      </c>
      <c r="B46" s="259" t="s">
        <v>41</v>
      </c>
      <c r="C46" s="250" t="s">
        <v>28</v>
      </c>
      <c r="D46" s="251"/>
      <c r="E46" s="406">
        <f>F43+1</f>
        <v>46087</v>
      </c>
      <c r="F46" s="277">
        <f t="shared" si="2"/>
        <v>46090</v>
      </c>
      <c r="G46" s="389">
        <v>4</v>
      </c>
      <c r="H46" s="390">
        <v>0</v>
      </c>
      <c r="I46" s="254">
        <f t="shared" si="4"/>
        <v>2</v>
      </c>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c r="A47" s="248" t="str">
        <f t="shared" si="5"/>
        <v>1.39</v>
      </c>
      <c r="B47" s="259" t="s">
        <v>42</v>
      </c>
      <c r="C47" s="250" t="s">
        <v>20</v>
      </c>
      <c r="D47" s="251"/>
      <c r="E47" s="406">
        <f>F44+1</f>
        <v>46087</v>
      </c>
      <c r="F47" s="277">
        <f t="shared" si="2"/>
        <v>46090</v>
      </c>
      <c r="G47" s="389">
        <v>4</v>
      </c>
      <c r="H47" s="390">
        <v>0</v>
      </c>
      <c r="I47" s="254">
        <f t="shared" si="4"/>
        <v>2</v>
      </c>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hidden="1">
      <c r="A48" s="248" t="str">
        <f t="shared" si="5"/>
        <v>1.40</v>
      </c>
      <c r="B48" s="394" t="s">
        <v>632</v>
      </c>
      <c r="C48" s="250" t="s">
        <v>28</v>
      </c>
      <c r="D48" s="251"/>
      <c r="E48" s="406">
        <f t="shared" ref="E48:E53" si="7">F46+1</f>
        <v>46091</v>
      </c>
      <c r="F48" s="277">
        <f t="shared" si="2"/>
        <v>46092</v>
      </c>
      <c r="G48" s="389">
        <v>2</v>
      </c>
      <c r="H48" s="390">
        <v>0</v>
      </c>
      <c r="I48" s="254">
        <f t="shared" si="4"/>
        <v>2</v>
      </c>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hidden="1">
      <c r="A49" s="248" t="str">
        <f t="shared" si="5"/>
        <v>1.41</v>
      </c>
      <c r="B49" s="259" t="s">
        <v>44</v>
      </c>
      <c r="C49" s="250" t="s">
        <v>599</v>
      </c>
      <c r="D49" s="251"/>
      <c r="E49" s="406">
        <f t="shared" si="7"/>
        <v>46091</v>
      </c>
      <c r="F49" s="277">
        <f t="shared" si="2"/>
        <v>46092</v>
      </c>
      <c r="G49" s="389">
        <v>2</v>
      </c>
      <c r="H49" s="390">
        <v>0</v>
      </c>
      <c r="I49" s="254">
        <f t="shared" si="4"/>
        <v>2</v>
      </c>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hidden="1">
      <c r="A50" s="248" t="str">
        <f t="shared" si="5"/>
        <v>1.42</v>
      </c>
      <c r="B50" s="259" t="s">
        <v>45</v>
      </c>
      <c r="C50" s="250" t="s">
        <v>28</v>
      </c>
      <c r="D50" s="251"/>
      <c r="E50" s="406">
        <f t="shared" si="7"/>
        <v>46093</v>
      </c>
      <c r="F50" s="277">
        <f t="shared" si="2"/>
        <v>46094</v>
      </c>
      <c r="G50" s="389">
        <v>2</v>
      </c>
      <c r="H50" s="390">
        <v>0</v>
      </c>
      <c r="I50" s="254">
        <f t="shared" si="4"/>
        <v>2</v>
      </c>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hidden="1">
      <c r="A51" s="248" t="str">
        <f t="shared" si="5"/>
        <v>1.43</v>
      </c>
      <c r="B51" s="259" t="s">
        <v>46</v>
      </c>
      <c r="C51" s="250" t="s">
        <v>599</v>
      </c>
      <c r="D51" s="251"/>
      <c r="E51" s="406">
        <f t="shared" si="7"/>
        <v>46093</v>
      </c>
      <c r="F51" s="277">
        <f t="shared" si="2"/>
        <v>46094</v>
      </c>
      <c r="G51" s="389">
        <v>2</v>
      </c>
      <c r="H51" s="390">
        <v>0</v>
      </c>
      <c r="I51" s="254">
        <f t="shared" si="4"/>
        <v>2</v>
      </c>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hidden="1">
      <c r="A52" s="248" t="str">
        <f t="shared" si="5"/>
        <v>1.44</v>
      </c>
      <c r="B52" s="393" t="s">
        <v>47</v>
      </c>
      <c r="C52" s="250" t="s">
        <v>28</v>
      </c>
      <c r="D52" s="251"/>
      <c r="E52" s="406">
        <f t="shared" si="7"/>
        <v>46095</v>
      </c>
      <c r="F52" s="277">
        <f t="shared" si="2"/>
        <v>46098</v>
      </c>
      <c r="G52" s="389">
        <v>4</v>
      </c>
      <c r="H52" s="390">
        <v>0</v>
      </c>
      <c r="I52" s="254">
        <f t="shared" si="4"/>
        <v>2</v>
      </c>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hidden="1">
      <c r="A53" s="248" t="str">
        <f t="shared" si="5"/>
        <v>1.45</v>
      </c>
      <c r="B53" s="393" t="s">
        <v>48</v>
      </c>
      <c r="C53" s="250" t="s">
        <v>599</v>
      </c>
      <c r="D53" s="251"/>
      <c r="E53" s="406">
        <f t="shared" si="7"/>
        <v>46095</v>
      </c>
      <c r="F53" s="277">
        <f t="shared" si="2"/>
        <v>46098</v>
      </c>
      <c r="G53" s="389">
        <v>4</v>
      </c>
      <c r="H53" s="390">
        <v>0</v>
      </c>
      <c r="I53" s="254">
        <f t="shared" si="4"/>
        <v>2</v>
      </c>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hidden="1">
      <c r="A54" s="248" t="str">
        <f t="shared" si="5"/>
        <v>1.46</v>
      </c>
      <c r="B54" s="393" t="s">
        <v>49</v>
      </c>
      <c r="C54" s="250" t="s">
        <v>28</v>
      </c>
      <c r="D54" s="251"/>
      <c r="E54" s="406">
        <f>F52+10</f>
        <v>46108</v>
      </c>
      <c r="F54" s="277">
        <f t="shared" si="2"/>
        <v>46111</v>
      </c>
      <c r="G54" s="389">
        <v>4</v>
      </c>
      <c r="H54" s="390">
        <v>0</v>
      </c>
      <c r="I54" s="254">
        <f t="shared" si="4"/>
        <v>2</v>
      </c>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hidden="1">
      <c r="A55" s="248" t="str">
        <f t="shared" si="5"/>
        <v>1.47</v>
      </c>
      <c r="B55" s="393" t="s">
        <v>50</v>
      </c>
      <c r="C55" s="250" t="s">
        <v>599</v>
      </c>
      <c r="D55" s="251"/>
      <c r="E55" s="406">
        <f>F53+10</f>
        <v>46108</v>
      </c>
      <c r="F55" s="277">
        <f t="shared" si="2"/>
        <v>46111</v>
      </c>
      <c r="G55" s="389">
        <v>4</v>
      </c>
      <c r="H55" s="390">
        <v>0</v>
      </c>
      <c r="I55" s="254">
        <f t="shared" si="4"/>
        <v>2</v>
      </c>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hidden="1">
      <c r="A56" s="248" t="str">
        <f t="shared" si="5"/>
        <v>1.48</v>
      </c>
      <c r="B56" s="393" t="s">
        <v>51</v>
      </c>
      <c r="C56" s="250" t="s">
        <v>28</v>
      </c>
      <c r="D56" s="251"/>
      <c r="E56" s="406">
        <f>F54+1</f>
        <v>46112</v>
      </c>
      <c r="F56" s="277">
        <f t="shared" si="2"/>
        <v>46113</v>
      </c>
      <c r="G56" s="389">
        <v>2</v>
      </c>
      <c r="H56" s="390">
        <v>0</v>
      </c>
      <c r="I56" s="254">
        <f t="shared" si="4"/>
        <v>2</v>
      </c>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hidden="1">
      <c r="A57" s="248" t="str">
        <f t="shared" si="5"/>
        <v>1.49</v>
      </c>
      <c r="B57" s="259" t="s">
        <v>52</v>
      </c>
      <c r="C57" s="250" t="s">
        <v>599</v>
      </c>
      <c r="D57" s="251"/>
      <c r="E57" s="406">
        <f>F55+1</f>
        <v>46112</v>
      </c>
      <c r="F57" s="277">
        <f t="shared" si="2"/>
        <v>46113</v>
      </c>
      <c r="G57" s="389">
        <v>2</v>
      </c>
      <c r="H57" s="390">
        <v>0</v>
      </c>
      <c r="I57" s="254">
        <f t="shared" si="4"/>
        <v>2</v>
      </c>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hidden="1">
      <c r="A58" s="248" t="str">
        <f t="shared" si="5"/>
        <v>1.50</v>
      </c>
      <c r="B58" s="393" t="s">
        <v>53</v>
      </c>
      <c r="C58" s="250" t="s">
        <v>599</v>
      </c>
      <c r="D58" s="251"/>
      <c r="E58" s="406">
        <f>F56+1</f>
        <v>46114</v>
      </c>
      <c r="F58" s="277">
        <f t="shared" si="2"/>
        <v>46115</v>
      </c>
      <c r="G58" s="389">
        <v>2</v>
      </c>
      <c r="H58" s="390">
        <v>0</v>
      </c>
      <c r="I58" s="254">
        <f t="shared" si="4"/>
        <v>2</v>
      </c>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c r="A59" s="248" t="str">
        <f t="shared" si="5"/>
        <v>1.51</v>
      </c>
      <c r="B59" s="371" t="s">
        <v>40</v>
      </c>
      <c r="C59" s="372" t="s">
        <v>598</v>
      </c>
      <c r="D59" s="251"/>
      <c r="E59" s="406">
        <f>F57+1</f>
        <v>46114</v>
      </c>
      <c r="F59" s="277">
        <f t="shared" si="2"/>
        <v>46115</v>
      </c>
      <c r="G59" s="389">
        <v>2</v>
      </c>
      <c r="H59" s="390">
        <v>0</v>
      </c>
      <c r="I59" s="254">
        <f t="shared" si="4"/>
        <v>2</v>
      </c>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0" spans="1:66" s="250" customFormat="1" ht="18" hidden="1">
      <c r="A60" s="248" t="str">
        <f t="shared" si="5"/>
        <v>1.52</v>
      </c>
      <c r="B60" s="259" t="s">
        <v>55</v>
      </c>
      <c r="C60" s="250" t="s">
        <v>28</v>
      </c>
      <c r="D60" s="251"/>
      <c r="E60" s="406">
        <f>F58+1</f>
        <v>46116</v>
      </c>
      <c r="F60" s="277">
        <f t="shared" si="2"/>
        <v>46119</v>
      </c>
      <c r="G60" s="389">
        <v>4</v>
      </c>
      <c r="H60" s="390">
        <v>0</v>
      </c>
      <c r="I60" s="254">
        <f t="shared" si="4"/>
        <v>2</v>
      </c>
      <c r="J60" s="255"/>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row>
    <row r="62" spans="1:66" s="250" customFormat="1" ht="18">
      <c r="A62" s="248"/>
      <c r="B62" s="259"/>
      <c r="D62" s="251"/>
      <c r="E62" s="407"/>
      <c r="F62" s="410"/>
      <c r="G62" s="395"/>
      <c r="H62" s="396"/>
      <c r="I62" s="254"/>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c r="A63" s="248"/>
      <c r="B63" s="259"/>
      <c r="D63" s="251"/>
      <c r="E63" s="407"/>
      <c r="F63" s="410"/>
      <c r="G63" s="395"/>
      <c r="H63" s="396"/>
      <c r="I63" s="254"/>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c r="A64" s="248"/>
      <c r="B64" s="259"/>
      <c r="D64" s="251"/>
      <c r="E64" s="407"/>
      <c r="F64" s="410"/>
      <c r="G64" s="395"/>
      <c r="H64" s="396"/>
      <c r="I64" s="254"/>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c r="B65" s="259"/>
      <c r="D65" s="251"/>
      <c r="E65" s="407"/>
      <c r="F65" s="410"/>
      <c r="G65" s="395"/>
      <c r="H65" s="396"/>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407"/>
      <c r="F66" s="410"/>
      <c r="G66" s="395"/>
      <c r="H66" s="396"/>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407"/>
      <c r="F67" s="410"/>
      <c r="G67" s="395"/>
      <c r="H67" s="396"/>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407"/>
      <c r="F68" s="410"/>
      <c r="G68" s="395"/>
      <c r="H68" s="396"/>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407"/>
      <c r="F69" s="410"/>
      <c r="G69" s="395"/>
      <c r="H69" s="396"/>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407"/>
      <c r="F70" s="410"/>
      <c r="G70" s="395"/>
      <c r="H70" s="396"/>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407"/>
      <c r="F71" s="410"/>
      <c r="G71" s="395"/>
      <c r="H71" s="396"/>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407"/>
      <c r="F72" s="410"/>
      <c r="G72" s="395"/>
      <c r="H72" s="396"/>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407"/>
      <c r="F73" s="410"/>
      <c r="G73" s="395"/>
      <c r="H73" s="396"/>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407"/>
      <c r="F74" s="410"/>
      <c r="G74" s="395"/>
      <c r="H74" s="396"/>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250" customFormat="1" ht="18">
      <c r="A75" s="248"/>
      <c r="B75" s="259"/>
      <c r="D75" s="251"/>
      <c r="E75" s="407"/>
      <c r="F75" s="410"/>
      <c r="G75" s="395"/>
      <c r="H75" s="396"/>
      <c r="I75" s="254"/>
      <c r="J75" s="255"/>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row>
    <row r="76" spans="1:66" s="387" customFormat="1" ht="18" hidden="1">
      <c r="A76" s="397" t="str">
        <f>IF(ISERROR(VALUE(SUBSTITUTE(prevWBS,".",""))),"1",IF(ISERROR(FIND("`",SUBSTITUTE(prevWBS,".","`",1))),TEXT(VALUE(prevWBS)+1,"#"),TEXT(VALUE(LEFT(prevWBS,FIND("`",SUBSTITUTE(prevWBS,".","`",1))-1))+1,"#")))</f>
        <v>1</v>
      </c>
      <c r="B76" s="398" t="s">
        <v>56</v>
      </c>
      <c r="D76" s="399"/>
      <c r="E76" s="408"/>
      <c r="F76" s="408" t="str">
        <f t="shared" ref="F76:F115" si="8">IF(ISBLANK(E76)," - ",IF(G76=0,E76,E76+G76-1))</f>
        <v xml:space="preserve"> - </v>
      </c>
      <c r="G76" s="400"/>
      <c r="H76" s="401"/>
      <c r="I76" s="402" t="str">
        <f t="shared" ref="I76:I105" si="9">IF(OR(F76=0,E76=0)," - ",NETWORKDAYS(E76,F76))</f>
        <v xml:space="preserve"> - </v>
      </c>
      <c r="J76" s="403"/>
      <c r="K76" s="404"/>
      <c r="L76" s="404"/>
      <c r="M76" s="404"/>
      <c r="N76" s="404"/>
      <c r="O76" s="404"/>
      <c r="P76" s="404"/>
      <c r="Q76" s="404"/>
      <c r="R76" s="404"/>
      <c r="S76" s="404"/>
      <c r="T76" s="404"/>
      <c r="U76" s="404"/>
      <c r="V76" s="404"/>
      <c r="W76" s="404"/>
      <c r="X76" s="404"/>
      <c r="Y76" s="404"/>
      <c r="Z76" s="404"/>
      <c r="AA76" s="404"/>
      <c r="AB76" s="404"/>
      <c r="AC76" s="404"/>
      <c r="AD76" s="404"/>
      <c r="AE76" s="404"/>
      <c r="AF76" s="404"/>
      <c r="AG76" s="404"/>
      <c r="AH76" s="404"/>
      <c r="AI76" s="404"/>
      <c r="AJ76" s="404"/>
      <c r="AK76" s="404"/>
      <c r="AL76" s="404"/>
      <c r="AM76" s="404"/>
      <c r="AN76" s="404"/>
      <c r="AO76" s="404"/>
      <c r="AP76" s="404"/>
      <c r="AQ76" s="404"/>
      <c r="AR76" s="404"/>
      <c r="AS76" s="404"/>
      <c r="AT76" s="404"/>
      <c r="AU76" s="404"/>
      <c r="AV76" s="404"/>
      <c r="AW76" s="404"/>
      <c r="AX76" s="404"/>
      <c r="AY76" s="404"/>
      <c r="AZ76" s="404"/>
      <c r="BA76" s="404"/>
      <c r="BB76" s="404"/>
      <c r="BC76" s="404"/>
      <c r="BD76" s="404"/>
      <c r="BE76" s="404"/>
      <c r="BF76" s="404"/>
      <c r="BG76" s="404"/>
      <c r="BH76" s="404"/>
      <c r="BI76" s="404"/>
      <c r="BJ76" s="404"/>
      <c r="BK76" s="404"/>
      <c r="BL76" s="404"/>
      <c r="BM76" s="404"/>
      <c r="BN76" s="404"/>
    </row>
    <row r="77" spans="1:66" s="250" customFormat="1" ht="18" hidden="1">
      <c r="A77" s="248" t="str">
        <f t="shared" ref="A77:A115" si="1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259" t="s">
        <v>57</v>
      </c>
      <c r="C77" s="250" t="s">
        <v>58</v>
      </c>
      <c r="D77" s="251"/>
      <c r="E77" s="406">
        <v>46057</v>
      </c>
      <c r="F77" s="277">
        <f t="shared" si="8"/>
        <v>46063</v>
      </c>
      <c r="G77" s="389">
        <v>7</v>
      </c>
      <c r="H77" s="390">
        <v>0</v>
      </c>
      <c r="I77" s="254">
        <f t="shared" si="9"/>
        <v>5</v>
      </c>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18" hidden="1">
      <c r="A78" s="248" t="str">
        <f t="shared" si="10"/>
        <v>1.2</v>
      </c>
      <c r="B78" s="259" t="s">
        <v>59</v>
      </c>
      <c r="C78" s="250" t="s">
        <v>20</v>
      </c>
      <c r="D78" s="251"/>
      <c r="E78" s="406">
        <v>46064</v>
      </c>
      <c r="F78" s="277">
        <f t="shared" si="8"/>
        <v>46070</v>
      </c>
      <c r="G78" s="389">
        <v>7</v>
      </c>
      <c r="H78" s="390">
        <v>0</v>
      </c>
      <c r="I78" s="254">
        <f t="shared" si="9"/>
        <v>5</v>
      </c>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250" customFormat="1" ht="44.25" hidden="1" customHeight="1">
      <c r="A79" s="248" t="str">
        <f t="shared" si="10"/>
        <v>1.3</v>
      </c>
      <c r="B79" s="259" t="s">
        <v>60</v>
      </c>
      <c r="C79" s="250" t="s">
        <v>28</v>
      </c>
      <c r="D79" s="251"/>
      <c r="E79" s="406">
        <v>46064</v>
      </c>
      <c r="F79" s="277">
        <f t="shared" si="8"/>
        <v>46070</v>
      </c>
      <c r="G79" s="389">
        <v>7</v>
      </c>
      <c r="H79" s="390">
        <v>0</v>
      </c>
      <c r="I79" s="254">
        <f t="shared" si="9"/>
        <v>5</v>
      </c>
      <c r="J79" s="255"/>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row>
    <row r="80" spans="1:66" s="250" customFormat="1" ht="18" hidden="1">
      <c r="A80" s="248" t="str">
        <f t="shared" si="10"/>
        <v>1.4</v>
      </c>
      <c r="B80" s="259" t="s">
        <v>61</v>
      </c>
      <c r="C80" s="250" t="s">
        <v>20</v>
      </c>
      <c r="D80" s="251"/>
      <c r="E80" s="406">
        <v>46071</v>
      </c>
      <c r="F80" s="277">
        <f t="shared" si="8"/>
        <v>46077</v>
      </c>
      <c r="G80" s="389">
        <v>7</v>
      </c>
      <c r="H80" s="390">
        <v>0</v>
      </c>
      <c r="I80" s="254">
        <f t="shared" si="9"/>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hidden="1">
      <c r="A81" s="248" t="str">
        <f t="shared" si="10"/>
        <v>1.5</v>
      </c>
      <c r="B81" s="259" t="s">
        <v>62</v>
      </c>
      <c r="C81" s="250" t="s">
        <v>28</v>
      </c>
      <c r="D81" s="251"/>
      <c r="E81" s="406">
        <v>46071</v>
      </c>
      <c r="F81" s="277">
        <f t="shared" si="8"/>
        <v>46077</v>
      </c>
      <c r="G81" s="389">
        <v>7</v>
      </c>
      <c r="H81" s="390">
        <v>0</v>
      </c>
      <c r="I81" s="254">
        <f t="shared" si="9"/>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18" hidden="1">
      <c r="A82" s="248" t="str">
        <f t="shared" si="10"/>
        <v>1.6</v>
      </c>
      <c r="B82" s="259" t="s">
        <v>63</v>
      </c>
      <c r="C82" s="250" t="s">
        <v>20</v>
      </c>
      <c r="D82" s="251"/>
      <c r="E82" s="406">
        <v>46078</v>
      </c>
      <c r="F82" s="277">
        <f t="shared" si="8"/>
        <v>46084</v>
      </c>
      <c r="G82" s="389">
        <v>7</v>
      </c>
      <c r="H82" s="390">
        <v>0</v>
      </c>
      <c r="I82" s="254">
        <f t="shared" si="9"/>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10"/>
        <v>1.7</v>
      </c>
      <c r="B83" s="259" t="s">
        <v>64</v>
      </c>
      <c r="C83" s="250" t="s">
        <v>28</v>
      </c>
      <c r="D83" s="251"/>
      <c r="E83" s="406">
        <v>46078</v>
      </c>
      <c r="F83" s="277">
        <f t="shared" si="8"/>
        <v>46084</v>
      </c>
      <c r="G83" s="389">
        <v>7</v>
      </c>
      <c r="H83" s="390">
        <v>0</v>
      </c>
      <c r="I83" s="254">
        <f t="shared" si="9"/>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10"/>
        <v>1.8</v>
      </c>
      <c r="B84" s="259" t="s">
        <v>65</v>
      </c>
      <c r="C84" s="250" t="s">
        <v>66</v>
      </c>
      <c r="D84" s="251"/>
      <c r="E84" s="406">
        <v>46057</v>
      </c>
      <c r="F84" s="277">
        <f t="shared" si="8"/>
        <v>46063</v>
      </c>
      <c r="G84" s="389">
        <v>7</v>
      </c>
      <c r="H84" s="390">
        <v>0</v>
      </c>
      <c r="I84" s="254">
        <f t="shared" si="9"/>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10"/>
        <v>1.9</v>
      </c>
      <c r="B85" s="259" t="s">
        <v>67</v>
      </c>
      <c r="C85" s="250" t="s">
        <v>20</v>
      </c>
      <c r="D85" s="251"/>
      <c r="E85" s="406">
        <v>46085</v>
      </c>
      <c r="F85" s="277">
        <f t="shared" si="8"/>
        <v>46091</v>
      </c>
      <c r="G85" s="389">
        <v>7</v>
      </c>
      <c r="H85" s="390">
        <v>0</v>
      </c>
      <c r="I85" s="254">
        <f t="shared" si="9"/>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10"/>
        <v>1.10</v>
      </c>
      <c r="B86" s="259" t="s">
        <v>68</v>
      </c>
      <c r="C86" s="250" t="s">
        <v>28</v>
      </c>
      <c r="D86" s="251"/>
      <c r="E86" s="406">
        <v>46085</v>
      </c>
      <c r="F86" s="277">
        <f t="shared" si="8"/>
        <v>46091</v>
      </c>
      <c r="G86" s="389">
        <v>7</v>
      </c>
      <c r="H86" s="390">
        <v>0</v>
      </c>
      <c r="I86" s="254">
        <f t="shared" si="9"/>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10"/>
        <v>1.11</v>
      </c>
      <c r="B87" s="259" t="s">
        <v>69</v>
      </c>
      <c r="C87" s="250" t="s">
        <v>28</v>
      </c>
      <c r="D87" s="251"/>
      <c r="E87" s="406">
        <v>46092</v>
      </c>
      <c r="F87" s="277">
        <f t="shared" si="8"/>
        <v>46098</v>
      </c>
      <c r="G87" s="389">
        <v>7</v>
      </c>
      <c r="H87" s="390">
        <v>0</v>
      </c>
      <c r="I87" s="254">
        <f t="shared" si="9"/>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10"/>
        <v>1.12</v>
      </c>
      <c r="B88" s="259" t="s">
        <v>70</v>
      </c>
      <c r="C88" s="250" t="s">
        <v>20</v>
      </c>
      <c r="D88" s="251"/>
      <c r="E88" s="406">
        <v>46092</v>
      </c>
      <c r="F88" s="277">
        <f t="shared" si="8"/>
        <v>46098</v>
      </c>
      <c r="G88" s="389">
        <v>7</v>
      </c>
      <c r="H88" s="390">
        <v>0</v>
      </c>
      <c r="I88" s="254">
        <f t="shared" si="9"/>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10"/>
        <v>1.13</v>
      </c>
      <c r="B89" s="259" t="s">
        <v>71</v>
      </c>
      <c r="C89" s="250" t="s">
        <v>28</v>
      </c>
      <c r="D89" s="251"/>
      <c r="E89" s="406">
        <v>46099</v>
      </c>
      <c r="F89" s="277">
        <f t="shared" si="8"/>
        <v>46105</v>
      </c>
      <c r="G89" s="389">
        <v>7</v>
      </c>
      <c r="H89" s="390">
        <v>0</v>
      </c>
      <c r="I89" s="254">
        <f t="shared" si="9"/>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10"/>
        <v>1.14</v>
      </c>
      <c r="B90" s="259" t="s">
        <v>72</v>
      </c>
      <c r="C90" s="250" t="s">
        <v>28</v>
      </c>
      <c r="D90" s="251"/>
      <c r="E90" s="406">
        <v>46106</v>
      </c>
      <c r="F90" s="277">
        <f t="shared" si="8"/>
        <v>46112</v>
      </c>
      <c r="G90" s="389">
        <v>7</v>
      </c>
      <c r="H90" s="390">
        <v>0</v>
      </c>
      <c r="I90" s="254">
        <f t="shared" si="9"/>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10"/>
        <v>1.15</v>
      </c>
      <c r="B91" s="259" t="s">
        <v>73</v>
      </c>
      <c r="C91" s="250" t="s">
        <v>28</v>
      </c>
      <c r="D91" s="251"/>
      <c r="E91" s="406">
        <v>46106</v>
      </c>
      <c r="F91" s="277">
        <f t="shared" si="8"/>
        <v>46112</v>
      </c>
      <c r="G91" s="389">
        <v>7</v>
      </c>
      <c r="H91" s="390">
        <v>0</v>
      </c>
      <c r="I91" s="254">
        <f t="shared" si="9"/>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10"/>
        <v>1.16</v>
      </c>
      <c r="B92" s="259" t="s">
        <v>74</v>
      </c>
      <c r="C92" s="250" t="s">
        <v>28</v>
      </c>
      <c r="D92" s="251"/>
      <c r="E92" s="406">
        <v>46113</v>
      </c>
      <c r="F92" s="277">
        <f t="shared" si="8"/>
        <v>46119</v>
      </c>
      <c r="G92" s="389">
        <v>7</v>
      </c>
      <c r="H92" s="390">
        <v>0</v>
      </c>
      <c r="I92" s="254">
        <f t="shared" si="9"/>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10"/>
        <v>1.17</v>
      </c>
      <c r="B93" s="259" t="s">
        <v>75</v>
      </c>
      <c r="C93" s="250" t="s">
        <v>20</v>
      </c>
      <c r="D93" s="251"/>
      <c r="E93" s="406">
        <v>46113</v>
      </c>
      <c r="F93" s="277">
        <f t="shared" si="8"/>
        <v>46119</v>
      </c>
      <c r="G93" s="389">
        <v>7</v>
      </c>
      <c r="H93" s="390">
        <v>0</v>
      </c>
      <c r="I93" s="254">
        <f t="shared" si="9"/>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10"/>
        <v>1.18</v>
      </c>
      <c r="B94" s="259" t="s">
        <v>76</v>
      </c>
      <c r="C94" s="250" t="s">
        <v>28</v>
      </c>
      <c r="D94" s="251"/>
      <c r="E94" s="406">
        <v>46120</v>
      </c>
      <c r="F94" s="277">
        <f t="shared" si="8"/>
        <v>46126</v>
      </c>
      <c r="G94" s="389">
        <v>7</v>
      </c>
      <c r="H94" s="390">
        <v>0</v>
      </c>
      <c r="I94" s="254">
        <f t="shared" si="9"/>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10"/>
        <v>1.19</v>
      </c>
      <c r="B95" s="259" t="s">
        <v>77</v>
      </c>
      <c r="C95" s="250" t="s">
        <v>20</v>
      </c>
      <c r="D95" s="251"/>
      <c r="E95" s="406">
        <v>46120</v>
      </c>
      <c r="F95" s="277">
        <f t="shared" si="8"/>
        <v>46126</v>
      </c>
      <c r="G95" s="389">
        <v>7</v>
      </c>
      <c r="H95" s="390">
        <v>0</v>
      </c>
      <c r="I95" s="254">
        <f t="shared" si="9"/>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10"/>
        <v>1.20</v>
      </c>
      <c r="B96" s="259" t="s">
        <v>78</v>
      </c>
      <c r="C96" s="250" t="s">
        <v>28</v>
      </c>
      <c r="D96" s="251"/>
      <c r="E96" s="406">
        <v>46127</v>
      </c>
      <c r="F96" s="277">
        <f t="shared" si="8"/>
        <v>46133</v>
      </c>
      <c r="G96" s="389">
        <v>7</v>
      </c>
      <c r="H96" s="390">
        <v>0</v>
      </c>
      <c r="I96" s="254">
        <f t="shared" si="9"/>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10"/>
        <v>1.21</v>
      </c>
      <c r="B97" s="259" t="s">
        <v>79</v>
      </c>
      <c r="C97" s="250" t="s">
        <v>20</v>
      </c>
      <c r="D97" s="251"/>
      <c r="E97" s="406">
        <v>46127</v>
      </c>
      <c r="F97" s="277">
        <f t="shared" si="8"/>
        <v>46133</v>
      </c>
      <c r="G97" s="389">
        <v>7</v>
      </c>
      <c r="H97" s="390">
        <v>0</v>
      </c>
      <c r="I97" s="254">
        <f t="shared" si="9"/>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10"/>
        <v>1.22</v>
      </c>
      <c r="B98" s="259" t="s">
        <v>80</v>
      </c>
      <c r="C98" s="250" t="s">
        <v>28</v>
      </c>
      <c r="D98" s="251"/>
      <c r="E98" s="406">
        <v>46134</v>
      </c>
      <c r="F98" s="277">
        <f t="shared" si="8"/>
        <v>46140</v>
      </c>
      <c r="G98" s="389">
        <v>7</v>
      </c>
      <c r="H98" s="390">
        <v>0</v>
      </c>
      <c r="I98" s="254">
        <f t="shared" si="9"/>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10"/>
        <v>1.23</v>
      </c>
      <c r="B99" s="259" t="s">
        <v>81</v>
      </c>
      <c r="C99" s="250" t="s">
        <v>20</v>
      </c>
      <c r="D99" s="251"/>
      <c r="E99" s="406">
        <v>46134</v>
      </c>
      <c r="F99" s="277">
        <f t="shared" si="8"/>
        <v>46140</v>
      </c>
      <c r="G99" s="389">
        <v>7</v>
      </c>
      <c r="H99" s="390">
        <v>0</v>
      </c>
      <c r="I99" s="254">
        <f t="shared" si="9"/>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10"/>
        <v>1.24</v>
      </c>
      <c r="B100" s="259" t="s">
        <v>82</v>
      </c>
      <c r="C100" s="250" t="s">
        <v>28</v>
      </c>
      <c r="D100" s="251"/>
      <c r="E100" s="406">
        <v>46141</v>
      </c>
      <c r="F100" s="277">
        <f t="shared" si="8"/>
        <v>46147</v>
      </c>
      <c r="G100" s="389">
        <v>7</v>
      </c>
      <c r="H100" s="390">
        <v>0</v>
      </c>
      <c r="I100" s="254">
        <f t="shared" si="9"/>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10"/>
        <v>1.25</v>
      </c>
      <c r="B101" s="259" t="s">
        <v>83</v>
      </c>
      <c r="C101" s="250" t="s">
        <v>28</v>
      </c>
      <c r="D101" s="251"/>
      <c r="E101" s="406">
        <v>46141</v>
      </c>
      <c r="F101" s="277">
        <f t="shared" si="8"/>
        <v>46147</v>
      </c>
      <c r="G101" s="389">
        <v>7</v>
      </c>
      <c r="H101" s="390">
        <v>0</v>
      </c>
      <c r="I101" s="254">
        <f t="shared" si="9"/>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10"/>
        <v>1.26</v>
      </c>
      <c r="B102" s="259" t="s">
        <v>84</v>
      </c>
      <c r="C102" s="250" t="s">
        <v>28</v>
      </c>
      <c r="D102" s="251"/>
      <c r="E102" s="406">
        <v>46148</v>
      </c>
      <c r="F102" s="277">
        <f t="shared" si="8"/>
        <v>46154</v>
      </c>
      <c r="G102" s="389">
        <v>7</v>
      </c>
      <c r="H102" s="390">
        <v>0</v>
      </c>
      <c r="I102" s="254">
        <f t="shared" si="9"/>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10"/>
        <v>1.27</v>
      </c>
      <c r="B103" s="259" t="s">
        <v>85</v>
      </c>
      <c r="C103" s="250" t="s">
        <v>28</v>
      </c>
      <c r="D103" s="251"/>
      <c r="E103" s="406">
        <v>46148</v>
      </c>
      <c r="F103" s="277">
        <f t="shared" si="8"/>
        <v>46154</v>
      </c>
      <c r="G103" s="389">
        <v>7</v>
      </c>
      <c r="H103" s="390">
        <v>0</v>
      </c>
      <c r="I103" s="254">
        <f t="shared" si="9"/>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387" customFormat="1" ht="18" hidden="1">
      <c r="A104" s="397" t="str">
        <f>IF(ISERROR(VALUE(SUBSTITUTE(prevWBS,".",""))),"1",IF(ISERROR(FIND("`",SUBSTITUTE(prevWBS,".","`",1))),TEXT(VALUE(prevWBS)+1,"#"),TEXT(VALUE(LEFT(prevWBS,FIND("`",SUBSTITUTE(prevWBS,".","`",1))-1))+1,"#")))</f>
        <v>2</v>
      </c>
      <c r="B104" s="398" t="s">
        <v>86</v>
      </c>
      <c r="D104" s="399"/>
      <c r="E104" s="408"/>
      <c r="F104" s="408" t="str">
        <f t="shared" si="8"/>
        <v xml:space="preserve"> - </v>
      </c>
      <c r="G104" s="400"/>
      <c r="H104" s="401"/>
      <c r="I104" s="402" t="str">
        <f t="shared" si="9"/>
        <v xml:space="preserve"> - </v>
      </c>
      <c r="J104" s="403"/>
      <c r="K104" s="404"/>
      <c r="L104" s="404"/>
      <c r="M104" s="404"/>
      <c r="N104" s="404"/>
      <c r="O104" s="404"/>
      <c r="P104" s="404"/>
      <c r="Q104" s="404"/>
      <c r="R104" s="404"/>
      <c r="S104" s="404"/>
      <c r="T104" s="404"/>
      <c r="U104" s="404"/>
      <c r="V104" s="404"/>
      <c r="W104" s="404"/>
      <c r="X104" s="404"/>
      <c r="Y104" s="404"/>
      <c r="Z104" s="404"/>
      <c r="AA104" s="404"/>
      <c r="AB104" s="404"/>
      <c r="AC104" s="404"/>
      <c r="AD104" s="404"/>
      <c r="AE104" s="404"/>
      <c r="AF104" s="404"/>
      <c r="AG104" s="404"/>
      <c r="AH104" s="404"/>
      <c r="AI104" s="404"/>
      <c r="AJ104" s="404"/>
      <c r="AK104" s="404"/>
      <c r="AL104" s="404"/>
      <c r="AM104" s="404"/>
      <c r="AN104" s="404"/>
      <c r="AO104" s="404"/>
      <c r="AP104" s="404"/>
      <c r="AQ104" s="404"/>
      <c r="AR104" s="404"/>
      <c r="AS104" s="404"/>
      <c r="AT104" s="404"/>
      <c r="AU104" s="404"/>
      <c r="AV104" s="404"/>
      <c r="AW104" s="404"/>
      <c r="AX104" s="404"/>
      <c r="AY104" s="404"/>
      <c r="AZ104" s="404"/>
      <c r="BA104" s="404"/>
      <c r="BB104" s="404"/>
      <c r="BC104" s="404"/>
      <c r="BD104" s="404"/>
      <c r="BE104" s="404"/>
      <c r="BF104" s="404"/>
      <c r="BG104" s="404"/>
      <c r="BH104" s="404"/>
      <c r="BI104" s="404"/>
      <c r="BJ104" s="404"/>
      <c r="BK104" s="404"/>
      <c r="BL104" s="404"/>
      <c r="BM104" s="404"/>
      <c r="BN104" s="404"/>
    </row>
    <row r="105" spans="1:66" s="250" customFormat="1" ht="18" hidden="1">
      <c r="A105" s="248" t="str">
        <f t="shared" si="10"/>
        <v>2.1</v>
      </c>
      <c r="B105" s="268" t="s">
        <v>87</v>
      </c>
      <c r="C105" s="250" t="s">
        <v>66</v>
      </c>
      <c r="D105" s="251"/>
      <c r="E105" s="406">
        <v>46034</v>
      </c>
      <c r="F105" s="277">
        <f t="shared" si="8"/>
        <v>46038</v>
      </c>
      <c r="G105" s="389">
        <v>5</v>
      </c>
      <c r="H105" s="390">
        <v>0</v>
      </c>
      <c r="I105" s="254">
        <f t="shared" si="9"/>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18" hidden="1">
      <c r="A106" s="248" t="str">
        <f t="shared" si="10"/>
        <v>2.2</v>
      </c>
      <c r="B106" s="268" t="s">
        <v>88</v>
      </c>
      <c r="C106" s="250" t="s">
        <v>89</v>
      </c>
      <c r="D106" s="251"/>
      <c r="E106" s="406">
        <v>46023</v>
      </c>
      <c r="F106" s="277">
        <f t="shared" si="8"/>
        <v>46032</v>
      </c>
      <c r="G106" s="389">
        <v>10</v>
      </c>
      <c r="H106" s="390">
        <v>0</v>
      </c>
      <c r="I106" s="254">
        <v>6</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250" customFormat="1" ht="45" hidden="1" customHeight="1">
      <c r="A107" s="248" t="str">
        <f t="shared" si="10"/>
        <v>2.3</v>
      </c>
      <c r="B107" s="268" t="s">
        <v>90</v>
      </c>
      <c r="C107" s="250" t="s">
        <v>58</v>
      </c>
      <c r="D107" s="251"/>
      <c r="E107" s="406">
        <v>46034</v>
      </c>
      <c r="F107" s="277">
        <f t="shared" si="8"/>
        <v>46038</v>
      </c>
      <c r="G107" s="389">
        <v>5</v>
      </c>
      <c r="H107" s="390">
        <v>0</v>
      </c>
      <c r="I107" s="254">
        <v>5</v>
      </c>
      <c r="J107" s="255"/>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c r="BH107" s="248"/>
      <c r="BI107" s="248"/>
      <c r="BJ107" s="248"/>
      <c r="BK107" s="248"/>
      <c r="BL107" s="248"/>
      <c r="BM107" s="248"/>
      <c r="BN107" s="248"/>
    </row>
    <row r="108" spans="1:66" s="387" customFormat="1" ht="18" hidden="1">
      <c r="A108" s="397" t="str">
        <f>IF(ISERROR(VALUE(SUBSTITUTE(prevWBS,".",""))),"1",IF(ISERROR(FIND("`",SUBSTITUTE(prevWBS,".","`",1))),TEXT(VALUE(prevWBS)+1,"#"),TEXT(VALUE(LEFT(prevWBS,FIND("`",SUBSTITUTE(prevWBS,".","`",1))-1))+1,"#")))</f>
        <v>3</v>
      </c>
      <c r="B108" s="398" t="s">
        <v>91</v>
      </c>
      <c r="D108" s="399"/>
      <c r="E108" s="408"/>
      <c r="F108" s="408" t="str">
        <f t="shared" si="8"/>
        <v xml:space="preserve"> - </v>
      </c>
      <c r="G108" s="400"/>
      <c r="H108" s="401"/>
      <c r="I108" s="402" t="str">
        <f t="shared" ref="I108" si="11">IF(OR(F108=0,E108=0)," - ",NETWORKDAYS(E108,F108))</f>
        <v xml:space="preserve"> - </v>
      </c>
      <c r="J108" s="403"/>
      <c r="K108" s="404"/>
      <c r="L108" s="404"/>
      <c r="M108" s="404"/>
      <c r="N108" s="404"/>
      <c r="O108" s="404"/>
      <c r="P108" s="404"/>
      <c r="Q108" s="404"/>
      <c r="R108" s="404"/>
      <c r="S108" s="404"/>
      <c r="T108" s="404"/>
      <c r="U108" s="404"/>
      <c r="V108" s="404"/>
      <c r="W108" s="404"/>
      <c r="X108" s="404"/>
      <c r="Y108" s="404"/>
      <c r="Z108" s="404"/>
      <c r="AA108" s="404"/>
      <c r="AB108" s="404"/>
      <c r="AC108" s="404"/>
      <c r="AD108" s="404"/>
      <c r="AE108" s="404"/>
      <c r="AF108" s="404"/>
      <c r="AG108" s="404"/>
      <c r="AH108" s="404"/>
      <c r="AI108" s="404"/>
      <c r="AJ108" s="404"/>
      <c r="AK108" s="404"/>
      <c r="AL108" s="404"/>
      <c r="AM108" s="404"/>
      <c r="AN108" s="404"/>
      <c r="AO108" s="404"/>
      <c r="AP108" s="404"/>
      <c r="AQ108" s="404"/>
      <c r="AR108" s="404"/>
      <c r="AS108" s="404"/>
      <c r="AT108" s="404"/>
      <c r="AU108" s="404"/>
      <c r="AV108" s="404"/>
      <c r="AW108" s="404"/>
      <c r="AX108" s="404"/>
      <c r="AY108" s="404"/>
      <c r="AZ108" s="404"/>
      <c r="BA108" s="404"/>
      <c r="BB108" s="404"/>
      <c r="BC108" s="404"/>
      <c r="BD108" s="404"/>
      <c r="BE108" s="404"/>
      <c r="BF108" s="404"/>
      <c r="BG108" s="404"/>
      <c r="BH108" s="404"/>
      <c r="BI108" s="404"/>
      <c r="BJ108" s="404"/>
      <c r="BK108" s="404"/>
      <c r="BL108" s="404"/>
      <c r="BM108" s="404"/>
      <c r="BN108" s="404"/>
    </row>
    <row r="109" spans="1:66" s="250" customFormat="1" ht="18" hidden="1">
      <c r="A109" s="248" t="str">
        <f t="shared" si="10"/>
        <v>3.1</v>
      </c>
      <c r="B109" s="268" t="s">
        <v>92</v>
      </c>
      <c r="C109" s="250" t="s">
        <v>66</v>
      </c>
      <c r="D109" s="251"/>
      <c r="E109" s="406">
        <v>46041</v>
      </c>
      <c r="F109" s="277">
        <f t="shared" si="8"/>
        <v>46044</v>
      </c>
      <c r="G109" s="389">
        <v>4</v>
      </c>
      <c r="H109" s="390">
        <v>0</v>
      </c>
      <c r="I109" s="254">
        <v>4</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18" hidden="1">
      <c r="A110" s="248" t="str">
        <f t="shared" si="10"/>
        <v>3.2</v>
      </c>
      <c r="B110" s="268" t="s">
        <v>93</v>
      </c>
      <c r="C110" s="250" t="s">
        <v>58</v>
      </c>
      <c r="D110" s="251"/>
      <c r="E110" s="406">
        <v>46041</v>
      </c>
      <c r="F110" s="277">
        <f t="shared" si="8"/>
        <v>46044</v>
      </c>
      <c r="G110" s="389">
        <v>4</v>
      </c>
      <c r="H110" s="390">
        <v>0</v>
      </c>
      <c r="I110" s="254">
        <v>4</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250" customFormat="1" ht="18" hidden="1">
      <c r="A111" s="248" t="str">
        <f t="shared" si="10"/>
        <v>3.3</v>
      </c>
      <c r="B111" s="268" t="s">
        <v>94</v>
      </c>
      <c r="C111" s="250" t="s">
        <v>20</v>
      </c>
      <c r="D111" s="251"/>
      <c r="E111" s="406">
        <v>46045</v>
      </c>
      <c r="F111" s="277">
        <f t="shared" si="8"/>
        <v>46050</v>
      </c>
      <c r="G111" s="389">
        <v>6</v>
      </c>
      <c r="H111" s="390">
        <v>0</v>
      </c>
      <c r="I111" s="254">
        <v>4</v>
      </c>
      <c r="J111" s="255"/>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8"/>
      <c r="BN111" s="248"/>
    </row>
    <row r="112" spans="1:66" s="250" customFormat="1" ht="18" hidden="1">
      <c r="A112" s="248" t="str">
        <f t="shared" si="10"/>
        <v>3.4</v>
      </c>
      <c r="B112" s="268" t="s">
        <v>95</v>
      </c>
      <c r="C112" s="250" t="s">
        <v>20</v>
      </c>
      <c r="D112" s="251"/>
      <c r="E112" s="406">
        <v>46051</v>
      </c>
      <c r="F112" s="277">
        <f t="shared" si="8"/>
        <v>46056</v>
      </c>
      <c r="G112" s="389">
        <v>6</v>
      </c>
      <c r="H112" s="390">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10"/>
        <v>3.5</v>
      </c>
      <c r="B113" s="268" t="s">
        <v>96</v>
      </c>
      <c r="C113" s="250" t="s">
        <v>28</v>
      </c>
      <c r="D113" s="251"/>
      <c r="E113" s="406">
        <v>46045</v>
      </c>
      <c r="F113" s="277">
        <f t="shared" si="8"/>
        <v>46050</v>
      </c>
      <c r="G113" s="389">
        <v>6</v>
      </c>
      <c r="H113" s="390">
        <v>0</v>
      </c>
      <c r="I113" s="254">
        <v>4</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387" customFormat="1" ht="18" hidden="1">
      <c r="A114" s="397" t="str">
        <f>IF(ISERROR(VALUE(SUBSTITUTE(prevWBS,".",""))),"1",IF(ISERROR(FIND("`",SUBSTITUTE(prevWBS,".","`",1))),TEXT(VALUE(prevWBS)+1,"#"),TEXT(VALUE(LEFT(prevWBS,FIND("`",SUBSTITUTE(prevWBS,".","`",1))-1))+1,"#")))</f>
        <v>4</v>
      </c>
      <c r="B114" s="398" t="s">
        <v>97</v>
      </c>
      <c r="D114" s="399"/>
      <c r="E114" s="408"/>
      <c r="F114" s="408" t="str">
        <f t="shared" si="8"/>
        <v xml:space="preserve"> - </v>
      </c>
      <c r="G114" s="400"/>
      <c r="H114" s="401"/>
      <c r="I114" s="402" t="str">
        <f t="shared" ref="I114" si="12">IF(OR(F114=0,E114=0)," - ",NETWORKDAYS(E114,F114))</f>
        <v xml:space="preserve"> - </v>
      </c>
      <c r="J114" s="403"/>
      <c r="K114" s="404"/>
      <c r="L114" s="404"/>
      <c r="M114" s="404"/>
      <c r="N114" s="404"/>
      <c r="O114" s="404"/>
      <c r="P114" s="404"/>
      <c r="Q114" s="404"/>
      <c r="R114" s="404"/>
      <c r="S114" s="404"/>
      <c r="T114" s="404"/>
      <c r="U114" s="404"/>
      <c r="V114" s="404"/>
      <c r="W114" s="404"/>
      <c r="X114" s="404"/>
      <c r="Y114" s="404"/>
      <c r="Z114" s="404"/>
      <c r="AA114" s="404"/>
      <c r="AB114" s="404"/>
      <c r="AC114" s="404"/>
      <c r="AD114" s="404"/>
      <c r="AE114" s="404"/>
      <c r="AF114" s="404"/>
      <c r="AG114" s="404"/>
      <c r="AH114" s="404"/>
      <c r="AI114" s="404"/>
      <c r="AJ114" s="404"/>
      <c r="AK114" s="404"/>
      <c r="AL114" s="404"/>
      <c r="AM114" s="404"/>
      <c r="AN114" s="404"/>
      <c r="AO114" s="404"/>
      <c r="AP114" s="404"/>
      <c r="AQ114" s="404"/>
      <c r="AR114" s="404"/>
      <c r="AS114" s="404"/>
      <c r="AT114" s="404"/>
      <c r="AU114" s="404"/>
      <c r="AV114" s="404"/>
      <c r="AW114" s="404"/>
      <c r="AX114" s="404"/>
      <c r="AY114" s="404"/>
      <c r="AZ114" s="404"/>
      <c r="BA114" s="404"/>
      <c r="BB114" s="404"/>
      <c r="BC114" s="404"/>
      <c r="BD114" s="404"/>
      <c r="BE114" s="404"/>
      <c r="BF114" s="404"/>
      <c r="BG114" s="404"/>
      <c r="BH114" s="404"/>
      <c r="BI114" s="404"/>
      <c r="BJ114" s="404"/>
      <c r="BK114" s="404"/>
      <c r="BL114" s="404"/>
      <c r="BM114" s="404"/>
      <c r="BN114" s="404"/>
    </row>
    <row r="115" spans="1:66" s="250" customFormat="1" ht="18" hidden="1">
      <c r="A115" s="248" t="str">
        <f t="shared" si="10"/>
        <v>4.1</v>
      </c>
      <c r="B115" s="268" t="s">
        <v>98</v>
      </c>
      <c r="C115" s="250" t="s">
        <v>66</v>
      </c>
      <c r="D115" s="251"/>
      <c r="E115" s="406">
        <v>46051</v>
      </c>
      <c r="F115" s="277">
        <f t="shared" si="8"/>
        <v>46056</v>
      </c>
      <c r="G115" s="389">
        <v>6</v>
      </c>
      <c r="H115" s="390">
        <v>0</v>
      </c>
      <c r="I115" s="254">
        <v>4</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sheetData>
  <sheetProtection formatCells="0" formatColumns="0" formatRows="0" insertRows="0" deleteRows="0"/>
  <autoFilter ref="A7:BN60">
    <filterColumn colId="2">
      <filters>
        <filter val="Baim"/>
        <filter val="Baim, Budi"/>
        <filter val="Baim, Budi, Jali, Star"/>
        <filter val="Star"/>
      </filters>
    </filterColumn>
  </autoFilter>
  <mergeCells count="19">
    <mergeCell ref="AT5:AZ5"/>
    <mergeCell ref="BA5:BG5"/>
    <mergeCell ref="BH5:BN5"/>
    <mergeCell ref="AM4:AS4"/>
    <mergeCell ref="AT4:AZ4"/>
    <mergeCell ref="BA4:BG4"/>
    <mergeCell ref="BH4:BN4"/>
    <mergeCell ref="AM5:AS5"/>
    <mergeCell ref="C5:E5"/>
    <mergeCell ref="K5:Q5"/>
    <mergeCell ref="R5:X5"/>
    <mergeCell ref="Y5:AE5"/>
    <mergeCell ref="AF5:AL5"/>
    <mergeCell ref="AF4:AL4"/>
    <mergeCell ref="K1:AE1"/>
    <mergeCell ref="C4:E4"/>
    <mergeCell ref="K4:Q4"/>
    <mergeCell ref="R4:X4"/>
    <mergeCell ref="Y4:AE4"/>
  </mergeCells>
  <conditionalFormatting sqref="H11">
    <cfRule type="dataBar" priority="22">
      <dataBar>
        <cfvo type="num" val="0"/>
        <cfvo type="num" val="1"/>
        <color theme="0" tint="-0.34998626667073579"/>
      </dataBar>
      <extLst>
        <ext xmlns:x14="http://schemas.microsoft.com/office/spreadsheetml/2009/9/main" uri="{B025F937-C7B1-47D3-B67F-A62EFF666E3E}">
          <x14:id>{C4845B80-B828-46CA-ADA3-838DD386BF52}</x14:id>
        </ext>
      </extLst>
    </cfRule>
  </conditionalFormatting>
  <conditionalFormatting sqref="H18">
    <cfRule type="dataBar" priority="11">
      <dataBar>
        <cfvo type="num" val="0"/>
        <cfvo type="num" val="1"/>
        <color theme="0" tint="-0.34998626667073579"/>
      </dataBar>
      <extLst>
        <ext xmlns:x14="http://schemas.microsoft.com/office/spreadsheetml/2009/9/main" uri="{B025F937-C7B1-47D3-B67F-A62EFF666E3E}">
          <x14:id>{6125C804-4A93-4B86-B844-9D78CE2E4BD4}</x14:id>
        </ext>
      </extLst>
    </cfRule>
  </conditionalFormatting>
  <conditionalFormatting sqref="H19">
    <cfRule type="dataBar" priority="7">
      <dataBar>
        <cfvo type="num" val="0"/>
        <cfvo type="num" val="1"/>
        <color theme="0" tint="-0.34998626667073579"/>
      </dataBar>
      <extLst>
        <ext xmlns:x14="http://schemas.microsoft.com/office/spreadsheetml/2009/9/main" uri="{B025F937-C7B1-47D3-B67F-A62EFF666E3E}">
          <x14:id>{BE7EC654-5E8F-477F-9585-EF50F36E2B2A}</x14:id>
        </ext>
      </extLst>
    </cfRule>
  </conditionalFormatting>
  <conditionalFormatting sqref="H32">
    <cfRule type="dataBar" priority="6">
      <dataBar>
        <cfvo type="num" val="0"/>
        <cfvo type="num" val="1"/>
        <color theme="0" tint="-0.34998626667073579"/>
      </dataBar>
      <extLst>
        <ext xmlns:x14="http://schemas.microsoft.com/office/spreadsheetml/2009/9/main" uri="{B025F937-C7B1-47D3-B67F-A62EFF666E3E}">
          <x14:id>{D64675B6-DB2A-4C41-AE06-91A8CAD653F0}</x14:id>
        </ext>
      </extLst>
    </cfRule>
  </conditionalFormatting>
  <conditionalFormatting sqref="H33">
    <cfRule type="dataBar" priority="19">
      <dataBar>
        <cfvo type="num" val="0"/>
        <cfvo type="num" val="1"/>
        <color theme="0" tint="-0.34998626667073579"/>
      </dataBar>
      <extLst>
        <ext xmlns:x14="http://schemas.microsoft.com/office/spreadsheetml/2009/9/main" uri="{B025F937-C7B1-47D3-B67F-A62EFF666E3E}">
          <x14:id>{16338C2F-4F77-40DC-9215-A8F7446E4888}</x14:id>
        </ext>
      </extLst>
    </cfRule>
  </conditionalFormatting>
  <conditionalFormatting sqref="H34">
    <cfRule type="dataBar" priority="18">
      <dataBar>
        <cfvo type="num" val="0"/>
        <cfvo type="num" val="1"/>
        <color theme="0" tint="-0.34998626667073579"/>
      </dataBar>
      <extLst>
        <ext xmlns:x14="http://schemas.microsoft.com/office/spreadsheetml/2009/9/main" uri="{B025F937-C7B1-47D3-B67F-A62EFF666E3E}">
          <x14:id>{AD553FBD-8F33-4095-B8ED-6DF1CB62D257}</x14:id>
        </ext>
      </extLst>
    </cfRule>
  </conditionalFormatting>
  <conditionalFormatting sqref="H35">
    <cfRule type="dataBar" priority="17">
      <dataBar>
        <cfvo type="num" val="0"/>
        <cfvo type="num" val="1"/>
        <color theme="0" tint="-0.34998626667073579"/>
      </dataBar>
      <extLst>
        <ext xmlns:x14="http://schemas.microsoft.com/office/spreadsheetml/2009/9/main" uri="{B025F937-C7B1-47D3-B67F-A62EFF666E3E}">
          <x14:id>{874DEA34-1F91-4B84-880E-079F8300D239}</x14:id>
        </ext>
      </extLst>
    </cfRule>
  </conditionalFormatting>
  <conditionalFormatting sqref="H36">
    <cfRule type="dataBar" priority="16">
      <dataBar>
        <cfvo type="num" val="0"/>
        <cfvo type="num" val="1"/>
        <color theme="0" tint="-0.34998626667073579"/>
      </dataBar>
      <extLst>
        <ext xmlns:x14="http://schemas.microsoft.com/office/spreadsheetml/2009/9/main" uri="{B025F937-C7B1-47D3-B67F-A62EFF666E3E}">
          <x14:id>{0B9B9E98-3B42-46E4-9614-155EEB63C665}</x14:id>
        </ext>
      </extLst>
    </cfRule>
  </conditionalFormatting>
  <conditionalFormatting sqref="H37">
    <cfRule type="dataBar" priority="15">
      <dataBar>
        <cfvo type="num" val="0"/>
        <cfvo type="num" val="1"/>
        <color theme="0" tint="-0.34998626667073579"/>
      </dataBar>
      <extLst>
        <ext xmlns:x14="http://schemas.microsoft.com/office/spreadsheetml/2009/9/main" uri="{B025F937-C7B1-47D3-B67F-A62EFF666E3E}">
          <x14:id>{7B53A138-5455-4290-A35F-5EAE5720097A}</x14:id>
        </ext>
      </extLst>
    </cfRule>
  </conditionalFormatting>
  <conditionalFormatting sqref="H38">
    <cfRule type="dataBar" priority="14">
      <dataBar>
        <cfvo type="num" val="0"/>
        <cfvo type="num" val="1"/>
        <color theme="0" tint="-0.34998626667073579"/>
      </dataBar>
      <extLst>
        <ext xmlns:x14="http://schemas.microsoft.com/office/spreadsheetml/2009/9/main" uri="{B025F937-C7B1-47D3-B67F-A62EFF666E3E}">
          <x14:id>{4188BA47-AA67-4E34-96F4-CF925B33DC97}</x14:id>
        </ext>
      </extLst>
    </cfRule>
  </conditionalFormatting>
  <conditionalFormatting sqref="H39">
    <cfRule type="dataBar" priority="13">
      <dataBar>
        <cfvo type="num" val="0"/>
        <cfvo type="num" val="1"/>
        <color theme="0" tint="-0.34998626667073579"/>
      </dataBar>
      <extLst>
        <ext xmlns:x14="http://schemas.microsoft.com/office/spreadsheetml/2009/9/main" uri="{B025F937-C7B1-47D3-B67F-A62EFF666E3E}">
          <x14:id>{0F4DBAEB-7C1E-4C2E-ADA9-2545629857DE}</x14:id>
        </ext>
      </extLst>
    </cfRule>
  </conditionalFormatting>
  <conditionalFormatting sqref="H45">
    <cfRule type="dataBar" priority="2">
      <dataBar>
        <cfvo type="num" val="0"/>
        <cfvo type="num" val="1"/>
        <color theme="0" tint="-0.34998626667073579"/>
      </dataBar>
      <extLst>
        <ext xmlns:x14="http://schemas.microsoft.com/office/spreadsheetml/2009/9/main" uri="{B025F937-C7B1-47D3-B67F-A62EFF666E3E}">
          <x14:id>{07370B93-4CA9-49DF-BC39-523EE8569B64}</x14:id>
        </ext>
      </extLst>
    </cfRule>
  </conditionalFormatting>
  <conditionalFormatting sqref="K45:BN45">
    <cfRule type="expression" dxfId="118" priority="1">
      <formula>K$6=TODAY()</formula>
    </cfRule>
  </conditionalFormatting>
  <conditionalFormatting sqref="H90">
    <cfRule type="dataBar" priority="29">
      <dataBar>
        <cfvo type="num" val="0"/>
        <cfvo type="num" val="1"/>
        <color theme="0" tint="-0.34998626667073579"/>
      </dataBar>
      <extLst>
        <ext xmlns:x14="http://schemas.microsoft.com/office/spreadsheetml/2009/9/main" uri="{B025F937-C7B1-47D3-B67F-A62EFF666E3E}">
          <x14:id>{8689D192-3690-466B-845A-E41017A04F16}</x14:id>
        </ext>
      </extLst>
    </cfRule>
  </conditionalFormatting>
  <conditionalFormatting sqref="H91">
    <cfRule type="dataBar" priority="28">
      <dataBar>
        <cfvo type="num" val="0"/>
        <cfvo type="num" val="1"/>
        <color theme="0" tint="-0.34998626667073579"/>
      </dataBar>
      <extLst>
        <ext xmlns:x14="http://schemas.microsoft.com/office/spreadsheetml/2009/9/main" uri="{B025F937-C7B1-47D3-B67F-A62EFF666E3E}">
          <x14:id>{B0CE453B-8CE4-4E49-B6AD-1D6A61FD3053}</x14:id>
        </ext>
      </extLst>
    </cfRule>
  </conditionalFormatting>
  <conditionalFormatting sqref="H99">
    <cfRule type="dataBar" priority="27">
      <dataBar>
        <cfvo type="num" val="0"/>
        <cfvo type="num" val="1"/>
        <color theme="0" tint="-0.34998626667073579"/>
      </dataBar>
      <extLst>
        <ext xmlns:x14="http://schemas.microsoft.com/office/spreadsheetml/2009/9/main" uri="{B025F937-C7B1-47D3-B67F-A62EFF666E3E}">
          <x14:id>{6E2B23F1-89A7-4A67-8CA1-8CD628A81B89}</x14:id>
        </ext>
      </extLst>
    </cfRule>
  </conditionalFormatting>
  <conditionalFormatting sqref="H100">
    <cfRule type="dataBar" priority="26">
      <dataBar>
        <cfvo type="num" val="0"/>
        <cfvo type="num" val="1"/>
        <color theme="0" tint="-0.34998626667073579"/>
      </dataBar>
      <extLst>
        <ext xmlns:x14="http://schemas.microsoft.com/office/spreadsheetml/2009/9/main" uri="{B025F937-C7B1-47D3-B67F-A62EFF666E3E}">
          <x14:id>{3D7CB994-1BE7-4484-8678-651B21B46B27}</x14:id>
        </ext>
      </extLst>
    </cfRule>
  </conditionalFormatting>
  <conditionalFormatting sqref="H101">
    <cfRule type="dataBar" priority="25">
      <dataBar>
        <cfvo type="num" val="0"/>
        <cfvo type="num" val="1"/>
        <color theme="0" tint="-0.34998626667073579"/>
      </dataBar>
      <extLst>
        <ext xmlns:x14="http://schemas.microsoft.com/office/spreadsheetml/2009/9/main" uri="{B025F937-C7B1-47D3-B67F-A62EFF666E3E}">
          <x14:id>{6A3C359F-5D2E-4606-87EA-A5003A93BE5C}</x14:id>
        </ext>
      </extLst>
    </cfRule>
  </conditionalFormatting>
  <conditionalFormatting sqref="H102">
    <cfRule type="dataBar" priority="24">
      <dataBar>
        <cfvo type="num" val="0"/>
        <cfvo type="num" val="1"/>
        <color theme="0" tint="-0.34998626667073579"/>
      </dataBar>
      <extLst>
        <ext xmlns:x14="http://schemas.microsoft.com/office/spreadsheetml/2009/9/main" uri="{B025F937-C7B1-47D3-B67F-A62EFF666E3E}">
          <x14:id>{19227852-9575-46EF-9E3D-FC042EA3F087}</x14:id>
        </ext>
      </extLst>
    </cfRule>
  </conditionalFormatting>
  <conditionalFormatting sqref="H103">
    <cfRule type="dataBar" priority="23">
      <dataBar>
        <cfvo type="num" val="0"/>
        <cfvo type="num" val="1"/>
        <color theme="0" tint="-0.34998626667073579"/>
      </dataBar>
      <extLst>
        <ext xmlns:x14="http://schemas.microsoft.com/office/spreadsheetml/2009/9/main" uri="{B025F937-C7B1-47D3-B67F-A62EFF666E3E}">
          <x14:id>{29DB8086-C6B8-490D-B058-850A380A1C91}</x14:id>
        </ext>
      </extLst>
    </cfRule>
  </conditionalFormatting>
  <conditionalFormatting sqref="H104">
    <cfRule type="dataBar" priority="35">
      <dataBar>
        <cfvo type="num" val="0"/>
        <cfvo type="num" val="1"/>
        <color theme="0" tint="-0.34998626667073579"/>
      </dataBar>
      <extLst>
        <ext xmlns:x14="http://schemas.microsoft.com/office/spreadsheetml/2009/9/main" uri="{B025F937-C7B1-47D3-B67F-A62EFF666E3E}">
          <x14:id>{999D8ED4-C855-4E0E-8B51-AF0959630E50}</x14:id>
        </ext>
      </extLst>
    </cfRule>
  </conditionalFormatting>
  <conditionalFormatting sqref="H108">
    <cfRule type="dataBar" priority="33">
      <dataBar>
        <cfvo type="num" val="0"/>
        <cfvo type="num" val="1"/>
        <color theme="0" tint="-0.34998626667073579"/>
      </dataBar>
      <extLst>
        <ext xmlns:x14="http://schemas.microsoft.com/office/spreadsheetml/2009/9/main" uri="{B025F937-C7B1-47D3-B67F-A62EFF666E3E}">
          <x14:id>{EF0E589B-4CD8-4C13-9D91-DE8407F52A15}</x14:id>
        </ext>
      </extLst>
    </cfRule>
  </conditionalFormatting>
  <conditionalFormatting sqref="H114">
    <cfRule type="dataBar" priority="31">
      <dataBar>
        <cfvo type="num" val="0"/>
        <cfvo type="num" val="1"/>
        <color theme="0" tint="-0.34998626667073579"/>
      </dataBar>
      <extLst>
        <ext xmlns:x14="http://schemas.microsoft.com/office/spreadsheetml/2009/9/main" uri="{B025F937-C7B1-47D3-B67F-A62EFF666E3E}">
          <x14:id>{71C862D5-87F7-4CFD-9199-C68FB429D1CF}</x14:id>
        </ext>
      </extLst>
    </cfRule>
  </conditionalFormatting>
  <conditionalFormatting sqref="H115">
    <cfRule type="dataBar" priority="30">
      <dataBar>
        <cfvo type="num" val="0"/>
        <cfvo type="num" val="1"/>
        <color theme="0" tint="-0.34998626667073579"/>
      </dataBar>
      <extLst>
        <ext xmlns:x14="http://schemas.microsoft.com/office/spreadsheetml/2009/9/main" uri="{B025F937-C7B1-47D3-B67F-A62EFF666E3E}">
          <x14:id>{50B80B4D-90D6-442B-930E-FFEDC791485B}</x14:id>
        </ext>
      </extLst>
    </cfRule>
  </conditionalFormatting>
  <conditionalFormatting sqref="H12:H15">
    <cfRule type="dataBar" priority="21">
      <dataBar>
        <cfvo type="num" val="0"/>
        <cfvo type="num" val="1"/>
        <color theme="0" tint="-0.34998626667073579"/>
      </dataBar>
      <extLst>
        <ext xmlns:x14="http://schemas.microsoft.com/office/spreadsheetml/2009/9/main" uri="{B025F937-C7B1-47D3-B67F-A62EFF666E3E}">
          <x14:id>{7127FB43-2A08-4094-8144-C7E30E2BC65B}</x14:id>
        </ext>
      </extLst>
    </cfRule>
  </conditionalFormatting>
  <conditionalFormatting sqref="H16:H17">
    <cfRule type="dataBar" priority="20">
      <dataBar>
        <cfvo type="num" val="0"/>
        <cfvo type="num" val="1"/>
        <color theme="0" tint="-0.34998626667073579"/>
      </dataBar>
      <extLst>
        <ext xmlns:x14="http://schemas.microsoft.com/office/spreadsheetml/2009/9/main" uri="{B025F937-C7B1-47D3-B67F-A62EFF666E3E}">
          <x14:id>{F9997BFB-1072-4DDC-ADFB-D70021AF25F9}</x14:id>
        </ext>
      </extLst>
    </cfRule>
  </conditionalFormatting>
  <conditionalFormatting sqref="H82:H86">
    <cfRule type="dataBar" priority="39">
      <dataBar>
        <cfvo type="num" val="0"/>
        <cfvo type="num" val="1"/>
        <color theme="0" tint="-0.34998626667073579"/>
      </dataBar>
      <extLst>
        <ext xmlns:x14="http://schemas.microsoft.com/office/spreadsheetml/2009/9/main" uri="{B025F937-C7B1-47D3-B67F-A62EFF666E3E}">
          <x14:id>{E71C68D9-C9D1-4A0E-9690-0AC7A0E753DC}</x14:id>
        </ext>
      </extLst>
    </cfRule>
  </conditionalFormatting>
  <conditionalFormatting sqref="H87:H89">
    <cfRule type="dataBar" priority="38">
      <dataBar>
        <cfvo type="num" val="0"/>
        <cfvo type="num" val="1"/>
        <color theme="0" tint="-0.34998626667073579"/>
      </dataBar>
      <extLst>
        <ext xmlns:x14="http://schemas.microsoft.com/office/spreadsheetml/2009/9/main" uri="{B025F937-C7B1-47D3-B67F-A62EFF666E3E}">
          <x14:id>{A9C99C00-6B42-4FDB-AE20-F7FBCAE8006D}</x14:id>
        </ext>
      </extLst>
    </cfRule>
  </conditionalFormatting>
  <conditionalFormatting sqref="H92:H96">
    <cfRule type="dataBar" priority="37">
      <dataBar>
        <cfvo type="num" val="0"/>
        <cfvo type="num" val="1"/>
        <color theme="0" tint="-0.34998626667073579"/>
      </dataBar>
      <extLst>
        <ext xmlns:x14="http://schemas.microsoft.com/office/spreadsheetml/2009/9/main" uri="{B025F937-C7B1-47D3-B67F-A62EFF666E3E}">
          <x14:id>{C9F1D532-E3E1-4D57-811B-706CB01559F7}</x14:id>
        </ext>
      </extLst>
    </cfRule>
  </conditionalFormatting>
  <conditionalFormatting sqref="H97:H98">
    <cfRule type="dataBar" priority="36">
      <dataBar>
        <cfvo type="num" val="0"/>
        <cfvo type="num" val="1"/>
        <color theme="0" tint="-0.34998626667073579"/>
      </dataBar>
      <extLst>
        <ext xmlns:x14="http://schemas.microsoft.com/office/spreadsheetml/2009/9/main" uri="{B025F937-C7B1-47D3-B67F-A62EFF666E3E}">
          <x14:id>{43FF6BA8-F7E3-40BC-97DC-1BFE66ECE7DE}</x14:id>
        </ext>
      </extLst>
    </cfRule>
  </conditionalFormatting>
  <conditionalFormatting sqref="H105:H107">
    <cfRule type="dataBar" priority="34">
      <dataBar>
        <cfvo type="num" val="0"/>
        <cfvo type="num" val="1"/>
        <color theme="0" tint="-0.34998626667073579"/>
      </dataBar>
      <extLst>
        <ext xmlns:x14="http://schemas.microsoft.com/office/spreadsheetml/2009/9/main" uri="{B025F937-C7B1-47D3-B67F-A62EFF666E3E}">
          <x14:id>{119D8F5D-654D-4C31-8320-7B70A0E059FE}</x14:id>
        </ext>
      </extLst>
    </cfRule>
  </conditionalFormatting>
  <conditionalFormatting sqref="H109:H113">
    <cfRule type="dataBar" priority="32">
      <dataBar>
        <cfvo type="num" val="0"/>
        <cfvo type="num" val="1"/>
        <color theme="0" tint="-0.34998626667073579"/>
      </dataBar>
      <extLst>
        <ext xmlns:x14="http://schemas.microsoft.com/office/spreadsheetml/2009/9/main" uri="{B025F937-C7B1-47D3-B67F-A62EFF666E3E}">
          <x14:id>{44905998-C84F-4F29-95A1-FD61689887D9}</x14:id>
        </ext>
      </extLst>
    </cfRule>
  </conditionalFormatting>
  <conditionalFormatting sqref="K6:BN7">
    <cfRule type="expression" dxfId="117" priority="41">
      <formula>K$6=TODAY()</formula>
    </cfRule>
  </conditionalFormatting>
  <conditionalFormatting sqref="K6:BN44 K46:BN60">
    <cfRule type="expression" dxfId="116" priority="3">
      <formula>K$6=TODAY()</formula>
    </cfRule>
  </conditionalFormatting>
  <conditionalFormatting sqref="H8:H10 H76:H81 H20:H31">
    <cfRule type="dataBar" priority="40">
      <dataBar>
        <cfvo type="num" val="0"/>
        <cfvo type="num" val="1"/>
        <color theme="0" tint="-0.34998626667073579"/>
      </dataBar>
      <extLst>
        <ext xmlns:x14="http://schemas.microsoft.com/office/spreadsheetml/2009/9/main" uri="{B025F937-C7B1-47D3-B67F-A62EFF666E3E}">
          <x14:id>{63B6DFF9-559E-4B6E-8C49-48F470E9E15C}</x14:id>
        </ext>
      </extLst>
    </cfRule>
  </conditionalFormatting>
  <conditionalFormatting sqref="K8:BN60">
    <cfRule type="expression" dxfId="115" priority="4">
      <formula>AND($E8&lt;=K$6,ROUNDDOWN(($F8-$E8+1)*$H8,0)+$E8-1&gt;=K$6)</formula>
    </cfRule>
    <cfRule type="expression" dxfId="114" priority="5">
      <formula>AND(NOT(ISBLANK($E8)),$E8&lt;=K$6,$F8&gt;=K$6)</formula>
    </cfRule>
  </conditionalFormatting>
  <conditionalFormatting sqref="H62:H75 H40:H44 H46:H60">
    <cfRule type="dataBar" priority="12">
      <dataBar>
        <cfvo type="num" val="0"/>
        <cfvo type="num" val="1"/>
        <color theme="0" tint="-0.34998626667073579"/>
      </dataBar>
      <extLst>
        <ext xmlns:x14="http://schemas.microsoft.com/office/spreadsheetml/2009/9/main" uri="{B025F937-C7B1-47D3-B67F-A62EFF666E3E}">
          <x14:id>{C85DF7C4-A028-4B8D-B7DC-80029AE8A1E6}</x14:id>
        </ext>
      </extLst>
    </cfRule>
  </conditionalFormatting>
  <conditionalFormatting sqref="K62:BN115">
    <cfRule type="expression" dxfId="113" priority="8">
      <formula>K$6=TODAY()</formula>
    </cfRule>
    <cfRule type="expression" dxfId="112" priority="9">
      <formula>AND($E62&lt;=K$6,ROUNDDOWN(($F62-$E62+1)*$H62,0)+$E62-1&gt;=K$6)</formula>
    </cfRule>
    <cfRule type="expression" dxfId="111" priority="10">
      <formula>AND(NOT(ISBLANK($E62)),$E62&lt;=K$6,$F62&gt;=K$6)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5057" r:id="rId3"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C4845B80-B828-46CA-ADA3-838DD386BF52}">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6125C804-4A93-4B86-B844-9D78CE2E4BD4}">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BE7EC654-5E8F-477F-9585-EF50F36E2B2A}">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D64675B6-DB2A-4C41-AE06-91A8CAD653F0}">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16338C2F-4F77-40DC-9215-A8F7446E4888}">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AD553FBD-8F33-4095-B8ED-6DF1CB62D257}">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874DEA34-1F91-4B84-880E-079F8300D239}">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0B9B9E98-3B42-46E4-9614-155EEB63C665}">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7B53A138-5455-4290-A35F-5EAE5720097A}">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4188BA47-AA67-4E34-96F4-CF925B33DC97}">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0F4DBAEB-7C1E-4C2E-ADA9-2545629857DE}">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07370B93-4CA9-49DF-BC39-523EE8569B64}">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8689D192-3690-466B-845A-E41017A04F16}">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B0CE453B-8CE4-4E49-B6AD-1D6A61FD3053}">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6E2B23F1-89A7-4A67-8CA1-8CD628A81B89}">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3D7CB994-1BE7-4484-8678-651B21B46B27}">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6A3C359F-5D2E-4606-87EA-A5003A93BE5C}">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19227852-9575-46EF-9E3D-FC042EA3F087}">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29DB8086-C6B8-490D-B058-850A380A1C91}">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999D8ED4-C855-4E0E-8B51-AF0959630E50}">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EF0E589B-4CD8-4C13-9D91-DE8407F52A15}">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71C862D5-87F7-4CFD-9199-C68FB429D1CF}">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50B80B4D-90D6-442B-930E-FFEDC791485B}">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7127FB43-2A08-4094-8144-C7E30E2BC65B}">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F9997BFB-1072-4DDC-ADFB-D70021AF25F9}">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71C68D9-C9D1-4A0E-9690-0AC7A0E753DC}">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A9C99C00-6B42-4FDB-AE20-F7FBCAE8006D}">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C9F1D532-E3E1-4D57-811B-706CB01559F7}">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43FF6BA8-F7E3-40BC-97DC-1BFE66ECE7DE}">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119D8F5D-654D-4C31-8320-7B70A0E059FE}">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44905998-C84F-4F29-95A1-FD61689887D9}">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63B6DFF9-559E-4B6E-8C49-48F470E9E15C}">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C85DF7C4-A028-4B8D-B7DC-80029AE8A1E6}">
            <x14:dataBar minLength="0" maxLength="100" gradient="0">
              <x14:cfvo type="num">
                <xm:f>0</xm:f>
              </x14:cfvo>
              <x14:cfvo type="num">
                <xm:f>1</xm:f>
              </x14:cfvo>
              <x14:negativeFillColor rgb="FFFF0000"/>
              <x14:axisColor rgb="FF000000"/>
            </x14:dataBar>
          </x14:cfRule>
          <xm:sqref>H62:H75 H40:H44 H46:H60</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BN129"/>
  <sheetViews>
    <sheetView showGridLines="0" zoomScale="110" zoomScaleNormal="110" workbookViewId="0">
      <pane ySplit="7" topLeftCell="A44" activePane="bottomLeft" state="frozen"/>
      <selection pane="bottomLeft" activeCell="F44" sqref="F44"/>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597</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556</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340" customFormat="1" ht="18" hidden="1">
      <c r="A8" s="331" t="str">
        <f>IF(ISERROR(VALUE(SUBSTITUTE(prevWBS,".",""))),"1",IF(ISERROR(FIND("`",SUBSTITUTE(prevWBS,".","`",1))),TEXT(VALUE(prevWBS)+1,"#"),TEXT(VALUE(LEFT(prevWBS,FIND("`",SUBSTITUTE(prevWBS,".","`",1))-1))+1,"#")))</f>
        <v>1</v>
      </c>
      <c r="B8" s="332" t="s">
        <v>14</v>
      </c>
      <c r="C8" s="333"/>
      <c r="D8" s="334"/>
      <c r="E8" s="354"/>
      <c r="F8" s="357" t="str">
        <f t="shared" ref="F8:F71" si="2">IF(ISBLANK(E8)," - ",IF(G8=0,E8,E8+G8-1))</f>
        <v xml:space="preserve"> - </v>
      </c>
      <c r="G8" s="335"/>
      <c r="H8" s="336"/>
      <c r="I8" s="337" t="str">
        <f>IF(OR(F8=0,E8=0)," - ",NETWORKDAYS(E8,F8))</f>
        <v xml:space="preserve"> - </v>
      </c>
      <c r="J8" s="338"/>
      <c r="K8" s="339"/>
      <c r="L8" s="339"/>
      <c r="M8" s="339"/>
      <c r="N8" s="339"/>
      <c r="O8" s="339"/>
      <c r="P8" s="339"/>
      <c r="Q8" s="339"/>
      <c r="R8" s="339"/>
      <c r="S8" s="339"/>
      <c r="T8" s="339"/>
      <c r="U8" s="339"/>
      <c r="V8" s="339"/>
      <c r="W8" s="339"/>
      <c r="X8" s="339"/>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c r="BK8" s="339"/>
      <c r="BL8" s="339"/>
      <c r="BM8" s="339"/>
      <c r="BN8" s="339"/>
    </row>
    <row r="9" spans="1:66" s="250" customFormat="1" ht="18">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41" t="s">
        <v>15</v>
      </c>
      <c r="C9" s="250" t="s">
        <v>16</v>
      </c>
      <c r="D9" s="251"/>
      <c r="E9" s="355">
        <v>45987</v>
      </c>
      <c r="F9" s="277">
        <f t="shared" si="2"/>
        <v>45987</v>
      </c>
      <c r="G9" s="342">
        <v>1</v>
      </c>
      <c r="H9" s="343">
        <v>1</v>
      </c>
      <c r="I9" s="254">
        <f>IF(OR(F9=0,E9=0)," - ",NETWORKDAYS(E9,F9))</f>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c r="A10" s="248" t="str">
        <f t="shared" si="3"/>
        <v>1.2</v>
      </c>
      <c r="B10" s="341" t="s">
        <v>17</v>
      </c>
      <c r="C10" s="250" t="s">
        <v>16</v>
      </c>
      <c r="D10" s="251"/>
      <c r="E10" s="355">
        <v>45988</v>
      </c>
      <c r="F10" s="277">
        <f t="shared" si="2"/>
        <v>46054</v>
      </c>
      <c r="G10" s="342">
        <v>67</v>
      </c>
      <c r="H10" s="343">
        <v>0.4</v>
      </c>
      <c r="I10" s="254">
        <f>IF(OR(F10=0,E10=0)," - ",NETWORKDAYS(E10,F10))</f>
        <v>47</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c r="A11" s="248" t="str">
        <f t="shared" si="3"/>
        <v>1.3</v>
      </c>
      <c r="B11" s="341" t="s">
        <v>18</v>
      </c>
      <c r="C11" s="250" t="s">
        <v>16</v>
      </c>
      <c r="D11" s="251"/>
      <c r="E11" s="355">
        <v>45995</v>
      </c>
      <c r="F11" s="277">
        <f t="shared" si="2"/>
        <v>46001</v>
      </c>
      <c r="G11" s="342">
        <v>7</v>
      </c>
      <c r="H11" s="343">
        <v>1</v>
      </c>
      <c r="I11" s="254">
        <f>IF(OR(F11=0,E11=0)," - ",NETWORKDAYS(E11,F11))</f>
        <v>5</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341" t="s">
        <v>19</v>
      </c>
      <c r="C12" s="250" t="s">
        <v>20</v>
      </c>
      <c r="D12" s="251"/>
      <c r="E12" s="355">
        <v>46009</v>
      </c>
      <c r="F12" s="277">
        <f t="shared" si="2"/>
        <v>46014</v>
      </c>
      <c r="G12" s="342">
        <v>6</v>
      </c>
      <c r="H12" s="343">
        <v>1</v>
      </c>
      <c r="I12" s="254">
        <f>IF(OR(F12=0,E12=0)," - ",NETWORKDAYS(E12,F12))</f>
        <v>4</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c r="A13" s="248" t="str">
        <f t="shared" si="3"/>
        <v>1.5</v>
      </c>
      <c r="B13" s="341" t="s">
        <v>21</v>
      </c>
      <c r="C13" s="250" t="s">
        <v>16</v>
      </c>
      <c r="D13" s="251"/>
      <c r="E13" s="355">
        <v>46021</v>
      </c>
      <c r="F13" s="277">
        <f t="shared" si="2"/>
        <v>46021</v>
      </c>
      <c r="G13" s="342">
        <v>1</v>
      </c>
      <c r="H13" s="343">
        <v>1</v>
      </c>
      <c r="I13" s="254">
        <f t="shared" ref="I13:I74" si="4">IF(OR(F13=0,E13=0)," - ",NETWORKDAYS(E13,F13))</f>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341" t="s">
        <v>22</v>
      </c>
      <c r="C14" s="250" t="s">
        <v>20</v>
      </c>
      <c r="D14" s="251"/>
      <c r="E14" s="355">
        <v>46021</v>
      </c>
      <c r="F14" s="277">
        <f t="shared" si="2"/>
        <v>46030</v>
      </c>
      <c r="G14" s="342">
        <v>10</v>
      </c>
      <c r="H14" s="343">
        <v>1</v>
      </c>
      <c r="I14" s="254">
        <f t="shared" si="4"/>
        <v>8</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c r="A15" s="248" t="str">
        <f t="shared" si="3"/>
        <v>1.7</v>
      </c>
      <c r="B15" s="341" t="s">
        <v>23</v>
      </c>
      <c r="C15" s="250" t="s">
        <v>16</v>
      </c>
      <c r="D15" s="251"/>
      <c r="E15" s="355">
        <v>46028</v>
      </c>
      <c r="F15" s="277">
        <f t="shared" si="2"/>
        <v>46030</v>
      </c>
      <c r="G15" s="342">
        <v>3</v>
      </c>
      <c r="H15" s="343">
        <v>1</v>
      </c>
      <c r="I15" s="254">
        <f t="shared" si="4"/>
        <v>3</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361" customFormat="1" ht="18">
      <c r="A16" s="359" t="str">
        <f t="shared" si="3"/>
        <v>1.8</v>
      </c>
      <c r="B16" s="360" t="s">
        <v>24</v>
      </c>
      <c r="C16" s="361" t="s">
        <v>20</v>
      </c>
      <c r="D16" s="362"/>
      <c r="E16" s="363">
        <v>46031</v>
      </c>
      <c r="F16" s="364">
        <f t="shared" si="2"/>
        <v>46040</v>
      </c>
      <c r="G16" s="365">
        <v>10</v>
      </c>
      <c r="H16" s="366">
        <v>0.5</v>
      </c>
      <c r="I16" s="367">
        <f t="shared" si="4"/>
        <v>6</v>
      </c>
      <c r="J16" s="368"/>
      <c r="K16" s="359"/>
      <c r="L16" s="359"/>
      <c r="M16" s="359"/>
      <c r="N16" s="359"/>
      <c r="O16" s="359"/>
      <c r="P16" s="359"/>
      <c r="Q16" s="359"/>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59"/>
      <c r="BD16" s="359"/>
      <c r="BE16" s="359"/>
      <c r="BF16" s="359"/>
      <c r="BG16" s="359"/>
      <c r="BH16" s="359"/>
      <c r="BI16" s="359"/>
      <c r="BJ16" s="359"/>
      <c r="BK16" s="359"/>
      <c r="BL16" s="359"/>
      <c r="BM16" s="359"/>
      <c r="BN16" s="359"/>
    </row>
    <row r="17" spans="1:66" s="250" customFormat="1" ht="18">
      <c r="A17" s="248" t="str">
        <f t="shared" si="3"/>
        <v>1.9</v>
      </c>
      <c r="B17" s="341" t="s">
        <v>25</v>
      </c>
      <c r="C17" s="250" t="s">
        <v>16</v>
      </c>
      <c r="D17" s="251"/>
      <c r="E17" s="355">
        <v>46030</v>
      </c>
      <c r="F17" s="277">
        <f t="shared" si="2"/>
        <v>46030</v>
      </c>
      <c r="G17" s="342">
        <v>1</v>
      </c>
      <c r="H17" s="343">
        <v>1</v>
      </c>
      <c r="I17" s="254">
        <f t="shared" si="4"/>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341" t="s">
        <v>475</v>
      </c>
      <c r="C18" s="250" t="s">
        <v>20</v>
      </c>
      <c r="D18" s="251"/>
      <c r="E18" s="355">
        <v>46037</v>
      </c>
      <c r="F18" s="277">
        <f t="shared" si="2"/>
        <v>46038</v>
      </c>
      <c r="G18" s="342">
        <v>2</v>
      </c>
      <c r="H18" s="343">
        <v>1</v>
      </c>
      <c r="I18" s="254">
        <f t="shared" si="4"/>
        <v>2</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hidden="1">
      <c r="A19" s="248" t="str">
        <f t="shared" si="3"/>
        <v>1.11</v>
      </c>
      <c r="B19" s="341" t="s">
        <v>476</v>
      </c>
      <c r="C19" s="250" t="s">
        <v>28</v>
      </c>
      <c r="D19" s="251"/>
      <c r="E19" s="355">
        <v>46037</v>
      </c>
      <c r="F19" s="277">
        <f t="shared" si="2"/>
        <v>46038</v>
      </c>
      <c r="G19" s="342">
        <v>2</v>
      </c>
      <c r="H19" s="343">
        <v>1</v>
      </c>
      <c r="I19" s="254">
        <f t="shared" si="4"/>
        <v>2</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74"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341" t="s">
        <v>26</v>
      </c>
      <c r="C20" s="250" t="s">
        <v>20</v>
      </c>
      <c r="D20" s="251"/>
      <c r="E20" s="355">
        <v>46032</v>
      </c>
      <c r="F20" s="277">
        <f t="shared" si="2"/>
        <v>46043</v>
      </c>
      <c r="G20" s="342">
        <v>12</v>
      </c>
      <c r="H20" s="343">
        <v>0.9</v>
      </c>
      <c r="I20" s="254">
        <f t="shared" si="4"/>
        <v>8</v>
      </c>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hidden="1">
      <c r="A21" s="248" t="str">
        <f t="shared" si="5"/>
        <v>1.13</v>
      </c>
      <c r="B21" s="341" t="s">
        <v>27</v>
      </c>
      <c r="C21" s="250" t="s">
        <v>28</v>
      </c>
      <c r="D21" s="251"/>
      <c r="E21" s="355">
        <v>46032</v>
      </c>
      <c r="F21" s="277">
        <f t="shared" si="2"/>
        <v>46043</v>
      </c>
      <c r="G21" s="342">
        <v>12</v>
      </c>
      <c r="H21" s="343">
        <v>0.75</v>
      </c>
      <c r="I21" s="254">
        <f t="shared" si="4"/>
        <v>8</v>
      </c>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5"/>
        <v>1.14</v>
      </c>
      <c r="B22" s="344" t="s">
        <v>482</v>
      </c>
      <c r="C22" s="250" t="s">
        <v>20</v>
      </c>
      <c r="D22" s="251"/>
      <c r="E22" s="355">
        <v>46056</v>
      </c>
      <c r="F22" s="277">
        <f t="shared" si="2"/>
        <v>46057</v>
      </c>
      <c r="G22" s="342">
        <v>2</v>
      </c>
      <c r="H22" s="343">
        <v>1</v>
      </c>
      <c r="I22" s="254">
        <f t="shared" si="4"/>
        <v>2</v>
      </c>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hidden="1">
      <c r="A23" s="248" t="str">
        <f t="shared" si="5"/>
        <v>1.15</v>
      </c>
      <c r="B23" s="341" t="s">
        <v>478</v>
      </c>
      <c r="C23" s="250" t="s">
        <v>28</v>
      </c>
      <c r="D23" s="251"/>
      <c r="E23" s="355">
        <v>46056</v>
      </c>
      <c r="F23" s="277">
        <f t="shared" si="2"/>
        <v>46057</v>
      </c>
      <c r="G23" s="342">
        <v>2</v>
      </c>
      <c r="H23" s="343">
        <v>1</v>
      </c>
      <c r="I23" s="254">
        <f t="shared" si="4"/>
        <v>2</v>
      </c>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hidden="1">
      <c r="A24" s="248" t="str">
        <f t="shared" si="5"/>
        <v>1.16</v>
      </c>
      <c r="B24" s="341" t="s">
        <v>557</v>
      </c>
      <c r="C24" s="250" t="s">
        <v>28</v>
      </c>
      <c r="D24" s="251"/>
      <c r="E24" s="355">
        <f>F22+1</f>
        <v>46058</v>
      </c>
      <c r="F24" s="277">
        <f t="shared" si="2"/>
        <v>46059</v>
      </c>
      <c r="G24" s="342">
        <v>2</v>
      </c>
      <c r="H24" s="343">
        <v>1</v>
      </c>
      <c r="I24" s="254">
        <f t="shared" si="4"/>
        <v>2</v>
      </c>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5"/>
        <v>1.17</v>
      </c>
      <c r="B25" s="341" t="s">
        <v>480</v>
      </c>
      <c r="C25" s="250" t="s">
        <v>20</v>
      </c>
      <c r="D25" s="251"/>
      <c r="E25" s="355">
        <f>F22+1</f>
        <v>46058</v>
      </c>
      <c r="F25" s="277">
        <f t="shared" si="2"/>
        <v>46059</v>
      </c>
      <c r="G25" s="342">
        <v>2</v>
      </c>
      <c r="H25" s="343">
        <v>1</v>
      </c>
      <c r="I25" s="254">
        <f t="shared" si="4"/>
        <v>2</v>
      </c>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hidden="1">
      <c r="A26" s="248" t="str">
        <f t="shared" si="5"/>
        <v>1.18</v>
      </c>
      <c r="B26" s="341" t="s">
        <v>481</v>
      </c>
      <c r="C26" s="250" t="s">
        <v>28</v>
      </c>
      <c r="D26" s="251"/>
      <c r="E26" s="355">
        <f>E23+1</f>
        <v>46057</v>
      </c>
      <c r="F26" s="277">
        <f t="shared" si="2"/>
        <v>46058</v>
      </c>
      <c r="G26" s="342">
        <v>2</v>
      </c>
      <c r="H26" s="343">
        <v>1</v>
      </c>
      <c r="I26" s="254">
        <f t="shared" si="4"/>
        <v>2</v>
      </c>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5"/>
        <v>1.19</v>
      </c>
      <c r="B27" s="341" t="s">
        <v>503</v>
      </c>
      <c r="C27" s="250" t="s">
        <v>20</v>
      </c>
      <c r="D27" s="251"/>
      <c r="E27" s="355">
        <f>F23+1</f>
        <v>46058</v>
      </c>
      <c r="F27" s="277">
        <f t="shared" si="2"/>
        <v>46059</v>
      </c>
      <c r="G27" s="342">
        <v>2</v>
      </c>
      <c r="H27" s="343">
        <v>1</v>
      </c>
      <c r="I27" s="254">
        <f t="shared" si="4"/>
        <v>2</v>
      </c>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hidden="1">
      <c r="A28" s="248" t="str">
        <f t="shared" si="5"/>
        <v>1.20</v>
      </c>
      <c r="B28" s="341" t="s">
        <v>483</v>
      </c>
      <c r="C28" s="250" t="s">
        <v>28</v>
      </c>
      <c r="D28" s="251"/>
      <c r="E28" s="355">
        <f>F24+1</f>
        <v>46060</v>
      </c>
      <c r="F28" s="277">
        <f t="shared" si="2"/>
        <v>46063</v>
      </c>
      <c r="G28" s="342">
        <v>4</v>
      </c>
      <c r="H28" s="343">
        <v>1</v>
      </c>
      <c r="I28" s="254">
        <f t="shared" si="4"/>
        <v>2</v>
      </c>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5"/>
        <v>1.21</v>
      </c>
      <c r="B29" s="341" t="s">
        <v>486</v>
      </c>
      <c r="C29" s="250" t="s">
        <v>20</v>
      </c>
      <c r="D29" s="251"/>
      <c r="E29" s="355">
        <f>F24+1</f>
        <v>46060</v>
      </c>
      <c r="F29" s="277">
        <f t="shared" si="2"/>
        <v>46063</v>
      </c>
      <c r="G29" s="342">
        <v>4</v>
      </c>
      <c r="H29" s="343">
        <v>1</v>
      </c>
      <c r="I29" s="254">
        <f t="shared" si="4"/>
        <v>2</v>
      </c>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hidden="1">
      <c r="A30" s="248" t="str">
        <f t="shared" si="5"/>
        <v>1.22</v>
      </c>
      <c r="B30" s="341" t="s">
        <v>485</v>
      </c>
      <c r="C30" s="250" t="s">
        <v>28</v>
      </c>
      <c r="D30" s="251"/>
      <c r="E30" s="355">
        <f>F28+1</f>
        <v>46064</v>
      </c>
      <c r="F30" s="277">
        <f t="shared" si="2"/>
        <v>46065</v>
      </c>
      <c r="G30" s="342">
        <v>2</v>
      </c>
      <c r="H30" s="343">
        <v>1</v>
      </c>
      <c r="I30" s="254">
        <f t="shared" si="4"/>
        <v>2</v>
      </c>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5"/>
        <v>1.23</v>
      </c>
      <c r="B31" s="341" t="s">
        <v>484</v>
      </c>
      <c r="C31" s="250" t="s">
        <v>20</v>
      </c>
      <c r="D31" s="251"/>
      <c r="E31" s="355">
        <f>F29+1</f>
        <v>46064</v>
      </c>
      <c r="F31" s="277">
        <f t="shared" si="2"/>
        <v>46065</v>
      </c>
      <c r="G31" s="342">
        <v>2</v>
      </c>
      <c r="H31" s="343">
        <v>1</v>
      </c>
      <c r="I31" s="254">
        <f t="shared" si="4"/>
        <v>2</v>
      </c>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c r="A32" s="248" t="str">
        <f t="shared" si="5"/>
        <v>1.24</v>
      </c>
      <c r="B32" s="341" t="s">
        <v>558</v>
      </c>
      <c r="C32" s="250" t="s">
        <v>16</v>
      </c>
      <c r="D32" s="251"/>
      <c r="E32" s="355">
        <f>F30</f>
        <v>46065</v>
      </c>
      <c r="F32" s="277">
        <f t="shared" si="2"/>
        <v>46067</v>
      </c>
      <c r="G32" s="342">
        <v>3</v>
      </c>
      <c r="H32" s="343">
        <v>1</v>
      </c>
      <c r="I32" s="254">
        <f t="shared" si="4"/>
        <v>2</v>
      </c>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hidden="1">
      <c r="A33" s="248" t="str">
        <f t="shared" si="5"/>
        <v>1.25</v>
      </c>
      <c r="B33" s="257" t="s">
        <v>29</v>
      </c>
      <c r="C33" s="250" t="s">
        <v>28</v>
      </c>
      <c r="D33" s="251"/>
      <c r="E33" s="355">
        <f>F32+1</f>
        <v>46068</v>
      </c>
      <c r="F33" s="277">
        <f t="shared" si="2"/>
        <v>46072</v>
      </c>
      <c r="G33" s="342">
        <v>5</v>
      </c>
      <c r="H33" s="343">
        <v>0</v>
      </c>
      <c r="I33" s="254">
        <f t="shared" si="4"/>
        <v>4</v>
      </c>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c r="A34" s="248" t="str">
        <f t="shared" si="5"/>
        <v>1.26</v>
      </c>
      <c r="B34" s="258" t="s">
        <v>34</v>
      </c>
      <c r="C34" s="250" t="s">
        <v>20</v>
      </c>
      <c r="D34" s="251"/>
      <c r="E34" s="355">
        <f>F32+1</f>
        <v>46068</v>
      </c>
      <c r="F34" s="277">
        <f t="shared" si="2"/>
        <v>46072</v>
      </c>
      <c r="G34" s="342">
        <v>5</v>
      </c>
      <c r="H34" s="343">
        <v>0.8</v>
      </c>
      <c r="I34" s="254">
        <f t="shared" si="4"/>
        <v>4</v>
      </c>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hidden="1">
      <c r="A35" s="248" t="str">
        <f t="shared" si="5"/>
        <v>1.27</v>
      </c>
      <c r="B35" s="259" t="s">
        <v>31</v>
      </c>
      <c r="C35" s="250" t="s">
        <v>28</v>
      </c>
      <c r="D35" s="251"/>
      <c r="E35" s="355">
        <f t="shared" ref="E35:E49" si="6">F33+1</f>
        <v>46073</v>
      </c>
      <c r="F35" s="277">
        <f t="shared" si="2"/>
        <v>46076</v>
      </c>
      <c r="G35" s="342">
        <v>4</v>
      </c>
      <c r="H35" s="343">
        <v>0</v>
      </c>
      <c r="I35" s="254">
        <f t="shared" si="4"/>
        <v>2</v>
      </c>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c r="A36" s="248" t="str">
        <f t="shared" si="5"/>
        <v>1.28</v>
      </c>
      <c r="B36" s="371" t="s">
        <v>32</v>
      </c>
      <c r="C36" s="250" t="s">
        <v>607</v>
      </c>
      <c r="D36" s="251"/>
      <c r="E36" s="355">
        <f t="shared" si="6"/>
        <v>46073</v>
      </c>
      <c r="F36" s="277">
        <f t="shared" si="2"/>
        <v>46076</v>
      </c>
      <c r="G36" s="342">
        <v>4</v>
      </c>
      <c r="H36" s="343">
        <v>0</v>
      </c>
      <c r="I36" s="254">
        <f t="shared" si="4"/>
        <v>2</v>
      </c>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hidden="1">
      <c r="A37" s="248" t="str">
        <f t="shared" si="5"/>
        <v>1.29</v>
      </c>
      <c r="B37" s="371" t="s">
        <v>33</v>
      </c>
      <c r="C37" s="250" t="s">
        <v>608</v>
      </c>
      <c r="D37" s="251"/>
      <c r="E37" s="355">
        <f t="shared" si="6"/>
        <v>46077</v>
      </c>
      <c r="F37" s="277">
        <f t="shared" si="2"/>
        <v>46078</v>
      </c>
      <c r="G37" s="342">
        <v>2</v>
      </c>
      <c r="H37" s="343">
        <v>0</v>
      </c>
      <c r="I37" s="254">
        <f t="shared" si="4"/>
        <v>2</v>
      </c>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c r="A38" s="248" t="str">
        <f t="shared" si="5"/>
        <v>1.30</v>
      </c>
      <c r="B38" s="259" t="s">
        <v>30</v>
      </c>
      <c r="C38" s="250" t="s">
        <v>20</v>
      </c>
      <c r="D38" s="251"/>
      <c r="E38" s="355">
        <f t="shared" si="6"/>
        <v>46077</v>
      </c>
      <c r="F38" s="277">
        <f t="shared" si="2"/>
        <v>46078</v>
      </c>
      <c r="G38" s="342">
        <v>2</v>
      </c>
      <c r="H38" s="343">
        <v>0</v>
      </c>
      <c r="I38" s="254">
        <f t="shared" si="4"/>
        <v>2</v>
      </c>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hidden="1">
      <c r="A39" s="248" t="str">
        <f t="shared" si="5"/>
        <v>1.31</v>
      </c>
      <c r="B39" s="259" t="s">
        <v>609</v>
      </c>
      <c r="C39" s="250" t="s">
        <v>599</v>
      </c>
      <c r="D39" s="251"/>
      <c r="E39" s="355">
        <f t="shared" si="6"/>
        <v>46079</v>
      </c>
      <c r="F39" s="277">
        <f t="shared" si="2"/>
        <v>46083</v>
      </c>
      <c r="G39" s="342">
        <v>5</v>
      </c>
      <c r="H39" s="343">
        <v>0</v>
      </c>
      <c r="I39" s="254">
        <f t="shared" si="4"/>
        <v>3</v>
      </c>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hidden="1">
      <c r="A40" s="248" t="str">
        <f t="shared" si="5"/>
        <v>1.32</v>
      </c>
      <c r="B40" s="259" t="s">
        <v>35</v>
      </c>
      <c r="C40" s="250" t="s">
        <v>28</v>
      </c>
      <c r="D40" s="251"/>
      <c r="E40" s="355">
        <f>F37+1</f>
        <v>46079</v>
      </c>
      <c r="F40" s="277">
        <f t="shared" si="2"/>
        <v>46080</v>
      </c>
      <c r="G40" s="342">
        <v>2</v>
      </c>
      <c r="H40" s="343">
        <v>0</v>
      </c>
      <c r="I40" s="254">
        <f t="shared" si="4"/>
        <v>2</v>
      </c>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c r="A41" s="248" t="str">
        <f t="shared" si="5"/>
        <v>1.33</v>
      </c>
      <c r="B41" s="371" t="s">
        <v>36</v>
      </c>
      <c r="C41" s="250" t="s">
        <v>607</v>
      </c>
      <c r="D41" s="251"/>
      <c r="E41" s="355">
        <f>F38+1</f>
        <v>46079</v>
      </c>
      <c r="F41" s="277">
        <f t="shared" si="2"/>
        <v>46080</v>
      </c>
      <c r="G41" s="342">
        <v>2</v>
      </c>
      <c r="H41" s="343">
        <v>0</v>
      </c>
      <c r="I41" s="254">
        <f t="shared" si="4"/>
        <v>2</v>
      </c>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hidden="1">
      <c r="A42" s="248" t="str">
        <f t="shared" si="5"/>
        <v>1.34</v>
      </c>
      <c r="B42" s="259" t="s">
        <v>610</v>
      </c>
      <c r="C42" s="250" t="s">
        <v>599</v>
      </c>
      <c r="D42" s="251"/>
      <c r="E42" s="355">
        <f>F39+1</f>
        <v>46084</v>
      </c>
      <c r="F42" s="277">
        <f t="shared" si="2"/>
        <v>46085</v>
      </c>
      <c r="G42" s="342">
        <v>2</v>
      </c>
      <c r="H42" s="343">
        <v>0</v>
      </c>
      <c r="I42" s="254">
        <f t="shared" si="4"/>
        <v>2</v>
      </c>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hidden="1">
      <c r="A43" s="248" t="str">
        <f t="shared" si="5"/>
        <v>1.35</v>
      </c>
      <c r="B43" s="259" t="s">
        <v>37</v>
      </c>
      <c r="C43" s="250" t="s">
        <v>28</v>
      </c>
      <c r="D43" s="251"/>
      <c r="E43" s="355">
        <f>F40+1</f>
        <v>46081</v>
      </c>
      <c r="F43" s="277">
        <f t="shared" si="2"/>
        <v>46084</v>
      </c>
      <c r="G43" s="342">
        <v>4</v>
      </c>
      <c r="H43" s="343">
        <v>0</v>
      </c>
      <c r="I43" s="254">
        <f t="shared" si="4"/>
        <v>2</v>
      </c>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c r="A44" s="248" t="str">
        <f t="shared" si="5"/>
        <v>1.36</v>
      </c>
      <c r="B44" s="259" t="s">
        <v>38</v>
      </c>
      <c r="C44" s="250" t="s">
        <v>20</v>
      </c>
      <c r="D44" s="251"/>
      <c r="E44" s="355">
        <f>F41+1</f>
        <v>46081</v>
      </c>
      <c r="F44" s="277">
        <f t="shared" si="2"/>
        <v>46084</v>
      </c>
      <c r="G44" s="342">
        <v>4</v>
      </c>
      <c r="H44" s="343">
        <v>0</v>
      </c>
      <c r="I44" s="254">
        <f t="shared" si="4"/>
        <v>2</v>
      </c>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hidden="1">
      <c r="A45" s="248" t="str">
        <f t="shared" si="5"/>
        <v>1.37</v>
      </c>
      <c r="B45" s="259" t="s">
        <v>611</v>
      </c>
      <c r="C45" s="250" t="s">
        <v>599</v>
      </c>
      <c r="D45" s="251"/>
      <c r="E45" s="355">
        <f>F43+2</f>
        <v>46086</v>
      </c>
      <c r="F45" s="277">
        <f t="shared" si="2"/>
        <v>46087</v>
      </c>
      <c r="G45" s="342">
        <v>2</v>
      </c>
      <c r="H45" s="343">
        <v>0</v>
      </c>
      <c r="I45" s="254">
        <f t="shared" si="4"/>
        <v>2</v>
      </c>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hidden="1">
      <c r="A46" s="248" t="str">
        <f t="shared" si="5"/>
        <v>1.38</v>
      </c>
      <c r="B46" s="371" t="s">
        <v>39</v>
      </c>
      <c r="C46" s="250" t="s">
        <v>608</v>
      </c>
      <c r="D46" s="251"/>
      <c r="E46" s="355">
        <f>F43+1</f>
        <v>46085</v>
      </c>
      <c r="F46" s="277">
        <f t="shared" si="2"/>
        <v>46086</v>
      </c>
      <c r="G46" s="342">
        <v>2</v>
      </c>
      <c r="H46" s="343">
        <v>0</v>
      </c>
      <c r="I46" s="254">
        <f t="shared" si="4"/>
        <v>2</v>
      </c>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c r="A47" s="248" t="str">
        <f t="shared" si="5"/>
        <v>1.39</v>
      </c>
      <c r="B47" s="259" t="s">
        <v>40</v>
      </c>
      <c r="C47" s="250" t="s">
        <v>20</v>
      </c>
      <c r="D47" s="251"/>
      <c r="E47" s="355">
        <f>F44+1</f>
        <v>46085</v>
      </c>
      <c r="F47" s="277">
        <f t="shared" si="2"/>
        <v>46086</v>
      </c>
      <c r="G47" s="342">
        <v>2</v>
      </c>
      <c r="H47" s="343">
        <v>0</v>
      </c>
      <c r="I47" s="254">
        <f t="shared" si="4"/>
        <v>2</v>
      </c>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hidden="1">
      <c r="A48" s="248" t="str">
        <f t="shared" si="5"/>
        <v>1.40</v>
      </c>
      <c r="B48" s="259" t="s">
        <v>41</v>
      </c>
      <c r="C48" s="250" t="s">
        <v>28</v>
      </c>
      <c r="D48" s="251"/>
      <c r="E48" s="355">
        <f t="shared" si="6"/>
        <v>46087</v>
      </c>
      <c r="F48" s="277">
        <f t="shared" si="2"/>
        <v>46090</v>
      </c>
      <c r="G48" s="342">
        <v>4</v>
      </c>
      <c r="H48" s="343">
        <v>0</v>
      </c>
      <c r="I48" s="254">
        <f t="shared" si="4"/>
        <v>2</v>
      </c>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c r="A49" s="248" t="str">
        <f t="shared" si="5"/>
        <v>1.41</v>
      </c>
      <c r="B49" s="259" t="s">
        <v>42</v>
      </c>
      <c r="C49" s="250" t="s">
        <v>20</v>
      </c>
      <c r="D49" s="251"/>
      <c r="E49" s="355">
        <f t="shared" si="6"/>
        <v>46087</v>
      </c>
      <c r="F49" s="277">
        <f t="shared" si="2"/>
        <v>46090</v>
      </c>
      <c r="G49" s="342">
        <v>4</v>
      </c>
      <c r="H49" s="343">
        <v>0</v>
      </c>
      <c r="I49" s="254">
        <f t="shared" si="4"/>
        <v>2</v>
      </c>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hidden="1">
      <c r="A50" s="248" t="str">
        <f t="shared" si="5"/>
        <v>1.42</v>
      </c>
      <c r="B50" s="259" t="s">
        <v>612</v>
      </c>
      <c r="C50" s="250" t="s">
        <v>599</v>
      </c>
      <c r="D50" s="251"/>
      <c r="E50" s="355">
        <f>F47+2</f>
        <v>46088</v>
      </c>
      <c r="F50" s="277">
        <f t="shared" si="2"/>
        <v>46091</v>
      </c>
      <c r="G50" s="342">
        <v>4</v>
      </c>
      <c r="H50" s="343">
        <v>0</v>
      </c>
      <c r="I50" s="254">
        <f t="shared" si="4"/>
        <v>2</v>
      </c>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hidden="1">
      <c r="A51" s="248" t="str">
        <f t="shared" si="5"/>
        <v>1.43</v>
      </c>
      <c r="B51" s="259" t="s">
        <v>43</v>
      </c>
      <c r="C51" s="250" t="s">
        <v>28</v>
      </c>
      <c r="D51" s="251"/>
      <c r="E51" s="355">
        <f t="shared" ref="E51:E60" si="7">F48+1</f>
        <v>46091</v>
      </c>
      <c r="F51" s="277">
        <f t="shared" si="2"/>
        <v>46092</v>
      </c>
      <c r="G51" s="342">
        <v>2</v>
      </c>
      <c r="H51" s="343">
        <v>0</v>
      </c>
      <c r="I51" s="254">
        <f t="shared" si="4"/>
        <v>2</v>
      </c>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c r="A52" s="248" t="str">
        <f t="shared" si="5"/>
        <v>1.44</v>
      </c>
      <c r="B52" s="259" t="s">
        <v>44</v>
      </c>
      <c r="C52" s="250" t="s">
        <v>20</v>
      </c>
      <c r="D52" s="251"/>
      <c r="E52" s="355">
        <f t="shared" si="7"/>
        <v>46091</v>
      </c>
      <c r="F52" s="277">
        <f t="shared" si="2"/>
        <v>46092</v>
      </c>
      <c r="G52" s="342">
        <v>2</v>
      </c>
      <c r="H52" s="343">
        <v>0</v>
      </c>
      <c r="I52" s="254">
        <f t="shared" si="4"/>
        <v>2</v>
      </c>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hidden="1">
      <c r="A53" s="248" t="str">
        <f t="shared" si="5"/>
        <v>1.45</v>
      </c>
      <c r="B53" s="259" t="s">
        <v>613</v>
      </c>
      <c r="C53" s="250" t="s">
        <v>599</v>
      </c>
      <c r="D53" s="251"/>
      <c r="E53" s="355">
        <f t="shared" si="7"/>
        <v>46092</v>
      </c>
      <c r="F53" s="277">
        <f t="shared" si="2"/>
        <v>46093</v>
      </c>
      <c r="G53" s="342">
        <v>2</v>
      </c>
      <c r="H53" s="343">
        <v>0</v>
      </c>
      <c r="I53" s="254">
        <f t="shared" si="4"/>
        <v>2</v>
      </c>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hidden="1">
      <c r="A54" s="248" t="str">
        <f t="shared" si="5"/>
        <v>1.46</v>
      </c>
      <c r="B54" s="259" t="s">
        <v>45</v>
      </c>
      <c r="C54" s="250" t="s">
        <v>28</v>
      </c>
      <c r="D54" s="251"/>
      <c r="E54" s="355">
        <f t="shared" si="7"/>
        <v>46093</v>
      </c>
      <c r="F54" s="277">
        <f t="shared" si="2"/>
        <v>46094</v>
      </c>
      <c r="G54" s="342">
        <v>2</v>
      </c>
      <c r="H54" s="343">
        <v>0</v>
      </c>
      <c r="I54" s="254">
        <f t="shared" si="4"/>
        <v>2</v>
      </c>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c r="A55" s="248" t="str">
        <f t="shared" si="5"/>
        <v>1.47</v>
      </c>
      <c r="B55" s="259" t="s">
        <v>46</v>
      </c>
      <c r="C55" s="250" t="s">
        <v>20</v>
      </c>
      <c r="D55" s="251"/>
      <c r="E55" s="355">
        <f t="shared" si="7"/>
        <v>46093</v>
      </c>
      <c r="F55" s="277">
        <f t="shared" si="2"/>
        <v>46094</v>
      </c>
      <c r="G55" s="342">
        <v>2</v>
      </c>
      <c r="H55" s="343">
        <v>0</v>
      </c>
      <c r="I55" s="254">
        <f t="shared" si="4"/>
        <v>2</v>
      </c>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hidden="1">
      <c r="A56" s="248" t="str">
        <f t="shared" si="5"/>
        <v>1.48</v>
      </c>
      <c r="B56" s="259" t="s">
        <v>614</v>
      </c>
      <c r="C56" s="250" t="s">
        <v>599</v>
      </c>
      <c r="D56" s="251"/>
      <c r="E56" s="355">
        <f t="shared" si="7"/>
        <v>46094</v>
      </c>
      <c r="F56" s="277">
        <f t="shared" si="2"/>
        <v>46097</v>
      </c>
      <c r="G56" s="342">
        <v>4</v>
      </c>
      <c r="H56" s="343">
        <v>0</v>
      </c>
      <c r="I56" s="254">
        <f t="shared" si="4"/>
        <v>2</v>
      </c>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hidden="1">
      <c r="A57" s="248" t="str">
        <f t="shared" si="5"/>
        <v>1.49</v>
      </c>
      <c r="B57" s="259" t="s">
        <v>47</v>
      </c>
      <c r="C57" s="250" t="s">
        <v>28</v>
      </c>
      <c r="D57" s="251"/>
      <c r="E57" s="355">
        <f t="shared" si="7"/>
        <v>46095</v>
      </c>
      <c r="F57" s="277">
        <f t="shared" si="2"/>
        <v>46098</v>
      </c>
      <c r="G57" s="342">
        <v>4</v>
      </c>
      <c r="H57" s="343">
        <v>0</v>
      </c>
      <c r="I57" s="254">
        <f t="shared" si="4"/>
        <v>2</v>
      </c>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c r="A58" s="248" t="str">
        <f t="shared" si="5"/>
        <v>1.50</v>
      </c>
      <c r="B58" s="259" t="s">
        <v>48</v>
      </c>
      <c r="C58" s="250" t="s">
        <v>20</v>
      </c>
      <c r="D58" s="251"/>
      <c r="E58" s="355">
        <f t="shared" si="7"/>
        <v>46095</v>
      </c>
      <c r="F58" s="277">
        <f t="shared" si="2"/>
        <v>46098</v>
      </c>
      <c r="G58" s="342">
        <v>4</v>
      </c>
      <c r="H58" s="343">
        <v>0</v>
      </c>
      <c r="I58" s="254">
        <f t="shared" si="4"/>
        <v>2</v>
      </c>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hidden="1">
      <c r="A59" s="248" t="str">
        <f t="shared" si="5"/>
        <v>1.51</v>
      </c>
      <c r="B59" s="259" t="s">
        <v>615</v>
      </c>
      <c r="C59" s="250" t="s">
        <v>599</v>
      </c>
      <c r="D59" s="251"/>
      <c r="E59" s="355">
        <f t="shared" si="7"/>
        <v>46098</v>
      </c>
      <c r="F59" s="277">
        <f t="shared" si="2"/>
        <v>46100</v>
      </c>
      <c r="G59" s="342">
        <v>3</v>
      </c>
      <c r="H59" s="343">
        <v>0</v>
      </c>
      <c r="I59" s="254">
        <f t="shared" si="4"/>
        <v>3</v>
      </c>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0" spans="1:66" s="250" customFormat="1" ht="18" hidden="1">
      <c r="A60" s="248" t="str">
        <f t="shared" si="5"/>
        <v>1.52</v>
      </c>
      <c r="B60" s="259" t="s">
        <v>616</v>
      </c>
      <c r="C60" s="250" t="s">
        <v>599</v>
      </c>
      <c r="D60" s="251"/>
      <c r="E60" s="355">
        <f t="shared" si="7"/>
        <v>46099</v>
      </c>
      <c r="F60" s="277">
        <f t="shared" si="2"/>
        <v>46100</v>
      </c>
      <c r="G60" s="342">
        <v>2</v>
      </c>
      <c r="H60" s="343">
        <v>0</v>
      </c>
      <c r="I60" s="254">
        <f t="shared" si="4"/>
        <v>2</v>
      </c>
      <c r="J60" s="255"/>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row>
    <row r="61" spans="1:66" s="250" customFormat="1" ht="18" hidden="1">
      <c r="A61" s="248" t="str">
        <f t="shared" si="5"/>
        <v>1.53</v>
      </c>
      <c r="B61" s="259" t="s">
        <v>49</v>
      </c>
      <c r="C61" s="250" t="s">
        <v>28</v>
      </c>
      <c r="D61" s="251"/>
      <c r="E61" s="355">
        <f>F57+1</f>
        <v>46099</v>
      </c>
      <c r="F61" s="277">
        <f t="shared" si="2"/>
        <v>46100</v>
      </c>
      <c r="G61" s="342">
        <v>2</v>
      </c>
      <c r="H61" s="343">
        <v>0</v>
      </c>
      <c r="I61" s="254">
        <f t="shared" si="4"/>
        <v>2</v>
      </c>
      <c r="J61" s="255"/>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row>
    <row r="62" spans="1:66" s="250" customFormat="1" ht="18">
      <c r="A62" s="248" t="str">
        <f t="shared" si="5"/>
        <v>1.54</v>
      </c>
      <c r="B62" s="259" t="s">
        <v>50</v>
      </c>
      <c r="C62" s="250" t="s">
        <v>20</v>
      </c>
      <c r="D62" s="251"/>
      <c r="E62" s="355">
        <f>F58+1</f>
        <v>46099</v>
      </c>
      <c r="F62" s="277">
        <f t="shared" si="2"/>
        <v>46100</v>
      </c>
      <c r="G62" s="342">
        <v>2</v>
      </c>
      <c r="H62" s="343">
        <v>0</v>
      </c>
      <c r="I62" s="254">
        <f t="shared" si="4"/>
        <v>2</v>
      </c>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hidden="1">
      <c r="A63" s="248" t="str">
        <f t="shared" si="5"/>
        <v>1.55</v>
      </c>
      <c r="B63" s="259" t="s">
        <v>616</v>
      </c>
      <c r="C63" s="250" t="s">
        <v>599</v>
      </c>
      <c r="D63" s="251"/>
      <c r="E63" s="355">
        <f>F60+9</f>
        <v>46109</v>
      </c>
      <c r="F63" s="277">
        <f t="shared" si="2"/>
        <v>46112</v>
      </c>
      <c r="G63" s="342">
        <v>4</v>
      </c>
      <c r="H63" s="343">
        <v>0</v>
      </c>
      <c r="I63" s="254">
        <f t="shared" si="4"/>
        <v>2</v>
      </c>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hidden="1">
      <c r="A64" s="248" t="str">
        <f t="shared" si="5"/>
        <v>1.56</v>
      </c>
      <c r="B64" s="259" t="s">
        <v>51</v>
      </c>
      <c r="C64" s="250" t="s">
        <v>28</v>
      </c>
      <c r="D64" s="251"/>
      <c r="E64" s="355">
        <f>F61+9</f>
        <v>46109</v>
      </c>
      <c r="F64" s="277">
        <f t="shared" si="2"/>
        <v>46112</v>
      </c>
      <c r="G64" s="342">
        <v>4</v>
      </c>
      <c r="H64" s="343">
        <v>0</v>
      </c>
      <c r="I64" s="254">
        <f t="shared" si="4"/>
        <v>2</v>
      </c>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t="str">
        <f t="shared" si="5"/>
        <v>1.57</v>
      </c>
      <c r="B65" s="259" t="s">
        <v>52</v>
      </c>
      <c r="C65" s="250" t="s">
        <v>20</v>
      </c>
      <c r="D65" s="251"/>
      <c r="E65" s="355">
        <f>F62+9</f>
        <v>46109</v>
      </c>
      <c r="F65" s="277">
        <f t="shared" si="2"/>
        <v>46112</v>
      </c>
      <c r="G65" s="342">
        <v>4</v>
      </c>
      <c r="H65" s="343">
        <v>0</v>
      </c>
      <c r="I65" s="254">
        <f t="shared" si="4"/>
        <v>2</v>
      </c>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hidden="1">
      <c r="A66" s="248" t="str">
        <f t="shared" si="5"/>
        <v>1.58</v>
      </c>
      <c r="B66" s="259" t="s">
        <v>617</v>
      </c>
      <c r="C66" s="250" t="s">
        <v>599</v>
      </c>
      <c r="D66" s="251"/>
      <c r="E66" s="355">
        <f t="shared" ref="E66:E74" si="8">F63+1</f>
        <v>46113</v>
      </c>
      <c r="F66" s="277">
        <f t="shared" si="2"/>
        <v>46116</v>
      </c>
      <c r="G66" s="342">
        <v>4</v>
      </c>
      <c r="H66" s="343">
        <v>0</v>
      </c>
      <c r="I66" s="254">
        <f t="shared" si="4"/>
        <v>3</v>
      </c>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hidden="1">
      <c r="A67" s="248" t="str">
        <f t="shared" si="5"/>
        <v>1.59</v>
      </c>
      <c r="B67" s="259" t="s">
        <v>53</v>
      </c>
      <c r="C67" s="250" t="s">
        <v>28</v>
      </c>
      <c r="D67" s="251"/>
      <c r="E67" s="355">
        <f t="shared" si="8"/>
        <v>46113</v>
      </c>
      <c r="F67" s="277">
        <f t="shared" si="2"/>
        <v>46114</v>
      </c>
      <c r="G67" s="342">
        <v>2</v>
      </c>
      <c r="H67" s="343">
        <v>0</v>
      </c>
      <c r="I67" s="254">
        <f t="shared" si="4"/>
        <v>2</v>
      </c>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t="str">
        <f t="shared" si="5"/>
        <v>1.60</v>
      </c>
      <c r="B68" s="371" t="s">
        <v>54</v>
      </c>
      <c r="C68" s="250" t="s">
        <v>618</v>
      </c>
      <c r="D68" s="251"/>
      <c r="E68" s="355">
        <f t="shared" si="8"/>
        <v>46113</v>
      </c>
      <c r="F68" s="277">
        <f t="shared" si="2"/>
        <v>46114</v>
      </c>
      <c r="G68" s="342">
        <v>2</v>
      </c>
      <c r="H68" s="343">
        <v>0</v>
      </c>
      <c r="I68" s="254">
        <f t="shared" si="4"/>
        <v>2</v>
      </c>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hidden="1">
      <c r="A69" s="248" t="str">
        <f t="shared" si="5"/>
        <v>1.61</v>
      </c>
      <c r="B69" s="259" t="s">
        <v>619</v>
      </c>
      <c r="C69" s="250" t="s">
        <v>599</v>
      </c>
      <c r="D69" s="251"/>
      <c r="E69" s="355">
        <f t="shared" si="8"/>
        <v>46117</v>
      </c>
      <c r="F69" s="277">
        <f t="shared" si="2"/>
        <v>46120</v>
      </c>
      <c r="G69" s="342">
        <v>4</v>
      </c>
      <c r="H69" s="343">
        <v>0</v>
      </c>
      <c r="I69" s="254">
        <f t="shared" si="4"/>
        <v>3</v>
      </c>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hidden="1">
      <c r="A70" s="248" t="str">
        <f t="shared" si="5"/>
        <v>1.62</v>
      </c>
      <c r="B70" s="259" t="s">
        <v>55</v>
      </c>
      <c r="C70" s="250" t="s">
        <v>28</v>
      </c>
      <c r="D70" s="251"/>
      <c r="E70" s="355">
        <f t="shared" si="8"/>
        <v>46115</v>
      </c>
      <c r="F70" s="277">
        <f t="shared" si="2"/>
        <v>46118</v>
      </c>
      <c r="G70" s="342">
        <v>4</v>
      </c>
      <c r="H70" s="343">
        <v>0</v>
      </c>
      <c r="I70" s="254">
        <f t="shared" si="4"/>
        <v>2</v>
      </c>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hidden="1">
      <c r="A71" s="248" t="str">
        <f t="shared" si="5"/>
        <v>1.63</v>
      </c>
      <c r="B71" s="259" t="s">
        <v>620</v>
      </c>
      <c r="C71" s="250" t="s">
        <v>599</v>
      </c>
      <c r="D71" s="251"/>
      <c r="E71" s="355">
        <f t="shared" si="8"/>
        <v>46115</v>
      </c>
      <c r="F71" s="277">
        <f t="shared" si="2"/>
        <v>46118</v>
      </c>
      <c r="G71" s="342">
        <v>4</v>
      </c>
      <c r="H71" s="343">
        <v>0</v>
      </c>
      <c r="I71" s="254">
        <f t="shared" si="4"/>
        <v>2</v>
      </c>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hidden="1">
      <c r="A72" s="248" t="str">
        <f t="shared" si="5"/>
        <v>1.64</v>
      </c>
      <c r="B72" s="259" t="s">
        <v>621</v>
      </c>
      <c r="C72" s="250" t="s">
        <v>599</v>
      </c>
      <c r="D72" s="251"/>
      <c r="E72" s="355">
        <f t="shared" si="8"/>
        <v>46121</v>
      </c>
      <c r="F72" s="277">
        <f t="shared" ref="F72:F74" si="9">IF(ISBLANK(E72)," - ",IF(G72=0,E72,E72+G72-1))</f>
        <v>46124</v>
      </c>
      <c r="G72" s="342">
        <v>4</v>
      </c>
      <c r="H72" s="343">
        <v>0</v>
      </c>
      <c r="I72" s="254">
        <f t="shared" si="4"/>
        <v>2</v>
      </c>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hidden="1">
      <c r="A73" s="248" t="str">
        <f t="shared" si="5"/>
        <v>1.65</v>
      </c>
      <c r="B73" s="259" t="s">
        <v>622</v>
      </c>
      <c r="C73" s="250" t="s">
        <v>599</v>
      </c>
      <c r="D73" s="251"/>
      <c r="E73" s="355">
        <f t="shared" si="8"/>
        <v>46119</v>
      </c>
      <c r="F73" s="277">
        <f t="shared" si="9"/>
        <v>46122</v>
      </c>
      <c r="G73" s="342">
        <v>4</v>
      </c>
      <c r="H73" s="343">
        <v>0</v>
      </c>
      <c r="I73" s="254">
        <f t="shared" si="4"/>
        <v>4</v>
      </c>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hidden="1">
      <c r="A74" s="248" t="str">
        <f t="shared" si="5"/>
        <v>1.66</v>
      </c>
      <c r="B74" s="259" t="s">
        <v>623</v>
      </c>
      <c r="C74" s="250" t="s">
        <v>599</v>
      </c>
      <c r="D74" s="251"/>
      <c r="E74" s="355">
        <f t="shared" si="8"/>
        <v>46119</v>
      </c>
      <c r="F74" s="277">
        <f t="shared" si="9"/>
        <v>46122</v>
      </c>
      <c r="G74" s="342">
        <v>4</v>
      </c>
      <c r="H74" s="343">
        <v>0</v>
      </c>
      <c r="I74" s="254">
        <f t="shared" si="4"/>
        <v>4</v>
      </c>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6" spans="1:66" s="250" customFormat="1" ht="18">
      <c r="A76" s="248"/>
      <c r="B76" s="259"/>
      <c r="D76" s="251"/>
      <c r="E76" s="355"/>
      <c r="F76" s="277"/>
      <c r="G76" s="342"/>
      <c r="H76" s="343"/>
      <c r="I76" s="254"/>
      <c r="J76" s="255"/>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row>
    <row r="77" spans="1:66" s="250" customFormat="1" ht="18">
      <c r="A77" s="248"/>
      <c r="B77" s="259"/>
      <c r="D77" s="251"/>
      <c r="E77" s="355"/>
      <c r="F77" s="277"/>
      <c r="G77" s="342"/>
      <c r="H77" s="343"/>
      <c r="I77" s="254"/>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18">
      <c r="A78" s="248"/>
      <c r="B78" s="259"/>
      <c r="D78" s="251"/>
      <c r="E78" s="355"/>
      <c r="F78" s="277"/>
      <c r="G78" s="342"/>
      <c r="H78" s="343"/>
      <c r="I78" s="254"/>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250" customFormat="1" ht="18">
      <c r="A79" s="248"/>
      <c r="B79" s="259"/>
      <c r="D79" s="251"/>
      <c r="E79" s="355"/>
      <c r="F79" s="277"/>
      <c r="G79" s="342"/>
      <c r="H79" s="343"/>
      <c r="I79" s="254"/>
      <c r="J79" s="255"/>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row>
    <row r="80" spans="1:66" s="250" customFormat="1" ht="18">
      <c r="A80" s="248"/>
      <c r="B80" s="259"/>
      <c r="D80" s="251"/>
      <c r="E80" s="355"/>
      <c r="F80" s="277"/>
      <c r="G80" s="342"/>
      <c r="H80" s="343"/>
      <c r="I80" s="254"/>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c r="A81" s="248"/>
      <c r="B81" s="259"/>
      <c r="D81" s="251"/>
      <c r="E81" s="355"/>
      <c r="F81" s="277"/>
      <c r="G81" s="342"/>
      <c r="H81" s="343"/>
      <c r="I81" s="254"/>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18">
      <c r="A82" s="248"/>
      <c r="B82" s="259"/>
      <c r="D82" s="251"/>
      <c r="E82" s="355"/>
      <c r="F82" s="277"/>
      <c r="G82" s="342"/>
      <c r="H82" s="343"/>
      <c r="I82" s="254"/>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c r="A83" s="248"/>
      <c r="B83" s="259"/>
      <c r="D83" s="251"/>
      <c r="E83" s="355"/>
      <c r="F83" s="277"/>
      <c r="G83" s="342"/>
      <c r="H83" s="343"/>
      <c r="I83" s="254"/>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c r="A84" s="248"/>
      <c r="B84" s="259"/>
      <c r="D84" s="251"/>
      <c r="E84" s="355"/>
      <c r="F84" s="277"/>
      <c r="G84" s="342"/>
      <c r="H84" s="343"/>
      <c r="I84" s="254"/>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c r="A85" s="248"/>
      <c r="B85" s="259"/>
      <c r="D85" s="251"/>
      <c r="E85" s="355"/>
      <c r="F85" s="277"/>
      <c r="G85" s="342"/>
      <c r="H85" s="343"/>
      <c r="I85" s="254"/>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c r="A86" s="248"/>
      <c r="B86" s="259"/>
      <c r="D86" s="251"/>
      <c r="E86" s="355"/>
      <c r="F86" s="277"/>
      <c r="G86" s="342"/>
      <c r="H86" s="343"/>
      <c r="I86" s="254"/>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c r="A87" s="248"/>
      <c r="B87" s="259"/>
      <c r="D87" s="251"/>
      <c r="E87" s="355"/>
      <c r="F87" s="277"/>
      <c r="G87" s="342"/>
      <c r="H87" s="343"/>
      <c r="I87" s="254"/>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c r="A88" s="248"/>
      <c r="B88" s="259"/>
      <c r="D88" s="251"/>
      <c r="E88" s="355"/>
      <c r="F88" s="277"/>
      <c r="G88" s="342"/>
      <c r="H88" s="343"/>
      <c r="I88" s="254"/>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c r="A89" s="248"/>
      <c r="B89" s="259"/>
      <c r="D89" s="251"/>
      <c r="E89" s="355"/>
      <c r="F89" s="277"/>
      <c r="G89" s="342"/>
      <c r="H89" s="343"/>
      <c r="I89" s="254"/>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340" customFormat="1" ht="18" hidden="1">
      <c r="A90" s="346" t="str">
        <f>IF(ISERROR(VALUE(SUBSTITUTE(prevWBS,".",""))),"1",IF(ISERROR(FIND("`",SUBSTITUTE(prevWBS,".","`",1))),TEXT(VALUE(prevWBS)+1,"#"),TEXT(VALUE(LEFT(prevWBS,FIND("`",SUBSTITUTE(prevWBS,".","`",1))-1))+1,"#")))</f>
        <v>1</v>
      </c>
      <c r="B90" s="347" t="s">
        <v>56</v>
      </c>
      <c r="D90" s="348"/>
      <c r="E90" s="356"/>
      <c r="F90" s="356" t="str">
        <f t="shared" ref="F90:F129" si="10">IF(ISBLANK(E90)," - ",IF(G90=0,E90,E90+G90-1))</f>
        <v xml:space="preserve"> - </v>
      </c>
      <c r="G90" s="349"/>
      <c r="H90" s="350"/>
      <c r="I90" s="351" t="str">
        <f t="shared" ref="I90:I119" si="11">IF(OR(F90=0,E90=0)," - ",NETWORKDAYS(E90,F90))</f>
        <v xml:space="preserve"> - </v>
      </c>
      <c r="J90" s="352"/>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c r="BI90" s="353"/>
      <c r="BJ90" s="353"/>
      <c r="BK90" s="353"/>
      <c r="BL90" s="353"/>
      <c r="BM90" s="353"/>
      <c r="BN90" s="353"/>
    </row>
    <row r="91" spans="1:66" s="250" customFormat="1" ht="18" hidden="1">
      <c r="A91" s="248" t="str">
        <f t="shared" ref="A91:A129" si="1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1" s="259" t="s">
        <v>57</v>
      </c>
      <c r="C91" s="250" t="s">
        <v>58</v>
      </c>
      <c r="D91" s="251"/>
      <c r="E91" s="355">
        <v>46057</v>
      </c>
      <c r="F91" s="277">
        <f t="shared" si="10"/>
        <v>46063</v>
      </c>
      <c r="G91" s="342">
        <v>7</v>
      </c>
      <c r="H91" s="343">
        <v>0</v>
      </c>
      <c r="I91" s="254">
        <f t="shared" si="11"/>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12"/>
        <v>1.2</v>
      </c>
      <c r="B92" s="259" t="s">
        <v>59</v>
      </c>
      <c r="C92" s="250" t="s">
        <v>20</v>
      </c>
      <c r="D92" s="251"/>
      <c r="E92" s="355">
        <v>46064</v>
      </c>
      <c r="F92" s="277">
        <f t="shared" si="10"/>
        <v>46070</v>
      </c>
      <c r="G92" s="342">
        <v>7</v>
      </c>
      <c r="H92" s="343">
        <v>0</v>
      </c>
      <c r="I92" s="254">
        <f t="shared" si="11"/>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44.25" hidden="1" customHeight="1">
      <c r="A93" s="248" t="str">
        <f t="shared" si="12"/>
        <v>1.3</v>
      </c>
      <c r="B93" s="259" t="s">
        <v>60</v>
      </c>
      <c r="C93" s="250" t="s">
        <v>28</v>
      </c>
      <c r="D93" s="251"/>
      <c r="E93" s="355">
        <v>46064</v>
      </c>
      <c r="F93" s="277">
        <f t="shared" si="10"/>
        <v>46070</v>
      </c>
      <c r="G93" s="342">
        <v>7</v>
      </c>
      <c r="H93" s="343">
        <v>0</v>
      </c>
      <c r="I93" s="254">
        <f t="shared" si="11"/>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12"/>
        <v>1.4</v>
      </c>
      <c r="B94" s="259" t="s">
        <v>61</v>
      </c>
      <c r="C94" s="250" t="s">
        <v>20</v>
      </c>
      <c r="D94" s="251"/>
      <c r="E94" s="355">
        <v>46071</v>
      </c>
      <c r="F94" s="277">
        <f t="shared" si="10"/>
        <v>46077</v>
      </c>
      <c r="G94" s="342">
        <v>7</v>
      </c>
      <c r="H94" s="343">
        <v>0</v>
      </c>
      <c r="I94" s="254">
        <f t="shared" si="11"/>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12"/>
        <v>1.5</v>
      </c>
      <c r="B95" s="259" t="s">
        <v>62</v>
      </c>
      <c r="C95" s="250" t="s">
        <v>28</v>
      </c>
      <c r="D95" s="251"/>
      <c r="E95" s="355">
        <v>46071</v>
      </c>
      <c r="F95" s="277">
        <f t="shared" si="10"/>
        <v>46077</v>
      </c>
      <c r="G95" s="342">
        <v>7</v>
      </c>
      <c r="H95" s="343">
        <v>0</v>
      </c>
      <c r="I95" s="254">
        <f t="shared" si="11"/>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12"/>
        <v>1.6</v>
      </c>
      <c r="B96" s="259" t="s">
        <v>63</v>
      </c>
      <c r="C96" s="250" t="s">
        <v>20</v>
      </c>
      <c r="D96" s="251"/>
      <c r="E96" s="355">
        <v>46078</v>
      </c>
      <c r="F96" s="277">
        <f t="shared" si="10"/>
        <v>46084</v>
      </c>
      <c r="G96" s="342">
        <v>7</v>
      </c>
      <c r="H96" s="343">
        <v>0</v>
      </c>
      <c r="I96" s="254">
        <f t="shared" si="11"/>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12"/>
        <v>1.7</v>
      </c>
      <c r="B97" s="259" t="s">
        <v>64</v>
      </c>
      <c r="C97" s="250" t="s">
        <v>28</v>
      </c>
      <c r="D97" s="251"/>
      <c r="E97" s="355">
        <v>46078</v>
      </c>
      <c r="F97" s="277">
        <f t="shared" si="10"/>
        <v>46084</v>
      </c>
      <c r="G97" s="342">
        <v>7</v>
      </c>
      <c r="H97" s="343">
        <v>0</v>
      </c>
      <c r="I97" s="254">
        <f t="shared" si="11"/>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12"/>
        <v>1.8</v>
      </c>
      <c r="B98" s="259" t="s">
        <v>65</v>
      </c>
      <c r="C98" s="250" t="s">
        <v>66</v>
      </c>
      <c r="D98" s="251"/>
      <c r="E98" s="355">
        <v>46057</v>
      </c>
      <c r="F98" s="277">
        <f t="shared" si="10"/>
        <v>46063</v>
      </c>
      <c r="G98" s="342">
        <v>7</v>
      </c>
      <c r="H98" s="343">
        <v>0</v>
      </c>
      <c r="I98" s="254">
        <f t="shared" si="11"/>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12"/>
        <v>1.9</v>
      </c>
      <c r="B99" s="259" t="s">
        <v>67</v>
      </c>
      <c r="C99" s="250" t="s">
        <v>20</v>
      </c>
      <c r="D99" s="251"/>
      <c r="E99" s="355">
        <v>46085</v>
      </c>
      <c r="F99" s="277">
        <f t="shared" si="10"/>
        <v>46091</v>
      </c>
      <c r="G99" s="342">
        <v>7</v>
      </c>
      <c r="H99" s="343">
        <v>0</v>
      </c>
      <c r="I99" s="254">
        <f t="shared" si="11"/>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12"/>
        <v>1.10</v>
      </c>
      <c r="B100" s="259" t="s">
        <v>68</v>
      </c>
      <c r="C100" s="250" t="s">
        <v>28</v>
      </c>
      <c r="D100" s="251"/>
      <c r="E100" s="355">
        <v>46085</v>
      </c>
      <c r="F100" s="277">
        <f t="shared" si="10"/>
        <v>46091</v>
      </c>
      <c r="G100" s="342">
        <v>7</v>
      </c>
      <c r="H100" s="343">
        <v>0</v>
      </c>
      <c r="I100" s="254">
        <f t="shared" si="11"/>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12"/>
        <v>1.11</v>
      </c>
      <c r="B101" s="259" t="s">
        <v>69</v>
      </c>
      <c r="C101" s="250" t="s">
        <v>28</v>
      </c>
      <c r="D101" s="251"/>
      <c r="E101" s="355">
        <v>46092</v>
      </c>
      <c r="F101" s="277">
        <f t="shared" si="10"/>
        <v>46098</v>
      </c>
      <c r="G101" s="342">
        <v>7</v>
      </c>
      <c r="H101" s="343">
        <v>0</v>
      </c>
      <c r="I101" s="254">
        <f t="shared" si="11"/>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12"/>
        <v>1.12</v>
      </c>
      <c r="B102" s="259" t="s">
        <v>70</v>
      </c>
      <c r="C102" s="250" t="s">
        <v>20</v>
      </c>
      <c r="D102" s="251"/>
      <c r="E102" s="355">
        <v>46092</v>
      </c>
      <c r="F102" s="277">
        <f t="shared" si="10"/>
        <v>46098</v>
      </c>
      <c r="G102" s="342">
        <v>7</v>
      </c>
      <c r="H102" s="343">
        <v>0</v>
      </c>
      <c r="I102" s="254">
        <f t="shared" si="11"/>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12"/>
        <v>1.13</v>
      </c>
      <c r="B103" s="259" t="s">
        <v>71</v>
      </c>
      <c r="C103" s="250" t="s">
        <v>28</v>
      </c>
      <c r="D103" s="251"/>
      <c r="E103" s="355">
        <v>46099</v>
      </c>
      <c r="F103" s="277">
        <f t="shared" si="10"/>
        <v>46105</v>
      </c>
      <c r="G103" s="342">
        <v>7</v>
      </c>
      <c r="H103" s="343">
        <v>0</v>
      </c>
      <c r="I103" s="254">
        <f t="shared" si="11"/>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250" customFormat="1" ht="18" hidden="1">
      <c r="A104" s="248" t="str">
        <f t="shared" si="12"/>
        <v>1.14</v>
      </c>
      <c r="B104" s="259" t="s">
        <v>72</v>
      </c>
      <c r="C104" s="250" t="s">
        <v>28</v>
      </c>
      <c r="D104" s="251"/>
      <c r="E104" s="355">
        <v>46106</v>
      </c>
      <c r="F104" s="277">
        <f t="shared" si="10"/>
        <v>46112</v>
      </c>
      <c r="G104" s="342">
        <v>7</v>
      </c>
      <c r="H104" s="343">
        <v>0</v>
      </c>
      <c r="I104" s="254">
        <f t="shared" si="11"/>
        <v>5</v>
      </c>
      <c r="J104" s="255"/>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8"/>
      <c r="BN104" s="248"/>
    </row>
    <row r="105" spans="1:66" s="250" customFormat="1" ht="18" hidden="1">
      <c r="A105" s="248" t="str">
        <f t="shared" si="12"/>
        <v>1.15</v>
      </c>
      <c r="B105" s="259" t="s">
        <v>73</v>
      </c>
      <c r="C105" s="250" t="s">
        <v>28</v>
      </c>
      <c r="D105" s="251"/>
      <c r="E105" s="355">
        <v>46106</v>
      </c>
      <c r="F105" s="277">
        <f t="shared" si="10"/>
        <v>46112</v>
      </c>
      <c r="G105" s="342">
        <v>7</v>
      </c>
      <c r="H105" s="343">
        <v>0</v>
      </c>
      <c r="I105" s="254">
        <f t="shared" si="11"/>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18" hidden="1">
      <c r="A106" s="248" t="str">
        <f t="shared" si="12"/>
        <v>1.16</v>
      </c>
      <c r="B106" s="259" t="s">
        <v>74</v>
      </c>
      <c r="C106" s="250" t="s">
        <v>28</v>
      </c>
      <c r="D106" s="251"/>
      <c r="E106" s="355">
        <v>46113</v>
      </c>
      <c r="F106" s="277">
        <f t="shared" si="10"/>
        <v>46119</v>
      </c>
      <c r="G106" s="342">
        <v>7</v>
      </c>
      <c r="H106" s="343">
        <v>0</v>
      </c>
      <c r="I106" s="254">
        <f t="shared" si="11"/>
        <v>5</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250" customFormat="1" ht="18" hidden="1">
      <c r="A107" s="248" t="str">
        <f t="shared" si="12"/>
        <v>1.17</v>
      </c>
      <c r="B107" s="259" t="s">
        <v>75</v>
      </c>
      <c r="C107" s="250" t="s">
        <v>20</v>
      </c>
      <c r="D107" s="251"/>
      <c r="E107" s="355">
        <v>46113</v>
      </c>
      <c r="F107" s="277">
        <f t="shared" si="10"/>
        <v>46119</v>
      </c>
      <c r="G107" s="342">
        <v>7</v>
      </c>
      <c r="H107" s="343">
        <v>0</v>
      </c>
      <c r="I107" s="254">
        <f t="shared" si="11"/>
        <v>5</v>
      </c>
      <c r="J107" s="255"/>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c r="BH107" s="248"/>
      <c r="BI107" s="248"/>
      <c r="BJ107" s="248"/>
      <c r="BK107" s="248"/>
      <c r="BL107" s="248"/>
      <c r="BM107" s="248"/>
      <c r="BN107" s="248"/>
    </row>
    <row r="108" spans="1:66" s="250" customFormat="1" ht="18" hidden="1">
      <c r="A108" s="248" t="str">
        <f t="shared" si="12"/>
        <v>1.18</v>
      </c>
      <c r="B108" s="259" t="s">
        <v>76</v>
      </c>
      <c r="C108" s="250" t="s">
        <v>28</v>
      </c>
      <c r="D108" s="251"/>
      <c r="E108" s="355">
        <v>46120</v>
      </c>
      <c r="F108" s="277">
        <f t="shared" si="10"/>
        <v>46126</v>
      </c>
      <c r="G108" s="342">
        <v>7</v>
      </c>
      <c r="H108" s="343">
        <v>0</v>
      </c>
      <c r="I108" s="254">
        <f t="shared" si="11"/>
        <v>5</v>
      </c>
      <c r="J108" s="255"/>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c r="BH108" s="248"/>
      <c r="BI108" s="248"/>
      <c r="BJ108" s="248"/>
      <c r="BK108" s="248"/>
      <c r="BL108" s="248"/>
      <c r="BM108" s="248"/>
      <c r="BN108" s="248"/>
    </row>
    <row r="109" spans="1:66" s="250" customFormat="1" ht="18" hidden="1">
      <c r="A109" s="248" t="str">
        <f t="shared" si="12"/>
        <v>1.19</v>
      </c>
      <c r="B109" s="259" t="s">
        <v>77</v>
      </c>
      <c r="C109" s="250" t="s">
        <v>20</v>
      </c>
      <c r="D109" s="251"/>
      <c r="E109" s="355">
        <v>46120</v>
      </c>
      <c r="F109" s="277">
        <f t="shared" si="10"/>
        <v>46126</v>
      </c>
      <c r="G109" s="342">
        <v>7</v>
      </c>
      <c r="H109" s="343">
        <v>0</v>
      </c>
      <c r="I109" s="254">
        <f t="shared" si="11"/>
        <v>5</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18" hidden="1">
      <c r="A110" s="248" t="str">
        <f t="shared" si="12"/>
        <v>1.20</v>
      </c>
      <c r="B110" s="259" t="s">
        <v>78</v>
      </c>
      <c r="C110" s="250" t="s">
        <v>28</v>
      </c>
      <c r="D110" s="251"/>
      <c r="E110" s="355">
        <v>46127</v>
      </c>
      <c r="F110" s="277">
        <f t="shared" si="10"/>
        <v>46133</v>
      </c>
      <c r="G110" s="342">
        <v>7</v>
      </c>
      <c r="H110" s="343">
        <v>0</v>
      </c>
      <c r="I110" s="254">
        <f t="shared" si="11"/>
        <v>5</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250" customFormat="1" ht="18" hidden="1">
      <c r="A111" s="248" t="str">
        <f t="shared" si="12"/>
        <v>1.21</v>
      </c>
      <c r="B111" s="259" t="s">
        <v>79</v>
      </c>
      <c r="C111" s="250" t="s">
        <v>20</v>
      </c>
      <c r="D111" s="251"/>
      <c r="E111" s="355">
        <v>46127</v>
      </c>
      <c r="F111" s="277">
        <f t="shared" si="10"/>
        <v>46133</v>
      </c>
      <c r="G111" s="342">
        <v>7</v>
      </c>
      <c r="H111" s="343">
        <v>0</v>
      </c>
      <c r="I111" s="254">
        <f t="shared" si="11"/>
        <v>5</v>
      </c>
      <c r="J111" s="255"/>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8"/>
      <c r="BN111" s="248"/>
    </row>
    <row r="112" spans="1:66" s="250" customFormat="1" ht="18" hidden="1">
      <c r="A112" s="248" t="str">
        <f t="shared" si="12"/>
        <v>1.22</v>
      </c>
      <c r="B112" s="259" t="s">
        <v>80</v>
      </c>
      <c r="C112" s="250" t="s">
        <v>28</v>
      </c>
      <c r="D112" s="251"/>
      <c r="E112" s="355">
        <v>46134</v>
      </c>
      <c r="F112" s="277">
        <f t="shared" si="10"/>
        <v>46140</v>
      </c>
      <c r="G112" s="342">
        <v>7</v>
      </c>
      <c r="H112" s="343">
        <v>0</v>
      </c>
      <c r="I112" s="254">
        <f t="shared" si="11"/>
        <v>5</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12"/>
        <v>1.23</v>
      </c>
      <c r="B113" s="259" t="s">
        <v>81</v>
      </c>
      <c r="C113" s="250" t="s">
        <v>20</v>
      </c>
      <c r="D113" s="251"/>
      <c r="E113" s="355">
        <v>46134</v>
      </c>
      <c r="F113" s="277">
        <f t="shared" si="10"/>
        <v>46140</v>
      </c>
      <c r="G113" s="342">
        <v>7</v>
      </c>
      <c r="H113" s="343">
        <v>0</v>
      </c>
      <c r="I113" s="254">
        <f t="shared" si="11"/>
        <v>5</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250" customFormat="1" ht="18" hidden="1">
      <c r="A114" s="248" t="str">
        <f t="shared" si="12"/>
        <v>1.24</v>
      </c>
      <c r="B114" s="259" t="s">
        <v>82</v>
      </c>
      <c r="C114" s="250" t="s">
        <v>28</v>
      </c>
      <c r="D114" s="251"/>
      <c r="E114" s="355">
        <v>46141</v>
      </c>
      <c r="F114" s="277">
        <f t="shared" si="10"/>
        <v>46147</v>
      </c>
      <c r="G114" s="342">
        <v>7</v>
      </c>
      <c r="H114" s="343">
        <v>0</v>
      </c>
      <c r="I114" s="254">
        <f t="shared" si="11"/>
        <v>5</v>
      </c>
      <c r="J114" s="255"/>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row>
    <row r="115" spans="1:66" s="250" customFormat="1" ht="18" hidden="1">
      <c r="A115" s="248" t="str">
        <f t="shared" si="12"/>
        <v>1.25</v>
      </c>
      <c r="B115" s="259" t="s">
        <v>83</v>
      </c>
      <c r="C115" s="250" t="s">
        <v>28</v>
      </c>
      <c r="D115" s="251"/>
      <c r="E115" s="355">
        <v>46141</v>
      </c>
      <c r="F115" s="277">
        <f t="shared" si="10"/>
        <v>46147</v>
      </c>
      <c r="G115" s="342">
        <v>7</v>
      </c>
      <c r="H115" s="343">
        <v>0</v>
      </c>
      <c r="I115" s="254">
        <f t="shared" si="11"/>
        <v>5</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row r="116" spans="1:66" s="250" customFormat="1" ht="18" hidden="1">
      <c r="A116" s="248" t="str">
        <f t="shared" si="12"/>
        <v>1.26</v>
      </c>
      <c r="B116" s="259" t="s">
        <v>84</v>
      </c>
      <c r="C116" s="250" t="s">
        <v>28</v>
      </c>
      <c r="D116" s="251"/>
      <c r="E116" s="355">
        <v>46148</v>
      </c>
      <c r="F116" s="277">
        <f t="shared" si="10"/>
        <v>46154</v>
      </c>
      <c r="G116" s="342">
        <v>7</v>
      </c>
      <c r="H116" s="343">
        <v>0</v>
      </c>
      <c r="I116" s="254">
        <f t="shared" si="11"/>
        <v>5</v>
      </c>
      <c r="J116" s="255"/>
      <c r="K116" s="248"/>
      <c r="L116" s="248"/>
      <c r="M116" s="248"/>
      <c r="N116" s="248"/>
      <c r="O116" s="248"/>
      <c r="P116" s="248"/>
      <c r="Q116" s="248"/>
      <c r="R116" s="248"/>
      <c r="S116" s="248"/>
      <c r="T116" s="248"/>
      <c r="U116" s="248"/>
      <c r="V116" s="248"/>
      <c r="W116" s="248"/>
      <c r="X116" s="248"/>
      <c r="Y116" s="248"/>
      <c r="Z116" s="248"/>
      <c r="AA116" s="248"/>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AX116" s="248"/>
      <c r="AY116" s="248"/>
      <c r="AZ116" s="248"/>
      <c r="BA116" s="248"/>
      <c r="BB116" s="248"/>
      <c r="BC116" s="248"/>
      <c r="BD116" s="248"/>
      <c r="BE116" s="248"/>
      <c r="BF116" s="248"/>
      <c r="BG116" s="248"/>
      <c r="BH116" s="248"/>
      <c r="BI116" s="248"/>
      <c r="BJ116" s="248"/>
      <c r="BK116" s="248"/>
      <c r="BL116" s="248"/>
      <c r="BM116" s="248"/>
      <c r="BN116" s="248"/>
    </row>
    <row r="117" spans="1:66" s="250" customFormat="1" ht="18" hidden="1">
      <c r="A117" s="248" t="str">
        <f t="shared" si="12"/>
        <v>1.27</v>
      </c>
      <c r="B117" s="259" t="s">
        <v>85</v>
      </c>
      <c r="C117" s="250" t="s">
        <v>28</v>
      </c>
      <c r="D117" s="251"/>
      <c r="E117" s="355">
        <v>46148</v>
      </c>
      <c r="F117" s="277">
        <f t="shared" si="10"/>
        <v>46154</v>
      </c>
      <c r="G117" s="342">
        <v>7</v>
      </c>
      <c r="H117" s="343">
        <v>0</v>
      </c>
      <c r="I117" s="254">
        <f t="shared" si="11"/>
        <v>5</v>
      </c>
      <c r="J117" s="255"/>
      <c r="K117" s="248"/>
      <c r="L117" s="248"/>
      <c r="M117" s="248"/>
      <c r="N117" s="248"/>
      <c r="O117" s="248"/>
      <c r="P117" s="248"/>
      <c r="Q117" s="248"/>
      <c r="R117" s="248"/>
      <c r="S117" s="248"/>
      <c r="T117" s="248"/>
      <c r="U117" s="248"/>
      <c r="V117" s="248"/>
      <c r="W117" s="248"/>
      <c r="X117" s="248"/>
      <c r="Y117" s="248"/>
      <c r="Z117" s="248"/>
      <c r="AA117" s="248"/>
      <c r="AB117" s="248"/>
      <c r="AC117" s="248"/>
      <c r="AD117" s="248"/>
      <c r="AE117" s="248"/>
      <c r="AF117" s="248"/>
      <c r="AG117" s="248"/>
      <c r="AH117" s="248"/>
      <c r="AI117" s="248"/>
      <c r="AJ117" s="248"/>
      <c r="AK117" s="248"/>
      <c r="AL117" s="248"/>
      <c r="AM117" s="248"/>
      <c r="AN117" s="248"/>
      <c r="AO117" s="248"/>
      <c r="AP117" s="248"/>
      <c r="AQ117" s="248"/>
      <c r="AR117" s="248"/>
      <c r="AS117" s="248"/>
      <c r="AT117" s="248"/>
      <c r="AU117" s="248"/>
      <c r="AV117" s="248"/>
      <c r="AW117" s="248"/>
      <c r="AX117" s="248"/>
      <c r="AY117" s="248"/>
      <c r="AZ117" s="248"/>
      <c r="BA117" s="248"/>
      <c r="BB117" s="248"/>
      <c r="BC117" s="248"/>
      <c r="BD117" s="248"/>
      <c r="BE117" s="248"/>
      <c r="BF117" s="248"/>
      <c r="BG117" s="248"/>
      <c r="BH117" s="248"/>
      <c r="BI117" s="248"/>
      <c r="BJ117" s="248"/>
      <c r="BK117" s="248"/>
      <c r="BL117" s="248"/>
      <c r="BM117" s="248"/>
      <c r="BN117" s="248"/>
    </row>
    <row r="118" spans="1:66" s="340" customFormat="1" ht="18" hidden="1">
      <c r="A118" s="346" t="str">
        <f>IF(ISERROR(VALUE(SUBSTITUTE(prevWBS,".",""))),"1",IF(ISERROR(FIND("`",SUBSTITUTE(prevWBS,".","`",1))),TEXT(VALUE(prevWBS)+1,"#"),TEXT(VALUE(LEFT(prevWBS,FIND("`",SUBSTITUTE(prevWBS,".","`",1))-1))+1,"#")))</f>
        <v>2</v>
      </c>
      <c r="B118" s="347" t="s">
        <v>86</v>
      </c>
      <c r="D118" s="348"/>
      <c r="E118" s="356"/>
      <c r="F118" s="356" t="str">
        <f t="shared" si="10"/>
        <v xml:space="preserve"> - </v>
      </c>
      <c r="G118" s="349"/>
      <c r="H118" s="350"/>
      <c r="I118" s="351" t="str">
        <f t="shared" si="11"/>
        <v xml:space="preserve"> - </v>
      </c>
      <c r="J118" s="352"/>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3"/>
      <c r="BD118" s="353"/>
      <c r="BE118" s="353"/>
      <c r="BF118" s="353"/>
      <c r="BG118" s="353"/>
      <c r="BH118" s="353"/>
      <c r="BI118" s="353"/>
      <c r="BJ118" s="353"/>
      <c r="BK118" s="353"/>
      <c r="BL118" s="353"/>
      <c r="BM118" s="353"/>
      <c r="BN118" s="353"/>
    </row>
    <row r="119" spans="1:66" s="250" customFormat="1" ht="18" hidden="1">
      <c r="A119" s="248" t="str">
        <f t="shared" si="12"/>
        <v>2.1</v>
      </c>
      <c r="B119" s="268" t="s">
        <v>87</v>
      </c>
      <c r="C119" s="250" t="s">
        <v>66</v>
      </c>
      <c r="D119" s="251"/>
      <c r="E119" s="355">
        <v>46034</v>
      </c>
      <c r="F119" s="277">
        <f t="shared" si="10"/>
        <v>46038</v>
      </c>
      <c r="G119" s="342">
        <v>5</v>
      </c>
      <c r="H119" s="343">
        <v>0</v>
      </c>
      <c r="I119" s="254">
        <f t="shared" si="11"/>
        <v>5</v>
      </c>
      <c r="J119" s="255"/>
      <c r="K119" s="248"/>
      <c r="L119" s="248"/>
      <c r="M119" s="248"/>
      <c r="N119" s="248"/>
      <c r="O119" s="248"/>
      <c r="P119" s="248"/>
      <c r="Q119" s="248"/>
      <c r="R119" s="248"/>
      <c r="S119" s="248"/>
      <c r="T119" s="248"/>
      <c r="U119" s="248"/>
      <c r="V119" s="248"/>
      <c r="W119" s="248"/>
      <c r="X119" s="248"/>
      <c r="Y119" s="248"/>
      <c r="Z119" s="248"/>
      <c r="AA119" s="248"/>
      <c r="AB119" s="248"/>
      <c r="AC119" s="248"/>
      <c r="AD119" s="248"/>
      <c r="AE119" s="248"/>
      <c r="AF119" s="248"/>
      <c r="AG119" s="248"/>
      <c r="AH119" s="248"/>
      <c r="AI119" s="248"/>
      <c r="AJ119" s="248"/>
      <c r="AK119" s="248"/>
      <c r="AL119" s="248"/>
      <c r="AM119" s="248"/>
      <c r="AN119" s="248"/>
      <c r="AO119" s="248"/>
      <c r="AP119" s="248"/>
      <c r="AQ119" s="248"/>
      <c r="AR119" s="248"/>
      <c r="AS119" s="248"/>
      <c r="AT119" s="248"/>
      <c r="AU119" s="248"/>
      <c r="AV119" s="248"/>
      <c r="AW119" s="248"/>
      <c r="AX119" s="248"/>
      <c r="AY119" s="248"/>
      <c r="AZ119" s="248"/>
      <c r="BA119" s="248"/>
      <c r="BB119" s="248"/>
      <c r="BC119" s="248"/>
      <c r="BD119" s="248"/>
      <c r="BE119" s="248"/>
      <c r="BF119" s="248"/>
      <c r="BG119" s="248"/>
      <c r="BH119" s="248"/>
      <c r="BI119" s="248"/>
      <c r="BJ119" s="248"/>
      <c r="BK119" s="248"/>
      <c r="BL119" s="248"/>
      <c r="BM119" s="248"/>
      <c r="BN119" s="248"/>
    </row>
    <row r="120" spans="1:66" s="250" customFormat="1" ht="18" hidden="1">
      <c r="A120" s="248" t="str">
        <f t="shared" si="12"/>
        <v>2.2</v>
      </c>
      <c r="B120" s="268" t="s">
        <v>88</v>
      </c>
      <c r="C120" s="250" t="s">
        <v>89</v>
      </c>
      <c r="D120" s="251"/>
      <c r="E120" s="355">
        <v>46023</v>
      </c>
      <c r="F120" s="277">
        <f t="shared" si="10"/>
        <v>46032</v>
      </c>
      <c r="G120" s="342">
        <v>10</v>
      </c>
      <c r="H120" s="343">
        <v>0</v>
      </c>
      <c r="I120" s="254">
        <v>6</v>
      </c>
      <c r="J120" s="255"/>
      <c r="K120" s="248"/>
      <c r="L120" s="248"/>
      <c r="M120" s="248"/>
      <c r="N120" s="248"/>
      <c r="O120" s="248"/>
      <c r="P120" s="248"/>
      <c r="Q120" s="248"/>
      <c r="R120" s="248"/>
      <c r="S120" s="248"/>
      <c r="T120" s="248"/>
      <c r="U120" s="248"/>
      <c r="V120" s="248"/>
      <c r="W120" s="248"/>
      <c r="X120" s="248"/>
      <c r="Y120" s="248"/>
      <c r="Z120" s="248"/>
      <c r="AA120" s="248"/>
      <c r="AB120" s="248"/>
      <c r="AC120" s="248"/>
      <c r="AD120" s="248"/>
      <c r="AE120" s="248"/>
      <c r="AF120" s="248"/>
      <c r="AG120" s="248"/>
      <c r="AH120" s="248"/>
      <c r="AI120" s="248"/>
      <c r="AJ120" s="248"/>
      <c r="AK120" s="248"/>
      <c r="AL120" s="248"/>
      <c r="AM120" s="248"/>
      <c r="AN120" s="248"/>
      <c r="AO120" s="248"/>
      <c r="AP120" s="248"/>
      <c r="AQ120" s="248"/>
      <c r="AR120" s="248"/>
      <c r="AS120" s="248"/>
      <c r="AT120" s="248"/>
      <c r="AU120" s="248"/>
      <c r="AV120" s="248"/>
      <c r="AW120" s="248"/>
      <c r="AX120" s="248"/>
      <c r="AY120" s="248"/>
      <c r="AZ120" s="248"/>
      <c r="BA120" s="248"/>
      <c r="BB120" s="248"/>
      <c r="BC120" s="248"/>
      <c r="BD120" s="248"/>
      <c r="BE120" s="248"/>
      <c r="BF120" s="248"/>
      <c r="BG120" s="248"/>
      <c r="BH120" s="248"/>
      <c r="BI120" s="248"/>
      <c r="BJ120" s="248"/>
      <c r="BK120" s="248"/>
      <c r="BL120" s="248"/>
      <c r="BM120" s="248"/>
      <c r="BN120" s="248"/>
    </row>
    <row r="121" spans="1:66" s="250" customFormat="1" ht="45" hidden="1" customHeight="1">
      <c r="A121" s="248" t="str">
        <f t="shared" si="12"/>
        <v>2.3</v>
      </c>
      <c r="B121" s="268" t="s">
        <v>90</v>
      </c>
      <c r="C121" s="250" t="s">
        <v>58</v>
      </c>
      <c r="D121" s="251"/>
      <c r="E121" s="355">
        <v>46034</v>
      </c>
      <c r="F121" s="277">
        <f t="shared" si="10"/>
        <v>46038</v>
      </c>
      <c r="G121" s="342">
        <v>5</v>
      </c>
      <c r="H121" s="343">
        <v>0</v>
      </c>
      <c r="I121" s="254">
        <v>5</v>
      </c>
      <c r="J121" s="255"/>
      <c r="K121" s="248"/>
      <c r="L121" s="248"/>
      <c r="M121" s="248"/>
      <c r="N121" s="248"/>
      <c r="O121" s="248"/>
      <c r="P121" s="248"/>
      <c r="Q121" s="248"/>
      <c r="R121" s="248"/>
      <c r="S121" s="248"/>
      <c r="T121" s="248"/>
      <c r="U121" s="248"/>
      <c r="V121" s="248"/>
      <c r="W121" s="248"/>
      <c r="X121" s="248"/>
      <c r="Y121" s="248"/>
      <c r="Z121" s="248"/>
      <c r="AA121" s="248"/>
      <c r="AB121" s="248"/>
      <c r="AC121" s="248"/>
      <c r="AD121" s="248"/>
      <c r="AE121" s="248"/>
      <c r="AF121" s="248"/>
      <c r="AG121" s="248"/>
      <c r="AH121" s="248"/>
      <c r="AI121" s="248"/>
      <c r="AJ121" s="248"/>
      <c r="AK121" s="248"/>
      <c r="AL121" s="248"/>
      <c r="AM121" s="248"/>
      <c r="AN121" s="248"/>
      <c r="AO121" s="248"/>
      <c r="AP121" s="248"/>
      <c r="AQ121" s="248"/>
      <c r="AR121" s="248"/>
      <c r="AS121" s="248"/>
      <c r="AT121" s="248"/>
      <c r="AU121" s="248"/>
      <c r="AV121" s="248"/>
      <c r="AW121" s="248"/>
      <c r="AX121" s="248"/>
      <c r="AY121" s="248"/>
      <c r="AZ121" s="248"/>
      <c r="BA121" s="248"/>
      <c r="BB121" s="248"/>
      <c r="BC121" s="248"/>
      <c r="BD121" s="248"/>
      <c r="BE121" s="248"/>
      <c r="BF121" s="248"/>
      <c r="BG121" s="248"/>
      <c r="BH121" s="248"/>
      <c r="BI121" s="248"/>
      <c r="BJ121" s="248"/>
      <c r="BK121" s="248"/>
      <c r="BL121" s="248"/>
      <c r="BM121" s="248"/>
      <c r="BN121" s="248"/>
    </row>
    <row r="122" spans="1:66" s="340" customFormat="1" ht="18" hidden="1">
      <c r="A122" s="346" t="str">
        <f>IF(ISERROR(VALUE(SUBSTITUTE(prevWBS,".",""))),"1",IF(ISERROR(FIND("`",SUBSTITUTE(prevWBS,".","`",1))),TEXT(VALUE(prevWBS)+1,"#"),TEXT(VALUE(LEFT(prevWBS,FIND("`",SUBSTITUTE(prevWBS,".","`",1))-1))+1,"#")))</f>
        <v>3</v>
      </c>
      <c r="B122" s="347" t="s">
        <v>91</v>
      </c>
      <c r="D122" s="348"/>
      <c r="E122" s="356"/>
      <c r="F122" s="356" t="str">
        <f t="shared" si="10"/>
        <v xml:space="preserve"> - </v>
      </c>
      <c r="G122" s="349"/>
      <c r="H122" s="350"/>
      <c r="I122" s="351" t="str">
        <f t="shared" ref="I122" si="13">IF(OR(F122=0,E122=0)," - ",NETWORKDAYS(E122,F122))</f>
        <v xml:space="preserve"> - </v>
      </c>
      <c r="J122" s="352"/>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c r="BI122" s="353"/>
      <c r="BJ122" s="353"/>
      <c r="BK122" s="353"/>
      <c r="BL122" s="353"/>
      <c r="BM122" s="353"/>
      <c r="BN122" s="353"/>
    </row>
    <row r="123" spans="1:66" s="250" customFormat="1" ht="18" hidden="1">
      <c r="A123" s="248" t="str">
        <f t="shared" si="12"/>
        <v>3.1</v>
      </c>
      <c r="B123" s="268" t="s">
        <v>92</v>
      </c>
      <c r="C123" s="250" t="s">
        <v>66</v>
      </c>
      <c r="D123" s="251"/>
      <c r="E123" s="355">
        <v>46041</v>
      </c>
      <c r="F123" s="277">
        <f t="shared" si="10"/>
        <v>46044</v>
      </c>
      <c r="G123" s="342">
        <v>4</v>
      </c>
      <c r="H123" s="343">
        <v>0</v>
      </c>
      <c r="I123" s="254">
        <v>4</v>
      </c>
      <c r="J123" s="255"/>
      <c r="K123" s="248"/>
      <c r="L123" s="248"/>
      <c r="M123" s="248"/>
      <c r="N123" s="248"/>
      <c r="O123" s="248"/>
      <c r="P123" s="248"/>
      <c r="Q123" s="248"/>
      <c r="R123" s="248"/>
      <c r="S123" s="248"/>
      <c r="T123" s="248"/>
      <c r="U123" s="248"/>
      <c r="V123" s="248"/>
      <c r="W123" s="248"/>
      <c r="X123" s="248"/>
      <c r="Y123" s="248"/>
      <c r="Z123" s="248"/>
      <c r="AA123" s="248"/>
      <c r="AB123" s="248"/>
      <c r="AC123" s="248"/>
      <c r="AD123" s="248"/>
      <c r="AE123" s="248"/>
      <c r="AF123" s="248"/>
      <c r="AG123" s="248"/>
      <c r="AH123" s="248"/>
      <c r="AI123" s="248"/>
      <c r="AJ123" s="248"/>
      <c r="AK123" s="248"/>
      <c r="AL123" s="248"/>
      <c r="AM123" s="248"/>
      <c r="AN123" s="248"/>
      <c r="AO123" s="248"/>
      <c r="AP123" s="248"/>
      <c r="AQ123" s="248"/>
      <c r="AR123" s="248"/>
      <c r="AS123" s="248"/>
      <c r="AT123" s="248"/>
      <c r="AU123" s="248"/>
      <c r="AV123" s="248"/>
      <c r="AW123" s="248"/>
      <c r="AX123" s="248"/>
      <c r="AY123" s="248"/>
      <c r="AZ123" s="248"/>
      <c r="BA123" s="248"/>
      <c r="BB123" s="248"/>
      <c r="BC123" s="248"/>
      <c r="BD123" s="248"/>
      <c r="BE123" s="248"/>
      <c r="BF123" s="248"/>
      <c r="BG123" s="248"/>
      <c r="BH123" s="248"/>
      <c r="BI123" s="248"/>
      <c r="BJ123" s="248"/>
      <c r="BK123" s="248"/>
      <c r="BL123" s="248"/>
      <c r="BM123" s="248"/>
      <c r="BN123" s="248"/>
    </row>
    <row r="124" spans="1:66" s="250" customFormat="1" ht="18" hidden="1">
      <c r="A124" s="248" t="str">
        <f t="shared" si="12"/>
        <v>3.2</v>
      </c>
      <c r="B124" s="268" t="s">
        <v>93</v>
      </c>
      <c r="C124" s="250" t="s">
        <v>58</v>
      </c>
      <c r="D124" s="251"/>
      <c r="E124" s="355">
        <v>46041</v>
      </c>
      <c r="F124" s="277">
        <f t="shared" si="10"/>
        <v>46044</v>
      </c>
      <c r="G124" s="342">
        <v>4</v>
      </c>
      <c r="H124" s="343">
        <v>0</v>
      </c>
      <c r="I124" s="254">
        <v>4</v>
      </c>
      <c r="J124" s="255"/>
      <c r="K124" s="248"/>
      <c r="L124" s="248"/>
      <c r="M124" s="248"/>
      <c r="N124" s="248"/>
      <c r="O124" s="248"/>
      <c r="P124" s="248"/>
      <c r="Q124" s="248"/>
      <c r="R124" s="248"/>
      <c r="S124" s="248"/>
      <c r="T124" s="248"/>
      <c r="U124" s="248"/>
      <c r="V124" s="248"/>
      <c r="W124" s="248"/>
      <c r="X124" s="248"/>
      <c r="Y124" s="248"/>
      <c r="Z124" s="248"/>
      <c r="AA124" s="248"/>
      <c r="AB124" s="248"/>
      <c r="AC124" s="248"/>
      <c r="AD124" s="248"/>
      <c r="AE124" s="248"/>
      <c r="AF124" s="248"/>
      <c r="AG124" s="248"/>
      <c r="AH124" s="248"/>
      <c r="AI124" s="248"/>
      <c r="AJ124" s="248"/>
      <c r="AK124" s="248"/>
      <c r="AL124" s="248"/>
      <c r="AM124" s="248"/>
      <c r="AN124" s="248"/>
      <c r="AO124" s="248"/>
      <c r="AP124" s="248"/>
      <c r="AQ124" s="248"/>
      <c r="AR124" s="248"/>
      <c r="AS124" s="248"/>
      <c r="AT124" s="248"/>
      <c r="AU124" s="248"/>
      <c r="AV124" s="248"/>
      <c r="AW124" s="248"/>
      <c r="AX124" s="248"/>
      <c r="AY124" s="248"/>
      <c r="AZ124" s="248"/>
      <c r="BA124" s="248"/>
      <c r="BB124" s="248"/>
      <c r="BC124" s="248"/>
      <c r="BD124" s="248"/>
      <c r="BE124" s="248"/>
      <c r="BF124" s="248"/>
      <c r="BG124" s="248"/>
      <c r="BH124" s="248"/>
      <c r="BI124" s="248"/>
      <c r="BJ124" s="248"/>
      <c r="BK124" s="248"/>
      <c r="BL124" s="248"/>
      <c r="BM124" s="248"/>
      <c r="BN124" s="248"/>
    </row>
    <row r="125" spans="1:66" s="250" customFormat="1" ht="18" hidden="1">
      <c r="A125" s="248" t="str">
        <f t="shared" si="12"/>
        <v>3.3</v>
      </c>
      <c r="B125" s="268" t="s">
        <v>94</v>
      </c>
      <c r="C125" s="250" t="s">
        <v>20</v>
      </c>
      <c r="D125" s="251"/>
      <c r="E125" s="355">
        <v>46045</v>
      </c>
      <c r="F125" s="277">
        <f t="shared" si="10"/>
        <v>46050</v>
      </c>
      <c r="G125" s="342">
        <v>6</v>
      </c>
      <c r="H125" s="343">
        <v>0</v>
      </c>
      <c r="I125" s="254">
        <v>4</v>
      </c>
      <c r="J125" s="255"/>
      <c r="K125" s="248"/>
      <c r="L125" s="248"/>
      <c r="M125" s="248"/>
      <c r="N125" s="248"/>
      <c r="O125" s="248"/>
      <c r="P125" s="248"/>
      <c r="Q125" s="248"/>
      <c r="R125" s="248"/>
      <c r="S125" s="248"/>
      <c r="T125" s="248"/>
      <c r="U125" s="248"/>
      <c r="V125" s="248"/>
      <c r="W125" s="248"/>
      <c r="X125" s="248"/>
      <c r="Y125" s="248"/>
      <c r="Z125" s="248"/>
      <c r="AA125" s="248"/>
      <c r="AB125" s="248"/>
      <c r="AC125" s="248"/>
      <c r="AD125" s="248"/>
      <c r="AE125" s="248"/>
      <c r="AF125" s="248"/>
      <c r="AG125" s="248"/>
      <c r="AH125" s="248"/>
      <c r="AI125" s="248"/>
      <c r="AJ125" s="248"/>
      <c r="AK125" s="248"/>
      <c r="AL125" s="248"/>
      <c r="AM125" s="248"/>
      <c r="AN125" s="248"/>
      <c r="AO125" s="248"/>
      <c r="AP125" s="248"/>
      <c r="AQ125" s="248"/>
      <c r="AR125" s="248"/>
      <c r="AS125" s="248"/>
      <c r="AT125" s="248"/>
      <c r="AU125" s="248"/>
      <c r="AV125" s="248"/>
      <c r="AW125" s="248"/>
      <c r="AX125" s="248"/>
      <c r="AY125" s="248"/>
      <c r="AZ125" s="248"/>
      <c r="BA125" s="248"/>
      <c r="BB125" s="248"/>
      <c r="BC125" s="248"/>
      <c r="BD125" s="248"/>
      <c r="BE125" s="248"/>
      <c r="BF125" s="248"/>
      <c r="BG125" s="248"/>
      <c r="BH125" s="248"/>
      <c r="BI125" s="248"/>
      <c r="BJ125" s="248"/>
      <c r="BK125" s="248"/>
      <c r="BL125" s="248"/>
      <c r="BM125" s="248"/>
      <c r="BN125" s="248"/>
    </row>
    <row r="126" spans="1:66" s="250" customFormat="1" ht="18" hidden="1">
      <c r="A126" s="248" t="str">
        <f t="shared" si="12"/>
        <v>3.4</v>
      </c>
      <c r="B126" s="268" t="s">
        <v>95</v>
      </c>
      <c r="C126" s="250" t="s">
        <v>20</v>
      </c>
      <c r="D126" s="251"/>
      <c r="E126" s="355">
        <v>46051</v>
      </c>
      <c r="F126" s="277">
        <f t="shared" si="10"/>
        <v>46056</v>
      </c>
      <c r="G126" s="342">
        <v>6</v>
      </c>
      <c r="H126" s="343">
        <v>0</v>
      </c>
      <c r="I126" s="254">
        <v>4</v>
      </c>
      <c r="J126" s="255"/>
      <c r="K126" s="248"/>
      <c r="L126" s="248"/>
      <c r="M126" s="248"/>
      <c r="N126" s="248"/>
      <c r="O126" s="248"/>
      <c r="P126" s="248"/>
      <c r="Q126" s="248"/>
      <c r="R126" s="248"/>
      <c r="S126" s="248"/>
      <c r="T126" s="248"/>
      <c r="U126" s="248"/>
      <c r="V126" s="248"/>
      <c r="W126" s="248"/>
      <c r="X126" s="248"/>
      <c r="Y126" s="248"/>
      <c r="Z126" s="248"/>
      <c r="AA126" s="248"/>
      <c r="AB126" s="248"/>
      <c r="AC126" s="248"/>
      <c r="AD126" s="248"/>
      <c r="AE126" s="248"/>
      <c r="AF126" s="248"/>
      <c r="AG126" s="248"/>
      <c r="AH126" s="248"/>
      <c r="AI126" s="248"/>
      <c r="AJ126" s="248"/>
      <c r="AK126" s="248"/>
      <c r="AL126" s="248"/>
      <c r="AM126" s="248"/>
      <c r="AN126" s="248"/>
      <c r="AO126" s="248"/>
      <c r="AP126" s="248"/>
      <c r="AQ126" s="248"/>
      <c r="AR126" s="248"/>
      <c r="AS126" s="248"/>
      <c r="AT126" s="248"/>
      <c r="AU126" s="248"/>
      <c r="AV126" s="248"/>
      <c r="AW126" s="248"/>
      <c r="AX126" s="248"/>
      <c r="AY126" s="248"/>
      <c r="AZ126" s="248"/>
      <c r="BA126" s="248"/>
      <c r="BB126" s="248"/>
      <c r="BC126" s="248"/>
      <c r="BD126" s="248"/>
      <c r="BE126" s="248"/>
      <c r="BF126" s="248"/>
      <c r="BG126" s="248"/>
      <c r="BH126" s="248"/>
      <c r="BI126" s="248"/>
      <c r="BJ126" s="248"/>
      <c r="BK126" s="248"/>
      <c r="BL126" s="248"/>
      <c r="BM126" s="248"/>
      <c r="BN126" s="248"/>
    </row>
    <row r="127" spans="1:66" s="250" customFormat="1" ht="18" hidden="1">
      <c r="A127" s="248" t="str">
        <f t="shared" si="12"/>
        <v>3.5</v>
      </c>
      <c r="B127" s="268" t="s">
        <v>96</v>
      </c>
      <c r="C127" s="250" t="s">
        <v>28</v>
      </c>
      <c r="D127" s="251"/>
      <c r="E127" s="355">
        <v>46045</v>
      </c>
      <c r="F127" s="277">
        <f t="shared" si="10"/>
        <v>46050</v>
      </c>
      <c r="G127" s="342">
        <v>6</v>
      </c>
      <c r="H127" s="343">
        <v>0</v>
      </c>
      <c r="I127" s="254">
        <v>4</v>
      </c>
      <c r="J127" s="255"/>
      <c r="K127" s="248"/>
      <c r="L127" s="248"/>
      <c r="M127" s="248"/>
      <c r="N127" s="248"/>
      <c r="O127" s="248"/>
      <c r="P127" s="248"/>
      <c r="Q127" s="248"/>
      <c r="R127" s="248"/>
      <c r="S127" s="248"/>
      <c r="T127" s="248"/>
      <c r="U127" s="248"/>
      <c r="V127" s="248"/>
      <c r="W127" s="248"/>
      <c r="X127" s="248"/>
      <c r="Y127" s="248"/>
      <c r="Z127" s="248"/>
      <c r="AA127" s="248"/>
      <c r="AB127" s="248"/>
      <c r="AC127" s="248"/>
      <c r="AD127" s="248"/>
      <c r="AE127" s="248"/>
      <c r="AF127" s="248"/>
      <c r="AG127" s="248"/>
      <c r="AH127" s="248"/>
      <c r="AI127" s="248"/>
      <c r="AJ127" s="248"/>
      <c r="AK127" s="248"/>
      <c r="AL127" s="248"/>
      <c r="AM127" s="248"/>
      <c r="AN127" s="248"/>
      <c r="AO127" s="248"/>
      <c r="AP127" s="248"/>
      <c r="AQ127" s="248"/>
      <c r="AR127" s="248"/>
      <c r="AS127" s="248"/>
      <c r="AT127" s="248"/>
      <c r="AU127" s="248"/>
      <c r="AV127" s="248"/>
      <c r="AW127" s="248"/>
      <c r="AX127" s="248"/>
      <c r="AY127" s="248"/>
      <c r="AZ127" s="248"/>
      <c r="BA127" s="248"/>
      <c r="BB127" s="248"/>
      <c r="BC127" s="248"/>
      <c r="BD127" s="248"/>
      <c r="BE127" s="248"/>
      <c r="BF127" s="248"/>
      <c r="BG127" s="248"/>
      <c r="BH127" s="248"/>
      <c r="BI127" s="248"/>
      <c r="BJ127" s="248"/>
      <c r="BK127" s="248"/>
      <c r="BL127" s="248"/>
      <c r="BM127" s="248"/>
      <c r="BN127" s="248"/>
    </row>
    <row r="128" spans="1:66" s="340" customFormat="1" ht="18" hidden="1">
      <c r="A128" s="346" t="str">
        <f>IF(ISERROR(VALUE(SUBSTITUTE(prevWBS,".",""))),"1",IF(ISERROR(FIND("`",SUBSTITUTE(prevWBS,".","`",1))),TEXT(VALUE(prevWBS)+1,"#"),TEXT(VALUE(LEFT(prevWBS,FIND("`",SUBSTITUTE(prevWBS,".","`",1))-1))+1,"#")))</f>
        <v>4</v>
      </c>
      <c r="B128" s="347" t="s">
        <v>97</v>
      </c>
      <c r="D128" s="348"/>
      <c r="E128" s="356"/>
      <c r="F128" s="356" t="str">
        <f t="shared" si="10"/>
        <v xml:space="preserve"> - </v>
      </c>
      <c r="G128" s="349"/>
      <c r="H128" s="350"/>
      <c r="I128" s="351" t="str">
        <f t="shared" ref="I128" si="14">IF(OR(F128=0,E128=0)," - ",NETWORKDAYS(E128,F128))</f>
        <v xml:space="preserve"> - </v>
      </c>
      <c r="J128" s="352"/>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3"/>
      <c r="BD128" s="353"/>
      <c r="BE128" s="353"/>
      <c r="BF128" s="353"/>
      <c r="BG128" s="353"/>
      <c r="BH128" s="353"/>
      <c r="BI128" s="353"/>
      <c r="BJ128" s="353"/>
      <c r="BK128" s="353"/>
      <c r="BL128" s="353"/>
      <c r="BM128" s="353"/>
      <c r="BN128" s="353"/>
    </row>
    <row r="129" spans="1:66" s="250" customFormat="1" ht="18" hidden="1">
      <c r="A129" s="248" t="str">
        <f t="shared" si="12"/>
        <v>4.1</v>
      </c>
      <c r="B129" s="268" t="s">
        <v>98</v>
      </c>
      <c r="C129" s="250" t="s">
        <v>66</v>
      </c>
      <c r="D129" s="251"/>
      <c r="E129" s="355">
        <v>46051</v>
      </c>
      <c r="F129" s="277">
        <f t="shared" si="10"/>
        <v>46056</v>
      </c>
      <c r="G129" s="342">
        <v>6</v>
      </c>
      <c r="H129" s="343">
        <v>0</v>
      </c>
      <c r="I129" s="254">
        <v>4</v>
      </c>
      <c r="J129" s="255"/>
      <c r="K129" s="248"/>
      <c r="L129" s="248"/>
      <c r="M129" s="248"/>
      <c r="N129" s="248"/>
      <c r="O129" s="248"/>
      <c r="P129" s="248"/>
      <c r="Q129" s="248"/>
      <c r="R129" s="248"/>
      <c r="S129" s="248"/>
      <c r="T129" s="248"/>
      <c r="U129" s="248"/>
      <c r="V129" s="248"/>
      <c r="W129" s="248"/>
      <c r="X129" s="248"/>
      <c r="Y129" s="248"/>
      <c r="Z129" s="248"/>
      <c r="AA129" s="248"/>
      <c r="AB129" s="248"/>
      <c r="AC129" s="248"/>
      <c r="AD129" s="248"/>
      <c r="AE129" s="248"/>
      <c r="AF129" s="248"/>
      <c r="AG129" s="248"/>
      <c r="AH129" s="248"/>
      <c r="AI129" s="248"/>
      <c r="AJ129" s="248"/>
      <c r="AK129" s="248"/>
      <c r="AL129" s="248"/>
      <c r="AM129" s="248"/>
      <c r="AN129" s="248"/>
      <c r="AO129" s="248"/>
      <c r="AP129" s="248"/>
      <c r="AQ129" s="248"/>
      <c r="AR129" s="248"/>
      <c r="AS129" s="248"/>
      <c r="AT129" s="248"/>
      <c r="AU129" s="248"/>
      <c r="AV129" s="248"/>
      <c r="AW129" s="248"/>
      <c r="AX129" s="248"/>
      <c r="AY129" s="248"/>
      <c r="AZ129" s="248"/>
      <c r="BA129" s="248"/>
      <c r="BB129" s="248"/>
      <c r="BC129" s="248"/>
      <c r="BD129" s="248"/>
      <c r="BE129" s="248"/>
      <c r="BF129" s="248"/>
      <c r="BG129" s="248"/>
      <c r="BH129" s="248"/>
      <c r="BI129" s="248"/>
      <c r="BJ129" s="248"/>
      <c r="BK129" s="248"/>
      <c r="BL129" s="248"/>
      <c r="BM129" s="248"/>
      <c r="BN129" s="248"/>
    </row>
  </sheetData>
  <sheetProtection formatCells="0" formatColumns="0" formatRows="0" insertRows="0" deleteRows="0"/>
  <autoFilter ref="A7:BN74">
    <filterColumn colId="2">
      <filters>
        <filter val="Baim"/>
        <filter val="Baim, Budi"/>
        <filter val="Baim/Jali"/>
        <filter val="Baim/Star"/>
      </filters>
    </filterColumn>
  </autoFilter>
  <mergeCells count="19">
    <mergeCell ref="AT5:AZ5"/>
    <mergeCell ref="BA5:BG5"/>
    <mergeCell ref="BH5:BN5"/>
    <mergeCell ref="AM4:AS4"/>
    <mergeCell ref="AT4:AZ4"/>
    <mergeCell ref="BA4:BG4"/>
    <mergeCell ref="BH4:BN4"/>
    <mergeCell ref="AM5:AS5"/>
    <mergeCell ref="C5:E5"/>
    <mergeCell ref="K5:Q5"/>
    <mergeCell ref="R5:X5"/>
    <mergeCell ref="Y5:AE5"/>
    <mergeCell ref="AF5:AL5"/>
    <mergeCell ref="AF4:AL4"/>
    <mergeCell ref="K1:AE1"/>
    <mergeCell ref="C4:E4"/>
    <mergeCell ref="K4:Q4"/>
    <mergeCell ref="R4:X4"/>
    <mergeCell ref="Y4:AE4"/>
  </mergeCells>
  <conditionalFormatting sqref="H8:H10 H90:H95 H20:H31">
    <cfRule type="dataBar" priority="53">
      <dataBar>
        <cfvo type="num" val="0"/>
        <cfvo type="num" val="1"/>
        <color theme="0" tint="-0.34998626667073579"/>
      </dataBar>
      <extLst>
        <ext xmlns:x14="http://schemas.microsoft.com/office/spreadsheetml/2009/9/main" uri="{B025F937-C7B1-47D3-B67F-A62EFF666E3E}">
          <x14:id>{08A3EECC-D1EF-4E7A-8C31-F9CCFFB59D9A}</x14:id>
        </ext>
      </extLst>
    </cfRule>
  </conditionalFormatting>
  <conditionalFormatting sqref="H11">
    <cfRule type="dataBar" priority="35">
      <dataBar>
        <cfvo type="num" val="0"/>
        <cfvo type="num" val="1"/>
        <color theme="0" tint="-0.34998626667073579"/>
      </dataBar>
      <extLst>
        <ext xmlns:x14="http://schemas.microsoft.com/office/spreadsheetml/2009/9/main" uri="{B025F937-C7B1-47D3-B67F-A62EFF666E3E}">
          <x14:id>{56EF4CB5-BA35-45E2-9F43-F536761D1680}</x14:id>
        </ext>
      </extLst>
    </cfRule>
  </conditionalFormatting>
  <conditionalFormatting sqref="H12:H15">
    <cfRule type="dataBar" priority="34">
      <dataBar>
        <cfvo type="num" val="0"/>
        <cfvo type="num" val="1"/>
        <color theme="0" tint="-0.34998626667073579"/>
      </dataBar>
      <extLst>
        <ext xmlns:x14="http://schemas.microsoft.com/office/spreadsheetml/2009/9/main" uri="{B025F937-C7B1-47D3-B67F-A62EFF666E3E}">
          <x14:id>{E6E7095B-C82F-4D1F-904F-07C0BA6E5589}</x14:id>
        </ext>
      </extLst>
    </cfRule>
  </conditionalFormatting>
  <conditionalFormatting sqref="H16:H17">
    <cfRule type="dataBar" priority="33">
      <dataBar>
        <cfvo type="num" val="0"/>
        <cfvo type="num" val="1"/>
        <color theme="0" tint="-0.34998626667073579"/>
      </dataBar>
      <extLst>
        <ext xmlns:x14="http://schemas.microsoft.com/office/spreadsheetml/2009/9/main" uri="{B025F937-C7B1-47D3-B67F-A62EFF666E3E}">
          <x14:id>{A461BEDB-29E3-46B1-B3CA-C5C77D56E2F6}</x14:id>
        </ext>
      </extLst>
    </cfRule>
  </conditionalFormatting>
  <conditionalFormatting sqref="H18">
    <cfRule type="dataBar" priority="24">
      <dataBar>
        <cfvo type="num" val="0"/>
        <cfvo type="num" val="1"/>
        <color theme="0" tint="-0.34998626667073579"/>
      </dataBar>
      <extLst>
        <ext xmlns:x14="http://schemas.microsoft.com/office/spreadsheetml/2009/9/main" uri="{B025F937-C7B1-47D3-B67F-A62EFF666E3E}">
          <x14:id>{EE038B4F-05BB-4A4E-9E38-FCA67938C14C}</x14:id>
        </ext>
      </extLst>
    </cfRule>
  </conditionalFormatting>
  <conditionalFormatting sqref="H19">
    <cfRule type="dataBar" priority="20">
      <dataBar>
        <cfvo type="num" val="0"/>
        <cfvo type="num" val="1"/>
        <color theme="0" tint="-0.34998626667073579"/>
      </dataBar>
      <extLst>
        <ext xmlns:x14="http://schemas.microsoft.com/office/spreadsheetml/2009/9/main" uri="{B025F937-C7B1-47D3-B67F-A62EFF666E3E}">
          <x14:id>{C041980D-A1EE-4DA7-9AB6-05EACC26414C}</x14:id>
        </ext>
      </extLst>
    </cfRule>
  </conditionalFormatting>
  <conditionalFormatting sqref="H32">
    <cfRule type="dataBar" priority="19">
      <dataBar>
        <cfvo type="num" val="0"/>
        <cfvo type="num" val="1"/>
        <color theme="0" tint="-0.34998626667073579"/>
      </dataBar>
      <extLst>
        <ext xmlns:x14="http://schemas.microsoft.com/office/spreadsheetml/2009/9/main" uri="{B025F937-C7B1-47D3-B67F-A62EFF666E3E}">
          <x14:id>{37D786B7-A2FE-4FAC-A179-C64FA27BA514}</x14:id>
        </ext>
      </extLst>
    </cfRule>
  </conditionalFormatting>
  <conditionalFormatting sqref="H33">
    <cfRule type="dataBar" priority="32">
      <dataBar>
        <cfvo type="num" val="0"/>
        <cfvo type="num" val="1"/>
        <color theme="0" tint="-0.34998626667073579"/>
      </dataBar>
      <extLst>
        <ext xmlns:x14="http://schemas.microsoft.com/office/spreadsheetml/2009/9/main" uri="{B025F937-C7B1-47D3-B67F-A62EFF666E3E}">
          <x14:id>{6ADCA221-C12D-458C-ACBB-C3AF993EDA44}</x14:id>
        </ext>
      </extLst>
    </cfRule>
  </conditionalFormatting>
  <conditionalFormatting sqref="H34">
    <cfRule type="dataBar" priority="31">
      <dataBar>
        <cfvo type="num" val="0"/>
        <cfvo type="num" val="1"/>
        <color theme="0" tint="-0.34998626667073579"/>
      </dataBar>
      <extLst>
        <ext xmlns:x14="http://schemas.microsoft.com/office/spreadsheetml/2009/9/main" uri="{B025F937-C7B1-47D3-B67F-A62EFF666E3E}">
          <x14:id>{487ABBD3-B203-4A75-854C-539C32E59CAF}</x14:id>
        </ext>
      </extLst>
    </cfRule>
  </conditionalFormatting>
  <conditionalFormatting sqref="H35">
    <cfRule type="dataBar" priority="30">
      <dataBar>
        <cfvo type="num" val="0"/>
        <cfvo type="num" val="1"/>
        <color theme="0" tint="-0.34998626667073579"/>
      </dataBar>
      <extLst>
        <ext xmlns:x14="http://schemas.microsoft.com/office/spreadsheetml/2009/9/main" uri="{B025F937-C7B1-47D3-B67F-A62EFF666E3E}">
          <x14:id>{7870B955-8F08-45D0-A5AC-6E96ABF423D7}</x14:id>
        </ext>
      </extLst>
    </cfRule>
  </conditionalFormatting>
  <conditionalFormatting sqref="H36">
    <cfRule type="dataBar" priority="29">
      <dataBar>
        <cfvo type="num" val="0"/>
        <cfvo type="num" val="1"/>
        <color theme="0" tint="-0.34998626667073579"/>
      </dataBar>
      <extLst>
        <ext xmlns:x14="http://schemas.microsoft.com/office/spreadsheetml/2009/9/main" uri="{B025F937-C7B1-47D3-B67F-A62EFF666E3E}">
          <x14:id>{2F3354CF-3506-4871-94EF-3730D46320FC}</x14:id>
        </ext>
      </extLst>
    </cfRule>
  </conditionalFormatting>
  <conditionalFormatting sqref="H37">
    <cfRule type="dataBar" priority="28">
      <dataBar>
        <cfvo type="num" val="0"/>
        <cfvo type="num" val="1"/>
        <color theme="0" tint="-0.34998626667073579"/>
      </dataBar>
      <extLst>
        <ext xmlns:x14="http://schemas.microsoft.com/office/spreadsheetml/2009/9/main" uri="{B025F937-C7B1-47D3-B67F-A62EFF666E3E}">
          <x14:id>{22CD3D44-B8AC-4435-9A19-1F8A937E7FF9}</x14:id>
        </ext>
      </extLst>
    </cfRule>
  </conditionalFormatting>
  <conditionalFormatting sqref="H38">
    <cfRule type="dataBar" priority="27">
      <dataBar>
        <cfvo type="num" val="0"/>
        <cfvo type="num" val="1"/>
        <color theme="0" tint="-0.34998626667073579"/>
      </dataBar>
      <extLst>
        <ext xmlns:x14="http://schemas.microsoft.com/office/spreadsheetml/2009/9/main" uri="{B025F937-C7B1-47D3-B67F-A62EFF666E3E}">
          <x14:id>{472CFB74-FD26-4793-8C81-3D007C50B317}</x14:id>
        </ext>
      </extLst>
    </cfRule>
  </conditionalFormatting>
  <conditionalFormatting sqref="H39">
    <cfRule type="dataBar" priority="18">
      <dataBar>
        <cfvo type="num" val="0"/>
        <cfvo type="num" val="1"/>
        <color theme="0" tint="-0.34998626667073579"/>
      </dataBar>
      <extLst>
        <ext xmlns:x14="http://schemas.microsoft.com/office/spreadsheetml/2009/9/main" uri="{B025F937-C7B1-47D3-B67F-A62EFF666E3E}">
          <x14:id>{6FA87F50-FA69-43F6-8228-DD1843ECEAF2}</x14:id>
        </ext>
      </extLst>
    </cfRule>
  </conditionalFormatting>
  <conditionalFormatting sqref="H40">
    <cfRule type="dataBar" priority="26">
      <dataBar>
        <cfvo type="num" val="0"/>
        <cfvo type="num" val="1"/>
        <color theme="0" tint="-0.34998626667073579"/>
      </dataBar>
      <extLst>
        <ext xmlns:x14="http://schemas.microsoft.com/office/spreadsheetml/2009/9/main" uri="{B025F937-C7B1-47D3-B67F-A62EFF666E3E}">
          <x14:id>{85B19CEC-BC5B-47AC-957F-D3DBC5BB2D4E}</x14:id>
        </ext>
      </extLst>
    </cfRule>
  </conditionalFormatting>
  <conditionalFormatting sqref="H42">
    <cfRule type="dataBar" priority="16">
      <dataBar>
        <cfvo type="num" val="0"/>
        <cfvo type="num" val="1"/>
        <color theme="0" tint="-0.34998626667073579"/>
      </dataBar>
      <extLst>
        <ext xmlns:x14="http://schemas.microsoft.com/office/spreadsheetml/2009/9/main" uri="{B025F937-C7B1-47D3-B67F-A62EFF666E3E}">
          <x14:id>{F07CA1DD-F62C-4FC3-806B-9CD7B8A16135}</x14:id>
        </ext>
      </extLst>
    </cfRule>
  </conditionalFormatting>
  <conditionalFormatting sqref="H45">
    <cfRule type="dataBar" priority="17">
      <dataBar>
        <cfvo type="num" val="0"/>
        <cfvo type="num" val="1"/>
        <color theme="0" tint="-0.34998626667073579"/>
      </dataBar>
      <extLst>
        <ext xmlns:x14="http://schemas.microsoft.com/office/spreadsheetml/2009/9/main" uri="{B025F937-C7B1-47D3-B67F-A62EFF666E3E}">
          <x14:id>{DE221C1B-2A08-4BAF-B903-325A1802BAE4}</x14:id>
        </ext>
      </extLst>
    </cfRule>
  </conditionalFormatting>
  <conditionalFormatting sqref="H50">
    <cfRule type="dataBar" priority="15">
      <dataBar>
        <cfvo type="num" val="0"/>
        <cfvo type="num" val="1"/>
        <color theme="0" tint="-0.34998626667073579"/>
      </dataBar>
      <extLst>
        <ext xmlns:x14="http://schemas.microsoft.com/office/spreadsheetml/2009/9/main" uri="{B025F937-C7B1-47D3-B67F-A62EFF666E3E}">
          <x14:id>{D2833C2E-41B3-4F96-9DC8-2B3FC2F923C9}</x14:id>
        </ext>
      </extLst>
    </cfRule>
  </conditionalFormatting>
  <conditionalFormatting sqref="H53">
    <cfRule type="dataBar" priority="14">
      <dataBar>
        <cfvo type="num" val="0"/>
        <cfvo type="num" val="1"/>
        <color theme="0" tint="-0.34998626667073579"/>
      </dataBar>
      <extLst>
        <ext xmlns:x14="http://schemas.microsoft.com/office/spreadsheetml/2009/9/main" uri="{B025F937-C7B1-47D3-B67F-A62EFF666E3E}">
          <x14:id>{49EE4C24-405B-4E97-AB28-B68F0A7C31C1}</x14:id>
        </ext>
      </extLst>
    </cfRule>
  </conditionalFormatting>
  <conditionalFormatting sqref="H56">
    <cfRule type="dataBar" priority="13">
      <dataBar>
        <cfvo type="num" val="0"/>
        <cfvo type="num" val="1"/>
        <color theme="0" tint="-0.34998626667073579"/>
      </dataBar>
      <extLst>
        <ext xmlns:x14="http://schemas.microsoft.com/office/spreadsheetml/2009/9/main" uri="{B025F937-C7B1-47D3-B67F-A62EFF666E3E}">
          <x14:id>{DB30BB53-DBA0-4049-AE82-AD15596AB48C}</x14:id>
        </ext>
      </extLst>
    </cfRule>
  </conditionalFormatting>
  <conditionalFormatting sqref="H59">
    <cfRule type="dataBar" priority="12">
      <dataBar>
        <cfvo type="num" val="0"/>
        <cfvo type="num" val="1"/>
        <color theme="0" tint="-0.34998626667073579"/>
      </dataBar>
      <extLst>
        <ext xmlns:x14="http://schemas.microsoft.com/office/spreadsheetml/2009/9/main" uri="{B025F937-C7B1-47D3-B67F-A62EFF666E3E}">
          <x14:id>{995447C9-444C-4B75-9957-81E65D643B07}</x14:id>
        </ext>
      </extLst>
    </cfRule>
  </conditionalFormatting>
  <conditionalFormatting sqref="H60">
    <cfRule type="dataBar" priority="11">
      <dataBar>
        <cfvo type="num" val="0"/>
        <cfvo type="num" val="1"/>
        <color theme="0" tint="-0.34998626667073579"/>
      </dataBar>
      <extLst>
        <ext xmlns:x14="http://schemas.microsoft.com/office/spreadsheetml/2009/9/main" uri="{B025F937-C7B1-47D3-B67F-A62EFF666E3E}">
          <x14:id>{39D7EBED-5096-4AEB-B370-053AC753F276}</x14:id>
        </ext>
      </extLst>
    </cfRule>
  </conditionalFormatting>
  <conditionalFormatting sqref="H63">
    <cfRule type="dataBar" priority="10">
      <dataBar>
        <cfvo type="num" val="0"/>
        <cfvo type="num" val="1"/>
        <color theme="0" tint="-0.34998626667073579"/>
      </dataBar>
      <extLst>
        <ext xmlns:x14="http://schemas.microsoft.com/office/spreadsheetml/2009/9/main" uri="{B025F937-C7B1-47D3-B67F-A62EFF666E3E}">
          <x14:id>{0DF9300B-19FC-4ECA-B8A5-B00C8F63888E}</x14:id>
        </ext>
      </extLst>
    </cfRule>
  </conditionalFormatting>
  <conditionalFormatting sqref="H66">
    <cfRule type="dataBar" priority="9">
      <dataBar>
        <cfvo type="num" val="0"/>
        <cfvo type="num" val="1"/>
        <color theme="0" tint="-0.34998626667073579"/>
      </dataBar>
      <extLst>
        <ext xmlns:x14="http://schemas.microsoft.com/office/spreadsheetml/2009/9/main" uri="{B025F937-C7B1-47D3-B67F-A62EFF666E3E}">
          <x14:id>{F46286C8-5278-459E-B61A-254483C38EDA}</x14:id>
        </ext>
      </extLst>
    </cfRule>
  </conditionalFormatting>
  <conditionalFormatting sqref="H69">
    <cfRule type="dataBar" priority="8">
      <dataBar>
        <cfvo type="num" val="0"/>
        <cfvo type="num" val="1"/>
        <color theme="0" tint="-0.34998626667073579"/>
      </dataBar>
      <extLst>
        <ext xmlns:x14="http://schemas.microsoft.com/office/spreadsheetml/2009/9/main" uri="{B025F937-C7B1-47D3-B67F-A62EFF666E3E}">
          <x14:id>{514AD50B-139D-4F07-B67E-02010A5DF635}</x14:id>
        </ext>
      </extLst>
    </cfRule>
  </conditionalFormatting>
  <conditionalFormatting sqref="H71">
    <cfRule type="dataBar" priority="7">
      <dataBar>
        <cfvo type="num" val="0"/>
        <cfvo type="num" val="1"/>
        <color theme="0" tint="-0.34998626667073579"/>
      </dataBar>
      <extLst>
        <ext xmlns:x14="http://schemas.microsoft.com/office/spreadsheetml/2009/9/main" uri="{B025F937-C7B1-47D3-B67F-A62EFF666E3E}">
          <x14:id>{6FECB188-0B34-4AE0-85B6-28DBEBC34E9B}</x14:id>
        </ext>
      </extLst>
    </cfRule>
  </conditionalFormatting>
  <conditionalFormatting sqref="H72">
    <cfRule type="dataBar" priority="6">
      <dataBar>
        <cfvo type="num" val="0"/>
        <cfvo type="num" val="1"/>
        <color theme="0" tint="-0.34998626667073579"/>
      </dataBar>
      <extLst>
        <ext xmlns:x14="http://schemas.microsoft.com/office/spreadsheetml/2009/9/main" uri="{B025F937-C7B1-47D3-B67F-A62EFF666E3E}">
          <x14:id>{F0EEB835-A795-488D-8EBF-D98A49C6BF73}</x14:id>
        </ext>
      </extLst>
    </cfRule>
  </conditionalFormatting>
  <conditionalFormatting sqref="H73">
    <cfRule type="dataBar" priority="5">
      <dataBar>
        <cfvo type="num" val="0"/>
        <cfvo type="num" val="1"/>
        <color theme="0" tint="-0.34998626667073579"/>
      </dataBar>
      <extLst>
        <ext xmlns:x14="http://schemas.microsoft.com/office/spreadsheetml/2009/9/main" uri="{B025F937-C7B1-47D3-B67F-A62EFF666E3E}">
          <x14:id>{EA8729AA-F8B2-4E67-A6AB-9962A469B49E}</x14:id>
        </ext>
      </extLst>
    </cfRule>
  </conditionalFormatting>
  <conditionalFormatting sqref="H74">
    <cfRule type="dataBar" priority="4">
      <dataBar>
        <cfvo type="num" val="0"/>
        <cfvo type="num" val="1"/>
        <color theme="0" tint="-0.34998626667073579"/>
      </dataBar>
      <extLst>
        <ext xmlns:x14="http://schemas.microsoft.com/office/spreadsheetml/2009/9/main" uri="{B025F937-C7B1-47D3-B67F-A62EFF666E3E}">
          <x14:id>{3C970F5F-CD1A-4DE2-9C40-BBFA2A6F7B70}</x14:id>
        </ext>
      </extLst>
    </cfRule>
  </conditionalFormatting>
  <conditionalFormatting sqref="H76:H89 H41 H46:H49 H43:H44 H51:H52 H54:H55 H57:H58 H61:H62 H64:H65 H67:H68 H70">
    <cfRule type="dataBar" priority="25">
      <dataBar>
        <cfvo type="num" val="0"/>
        <cfvo type="num" val="1"/>
        <color theme="0" tint="-0.34998626667073579"/>
      </dataBar>
      <extLst>
        <ext xmlns:x14="http://schemas.microsoft.com/office/spreadsheetml/2009/9/main" uri="{B025F937-C7B1-47D3-B67F-A62EFF666E3E}">
          <x14:id>{45641BEC-C965-423C-B885-DAAD4C4A26B4}</x14:id>
        </ext>
      </extLst>
    </cfRule>
  </conditionalFormatting>
  <conditionalFormatting sqref="H96:H100">
    <cfRule type="dataBar" priority="52">
      <dataBar>
        <cfvo type="num" val="0"/>
        <cfvo type="num" val="1"/>
        <color theme="0" tint="-0.34998626667073579"/>
      </dataBar>
      <extLst>
        <ext xmlns:x14="http://schemas.microsoft.com/office/spreadsheetml/2009/9/main" uri="{B025F937-C7B1-47D3-B67F-A62EFF666E3E}">
          <x14:id>{5FE67BBD-08FA-476B-9876-3D6F4D8CFBF9}</x14:id>
        </ext>
      </extLst>
    </cfRule>
  </conditionalFormatting>
  <conditionalFormatting sqref="H101:H103">
    <cfRule type="dataBar" priority="51">
      <dataBar>
        <cfvo type="num" val="0"/>
        <cfvo type="num" val="1"/>
        <color theme="0" tint="-0.34998626667073579"/>
      </dataBar>
      <extLst>
        <ext xmlns:x14="http://schemas.microsoft.com/office/spreadsheetml/2009/9/main" uri="{B025F937-C7B1-47D3-B67F-A62EFF666E3E}">
          <x14:id>{0E2D5F2A-7745-43CC-90D7-D4A81C15418D}</x14:id>
        </ext>
      </extLst>
    </cfRule>
  </conditionalFormatting>
  <conditionalFormatting sqref="H104">
    <cfRule type="dataBar" priority="42">
      <dataBar>
        <cfvo type="num" val="0"/>
        <cfvo type="num" val="1"/>
        <color theme="0" tint="-0.34998626667073579"/>
      </dataBar>
      <extLst>
        <ext xmlns:x14="http://schemas.microsoft.com/office/spreadsheetml/2009/9/main" uri="{B025F937-C7B1-47D3-B67F-A62EFF666E3E}">
          <x14:id>{20384A58-CFB1-4D58-ACA7-73E5FE967D74}</x14:id>
        </ext>
      </extLst>
    </cfRule>
  </conditionalFormatting>
  <conditionalFormatting sqref="H105">
    <cfRule type="dataBar" priority="41">
      <dataBar>
        <cfvo type="num" val="0"/>
        <cfvo type="num" val="1"/>
        <color theme="0" tint="-0.34998626667073579"/>
      </dataBar>
      <extLst>
        <ext xmlns:x14="http://schemas.microsoft.com/office/spreadsheetml/2009/9/main" uri="{B025F937-C7B1-47D3-B67F-A62EFF666E3E}">
          <x14:id>{E5C95CB3-9428-464E-BBCB-6585A892D375}</x14:id>
        </ext>
      </extLst>
    </cfRule>
  </conditionalFormatting>
  <conditionalFormatting sqref="H106:H110">
    <cfRule type="dataBar" priority="50">
      <dataBar>
        <cfvo type="num" val="0"/>
        <cfvo type="num" val="1"/>
        <color theme="0" tint="-0.34998626667073579"/>
      </dataBar>
      <extLst>
        <ext xmlns:x14="http://schemas.microsoft.com/office/spreadsheetml/2009/9/main" uri="{B025F937-C7B1-47D3-B67F-A62EFF666E3E}">
          <x14:id>{52A3CDD3-3B1A-4B93-B501-63F4C97C2FDC}</x14:id>
        </ext>
      </extLst>
    </cfRule>
  </conditionalFormatting>
  <conditionalFormatting sqref="H111:H112">
    <cfRule type="dataBar" priority="49">
      <dataBar>
        <cfvo type="num" val="0"/>
        <cfvo type="num" val="1"/>
        <color theme="0" tint="-0.34998626667073579"/>
      </dataBar>
      <extLst>
        <ext xmlns:x14="http://schemas.microsoft.com/office/spreadsheetml/2009/9/main" uri="{B025F937-C7B1-47D3-B67F-A62EFF666E3E}">
          <x14:id>{9E95C2FE-71F8-4D85-915A-5DE194403022}</x14:id>
        </ext>
      </extLst>
    </cfRule>
  </conditionalFormatting>
  <conditionalFormatting sqref="H113">
    <cfRule type="dataBar" priority="40">
      <dataBar>
        <cfvo type="num" val="0"/>
        <cfvo type="num" val="1"/>
        <color theme="0" tint="-0.34998626667073579"/>
      </dataBar>
      <extLst>
        <ext xmlns:x14="http://schemas.microsoft.com/office/spreadsheetml/2009/9/main" uri="{B025F937-C7B1-47D3-B67F-A62EFF666E3E}">
          <x14:id>{B3EAB51C-E165-4781-A958-8F9103E0509E}</x14:id>
        </ext>
      </extLst>
    </cfRule>
  </conditionalFormatting>
  <conditionalFormatting sqref="H114">
    <cfRule type="dataBar" priority="39">
      <dataBar>
        <cfvo type="num" val="0"/>
        <cfvo type="num" val="1"/>
        <color theme="0" tint="-0.34998626667073579"/>
      </dataBar>
      <extLst>
        <ext xmlns:x14="http://schemas.microsoft.com/office/spreadsheetml/2009/9/main" uri="{B025F937-C7B1-47D3-B67F-A62EFF666E3E}">
          <x14:id>{B54CDEE5-8D94-459E-B350-F3580815B2EE}</x14:id>
        </ext>
      </extLst>
    </cfRule>
  </conditionalFormatting>
  <conditionalFormatting sqref="H115">
    <cfRule type="dataBar" priority="38">
      <dataBar>
        <cfvo type="num" val="0"/>
        <cfvo type="num" val="1"/>
        <color theme="0" tint="-0.34998626667073579"/>
      </dataBar>
      <extLst>
        <ext xmlns:x14="http://schemas.microsoft.com/office/spreadsheetml/2009/9/main" uri="{B025F937-C7B1-47D3-B67F-A62EFF666E3E}">
          <x14:id>{10271DDF-3534-4586-A056-E458E8BAF21B}</x14:id>
        </ext>
      </extLst>
    </cfRule>
  </conditionalFormatting>
  <conditionalFormatting sqref="H116">
    <cfRule type="dataBar" priority="37">
      <dataBar>
        <cfvo type="num" val="0"/>
        <cfvo type="num" val="1"/>
        <color theme="0" tint="-0.34998626667073579"/>
      </dataBar>
      <extLst>
        <ext xmlns:x14="http://schemas.microsoft.com/office/spreadsheetml/2009/9/main" uri="{B025F937-C7B1-47D3-B67F-A62EFF666E3E}">
          <x14:id>{48A72BB4-26A6-451D-8DCE-3B15AB0AB690}</x14:id>
        </ext>
      </extLst>
    </cfRule>
  </conditionalFormatting>
  <conditionalFormatting sqref="H117">
    <cfRule type="dataBar" priority="36">
      <dataBar>
        <cfvo type="num" val="0"/>
        <cfvo type="num" val="1"/>
        <color theme="0" tint="-0.34998626667073579"/>
      </dataBar>
      <extLst>
        <ext xmlns:x14="http://schemas.microsoft.com/office/spreadsheetml/2009/9/main" uri="{B025F937-C7B1-47D3-B67F-A62EFF666E3E}">
          <x14:id>{80B3475B-4557-40D4-957C-5F5AB0F78F10}</x14:id>
        </ext>
      </extLst>
    </cfRule>
  </conditionalFormatting>
  <conditionalFormatting sqref="H118">
    <cfRule type="dataBar" priority="48">
      <dataBar>
        <cfvo type="num" val="0"/>
        <cfvo type="num" val="1"/>
        <color theme="0" tint="-0.34998626667073579"/>
      </dataBar>
      <extLst>
        <ext xmlns:x14="http://schemas.microsoft.com/office/spreadsheetml/2009/9/main" uri="{B025F937-C7B1-47D3-B67F-A62EFF666E3E}">
          <x14:id>{2738A3B8-C440-47F2-B730-FD672845AE1F}</x14:id>
        </ext>
      </extLst>
    </cfRule>
  </conditionalFormatting>
  <conditionalFormatting sqref="H119:H121">
    <cfRule type="dataBar" priority="47">
      <dataBar>
        <cfvo type="num" val="0"/>
        <cfvo type="num" val="1"/>
        <color theme="0" tint="-0.34998626667073579"/>
      </dataBar>
      <extLst>
        <ext xmlns:x14="http://schemas.microsoft.com/office/spreadsheetml/2009/9/main" uri="{B025F937-C7B1-47D3-B67F-A62EFF666E3E}">
          <x14:id>{AC0BD380-23A2-4354-91A8-12DE25F04A1B}</x14:id>
        </ext>
      </extLst>
    </cfRule>
  </conditionalFormatting>
  <conditionalFormatting sqref="H122">
    <cfRule type="dataBar" priority="46">
      <dataBar>
        <cfvo type="num" val="0"/>
        <cfvo type="num" val="1"/>
        <color theme="0" tint="-0.34998626667073579"/>
      </dataBar>
      <extLst>
        <ext xmlns:x14="http://schemas.microsoft.com/office/spreadsheetml/2009/9/main" uri="{B025F937-C7B1-47D3-B67F-A62EFF666E3E}">
          <x14:id>{9724C3DA-B2F2-4C51-A1E4-238EBA466A4A}</x14:id>
        </ext>
      </extLst>
    </cfRule>
  </conditionalFormatting>
  <conditionalFormatting sqref="H123:H127">
    <cfRule type="dataBar" priority="45">
      <dataBar>
        <cfvo type="num" val="0"/>
        <cfvo type="num" val="1"/>
        <color theme="0" tint="-0.34998626667073579"/>
      </dataBar>
      <extLst>
        <ext xmlns:x14="http://schemas.microsoft.com/office/spreadsheetml/2009/9/main" uri="{B025F937-C7B1-47D3-B67F-A62EFF666E3E}">
          <x14:id>{4D135894-677B-417B-AD6B-4665E7D3B986}</x14:id>
        </ext>
      </extLst>
    </cfRule>
  </conditionalFormatting>
  <conditionalFormatting sqref="H128">
    <cfRule type="dataBar" priority="44">
      <dataBar>
        <cfvo type="num" val="0"/>
        <cfvo type="num" val="1"/>
        <color theme="0" tint="-0.34998626667073579"/>
      </dataBar>
      <extLst>
        <ext xmlns:x14="http://schemas.microsoft.com/office/spreadsheetml/2009/9/main" uri="{B025F937-C7B1-47D3-B67F-A62EFF666E3E}">
          <x14:id>{196B153D-5A66-4A21-9D18-ABF6A80A2FBB}</x14:id>
        </ext>
      </extLst>
    </cfRule>
  </conditionalFormatting>
  <conditionalFormatting sqref="H129">
    <cfRule type="dataBar" priority="43">
      <dataBar>
        <cfvo type="num" val="0"/>
        <cfvo type="num" val="1"/>
        <color theme="0" tint="-0.34998626667073579"/>
      </dataBar>
      <extLst>
        <ext xmlns:x14="http://schemas.microsoft.com/office/spreadsheetml/2009/9/main" uri="{B025F937-C7B1-47D3-B67F-A62EFF666E3E}">
          <x14:id>{6E542E87-C017-43D7-81FA-59F780CB0EF6}</x14:id>
        </ext>
      </extLst>
    </cfRule>
  </conditionalFormatting>
  <conditionalFormatting sqref="K6:BN7">
    <cfRule type="expression" dxfId="110" priority="54">
      <formula>K$6=TODAY()</formula>
    </cfRule>
  </conditionalFormatting>
  <conditionalFormatting sqref="K6:BN74">
    <cfRule type="expression" dxfId="109" priority="1">
      <formula>K$6=TODAY()</formula>
    </cfRule>
  </conditionalFormatting>
  <conditionalFormatting sqref="K8:BN74">
    <cfRule type="expression" dxfId="108" priority="2">
      <formula>AND($E8&lt;=K$6,ROUNDDOWN(($F8-$E8+1)*$H8,0)+$E8-1&gt;=K$6)</formula>
    </cfRule>
    <cfRule type="expression" dxfId="107" priority="3">
      <formula>AND(NOT(ISBLANK($E8)),$E8&lt;=K$6,$F8&gt;=K$6)</formula>
    </cfRule>
  </conditionalFormatting>
  <conditionalFormatting sqref="K76:BN129">
    <cfRule type="expression" dxfId="106" priority="21">
      <formula>K$6=TODAY()</formula>
    </cfRule>
    <cfRule type="expression" dxfId="105" priority="22">
      <formula>AND($E76&lt;=K$6,ROUNDDOWN(($F76-$E76+1)*$H76,0)+$E76-1&gt;=K$6)</formula>
    </cfRule>
    <cfRule type="expression" dxfId="104" priority="23">
      <formula>AND(NOT(ISBLANK($E76)),$E76&lt;=K$6,$F76&gt;=K$6)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4033" r:id="rId3"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8A3EECC-D1EF-4E7A-8C31-F9CCFFB59D9A}">
            <x14:dataBar minLength="0" maxLength="100" gradient="0">
              <x14:cfvo type="num">
                <xm:f>0</xm:f>
              </x14:cfvo>
              <x14:cfvo type="num">
                <xm:f>1</xm:f>
              </x14:cfvo>
              <x14:negativeFillColor rgb="FFFF0000"/>
              <x14:axisColor rgb="FF000000"/>
            </x14:dataBar>
          </x14:cfRule>
          <xm:sqref>H8:H10 H90:H95 H20:H31</xm:sqref>
        </x14:conditionalFormatting>
        <x14:conditionalFormatting xmlns:xm="http://schemas.microsoft.com/office/excel/2006/main">
          <x14:cfRule type="dataBar" id="{56EF4CB5-BA35-45E2-9F43-F536761D1680}">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E6E7095B-C82F-4D1F-904F-07C0BA6E5589}">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A461BEDB-29E3-46B1-B3CA-C5C77D56E2F6}">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E038B4F-05BB-4A4E-9E38-FCA67938C14C}">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C041980D-A1EE-4DA7-9AB6-05EACC26414C}">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37D786B7-A2FE-4FAC-A179-C64FA27BA514}">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6ADCA221-C12D-458C-ACBB-C3AF993EDA44}">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487ABBD3-B203-4A75-854C-539C32E59CAF}">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7870B955-8F08-45D0-A5AC-6E96ABF423D7}">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2F3354CF-3506-4871-94EF-3730D46320FC}">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22CD3D44-B8AC-4435-9A19-1F8A937E7FF9}">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472CFB74-FD26-4793-8C81-3D007C50B317}">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6FA87F50-FA69-43F6-8228-DD1843ECEAF2}">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85B19CEC-BC5B-47AC-957F-D3DBC5BB2D4E}">
            <x14:dataBar minLength="0" maxLength="100" gradient="0">
              <x14:cfvo type="num">
                <xm:f>0</xm:f>
              </x14:cfvo>
              <x14:cfvo type="num">
                <xm:f>1</xm:f>
              </x14:cfvo>
              <x14:negativeFillColor rgb="FFFF0000"/>
              <x14:axisColor rgb="FF000000"/>
            </x14:dataBar>
          </x14:cfRule>
          <xm:sqref>H40</xm:sqref>
        </x14:conditionalFormatting>
        <x14:conditionalFormatting xmlns:xm="http://schemas.microsoft.com/office/excel/2006/main">
          <x14:cfRule type="dataBar" id="{F07CA1DD-F62C-4FC3-806B-9CD7B8A16135}">
            <x14:dataBar minLength="0" maxLength="100" gradient="0">
              <x14:cfvo type="num">
                <xm:f>0</xm:f>
              </x14:cfvo>
              <x14:cfvo type="num">
                <xm:f>1</xm:f>
              </x14:cfvo>
              <x14:negativeFillColor rgb="FFFF0000"/>
              <x14:axisColor rgb="FF000000"/>
            </x14:dataBar>
          </x14:cfRule>
          <xm:sqref>H42</xm:sqref>
        </x14:conditionalFormatting>
        <x14:conditionalFormatting xmlns:xm="http://schemas.microsoft.com/office/excel/2006/main">
          <x14:cfRule type="dataBar" id="{DE221C1B-2A08-4BAF-B903-325A1802BAE4}">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D2833C2E-41B3-4F96-9DC8-2B3FC2F923C9}">
            <x14:dataBar minLength="0" maxLength="100" gradient="0">
              <x14:cfvo type="num">
                <xm:f>0</xm:f>
              </x14:cfvo>
              <x14:cfvo type="num">
                <xm:f>1</xm:f>
              </x14:cfvo>
              <x14:negativeFillColor rgb="FFFF0000"/>
              <x14:axisColor rgb="FF000000"/>
            </x14:dataBar>
          </x14:cfRule>
          <xm:sqref>H50</xm:sqref>
        </x14:conditionalFormatting>
        <x14:conditionalFormatting xmlns:xm="http://schemas.microsoft.com/office/excel/2006/main">
          <x14:cfRule type="dataBar" id="{49EE4C24-405B-4E97-AB28-B68F0A7C31C1}">
            <x14:dataBar minLength="0" maxLength="100" gradient="0">
              <x14:cfvo type="num">
                <xm:f>0</xm:f>
              </x14:cfvo>
              <x14:cfvo type="num">
                <xm:f>1</xm:f>
              </x14:cfvo>
              <x14:negativeFillColor rgb="FFFF0000"/>
              <x14:axisColor rgb="FF000000"/>
            </x14:dataBar>
          </x14:cfRule>
          <xm:sqref>H53</xm:sqref>
        </x14:conditionalFormatting>
        <x14:conditionalFormatting xmlns:xm="http://schemas.microsoft.com/office/excel/2006/main">
          <x14:cfRule type="dataBar" id="{DB30BB53-DBA0-4049-AE82-AD15596AB48C}">
            <x14:dataBar minLength="0" maxLength="100" gradient="0">
              <x14:cfvo type="num">
                <xm:f>0</xm:f>
              </x14:cfvo>
              <x14:cfvo type="num">
                <xm:f>1</xm:f>
              </x14:cfvo>
              <x14:negativeFillColor rgb="FFFF0000"/>
              <x14:axisColor rgb="FF000000"/>
            </x14:dataBar>
          </x14:cfRule>
          <xm:sqref>H56</xm:sqref>
        </x14:conditionalFormatting>
        <x14:conditionalFormatting xmlns:xm="http://schemas.microsoft.com/office/excel/2006/main">
          <x14:cfRule type="dataBar" id="{995447C9-444C-4B75-9957-81E65D643B07}">
            <x14:dataBar minLength="0" maxLength="100" gradient="0">
              <x14:cfvo type="num">
                <xm:f>0</xm:f>
              </x14:cfvo>
              <x14:cfvo type="num">
                <xm:f>1</xm:f>
              </x14:cfvo>
              <x14:negativeFillColor rgb="FFFF0000"/>
              <x14:axisColor rgb="FF000000"/>
            </x14:dataBar>
          </x14:cfRule>
          <xm:sqref>H59</xm:sqref>
        </x14:conditionalFormatting>
        <x14:conditionalFormatting xmlns:xm="http://schemas.microsoft.com/office/excel/2006/main">
          <x14:cfRule type="dataBar" id="{39D7EBED-5096-4AEB-B370-053AC753F276}">
            <x14:dataBar minLength="0" maxLength="100" gradient="0">
              <x14:cfvo type="num">
                <xm:f>0</xm:f>
              </x14:cfvo>
              <x14:cfvo type="num">
                <xm:f>1</xm:f>
              </x14:cfvo>
              <x14:negativeFillColor rgb="FFFF0000"/>
              <x14:axisColor rgb="FF000000"/>
            </x14:dataBar>
          </x14:cfRule>
          <xm:sqref>H60</xm:sqref>
        </x14:conditionalFormatting>
        <x14:conditionalFormatting xmlns:xm="http://schemas.microsoft.com/office/excel/2006/main">
          <x14:cfRule type="dataBar" id="{0DF9300B-19FC-4ECA-B8A5-B00C8F63888E}">
            <x14:dataBar minLength="0" maxLength="100" gradient="0">
              <x14:cfvo type="num">
                <xm:f>0</xm:f>
              </x14:cfvo>
              <x14:cfvo type="num">
                <xm:f>1</xm:f>
              </x14:cfvo>
              <x14:negativeFillColor rgb="FFFF0000"/>
              <x14:axisColor rgb="FF000000"/>
            </x14:dataBar>
          </x14:cfRule>
          <xm:sqref>H63</xm:sqref>
        </x14:conditionalFormatting>
        <x14:conditionalFormatting xmlns:xm="http://schemas.microsoft.com/office/excel/2006/main">
          <x14:cfRule type="dataBar" id="{F46286C8-5278-459E-B61A-254483C38EDA}">
            <x14:dataBar minLength="0" maxLength="100" gradient="0">
              <x14:cfvo type="num">
                <xm:f>0</xm:f>
              </x14:cfvo>
              <x14:cfvo type="num">
                <xm:f>1</xm:f>
              </x14:cfvo>
              <x14:negativeFillColor rgb="FFFF0000"/>
              <x14:axisColor rgb="FF000000"/>
            </x14:dataBar>
          </x14:cfRule>
          <xm:sqref>H66</xm:sqref>
        </x14:conditionalFormatting>
        <x14:conditionalFormatting xmlns:xm="http://schemas.microsoft.com/office/excel/2006/main">
          <x14:cfRule type="dataBar" id="{514AD50B-139D-4F07-B67E-02010A5DF635}">
            <x14:dataBar minLength="0" maxLength="100" gradient="0">
              <x14:cfvo type="num">
                <xm:f>0</xm:f>
              </x14:cfvo>
              <x14:cfvo type="num">
                <xm:f>1</xm:f>
              </x14:cfvo>
              <x14:negativeFillColor rgb="FFFF0000"/>
              <x14:axisColor rgb="FF000000"/>
            </x14:dataBar>
          </x14:cfRule>
          <xm:sqref>H69</xm:sqref>
        </x14:conditionalFormatting>
        <x14:conditionalFormatting xmlns:xm="http://schemas.microsoft.com/office/excel/2006/main">
          <x14:cfRule type="dataBar" id="{6FECB188-0B34-4AE0-85B6-28DBEBC34E9B}">
            <x14:dataBar minLength="0" maxLength="100" gradient="0">
              <x14:cfvo type="num">
                <xm:f>0</xm:f>
              </x14:cfvo>
              <x14:cfvo type="num">
                <xm:f>1</xm:f>
              </x14:cfvo>
              <x14:negativeFillColor rgb="FFFF0000"/>
              <x14:axisColor rgb="FF000000"/>
            </x14:dataBar>
          </x14:cfRule>
          <xm:sqref>H71</xm:sqref>
        </x14:conditionalFormatting>
        <x14:conditionalFormatting xmlns:xm="http://schemas.microsoft.com/office/excel/2006/main">
          <x14:cfRule type="dataBar" id="{F0EEB835-A795-488D-8EBF-D98A49C6BF73}">
            <x14:dataBar minLength="0" maxLength="100" gradient="0">
              <x14:cfvo type="num">
                <xm:f>0</xm:f>
              </x14:cfvo>
              <x14:cfvo type="num">
                <xm:f>1</xm:f>
              </x14:cfvo>
              <x14:negativeFillColor rgb="FFFF0000"/>
              <x14:axisColor rgb="FF000000"/>
            </x14:dataBar>
          </x14:cfRule>
          <xm:sqref>H72</xm:sqref>
        </x14:conditionalFormatting>
        <x14:conditionalFormatting xmlns:xm="http://schemas.microsoft.com/office/excel/2006/main">
          <x14:cfRule type="dataBar" id="{EA8729AA-F8B2-4E67-A6AB-9962A469B49E}">
            <x14:dataBar minLength="0" maxLength="100" gradient="0">
              <x14:cfvo type="num">
                <xm:f>0</xm:f>
              </x14:cfvo>
              <x14:cfvo type="num">
                <xm:f>1</xm:f>
              </x14:cfvo>
              <x14:negativeFillColor rgb="FFFF0000"/>
              <x14:axisColor rgb="FF000000"/>
            </x14:dataBar>
          </x14:cfRule>
          <xm:sqref>H73</xm:sqref>
        </x14:conditionalFormatting>
        <x14:conditionalFormatting xmlns:xm="http://schemas.microsoft.com/office/excel/2006/main">
          <x14:cfRule type="dataBar" id="{3C970F5F-CD1A-4DE2-9C40-BBFA2A6F7B70}">
            <x14:dataBar minLength="0" maxLength="100" gradient="0">
              <x14:cfvo type="num">
                <xm:f>0</xm:f>
              </x14:cfvo>
              <x14:cfvo type="num">
                <xm:f>1</xm:f>
              </x14:cfvo>
              <x14:negativeFillColor rgb="FFFF0000"/>
              <x14:axisColor rgb="FF000000"/>
            </x14:dataBar>
          </x14:cfRule>
          <xm:sqref>H74</xm:sqref>
        </x14:conditionalFormatting>
        <x14:conditionalFormatting xmlns:xm="http://schemas.microsoft.com/office/excel/2006/main">
          <x14:cfRule type="dataBar" id="{45641BEC-C965-423C-B885-DAAD4C4A26B4}">
            <x14:dataBar minLength="0" maxLength="100" gradient="0">
              <x14:cfvo type="num">
                <xm:f>0</xm:f>
              </x14:cfvo>
              <x14:cfvo type="num">
                <xm:f>1</xm:f>
              </x14:cfvo>
              <x14:negativeFillColor rgb="FFFF0000"/>
              <x14:axisColor rgb="FF000000"/>
            </x14:dataBar>
          </x14:cfRule>
          <xm:sqref>H76:H89 H41 H46:H49 H43:H44 H51:H52 H54:H55 H57:H58 H61:H62 H64:H65 H67:H68 H70</xm:sqref>
        </x14:conditionalFormatting>
        <x14:conditionalFormatting xmlns:xm="http://schemas.microsoft.com/office/excel/2006/main">
          <x14:cfRule type="dataBar" id="{5FE67BBD-08FA-476B-9876-3D6F4D8CFBF9}">
            <x14:dataBar minLength="0" maxLength="100" gradient="0">
              <x14:cfvo type="num">
                <xm:f>0</xm:f>
              </x14:cfvo>
              <x14:cfvo type="num">
                <xm:f>1</xm:f>
              </x14:cfvo>
              <x14:negativeFillColor rgb="FFFF0000"/>
              <x14:axisColor rgb="FF000000"/>
            </x14:dataBar>
          </x14:cfRule>
          <xm:sqref>H96:H100</xm:sqref>
        </x14:conditionalFormatting>
        <x14:conditionalFormatting xmlns:xm="http://schemas.microsoft.com/office/excel/2006/main">
          <x14:cfRule type="dataBar" id="{0E2D5F2A-7745-43CC-90D7-D4A81C15418D}">
            <x14:dataBar minLength="0" maxLength="100" gradient="0">
              <x14:cfvo type="num">
                <xm:f>0</xm:f>
              </x14:cfvo>
              <x14:cfvo type="num">
                <xm:f>1</xm:f>
              </x14:cfvo>
              <x14:negativeFillColor rgb="FFFF0000"/>
              <x14:axisColor rgb="FF000000"/>
            </x14:dataBar>
          </x14:cfRule>
          <xm:sqref>H101:H103</xm:sqref>
        </x14:conditionalFormatting>
        <x14:conditionalFormatting xmlns:xm="http://schemas.microsoft.com/office/excel/2006/main">
          <x14:cfRule type="dataBar" id="{20384A58-CFB1-4D58-ACA7-73E5FE967D74}">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E5C95CB3-9428-464E-BBCB-6585A892D375}">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52A3CDD3-3B1A-4B93-B501-63F4C97C2FDC}">
            <x14:dataBar minLength="0" maxLength="100" gradient="0">
              <x14:cfvo type="num">
                <xm:f>0</xm:f>
              </x14:cfvo>
              <x14:cfvo type="num">
                <xm:f>1</xm:f>
              </x14:cfvo>
              <x14:negativeFillColor rgb="FFFF0000"/>
              <x14:axisColor rgb="FF000000"/>
            </x14:dataBar>
          </x14:cfRule>
          <xm:sqref>H106:H110</xm:sqref>
        </x14:conditionalFormatting>
        <x14:conditionalFormatting xmlns:xm="http://schemas.microsoft.com/office/excel/2006/main">
          <x14:cfRule type="dataBar" id="{9E95C2FE-71F8-4D85-915A-5DE194403022}">
            <x14:dataBar minLength="0" maxLength="100" gradient="0">
              <x14:cfvo type="num">
                <xm:f>0</xm:f>
              </x14:cfvo>
              <x14:cfvo type="num">
                <xm:f>1</xm:f>
              </x14:cfvo>
              <x14:negativeFillColor rgb="FFFF0000"/>
              <x14:axisColor rgb="FF000000"/>
            </x14:dataBar>
          </x14:cfRule>
          <xm:sqref>H111:H112</xm:sqref>
        </x14:conditionalFormatting>
        <x14:conditionalFormatting xmlns:xm="http://schemas.microsoft.com/office/excel/2006/main">
          <x14:cfRule type="dataBar" id="{B3EAB51C-E165-4781-A958-8F9103E0509E}">
            <x14:dataBar minLength="0" maxLength="100" gradient="0">
              <x14:cfvo type="num">
                <xm:f>0</xm:f>
              </x14:cfvo>
              <x14:cfvo type="num">
                <xm:f>1</xm:f>
              </x14:cfvo>
              <x14:negativeFillColor rgb="FFFF0000"/>
              <x14:axisColor rgb="FF000000"/>
            </x14:dataBar>
          </x14:cfRule>
          <xm:sqref>H113</xm:sqref>
        </x14:conditionalFormatting>
        <x14:conditionalFormatting xmlns:xm="http://schemas.microsoft.com/office/excel/2006/main">
          <x14:cfRule type="dataBar" id="{B54CDEE5-8D94-459E-B350-F3580815B2EE}">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10271DDF-3534-4586-A056-E458E8BAF21B}">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48A72BB4-26A6-451D-8DCE-3B15AB0AB690}">
            <x14:dataBar minLength="0" maxLength="100" gradient="0">
              <x14:cfvo type="num">
                <xm:f>0</xm:f>
              </x14:cfvo>
              <x14:cfvo type="num">
                <xm:f>1</xm:f>
              </x14:cfvo>
              <x14:negativeFillColor rgb="FFFF0000"/>
              <x14:axisColor rgb="FF000000"/>
            </x14:dataBar>
          </x14:cfRule>
          <xm:sqref>H116</xm:sqref>
        </x14:conditionalFormatting>
        <x14:conditionalFormatting xmlns:xm="http://schemas.microsoft.com/office/excel/2006/main">
          <x14:cfRule type="dataBar" id="{80B3475B-4557-40D4-957C-5F5AB0F78F10}">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2738A3B8-C440-47F2-B730-FD672845AE1F}">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AC0BD380-23A2-4354-91A8-12DE25F04A1B}">
            <x14:dataBar minLength="0" maxLength="100" gradient="0">
              <x14:cfvo type="num">
                <xm:f>0</xm:f>
              </x14:cfvo>
              <x14:cfvo type="num">
                <xm:f>1</xm:f>
              </x14:cfvo>
              <x14:negativeFillColor rgb="FFFF0000"/>
              <x14:axisColor rgb="FF000000"/>
            </x14:dataBar>
          </x14:cfRule>
          <xm:sqref>H119:H121</xm:sqref>
        </x14:conditionalFormatting>
        <x14:conditionalFormatting xmlns:xm="http://schemas.microsoft.com/office/excel/2006/main">
          <x14:cfRule type="dataBar" id="{9724C3DA-B2F2-4C51-A1E4-238EBA466A4A}">
            <x14:dataBar minLength="0" maxLength="100" gradient="0">
              <x14:cfvo type="num">
                <xm:f>0</xm:f>
              </x14:cfvo>
              <x14:cfvo type="num">
                <xm:f>1</xm:f>
              </x14:cfvo>
              <x14:negativeFillColor rgb="FFFF0000"/>
              <x14:axisColor rgb="FF000000"/>
            </x14:dataBar>
          </x14:cfRule>
          <xm:sqref>H122</xm:sqref>
        </x14:conditionalFormatting>
        <x14:conditionalFormatting xmlns:xm="http://schemas.microsoft.com/office/excel/2006/main">
          <x14:cfRule type="dataBar" id="{4D135894-677B-417B-AD6B-4665E7D3B986}">
            <x14:dataBar minLength="0" maxLength="100" gradient="0">
              <x14:cfvo type="num">
                <xm:f>0</xm:f>
              </x14:cfvo>
              <x14:cfvo type="num">
                <xm:f>1</xm:f>
              </x14:cfvo>
              <x14:negativeFillColor rgb="FFFF0000"/>
              <x14:axisColor rgb="FF000000"/>
            </x14:dataBar>
          </x14:cfRule>
          <xm:sqref>H123:H127</xm:sqref>
        </x14:conditionalFormatting>
        <x14:conditionalFormatting xmlns:xm="http://schemas.microsoft.com/office/excel/2006/main">
          <x14:cfRule type="dataBar" id="{196B153D-5A66-4A21-9D18-ABF6A80A2FBB}">
            <x14:dataBar minLength="0" maxLength="100" gradient="0">
              <x14:cfvo type="num">
                <xm:f>0</xm:f>
              </x14:cfvo>
              <x14:cfvo type="num">
                <xm:f>1</xm:f>
              </x14:cfvo>
              <x14:negativeFillColor rgb="FFFF0000"/>
              <x14:axisColor rgb="FF000000"/>
            </x14:dataBar>
          </x14:cfRule>
          <xm:sqref>H128</xm:sqref>
        </x14:conditionalFormatting>
        <x14:conditionalFormatting xmlns:xm="http://schemas.microsoft.com/office/excel/2006/main">
          <x14:cfRule type="dataBar" id="{6E542E87-C017-43D7-81FA-59F780CB0EF6}">
            <x14:dataBar minLength="0" maxLength="100" gradient="0">
              <x14:cfvo type="num">
                <xm:f>0</xm:f>
              </x14:cfvo>
              <x14:cfvo type="num">
                <xm:f>1</xm:f>
              </x14:cfvo>
              <x14:negativeFillColor rgb="FFFF0000"/>
              <x14:axisColor rgb="FF000000"/>
            </x14:dataBar>
          </x14:cfRule>
          <xm:sqref>H129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BN114"/>
  <sheetViews>
    <sheetView showGridLines="0" zoomScale="110" zoomScaleNormal="110" workbookViewId="0">
      <pane ySplit="7" topLeftCell="A20" activePane="bottomLeft" state="frozen"/>
      <selection pane="bottomLeft" activeCell="E54" sqref="E54:F54"/>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597</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556</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340" customFormat="1" ht="18" hidden="1">
      <c r="A8" s="331" t="str">
        <f>IF(ISERROR(VALUE(SUBSTITUTE(prevWBS,".",""))),"1",IF(ISERROR(FIND("`",SUBSTITUTE(prevWBS,".","`",1))),TEXT(VALUE(prevWBS)+1,"#"),TEXT(VALUE(LEFT(prevWBS,FIND("`",SUBSTITUTE(prevWBS,".","`",1))-1))+1,"#")))</f>
        <v>1</v>
      </c>
      <c r="B8" s="332" t="s">
        <v>14</v>
      </c>
      <c r="C8" s="333"/>
      <c r="D8" s="334"/>
      <c r="E8" s="354"/>
      <c r="F8" s="357" t="str">
        <f t="shared" ref="F8:F36" si="2">IF(ISBLANK(E8)," - ",IF(G8=0,E8,E8+G8-1))</f>
        <v xml:space="preserve"> - </v>
      </c>
      <c r="G8" s="335"/>
      <c r="H8" s="336"/>
      <c r="I8" s="337" t="str">
        <f>IF(OR(F8=0,E8=0)," - ",NETWORKDAYS(E8,F8))</f>
        <v xml:space="preserve"> - </v>
      </c>
      <c r="J8" s="338"/>
      <c r="K8" s="339"/>
      <c r="L8" s="339"/>
      <c r="M8" s="339"/>
      <c r="N8" s="339"/>
      <c r="O8" s="339"/>
      <c r="P8" s="339"/>
      <c r="Q8" s="339"/>
      <c r="R8" s="339"/>
      <c r="S8" s="339"/>
      <c r="T8" s="339"/>
      <c r="U8" s="339"/>
      <c r="V8" s="339"/>
      <c r="W8" s="339"/>
      <c r="X8" s="339"/>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c r="BK8" s="339"/>
      <c r="BL8" s="339"/>
      <c r="BM8" s="339"/>
      <c r="BN8" s="339"/>
    </row>
    <row r="9" spans="1:66" s="250" customFormat="1" ht="18" hidden="1">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41" t="s">
        <v>15</v>
      </c>
      <c r="C9" s="250" t="s">
        <v>16</v>
      </c>
      <c r="D9" s="251"/>
      <c r="E9" s="355">
        <v>45987</v>
      </c>
      <c r="F9" s="277">
        <f t="shared" si="2"/>
        <v>45987</v>
      </c>
      <c r="G9" s="342">
        <v>1</v>
      </c>
      <c r="H9" s="343">
        <v>1</v>
      </c>
      <c r="I9" s="254">
        <f>IF(OR(F9=0,E9=0)," - ",NETWORKDAYS(E9,F9))</f>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hidden="1">
      <c r="A10" s="248" t="str">
        <f t="shared" si="3"/>
        <v>1.2</v>
      </c>
      <c r="B10" s="341" t="s">
        <v>17</v>
      </c>
      <c r="C10" s="250" t="s">
        <v>16</v>
      </c>
      <c r="D10" s="251"/>
      <c r="E10" s="355">
        <v>45988</v>
      </c>
      <c r="F10" s="277">
        <f t="shared" si="2"/>
        <v>46054</v>
      </c>
      <c r="G10" s="342">
        <v>67</v>
      </c>
      <c r="H10" s="343">
        <v>0.4</v>
      </c>
      <c r="I10" s="254">
        <f>IF(OR(F10=0,E10=0)," - ",NETWORKDAYS(E10,F10))</f>
        <v>47</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hidden="1">
      <c r="A11" s="248" t="str">
        <f t="shared" si="3"/>
        <v>1.3</v>
      </c>
      <c r="B11" s="341" t="s">
        <v>18</v>
      </c>
      <c r="C11" s="250" t="s">
        <v>16</v>
      </c>
      <c r="D11" s="251"/>
      <c r="E11" s="355">
        <v>45995</v>
      </c>
      <c r="F11" s="277">
        <f t="shared" si="2"/>
        <v>46001</v>
      </c>
      <c r="G11" s="342">
        <v>7</v>
      </c>
      <c r="H11" s="343">
        <v>1</v>
      </c>
      <c r="I11" s="254">
        <f>IF(OR(F11=0,E11=0)," - ",NETWORKDAYS(E11,F11))</f>
        <v>5</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341" t="s">
        <v>19</v>
      </c>
      <c r="C12" s="250" t="s">
        <v>20</v>
      </c>
      <c r="D12" s="251"/>
      <c r="E12" s="355">
        <v>46009</v>
      </c>
      <c r="F12" s="277">
        <f t="shared" si="2"/>
        <v>46014</v>
      </c>
      <c r="G12" s="342">
        <v>6</v>
      </c>
      <c r="H12" s="343">
        <v>1</v>
      </c>
      <c r="I12" s="254">
        <f>IF(OR(F12=0,E12=0)," - ",NETWORKDAYS(E12,F12))</f>
        <v>4</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hidden="1">
      <c r="A13" s="248" t="str">
        <f t="shared" si="3"/>
        <v>1.5</v>
      </c>
      <c r="B13" s="341" t="s">
        <v>21</v>
      </c>
      <c r="C13" s="250" t="s">
        <v>16</v>
      </c>
      <c r="D13" s="251"/>
      <c r="E13" s="355">
        <v>46021</v>
      </c>
      <c r="F13" s="277">
        <f t="shared" si="2"/>
        <v>46021</v>
      </c>
      <c r="G13" s="342">
        <v>1</v>
      </c>
      <c r="H13" s="343">
        <v>1</v>
      </c>
      <c r="I13" s="254">
        <f t="shared" ref="I13:I36" si="4">IF(OR(F13=0,E13=0)," - ",NETWORKDAYS(E13,F13))</f>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341" t="s">
        <v>22</v>
      </c>
      <c r="C14" s="250" t="s">
        <v>20</v>
      </c>
      <c r="D14" s="251"/>
      <c r="E14" s="355">
        <v>46021</v>
      </c>
      <c r="F14" s="277">
        <f t="shared" si="2"/>
        <v>46030</v>
      </c>
      <c r="G14" s="342">
        <v>10</v>
      </c>
      <c r="H14" s="343">
        <v>1</v>
      </c>
      <c r="I14" s="254">
        <f t="shared" si="4"/>
        <v>8</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hidden="1">
      <c r="A15" s="248" t="str">
        <f t="shared" si="3"/>
        <v>1.7</v>
      </c>
      <c r="B15" s="341" t="s">
        <v>23</v>
      </c>
      <c r="C15" s="250" t="s">
        <v>16</v>
      </c>
      <c r="D15" s="251"/>
      <c r="E15" s="355">
        <v>46028</v>
      </c>
      <c r="F15" s="277">
        <f t="shared" si="2"/>
        <v>46030</v>
      </c>
      <c r="G15" s="342">
        <v>3</v>
      </c>
      <c r="H15" s="343">
        <v>1</v>
      </c>
      <c r="I15" s="254">
        <f t="shared" si="4"/>
        <v>3</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361" customFormat="1" ht="18">
      <c r="A16" s="359" t="str">
        <f t="shared" si="3"/>
        <v>1.8</v>
      </c>
      <c r="B16" s="360" t="s">
        <v>24</v>
      </c>
      <c r="C16" s="361" t="s">
        <v>20</v>
      </c>
      <c r="D16" s="362"/>
      <c r="E16" s="363">
        <v>46031</v>
      </c>
      <c r="F16" s="364">
        <f t="shared" si="2"/>
        <v>46040</v>
      </c>
      <c r="G16" s="365">
        <v>10</v>
      </c>
      <c r="H16" s="366">
        <v>0.5</v>
      </c>
      <c r="I16" s="367">
        <f t="shared" si="4"/>
        <v>6</v>
      </c>
      <c r="J16" s="368"/>
      <c r="K16" s="359"/>
      <c r="L16" s="359"/>
      <c r="M16" s="359"/>
      <c r="N16" s="359"/>
      <c r="O16" s="359"/>
      <c r="P16" s="359"/>
      <c r="Q16" s="359"/>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59"/>
      <c r="BD16" s="359"/>
      <c r="BE16" s="359"/>
      <c r="BF16" s="359"/>
      <c r="BG16" s="359"/>
      <c r="BH16" s="359"/>
      <c r="BI16" s="359"/>
      <c r="BJ16" s="359"/>
      <c r="BK16" s="359"/>
      <c r="BL16" s="359"/>
      <c r="BM16" s="359"/>
      <c r="BN16" s="359"/>
    </row>
    <row r="17" spans="1:66" s="250" customFormat="1" ht="18" hidden="1">
      <c r="A17" s="248" t="str">
        <f t="shared" si="3"/>
        <v>1.9</v>
      </c>
      <c r="B17" s="341" t="s">
        <v>25</v>
      </c>
      <c r="C17" s="250" t="s">
        <v>16</v>
      </c>
      <c r="D17" s="251"/>
      <c r="E17" s="355">
        <v>46030</v>
      </c>
      <c r="F17" s="277">
        <f t="shared" si="2"/>
        <v>46030</v>
      </c>
      <c r="G17" s="342">
        <v>1</v>
      </c>
      <c r="H17" s="343">
        <v>1</v>
      </c>
      <c r="I17" s="254">
        <f t="shared" si="4"/>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341" t="s">
        <v>475</v>
      </c>
      <c r="C18" s="250" t="s">
        <v>20</v>
      </c>
      <c r="D18" s="251"/>
      <c r="E18" s="355">
        <v>46037</v>
      </c>
      <c r="F18" s="277">
        <f t="shared" si="2"/>
        <v>46038</v>
      </c>
      <c r="G18" s="342">
        <v>2</v>
      </c>
      <c r="H18" s="343">
        <v>1</v>
      </c>
      <c r="I18" s="254">
        <f t="shared" si="4"/>
        <v>2</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hidden="1">
      <c r="A19" s="248" t="str">
        <f t="shared" si="3"/>
        <v>1.11</v>
      </c>
      <c r="B19" s="341" t="s">
        <v>476</v>
      </c>
      <c r="C19" s="250" t="s">
        <v>28</v>
      </c>
      <c r="D19" s="251"/>
      <c r="E19" s="355">
        <v>46037</v>
      </c>
      <c r="F19" s="277">
        <f t="shared" si="2"/>
        <v>46038</v>
      </c>
      <c r="G19" s="342">
        <v>2</v>
      </c>
      <c r="H19" s="343">
        <v>1</v>
      </c>
      <c r="I19" s="254">
        <f t="shared" si="4"/>
        <v>2</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5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341" t="s">
        <v>26</v>
      </c>
      <c r="C20" s="250" t="s">
        <v>20</v>
      </c>
      <c r="D20" s="251"/>
      <c r="E20" s="355">
        <v>46032</v>
      </c>
      <c r="F20" s="277">
        <f t="shared" si="2"/>
        <v>46043</v>
      </c>
      <c r="G20" s="342">
        <v>12</v>
      </c>
      <c r="H20" s="343">
        <v>0.9</v>
      </c>
      <c r="I20" s="254">
        <f t="shared" si="4"/>
        <v>8</v>
      </c>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hidden="1">
      <c r="A21" s="248" t="str">
        <f t="shared" si="5"/>
        <v>1.13</v>
      </c>
      <c r="B21" s="341" t="s">
        <v>27</v>
      </c>
      <c r="C21" s="250" t="s">
        <v>28</v>
      </c>
      <c r="D21" s="251"/>
      <c r="E21" s="355">
        <v>46032</v>
      </c>
      <c r="F21" s="277">
        <f t="shared" si="2"/>
        <v>46043</v>
      </c>
      <c r="G21" s="342">
        <v>12</v>
      </c>
      <c r="H21" s="343">
        <v>0.75</v>
      </c>
      <c r="I21" s="254">
        <f t="shared" si="4"/>
        <v>8</v>
      </c>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5"/>
        <v>1.14</v>
      </c>
      <c r="B22" s="344" t="s">
        <v>482</v>
      </c>
      <c r="C22" s="250" t="s">
        <v>20</v>
      </c>
      <c r="D22" s="251"/>
      <c r="E22" s="355">
        <v>46056</v>
      </c>
      <c r="F22" s="277">
        <f t="shared" si="2"/>
        <v>46057</v>
      </c>
      <c r="G22" s="342">
        <v>2</v>
      </c>
      <c r="H22" s="343">
        <v>1</v>
      </c>
      <c r="I22" s="254">
        <f t="shared" si="4"/>
        <v>2</v>
      </c>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hidden="1">
      <c r="A23" s="248" t="str">
        <f t="shared" si="5"/>
        <v>1.15</v>
      </c>
      <c r="B23" s="341" t="s">
        <v>478</v>
      </c>
      <c r="C23" s="250" t="s">
        <v>28</v>
      </c>
      <c r="D23" s="251"/>
      <c r="E23" s="355">
        <v>46056</v>
      </c>
      <c r="F23" s="277">
        <f t="shared" si="2"/>
        <v>46057</v>
      </c>
      <c r="G23" s="342">
        <v>2</v>
      </c>
      <c r="H23" s="343">
        <v>1</v>
      </c>
      <c r="I23" s="254">
        <f t="shared" si="4"/>
        <v>2</v>
      </c>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hidden="1">
      <c r="A24" s="248" t="str">
        <f t="shared" si="5"/>
        <v>1.16</v>
      </c>
      <c r="B24" s="341" t="s">
        <v>557</v>
      </c>
      <c r="C24" s="250" t="s">
        <v>28</v>
      </c>
      <c r="D24" s="251"/>
      <c r="E24" s="355">
        <f>F22+1</f>
        <v>46058</v>
      </c>
      <c r="F24" s="277">
        <f t="shared" si="2"/>
        <v>46059</v>
      </c>
      <c r="G24" s="342">
        <v>2</v>
      </c>
      <c r="H24" s="343">
        <v>1</v>
      </c>
      <c r="I24" s="254">
        <f t="shared" si="4"/>
        <v>2</v>
      </c>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5"/>
        <v>1.17</v>
      </c>
      <c r="B25" s="341" t="s">
        <v>480</v>
      </c>
      <c r="C25" s="250" t="s">
        <v>20</v>
      </c>
      <c r="D25" s="251"/>
      <c r="E25" s="355">
        <f>F22+1</f>
        <v>46058</v>
      </c>
      <c r="F25" s="277">
        <f t="shared" si="2"/>
        <v>46059</v>
      </c>
      <c r="G25" s="342">
        <v>2</v>
      </c>
      <c r="H25" s="343">
        <v>1</v>
      </c>
      <c r="I25" s="254">
        <f t="shared" si="4"/>
        <v>2</v>
      </c>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hidden="1">
      <c r="A26" s="248" t="str">
        <f t="shared" si="5"/>
        <v>1.18</v>
      </c>
      <c r="B26" s="341" t="s">
        <v>481</v>
      </c>
      <c r="C26" s="250" t="s">
        <v>28</v>
      </c>
      <c r="D26" s="251"/>
      <c r="E26" s="355">
        <f>E23+1</f>
        <v>46057</v>
      </c>
      <c r="F26" s="277">
        <f t="shared" si="2"/>
        <v>46058</v>
      </c>
      <c r="G26" s="342">
        <v>2</v>
      </c>
      <c r="H26" s="343">
        <v>1</v>
      </c>
      <c r="I26" s="254">
        <f t="shared" si="4"/>
        <v>2</v>
      </c>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5"/>
        <v>1.19</v>
      </c>
      <c r="B27" s="341" t="s">
        <v>503</v>
      </c>
      <c r="C27" s="250" t="s">
        <v>20</v>
      </c>
      <c r="D27" s="251"/>
      <c r="E27" s="355">
        <f>F23+1</f>
        <v>46058</v>
      </c>
      <c r="F27" s="277">
        <f t="shared" si="2"/>
        <v>46059</v>
      </c>
      <c r="G27" s="342">
        <v>2</v>
      </c>
      <c r="H27" s="343">
        <v>1</v>
      </c>
      <c r="I27" s="254">
        <f t="shared" si="4"/>
        <v>2</v>
      </c>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hidden="1">
      <c r="A28" s="248" t="str">
        <f t="shared" si="5"/>
        <v>1.20</v>
      </c>
      <c r="B28" s="341" t="s">
        <v>483</v>
      </c>
      <c r="C28" s="250" t="s">
        <v>28</v>
      </c>
      <c r="D28" s="251"/>
      <c r="E28" s="355">
        <f>F24+1</f>
        <v>46060</v>
      </c>
      <c r="F28" s="277">
        <f t="shared" si="2"/>
        <v>46063</v>
      </c>
      <c r="G28" s="342">
        <v>4</v>
      </c>
      <c r="H28" s="343">
        <v>1</v>
      </c>
      <c r="I28" s="254">
        <f t="shared" si="4"/>
        <v>2</v>
      </c>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5"/>
        <v>1.21</v>
      </c>
      <c r="B29" s="341" t="s">
        <v>486</v>
      </c>
      <c r="C29" s="250" t="s">
        <v>20</v>
      </c>
      <c r="D29" s="251"/>
      <c r="E29" s="355">
        <f>F24+1</f>
        <v>46060</v>
      </c>
      <c r="F29" s="277">
        <f t="shared" si="2"/>
        <v>46063</v>
      </c>
      <c r="G29" s="342">
        <v>4</v>
      </c>
      <c r="H29" s="343">
        <v>1</v>
      </c>
      <c r="I29" s="254">
        <f t="shared" si="4"/>
        <v>2</v>
      </c>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hidden="1">
      <c r="A30" s="248" t="str">
        <f t="shared" si="5"/>
        <v>1.22</v>
      </c>
      <c r="B30" s="341" t="s">
        <v>485</v>
      </c>
      <c r="C30" s="250" t="s">
        <v>28</v>
      </c>
      <c r="D30" s="251"/>
      <c r="E30" s="355">
        <f>F28+1</f>
        <v>46064</v>
      </c>
      <c r="F30" s="277">
        <f t="shared" si="2"/>
        <v>46065</v>
      </c>
      <c r="G30" s="342">
        <v>2</v>
      </c>
      <c r="H30" s="343">
        <v>1</v>
      </c>
      <c r="I30" s="254">
        <f t="shared" si="4"/>
        <v>2</v>
      </c>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5"/>
        <v>1.23</v>
      </c>
      <c r="B31" s="341" t="s">
        <v>484</v>
      </c>
      <c r="C31" s="250" t="s">
        <v>20</v>
      </c>
      <c r="D31" s="251"/>
      <c r="E31" s="355">
        <f>F29+1</f>
        <v>46064</v>
      </c>
      <c r="F31" s="277">
        <f t="shared" si="2"/>
        <v>46065</v>
      </c>
      <c r="G31" s="342">
        <v>2</v>
      </c>
      <c r="H31" s="343">
        <v>1</v>
      </c>
      <c r="I31" s="254">
        <f t="shared" si="4"/>
        <v>2</v>
      </c>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hidden="1">
      <c r="A32" s="248" t="str">
        <f t="shared" si="5"/>
        <v>1.24</v>
      </c>
      <c r="B32" s="341" t="s">
        <v>558</v>
      </c>
      <c r="C32" s="250" t="s">
        <v>16</v>
      </c>
      <c r="D32" s="251"/>
      <c r="E32" s="355">
        <f>F30</f>
        <v>46065</v>
      </c>
      <c r="F32" s="277">
        <f t="shared" si="2"/>
        <v>46067</v>
      </c>
      <c r="G32" s="342">
        <v>3</v>
      </c>
      <c r="H32" s="343">
        <v>1</v>
      </c>
      <c r="I32" s="254">
        <f t="shared" si="4"/>
        <v>2</v>
      </c>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hidden="1">
      <c r="A33" s="248" t="str">
        <f t="shared" si="5"/>
        <v>1.25</v>
      </c>
      <c r="B33" s="375" t="s">
        <v>29</v>
      </c>
      <c r="C33" s="250" t="s">
        <v>28</v>
      </c>
      <c r="D33" s="251"/>
      <c r="E33" s="355">
        <f>F32+1</f>
        <v>46068</v>
      </c>
      <c r="F33" s="277">
        <f t="shared" si="2"/>
        <v>46072</v>
      </c>
      <c r="G33" s="342">
        <v>5</v>
      </c>
      <c r="H33" s="343">
        <v>0</v>
      </c>
      <c r="I33" s="254">
        <f t="shared" si="4"/>
        <v>4</v>
      </c>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c r="A34" s="248" t="str">
        <f t="shared" si="5"/>
        <v>1.26</v>
      </c>
      <c r="B34" s="376" t="s">
        <v>34</v>
      </c>
      <c r="C34" s="250" t="s">
        <v>20</v>
      </c>
      <c r="D34" s="251"/>
      <c r="E34" s="355">
        <f>F32+1</f>
        <v>46068</v>
      </c>
      <c r="F34" s="277">
        <f t="shared" si="2"/>
        <v>46072</v>
      </c>
      <c r="G34" s="342">
        <v>5</v>
      </c>
      <c r="H34" s="343">
        <v>0.8</v>
      </c>
      <c r="I34" s="254">
        <f t="shared" si="4"/>
        <v>4</v>
      </c>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hidden="1">
      <c r="A35" s="248" t="str">
        <f t="shared" si="5"/>
        <v>1.27</v>
      </c>
      <c r="B35" s="377" t="s">
        <v>31</v>
      </c>
      <c r="C35" s="250" t="s">
        <v>28</v>
      </c>
      <c r="D35" s="251"/>
      <c r="E35" s="355">
        <f t="shared" ref="E35:E54" si="6">F33+1</f>
        <v>46073</v>
      </c>
      <c r="F35" s="277">
        <f t="shared" si="2"/>
        <v>46076</v>
      </c>
      <c r="G35" s="342">
        <v>4</v>
      </c>
      <c r="H35" s="343">
        <v>0</v>
      </c>
      <c r="I35" s="254">
        <f t="shared" si="4"/>
        <v>2</v>
      </c>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c r="A36" s="248" t="str">
        <f t="shared" si="5"/>
        <v>1.28</v>
      </c>
      <c r="B36" s="377" t="s">
        <v>32</v>
      </c>
      <c r="C36" s="250" t="s">
        <v>20</v>
      </c>
      <c r="D36" s="251"/>
      <c r="E36" s="355">
        <f t="shared" si="6"/>
        <v>46073</v>
      </c>
      <c r="F36" s="277">
        <f t="shared" si="2"/>
        <v>46076</v>
      </c>
      <c r="G36" s="342">
        <v>4</v>
      </c>
      <c r="H36" s="343">
        <v>0.5</v>
      </c>
      <c r="I36" s="254">
        <f t="shared" si="4"/>
        <v>2</v>
      </c>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hidden="1">
      <c r="A37" s="248" t="str">
        <f t="shared" si="5"/>
        <v>1.29</v>
      </c>
      <c r="B37" s="377" t="s">
        <v>39</v>
      </c>
      <c r="C37" s="372" t="s">
        <v>28</v>
      </c>
      <c r="D37" s="251"/>
      <c r="E37" s="355">
        <f t="shared" si="6"/>
        <v>46077</v>
      </c>
      <c r="F37" s="277">
        <f>IF(ISBLANK(E37)," - ",IF(G37=0,E37,E37+G37-1))</f>
        <v>46078</v>
      </c>
      <c r="G37" s="342">
        <v>2</v>
      </c>
      <c r="H37" s="343">
        <v>0</v>
      </c>
      <c r="I37" s="254">
        <f>IF(OR(F37=0,E37=0)," - ",NETWORKDAYS(E37,F37))</f>
        <v>2</v>
      </c>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c r="A38" s="248" t="str">
        <f t="shared" si="5"/>
        <v>1.30</v>
      </c>
      <c r="B38" s="377" t="s">
        <v>30</v>
      </c>
      <c r="C38" s="250" t="s">
        <v>20</v>
      </c>
      <c r="D38" s="251"/>
      <c r="E38" s="355">
        <f t="shared" si="6"/>
        <v>46077</v>
      </c>
      <c r="F38" s="277">
        <f t="shared" ref="F38:F59" si="7">IF(ISBLANK(E38)," - ",IF(G38=0,E38,E38+G38-1))</f>
        <v>46078</v>
      </c>
      <c r="G38" s="342">
        <v>2</v>
      </c>
      <c r="H38" s="343">
        <v>0</v>
      </c>
      <c r="I38" s="254">
        <f t="shared" ref="I38:I59" si="8">IF(OR(F38=0,E38=0)," - ",NETWORKDAYS(E38,F38))</f>
        <v>2</v>
      </c>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hidden="1">
      <c r="A39" s="248" t="str">
        <f t="shared" si="5"/>
        <v>1.31</v>
      </c>
      <c r="B39" s="377" t="s">
        <v>35</v>
      </c>
      <c r="C39" s="250" t="s">
        <v>28</v>
      </c>
      <c r="D39" s="251"/>
      <c r="E39" s="355">
        <f t="shared" si="6"/>
        <v>46079</v>
      </c>
      <c r="F39" s="277">
        <f t="shared" si="7"/>
        <v>46080</v>
      </c>
      <c r="G39" s="342">
        <v>2</v>
      </c>
      <c r="H39" s="343">
        <v>0</v>
      </c>
      <c r="I39" s="254">
        <f t="shared" si="8"/>
        <v>2</v>
      </c>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c r="A40" s="248" t="str">
        <f t="shared" si="5"/>
        <v>1.32</v>
      </c>
      <c r="B40" s="377" t="s">
        <v>36</v>
      </c>
      <c r="C40" s="250" t="s">
        <v>20</v>
      </c>
      <c r="D40" s="251"/>
      <c r="E40" s="355">
        <f t="shared" si="6"/>
        <v>46079</v>
      </c>
      <c r="F40" s="277">
        <f t="shared" si="7"/>
        <v>46080</v>
      </c>
      <c r="G40" s="342">
        <v>2</v>
      </c>
      <c r="H40" s="343">
        <v>0.5</v>
      </c>
      <c r="I40" s="254">
        <f t="shared" si="8"/>
        <v>2</v>
      </c>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hidden="1">
      <c r="A41" s="248" t="str">
        <f t="shared" si="5"/>
        <v>1.33</v>
      </c>
      <c r="B41" s="377" t="s">
        <v>37</v>
      </c>
      <c r="C41" s="250" t="s">
        <v>28</v>
      </c>
      <c r="D41" s="251"/>
      <c r="E41" s="355">
        <f t="shared" si="6"/>
        <v>46081</v>
      </c>
      <c r="F41" s="277">
        <f t="shared" si="7"/>
        <v>46084</v>
      </c>
      <c r="G41" s="342">
        <v>4</v>
      </c>
      <c r="H41" s="343">
        <v>0</v>
      </c>
      <c r="I41" s="254">
        <f t="shared" si="8"/>
        <v>2</v>
      </c>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c r="A42" s="248" t="str">
        <f t="shared" si="5"/>
        <v>1.34</v>
      </c>
      <c r="B42" s="377" t="s">
        <v>38</v>
      </c>
      <c r="C42" s="250" t="s">
        <v>20</v>
      </c>
      <c r="D42" s="251"/>
      <c r="E42" s="355">
        <f t="shared" si="6"/>
        <v>46081</v>
      </c>
      <c r="F42" s="277">
        <f t="shared" si="7"/>
        <v>46084</v>
      </c>
      <c r="G42" s="342">
        <v>4</v>
      </c>
      <c r="H42" s="343">
        <v>0</v>
      </c>
      <c r="I42" s="254">
        <f t="shared" si="8"/>
        <v>2</v>
      </c>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hidden="1">
      <c r="A43" s="248" t="str">
        <f t="shared" si="5"/>
        <v>1.35</v>
      </c>
      <c r="B43" s="377" t="s">
        <v>33</v>
      </c>
      <c r="C43" s="373" t="s">
        <v>598</v>
      </c>
      <c r="D43" s="251"/>
      <c r="E43" s="355">
        <f>F41</f>
        <v>46084</v>
      </c>
      <c r="F43" s="277">
        <f t="shared" si="7"/>
        <v>46086</v>
      </c>
      <c r="G43" s="342">
        <v>3</v>
      </c>
      <c r="H43" s="343">
        <v>0</v>
      </c>
      <c r="I43" s="254">
        <f t="shared" si="8"/>
        <v>3</v>
      </c>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hidden="1">
      <c r="A44" s="248" t="str">
        <f t="shared" si="5"/>
        <v>1.36</v>
      </c>
      <c r="B44" s="377" t="s">
        <v>54</v>
      </c>
      <c r="C44" s="373" t="s">
        <v>599</v>
      </c>
      <c r="D44" s="251"/>
      <c r="E44" s="355">
        <f>F42</f>
        <v>46084</v>
      </c>
      <c r="F44" s="277">
        <f t="shared" si="7"/>
        <v>46086</v>
      </c>
      <c r="G44" s="342">
        <v>3</v>
      </c>
      <c r="H44" s="343">
        <v>0</v>
      </c>
      <c r="I44" s="254">
        <f t="shared" si="8"/>
        <v>3</v>
      </c>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hidden="1">
      <c r="A45" s="248" t="str">
        <f t="shared" si="5"/>
        <v>1.37</v>
      </c>
      <c r="B45" s="377" t="s">
        <v>41</v>
      </c>
      <c r="C45" s="250" t="s">
        <v>28</v>
      </c>
      <c r="D45" s="251"/>
      <c r="E45" s="355">
        <f t="shared" si="6"/>
        <v>46087</v>
      </c>
      <c r="F45" s="277">
        <f t="shared" si="7"/>
        <v>46090</v>
      </c>
      <c r="G45" s="342">
        <v>4</v>
      </c>
      <c r="H45" s="343">
        <v>0</v>
      </c>
      <c r="I45" s="254">
        <f t="shared" si="8"/>
        <v>2</v>
      </c>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c r="A46" s="248" t="str">
        <f t="shared" si="5"/>
        <v>1.38</v>
      </c>
      <c r="B46" s="377" t="s">
        <v>42</v>
      </c>
      <c r="C46" s="250" t="s">
        <v>20</v>
      </c>
      <c r="D46" s="251"/>
      <c r="E46" s="355">
        <f t="shared" si="6"/>
        <v>46087</v>
      </c>
      <c r="F46" s="277">
        <f t="shared" si="7"/>
        <v>46090</v>
      </c>
      <c r="G46" s="342">
        <v>4</v>
      </c>
      <c r="H46" s="343">
        <v>0</v>
      </c>
      <c r="I46" s="254">
        <f t="shared" si="8"/>
        <v>2</v>
      </c>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hidden="1">
      <c r="A47" s="248" t="str">
        <f t="shared" si="5"/>
        <v>1.39</v>
      </c>
      <c r="B47" s="377" t="s">
        <v>43</v>
      </c>
      <c r="C47" s="250" t="s">
        <v>28</v>
      </c>
      <c r="D47" s="251"/>
      <c r="E47" s="355">
        <f t="shared" si="6"/>
        <v>46091</v>
      </c>
      <c r="F47" s="277">
        <f t="shared" si="7"/>
        <v>46092</v>
      </c>
      <c r="G47" s="342">
        <v>2</v>
      </c>
      <c r="H47" s="343">
        <v>0</v>
      </c>
      <c r="I47" s="254">
        <f t="shared" si="8"/>
        <v>2</v>
      </c>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c r="A48" s="248" t="str">
        <f t="shared" si="5"/>
        <v>1.40</v>
      </c>
      <c r="B48" s="377" t="s">
        <v>44</v>
      </c>
      <c r="C48" s="250" t="s">
        <v>20</v>
      </c>
      <c r="D48" s="251"/>
      <c r="E48" s="355">
        <f t="shared" si="6"/>
        <v>46091</v>
      </c>
      <c r="F48" s="277">
        <f t="shared" si="7"/>
        <v>46092</v>
      </c>
      <c r="G48" s="342">
        <v>2</v>
      </c>
      <c r="H48" s="343">
        <v>0</v>
      </c>
      <c r="I48" s="254">
        <f t="shared" si="8"/>
        <v>2</v>
      </c>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hidden="1">
      <c r="A49" s="248" t="str">
        <f t="shared" si="5"/>
        <v>1.41</v>
      </c>
      <c r="B49" s="377" t="s">
        <v>45</v>
      </c>
      <c r="C49" s="250" t="s">
        <v>28</v>
      </c>
      <c r="D49" s="251"/>
      <c r="E49" s="355">
        <f t="shared" si="6"/>
        <v>46093</v>
      </c>
      <c r="F49" s="277">
        <f t="shared" si="7"/>
        <v>46094</v>
      </c>
      <c r="G49" s="342">
        <v>2</v>
      </c>
      <c r="H49" s="343">
        <v>0</v>
      </c>
      <c r="I49" s="254">
        <f t="shared" si="8"/>
        <v>2</v>
      </c>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c r="A50" s="248" t="str">
        <f t="shared" si="5"/>
        <v>1.42</v>
      </c>
      <c r="B50" s="377" t="s">
        <v>46</v>
      </c>
      <c r="C50" s="250" t="s">
        <v>20</v>
      </c>
      <c r="D50" s="251"/>
      <c r="E50" s="355">
        <f t="shared" si="6"/>
        <v>46093</v>
      </c>
      <c r="F50" s="277">
        <f t="shared" si="7"/>
        <v>46094</v>
      </c>
      <c r="G50" s="342">
        <v>2</v>
      </c>
      <c r="H50" s="343">
        <v>0</v>
      </c>
      <c r="I50" s="254">
        <f t="shared" si="8"/>
        <v>2</v>
      </c>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hidden="1">
      <c r="A51" s="248" t="str">
        <f t="shared" si="5"/>
        <v>1.43</v>
      </c>
      <c r="B51" s="377" t="s">
        <v>47</v>
      </c>
      <c r="C51" s="250" t="s">
        <v>28</v>
      </c>
      <c r="D51" s="251"/>
      <c r="E51" s="355">
        <f t="shared" si="6"/>
        <v>46095</v>
      </c>
      <c r="F51" s="277">
        <f t="shared" si="7"/>
        <v>46098</v>
      </c>
      <c r="G51" s="342">
        <v>4</v>
      </c>
      <c r="H51" s="343">
        <v>0</v>
      </c>
      <c r="I51" s="254">
        <f t="shared" si="8"/>
        <v>2</v>
      </c>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c r="A52" s="248" t="str">
        <f t="shared" si="5"/>
        <v>1.44</v>
      </c>
      <c r="B52" s="377" t="s">
        <v>48</v>
      </c>
      <c r="C52" s="250" t="s">
        <v>20</v>
      </c>
      <c r="D52" s="251"/>
      <c r="E52" s="355">
        <f t="shared" si="6"/>
        <v>46095</v>
      </c>
      <c r="F52" s="277">
        <f t="shared" si="7"/>
        <v>46098</v>
      </c>
      <c r="G52" s="342">
        <v>4</v>
      </c>
      <c r="H52" s="343">
        <v>0</v>
      </c>
      <c r="I52" s="254">
        <f t="shared" si="8"/>
        <v>2</v>
      </c>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hidden="1">
      <c r="A53" s="248" t="str">
        <f t="shared" si="5"/>
        <v>1.45</v>
      </c>
      <c r="B53" s="377" t="s">
        <v>49</v>
      </c>
      <c r="C53" s="250" t="s">
        <v>28</v>
      </c>
      <c r="D53" s="251"/>
      <c r="E53" s="355">
        <f t="shared" si="6"/>
        <v>46099</v>
      </c>
      <c r="F53" s="277">
        <f t="shared" si="7"/>
        <v>46100</v>
      </c>
      <c r="G53" s="342">
        <v>2</v>
      </c>
      <c r="H53" s="343">
        <v>0</v>
      </c>
      <c r="I53" s="254">
        <f t="shared" si="8"/>
        <v>2</v>
      </c>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c r="A54" s="248" t="str">
        <f t="shared" si="5"/>
        <v>1.46</v>
      </c>
      <c r="B54" s="377" t="s">
        <v>50</v>
      </c>
      <c r="C54" s="250" t="s">
        <v>20</v>
      </c>
      <c r="D54" s="251"/>
      <c r="E54" s="358">
        <f t="shared" si="6"/>
        <v>46099</v>
      </c>
      <c r="F54" s="317">
        <f t="shared" si="7"/>
        <v>46100</v>
      </c>
      <c r="G54" s="342">
        <v>2</v>
      </c>
      <c r="H54" s="343">
        <v>0</v>
      </c>
      <c r="I54" s="254">
        <f t="shared" si="8"/>
        <v>2</v>
      </c>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hidden="1">
      <c r="A55" s="248" t="str">
        <f t="shared" si="5"/>
        <v>1.47</v>
      </c>
      <c r="B55" s="377" t="s">
        <v>51</v>
      </c>
      <c r="C55" s="250" t="s">
        <v>28</v>
      </c>
      <c r="D55" s="251"/>
      <c r="E55" s="355">
        <f>F53+9</f>
        <v>46109</v>
      </c>
      <c r="F55" s="277">
        <f t="shared" si="7"/>
        <v>46112</v>
      </c>
      <c r="G55" s="342">
        <v>4</v>
      </c>
      <c r="H55" s="343">
        <v>0</v>
      </c>
      <c r="I55" s="254">
        <f t="shared" si="8"/>
        <v>2</v>
      </c>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c r="A56" s="248" t="str">
        <f t="shared" si="5"/>
        <v>1.48</v>
      </c>
      <c r="B56" s="259" t="s">
        <v>52</v>
      </c>
      <c r="C56" s="250" t="s">
        <v>20</v>
      </c>
      <c r="D56" s="251"/>
      <c r="E56" s="355">
        <f>F54+9</f>
        <v>46109</v>
      </c>
      <c r="F56" s="277">
        <f t="shared" si="7"/>
        <v>46112</v>
      </c>
      <c r="G56" s="342">
        <v>4</v>
      </c>
      <c r="H56" s="343">
        <v>0</v>
      </c>
      <c r="I56" s="254">
        <f t="shared" si="8"/>
        <v>2</v>
      </c>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hidden="1">
      <c r="A57" s="248" t="str">
        <f t="shared" si="5"/>
        <v>1.49</v>
      </c>
      <c r="B57" s="259" t="s">
        <v>53</v>
      </c>
      <c r="C57" s="250" t="s">
        <v>28</v>
      </c>
      <c r="D57" s="251"/>
      <c r="E57" s="355">
        <f>F55+1</f>
        <v>46113</v>
      </c>
      <c r="F57" s="277">
        <f t="shared" si="7"/>
        <v>46114</v>
      </c>
      <c r="G57" s="342">
        <v>2</v>
      </c>
      <c r="H57" s="343">
        <v>0</v>
      </c>
      <c r="I57" s="254">
        <f t="shared" si="8"/>
        <v>2</v>
      </c>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c r="A58" s="248" t="str">
        <f t="shared" si="5"/>
        <v>1.50</v>
      </c>
      <c r="B58" s="374" t="s">
        <v>40</v>
      </c>
      <c r="C58" s="372" t="s">
        <v>20</v>
      </c>
      <c r="D58" s="251"/>
      <c r="E58" s="355">
        <f>F56+1</f>
        <v>46113</v>
      </c>
      <c r="F58" s="277">
        <f>IF(ISBLANK(E58)," - ",IF(G58=0,E58,E58+G58-1))</f>
        <v>46114</v>
      </c>
      <c r="G58" s="342">
        <v>2</v>
      </c>
      <c r="H58" s="343">
        <v>0</v>
      </c>
      <c r="I58" s="254">
        <f>IF(OR(F58=0,E58=0)," - ",NETWORKDAYS(E58,F58))</f>
        <v>2</v>
      </c>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hidden="1">
      <c r="A59" s="248" t="str">
        <f t="shared" si="5"/>
        <v>1.51</v>
      </c>
      <c r="B59" s="259" t="s">
        <v>55</v>
      </c>
      <c r="C59" s="250" t="s">
        <v>28</v>
      </c>
      <c r="D59" s="251"/>
      <c r="E59" s="355">
        <f>F57+1</f>
        <v>46115</v>
      </c>
      <c r="F59" s="277">
        <f t="shared" si="7"/>
        <v>46118</v>
      </c>
      <c r="G59" s="342">
        <v>4</v>
      </c>
      <c r="H59" s="343">
        <v>0</v>
      </c>
      <c r="I59" s="254">
        <f t="shared" si="8"/>
        <v>2</v>
      </c>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1" spans="1:66" s="250" customFormat="1" ht="18">
      <c r="A61" s="248"/>
      <c r="B61" s="259"/>
      <c r="D61" s="251"/>
      <c r="E61" s="355"/>
      <c r="F61" s="277"/>
      <c r="G61" s="342"/>
      <c r="H61" s="343"/>
      <c r="I61" s="254"/>
      <c r="J61" s="255"/>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row>
    <row r="62" spans="1:66" s="250" customFormat="1" ht="18">
      <c r="A62" s="248"/>
      <c r="B62" s="259"/>
      <c r="D62" s="251"/>
      <c r="E62" s="355"/>
      <c r="F62" s="277"/>
      <c r="G62" s="342"/>
      <c r="H62" s="343"/>
      <c r="I62" s="254"/>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c r="A63" s="248"/>
      <c r="B63" s="259"/>
      <c r="D63" s="251"/>
      <c r="E63" s="355"/>
      <c r="F63" s="277"/>
      <c r="G63" s="342"/>
      <c r="H63" s="343"/>
      <c r="I63" s="254"/>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c r="A64" s="248"/>
      <c r="B64" s="259"/>
      <c r="D64" s="251"/>
      <c r="E64" s="355"/>
      <c r="F64" s="277"/>
      <c r="G64" s="342"/>
      <c r="H64" s="343"/>
      <c r="I64" s="254"/>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c r="B65" s="259"/>
      <c r="D65" s="251"/>
      <c r="E65" s="355"/>
      <c r="F65" s="277"/>
      <c r="G65" s="342"/>
      <c r="H65" s="343"/>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355"/>
      <c r="F66" s="277"/>
      <c r="G66" s="342"/>
      <c r="H66" s="343"/>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355"/>
      <c r="F67" s="277"/>
      <c r="G67" s="342"/>
      <c r="H67" s="343"/>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355"/>
      <c r="F68" s="277"/>
      <c r="G68" s="342"/>
      <c r="H68" s="343"/>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355"/>
      <c r="F69" s="277"/>
      <c r="G69" s="342"/>
      <c r="H69" s="343"/>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355"/>
      <c r="F70" s="277"/>
      <c r="G70" s="342"/>
      <c r="H70" s="343"/>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355"/>
      <c r="F71" s="277"/>
      <c r="G71" s="342"/>
      <c r="H71" s="343"/>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355"/>
      <c r="F72" s="277"/>
      <c r="G72" s="342"/>
      <c r="H72" s="343"/>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355"/>
      <c r="F73" s="277"/>
      <c r="G73" s="342"/>
      <c r="H73" s="343"/>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355"/>
      <c r="F74" s="277"/>
      <c r="G74" s="342"/>
      <c r="H74" s="343"/>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340" customFormat="1" ht="18" hidden="1">
      <c r="A75" s="346" t="str">
        <f>IF(ISERROR(VALUE(SUBSTITUTE(prevWBS,".",""))),"1",IF(ISERROR(FIND("`",SUBSTITUTE(prevWBS,".","`",1))),TEXT(VALUE(prevWBS)+1,"#"),TEXT(VALUE(LEFT(prevWBS,FIND("`",SUBSTITUTE(prevWBS,".","`",1))-1))+1,"#")))</f>
        <v>1</v>
      </c>
      <c r="B75" s="347" t="s">
        <v>56</v>
      </c>
      <c r="D75" s="348"/>
      <c r="E75" s="356"/>
      <c r="F75" s="356" t="str">
        <f t="shared" ref="F75:F114" si="9">IF(ISBLANK(E75)," - ",IF(G75=0,E75,E75+G75-1))</f>
        <v xml:space="preserve"> - </v>
      </c>
      <c r="G75" s="349"/>
      <c r="H75" s="350"/>
      <c r="I75" s="351" t="str">
        <f t="shared" ref="I75:I104" si="10">IF(OR(F75=0,E75=0)," - ",NETWORKDAYS(E75,F75))</f>
        <v xml:space="preserve"> - </v>
      </c>
      <c r="J75" s="352"/>
      <c r="K75" s="353"/>
      <c r="L75" s="353"/>
      <c r="M75" s="353"/>
      <c r="N75" s="353"/>
      <c r="O75" s="353"/>
      <c r="P75" s="353"/>
      <c r="Q75" s="353"/>
      <c r="R75" s="353"/>
      <c r="S75" s="353"/>
      <c r="T75" s="353"/>
      <c r="U75" s="353"/>
      <c r="V75" s="353"/>
      <c r="W75" s="353"/>
      <c r="X75" s="353"/>
      <c r="Y75" s="353"/>
      <c r="Z75" s="353"/>
      <c r="AA75" s="353"/>
      <c r="AB75" s="353"/>
      <c r="AC75" s="353"/>
      <c r="AD75" s="353"/>
      <c r="AE75" s="353"/>
      <c r="AF75" s="353"/>
      <c r="AG75" s="353"/>
      <c r="AH75" s="353"/>
      <c r="AI75" s="353"/>
      <c r="AJ75" s="353"/>
      <c r="AK75" s="353"/>
      <c r="AL75" s="353"/>
      <c r="AM75" s="353"/>
      <c r="AN75" s="353"/>
      <c r="AO75" s="353"/>
      <c r="AP75" s="353"/>
      <c r="AQ75" s="353"/>
      <c r="AR75" s="353"/>
      <c r="AS75" s="353"/>
      <c r="AT75" s="353"/>
      <c r="AU75" s="353"/>
      <c r="AV75" s="353"/>
      <c r="AW75" s="353"/>
      <c r="AX75" s="353"/>
      <c r="AY75" s="353"/>
      <c r="AZ75" s="353"/>
      <c r="BA75" s="353"/>
      <c r="BB75" s="353"/>
      <c r="BC75" s="353"/>
      <c r="BD75" s="353"/>
      <c r="BE75" s="353"/>
      <c r="BF75" s="353"/>
      <c r="BG75" s="353"/>
      <c r="BH75" s="353"/>
      <c r="BI75" s="353"/>
      <c r="BJ75" s="353"/>
      <c r="BK75" s="353"/>
      <c r="BL75" s="353"/>
      <c r="BM75" s="353"/>
      <c r="BN75" s="353"/>
    </row>
    <row r="76" spans="1:66" s="250" customFormat="1" ht="18" hidden="1">
      <c r="A76" s="248" t="str">
        <f t="shared" ref="A76:A114" si="1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6" s="259" t="s">
        <v>57</v>
      </c>
      <c r="C76" s="250" t="s">
        <v>58</v>
      </c>
      <c r="D76" s="251"/>
      <c r="E76" s="355">
        <v>46057</v>
      </c>
      <c r="F76" s="277">
        <f t="shared" si="9"/>
        <v>46063</v>
      </c>
      <c r="G76" s="342">
        <v>7</v>
      </c>
      <c r="H76" s="343">
        <v>0</v>
      </c>
      <c r="I76" s="254">
        <f t="shared" si="10"/>
        <v>5</v>
      </c>
      <c r="J76" s="255"/>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row>
    <row r="77" spans="1:66" s="250" customFormat="1" ht="18" hidden="1">
      <c r="A77" s="248" t="str">
        <f t="shared" si="11"/>
        <v>1.2</v>
      </c>
      <c r="B77" s="259" t="s">
        <v>59</v>
      </c>
      <c r="C77" s="250" t="s">
        <v>20</v>
      </c>
      <c r="D77" s="251"/>
      <c r="E77" s="355">
        <v>46064</v>
      </c>
      <c r="F77" s="277">
        <f t="shared" si="9"/>
        <v>46070</v>
      </c>
      <c r="G77" s="342">
        <v>7</v>
      </c>
      <c r="H77" s="343">
        <v>0</v>
      </c>
      <c r="I77" s="254">
        <f t="shared" si="10"/>
        <v>5</v>
      </c>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44.25" hidden="1" customHeight="1">
      <c r="A78" s="248" t="str">
        <f t="shared" si="11"/>
        <v>1.3</v>
      </c>
      <c r="B78" s="259" t="s">
        <v>60</v>
      </c>
      <c r="C78" s="250" t="s">
        <v>28</v>
      </c>
      <c r="D78" s="251"/>
      <c r="E78" s="355">
        <v>46064</v>
      </c>
      <c r="F78" s="277">
        <f t="shared" si="9"/>
        <v>46070</v>
      </c>
      <c r="G78" s="342">
        <v>7</v>
      </c>
      <c r="H78" s="343">
        <v>0</v>
      </c>
      <c r="I78" s="254">
        <f t="shared" si="10"/>
        <v>5</v>
      </c>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250" customFormat="1" ht="18" hidden="1">
      <c r="A79" s="248" t="str">
        <f t="shared" si="11"/>
        <v>1.4</v>
      </c>
      <c r="B79" s="259" t="s">
        <v>61</v>
      </c>
      <c r="C79" s="250" t="s">
        <v>20</v>
      </c>
      <c r="D79" s="251"/>
      <c r="E79" s="355">
        <v>46071</v>
      </c>
      <c r="F79" s="277">
        <f t="shared" si="9"/>
        <v>46077</v>
      </c>
      <c r="G79" s="342">
        <v>7</v>
      </c>
      <c r="H79" s="343">
        <v>0</v>
      </c>
      <c r="I79" s="254">
        <f t="shared" si="10"/>
        <v>5</v>
      </c>
      <c r="J79" s="255"/>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row>
    <row r="80" spans="1:66" s="250" customFormat="1" ht="18" hidden="1">
      <c r="A80" s="248" t="str">
        <f t="shared" si="11"/>
        <v>1.5</v>
      </c>
      <c r="B80" s="259" t="s">
        <v>62</v>
      </c>
      <c r="C80" s="250" t="s">
        <v>28</v>
      </c>
      <c r="D80" s="251"/>
      <c r="E80" s="355">
        <v>46071</v>
      </c>
      <c r="F80" s="277">
        <f t="shared" si="9"/>
        <v>46077</v>
      </c>
      <c r="G80" s="342">
        <v>7</v>
      </c>
      <c r="H80" s="343">
        <v>0</v>
      </c>
      <c r="I80" s="254">
        <f t="shared" si="10"/>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hidden="1">
      <c r="A81" s="248" t="str">
        <f t="shared" si="11"/>
        <v>1.6</v>
      </c>
      <c r="B81" s="259" t="s">
        <v>63</v>
      </c>
      <c r="C81" s="250" t="s">
        <v>20</v>
      </c>
      <c r="D81" s="251"/>
      <c r="E81" s="355">
        <v>46078</v>
      </c>
      <c r="F81" s="277">
        <f t="shared" si="9"/>
        <v>46084</v>
      </c>
      <c r="G81" s="342">
        <v>7</v>
      </c>
      <c r="H81" s="343">
        <v>0</v>
      </c>
      <c r="I81" s="254">
        <f t="shared" si="10"/>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18" hidden="1">
      <c r="A82" s="248" t="str">
        <f t="shared" si="11"/>
        <v>1.7</v>
      </c>
      <c r="B82" s="259" t="s">
        <v>64</v>
      </c>
      <c r="C82" s="250" t="s">
        <v>28</v>
      </c>
      <c r="D82" s="251"/>
      <c r="E82" s="355">
        <v>46078</v>
      </c>
      <c r="F82" s="277">
        <f t="shared" si="9"/>
        <v>46084</v>
      </c>
      <c r="G82" s="342">
        <v>7</v>
      </c>
      <c r="H82" s="343">
        <v>0</v>
      </c>
      <c r="I82" s="254">
        <f t="shared" si="10"/>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11"/>
        <v>1.8</v>
      </c>
      <c r="B83" s="259" t="s">
        <v>65</v>
      </c>
      <c r="C83" s="250" t="s">
        <v>66</v>
      </c>
      <c r="D83" s="251"/>
      <c r="E83" s="355">
        <v>46057</v>
      </c>
      <c r="F83" s="277">
        <f t="shared" si="9"/>
        <v>46063</v>
      </c>
      <c r="G83" s="342">
        <v>7</v>
      </c>
      <c r="H83" s="343">
        <v>0</v>
      </c>
      <c r="I83" s="254">
        <f t="shared" si="10"/>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11"/>
        <v>1.9</v>
      </c>
      <c r="B84" s="259" t="s">
        <v>67</v>
      </c>
      <c r="C84" s="250" t="s">
        <v>20</v>
      </c>
      <c r="D84" s="251"/>
      <c r="E84" s="355">
        <v>46085</v>
      </c>
      <c r="F84" s="277">
        <f t="shared" si="9"/>
        <v>46091</v>
      </c>
      <c r="G84" s="342">
        <v>7</v>
      </c>
      <c r="H84" s="343">
        <v>0</v>
      </c>
      <c r="I84" s="254">
        <f t="shared" si="10"/>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11"/>
        <v>1.10</v>
      </c>
      <c r="B85" s="259" t="s">
        <v>68</v>
      </c>
      <c r="C85" s="250" t="s">
        <v>28</v>
      </c>
      <c r="D85" s="251"/>
      <c r="E85" s="355">
        <v>46085</v>
      </c>
      <c r="F85" s="277">
        <f t="shared" si="9"/>
        <v>46091</v>
      </c>
      <c r="G85" s="342">
        <v>7</v>
      </c>
      <c r="H85" s="343">
        <v>0</v>
      </c>
      <c r="I85" s="254">
        <f t="shared" si="10"/>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11"/>
        <v>1.11</v>
      </c>
      <c r="B86" s="259" t="s">
        <v>69</v>
      </c>
      <c r="C86" s="250" t="s">
        <v>28</v>
      </c>
      <c r="D86" s="251"/>
      <c r="E86" s="355">
        <v>46092</v>
      </c>
      <c r="F86" s="277">
        <f t="shared" si="9"/>
        <v>46098</v>
      </c>
      <c r="G86" s="342">
        <v>7</v>
      </c>
      <c r="H86" s="343">
        <v>0</v>
      </c>
      <c r="I86" s="254">
        <f t="shared" si="10"/>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11"/>
        <v>1.12</v>
      </c>
      <c r="B87" s="259" t="s">
        <v>70</v>
      </c>
      <c r="C87" s="250" t="s">
        <v>20</v>
      </c>
      <c r="D87" s="251"/>
      <c r="E87" s="355">
        <v>46092</v>
      </c>
      <c r="F87" s="277">
        <f t="shared" si="9"/>
        <v>46098</v>
      </c>
      <c r="G87" s="342">
        <v>7</v>
      </c>
      <c r="H87" s="343">
        <v>0</v>
      </c>
      <c r="I87" s="254">
        <f t="shared" si="10"/>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11"/>
        <v>1.13</v>
      </c>
      <c r="B88" s="259" t="s">
        <v>71</v>
      </c>
      <c r="C88" s="250" t="s">
        <v>28</v>
      </c>
      <c r="D88" s="251"/>
      <c r="E88" s="355">
        <v>46099</v>
      </c>
      <c r="F88" s="277">
        <f t="shared" si="9"/>
        <v>46105</v>
      </c>
      <c r="G88" s="342">
        <v>7</v>
      </c>
      <c r="H88" s="343">
        <v>0</v>
      </c>
      <c r="I88" s="254">
        <f t="shared" si="10"/>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11"/>
        <v>1.14</v>
      </c>
      <c r="B89" s="259" t="s">
        <v>72</v>
      </c>
      <c r="C89" s="250" t="s">
        <v>28</v>
      </c>
      <c r="D89" s="251"/>
      <c r="E89" s="355">
        <v>46106</v>
      </c>
      <c r="F89" s="277">
        <f t="shared" si="9"/>
        <v>46112</v>
      </c>
      <c r="G89" s="342">
        <v>7</v>
      </c>
      <c r="H89" s="343">
        <v>0</v>
      </c>
      <c r="I89" s="254">
        <f t="shared" si="10"/>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11"/>
        <v>1.15</v>
      </c>
      <c r="B90" s="259" t="s">
        <v>73</v>
      </c>
      <c r="C90" s="250" t="s">
        <v>28</v>
      </c>
      <c r="D90" s="251"/>
      <c r="E90" s="355">
        <v>46106</v>
      </c>
      <c r="F90" s="277">
        <f t="shared" si="9"/>
        <v>46112</v>
      </c>
      <c r="G90" s="342">
        <v>7</v>
      </c>
      <c r="H90" s="343">
        <v>0</v>
      </c>
      <c r="I90" s="254">
        <f t="shared" si="10"/>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11"/>
        <v>1.16</v>
      </c>
      <c r="B91" s="259" t="s">
        <v>74</v>
      </c>
      <c r="C91" s="250" t="s">
        <v>28</v>
      </c>
      <c r="D91" s="251"/>
      <c r="E91" s="355">
        <v>46113</v>
      </c>
      <c r="F91" s="277">
        <f t="shared" si="9"/>
        <v>46119</v>
      </c>
      <c r="G91" s="342">
        <v>7</v>
      </c>
      <c r="H91" s="343">
        <v>0</v>
      </c>
      <c r="I91" s="254">
        <f t="shared" si="10"/>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11"/>
        <v>1.17</v>
      </c>
      <c r="B92" s="259" t="s">
        <v>75</v>
      </c>
      <c r="C92" s="250" t="s">
        <v>20</v>
      </c>
      <c r="D92" s="251"/>
      <c r="E92" s="355">
        <v>46113</v>
      </c>
      <c r="F92" s="277">
        <f t="shared" si="9"/>
        <v>46119</v>
      </c>
      <c r="G92" s="342">
        <v>7</v>
      </c>
      <c r="H92" s="343">
        <v>0</v>
      </c>
      <c r="I92" s="254">
        <f t="shared" si="10"/>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11"/>
        <v>1.18</v>
      </c>
      <c r="B93" s="259" t="s">
        <v>76</v>
      </c>
      <c r="C93" s="250" t="s">
        <v>28</v>
      </c>
      <c r="D93" s="251"/>
      <c r="E93" s="355">
        <v>46120</v>
      </c>
      <c r="F93" s="277">
        <f t="shared" si="9"/>
        <v>46126</v>
      </c>
      <c r="G93" s="342">
        <v>7</v>
      </c>
      <c r="H93" s="343">
        <v>0</v>
      </c>
      <c r="I93" s="254">
        <f t="shared" si="10"/>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11"/>
        <v>1.19</v>
      </c>
      <c r="B94" s="259" t="s">
        <v>77</v>
      </c>
      <c r="C94" s="250" t="s">
        <v>20</v>
      </c>
      <c r="D94" s="251"/>
      <c r="E94" s="355">
        <v>46120</v>
      </c>
      <c r="F94" s="277">
        <f t="shared" si="9"/>
        <v>46126</v>
      </c>
      <c r="G94" s="342">
        <v>7</v>
      </c>
      <c r="H94" s="343">
        <v>0</v>
      </c>
      <c r="I94" s="254">
        <f t="shared" si="10"/>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11"/>
        <v>1.20</v>
      </c>
      <c r="B95" s="259" t="s">
        <v>78</v>
      </c>
      <c r="C95" s="250" t="s">
        <v>28</v>
      </c>
      <c r="D95" s="251"/>
      <c r="E95" s="355">
        <v>46127</v>
      </c>
      <c r="F95" s="277">
        <f t="shared" si="9"/>
        <v>46133</v>
      </c>
      <c r="G95" s="342">
        <v>7</v>
      </c>
      <c r="H95" s="343">
        <v>0</v>
      </c>
      <c r="I95" s="254">
        <f t="shared" si="10"/>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11"/>
        <v>1.21</v>
      </c>
      <c r="B96" s="259" t="s">
        <v>79</v>
      </c>
      <c r="C96" s="250" t="s">
        <v>20</v>
      </c>
      <c r="D96" s="251"/>
      <c r="E96" s="355">
        <v>46127</v>
      </c>
      <c r="F96" s="277">
        <f t="shared" si="9"/>
        <v>46133</v>
      </c>
      <c r="G96" s="342">
        <v>7</v>
      </c>
      <c r="H96" s="343">
        <v>0</v>
      </c>
      <c r="I96" s="254">
        <f t="shared" si="10"/>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11"/>
        <v>1.22</v>
      </c>
      <c r="B97" s="259" t="s">
        <v>80</v>
      </c>
      <c r="C97" s="250" t="s">
        <v>28</v>
      </c>
      <c r="D97" s="251"/>
      <c r="E97" s="355">
        <v>46134</v>
      </c>
      <c r="F97" s="277">
        <f t="shared" si="9"/>
        <v>46140</v>
      </c>
      <c r="G97" s="342">
        <v>7</v>
      </c>
      <c r="H97" s="343">
        <v>0</v>
      </c>
      <c r="I97" s="254">
        <f t="shared" si="10"/>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11"/>
        <v>1.23</v>
      </c>
      <c r="B98" s="259" t="s">
        <v>81</v>
      </c>
      <c r="C98" s="250" t="s">
        <v>20</v>
      </c>
      <c r="D98" s="251"/>
      <c r="E98" s="355">
        <v>46134</v>
      </c>
      <c r="F98" s="277">
        <f t="shared" si="9"/>
        <v>46140</v>
      </c>
      <c r="G98" s="342">
        <v>7</v>
      </c>
      <c r="H98" s="343">
        <v>0</v>
      </c>
      <c r="I98" s="254">
        <f t="shared" si="10"/>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11"/>
        <v>1.24</v>
      </c>
      <c r="B99" s="259" t="s">
        <v>82</v>
      </c>
      <c r="C99" s="250" t="s">
        <v>28</v>
      </c>
      <c r="D99" s="251"/>
      <c r="E99" s="355">
        <v>46141</v>
      </c>
      <c r="F99" s="277">
        <f t="shared" si="9"/>
        <v>46147</v>
      </c>
      <c r="G99" s="342">
        <v>7</v>
      </c>
      <c r="H99" s="343">
        <v>0</v>
      </c>
      <c r="I99" s="254">
        <f t="shared" si="10"/>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11"/>
        <v>1.25</v>
      </c>
      <c r="B100" s="259" t="s">
        <v>83</v>
      </c>
      <c r="C100" s="250" t="s">
        <v>28</v>
      </c>
      <c r="D100" s="251"/>
      <c r="E100" s="355">
        <v>46141</v>
      </c>
      <c r="F100" s="277">
        <f t="shared" si="9"/>
        <v>46147</v>
      </c>
      <c r="G100" s="342">
        <v>7</v>
      </c>
      <c r="H100" s="343">
        <v>0</v>
      </c>
      <c r="I100" s="254">
        <f t="shared" si="10"/>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11"/>
        <v>1.26</v>
      </c>
      <c r="B101" s="259" t="s">
        <v>84</v>
      </c>
      <c r="C101" s="250" t="s">
        <v>28</v>
      </c>
      <c r="D101" s="251"/>
      <c r="E101" s="355">
        <v>46148</v>
      </c>
      <c r="F101" s="277">
        <f t="shared" si="9"/>
        <v>46154</v>
      </c>
      <c r="G101" s="342">
        <v>7</v>
      </c>
      <c r="H101" s="343">
        <v>0</v>
      </c>
      <c r="I101" s="254">
        <f t="shared" si="10"/>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11"/>
        <v>1.27</v>
      </c>
      <c r="B102" s="259" t="s">
        <v>85</v>
      </c>
      <c r="C102" s="250" t="s">
        <v>28</v>
      </c>
      <c r="D102" s="251"/>
      <c r="E102" s="355">
        <v>46148</v>
      </c>
      <c r="F102" s="277">
        <f t="shared" si="9"/>
        <v>46154</v>
      </c>
      <c r="G102" s="342">
        <v>7</v>
      </c>
      <c r="H102" s="343">
        <v>0</v>
      </c>
      <c r="I102" s="254">
        <f t="shared" si="10"/>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340" customFormat="1" ht="18" hidden="1">
      <c r="A103" s="346" t="str">
        <f>IF(ISERROR(VALUE(SUBSTITUTE(prevWBS,".",""))),"1",IF(ISERROR(FIND("`",SUBSTITUTE(prevWBS,".","`",1))),TEXT(VALUE(prevWBS)+1,"#"),TEXT(VALUE(LEFT(prevWBS,FIND("`",SUBSTITUTE(prevWBS,".","`",1))-1))+1,"#")))</f>
        <v>2</v>
      </c>
      <c r="B103" s="347" t="s">
        <v>86</v>
      </c>
      <c r="D103" s="348"/>
      <c r="E103" s="356"/>
      <c r="F103" s="356" t="str">
        <f t="shared" si="9"/>
        <v xml:space="preserve"> - </v>
      </c>
      <c r="G103" s="349"/>
      <c r="H103" s="350"/>
      <c r="I103" s="351" t="str">
        <f t="shared" si="10"/>
        <v xml:space="preserve"> - </v>
      </c>
      <c r="J103" s="352"/>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c r="BB103" s="353"/>
      <c r="BC103" s="353"/>
      <c r="BD103" s="353"/>
      <c r="BE103" s="353"/>
      <c r="BF103" s="353"/>
      <c r="BG103" s="353"/>
      <c r="BH103" s="353"/>
      <c r="BI103" s="353"/>
      <c r="BJ103" s="353"/>
      <c r="BK103" s="353"/>
      <c r="BL103" s="353"/>
      <c r="BM103" s="353"/>
      <c r="BN103" s="353"/>
    </row>
    <row r="104" spans="1:66" s="250" customFormat="1" ht="18" hidden="1">
      <c r="A104" s="248" t="str">
        <f t="shared" si="11"/>
        <v>2.1</v>
      </c>
      <c r="B104" s="268" t="s">
        <v>87</v>
      </c>
      <c r="C104" s="250" t="s">
        <v>66</v>
      </c>
      <c r="D104" s="251"/>
      <c r="E104" s="355">
        <v>46034</v>
      </c>
      <c r="F104" s="277">
        <f t="shared" si="9"/>
        <v>46038</v>
      </c>
      <c r="G104" s="342">
        <v>5</v>
      </c>
      <c r="H104" s="343">
        <v>0</v>
      </c>
      <c r="I104" s="254">
        <f t="shared" si="10"/>
        <v>5</v>
      </c>
      <c r="J104" s="255"/>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8"/>
      <c r="BN104" s="248"/>
    </row>
    <row r="105" spans="1:66" s="250" customFormat="1" ht="18" hidden="1">
      <c r="A105" s="248" t="str">
        <f t="shared" si="11"/>
        <v>2.2</v>
      </c>
      <c r="B105" s="268" t="s">
        <v>88</v>
      </c>
      <c r="C105" s="250" t="s">
        <v>89</v>
      </c>
      <c r="D105" s="251"/>
      <c r="E105" s="355">
        <v>46023</v>
      </c>
      <c r="F105" s="277">
        <f t="shared" si="9"/>
        <v>46032</v>
      </c>
      <c r="G105" s="342">
        <v>10</v>
      </c>
      <c r="H105" s="343">
        <v>0</v>
      </c>
      <c r="I105" s="254">
        <v>6</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45" hidden="1" customHeight="1">
      <c r="A106" s="248" t="str">
        <f t="shared" si="11"/>
        <v>2.3</v>
      </c>
      <c r="B106" s="268" t="s">
        <v>90</v>
      </c>
      <c r="C106" s="250" t="s">
        <v>58</v>
      </c>
      <c r="D106" s="251"/>
      <c r="E106" s="355">
        <v>46034</v>
      </c>
      <c r="F106" s="277">
        <f t="shared" si="9"/>
        <v>46038</v>
      </c>
      <c r="G106" s="342">
        <v>5</v>
      </c>
      <c r="H106" s="343">
        <v>0</v>
      </c>
      <c r="I106" s="254">
        <v>5</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340" customFormat="1" ht="18" hidden="1">
      <c r="A107" s="346" t="str">
        <f>IF(ISERROR(VALUE(SUBSTITUTE(prevWBS,".",""))),"1",IF(ISERROR(FIND("`",SUBSTITUTE(prevWBS,".","`",1))),TEXT(VALUE(prevWBS)+1,"#"),TEXT(VALUE(LEFT(prevWBS,FIND("`",SUBSTITUTE(prevWBS,".","`",1))-1))+1,"#")))</f>
        <v>3</v>
      </c>
      <c r="B107" s="347" t="s">
        <v>91</v>
      </c>
      <c r="D107" s="348"/>
      <c r="E107" s="356"/>
      <c r="F107" s="356" t="str">
        <f t="shared" si="9"/>
        <v xml:space="preserve"> - </v>
      </c>
      <c r="G107" s="349"/>
      <c r="H107" s="350"/>
      <c r="I107" s="351" t="str">
        <f t="shared" ref="I107" si="12">IF(OR(F107=0,E107=0)," - ",NETWORKDAYS(E107,F107))</f>
        <v xml:space="preserve"> - </v>
      </c>
      <c r="J107" s="352"/>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c r="BI107" s="353"/>
      <c r="BJ107" s="353"/>
      <c r="BK107" s="353"/>
      <c r="BL107" s="353"/>
      <c r="BM107" s="353"/>
      <c r="BN107" s="353"/>
    </row>
    <row r="108" spans="1:66" s="250" customFormat="1" ht="18" hidden="1">
      <c r="A108" s="248" t="str">
        <f t="shared" si="11"/>
        <v>3.1</v>
      </c>
      <c r="B108" s="268" t="s">
        <v>92</v>
      </c>
      <c r="C108" s="250" t="s">
        <v>66</v>
      </c>
      <c r="D108" s="251"/>
      <c r="E108" s="355">
        <v>46041</v>
      </c>
      <c r="F108" s="277">
        <f t="shared" si="9"/>
        <v>46044</v>
      </c>
      <c r="G108" s="342">
        <v>4</v>
      </c>
      <c r="H108" s="343">
        <v>0</v>
      </c>
      <c r="I108" s="254">
        <v>4</v>
      </c>
      <c r="J108" s="255"/>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c r="BH108" s="248"/>
      <c r="BI108" s="248"/>
      <c r="BJ108" s="248"/>
      <c r="BK108" s="248"/>
      <c r="BL108" s="248"/>
      <c r="BM108" s="248"/>
      <c r="BN108" s="248"/>
    </row>
    <row r="109" spans="1:66" s="250" customFormat="1" ht="18" hidden="1">
      <c r="A109" s="248" t="str">
        <f t="shared" si="11"/>
        <v>3.2</v>
      </c>
      <c r="B109" s="268" t="s">
        <v>93</v>
      </c>
      <c r="C109" s="250" t="s">
        <v>58</v>
      </c>
      <c r="D109" s="251"/>
      <c r="E109" s="355">
        <v>46041</v>
      </c>
      <c r="F109" s="277">
        <f t="shared" si="9"/>
        <v>46044</v>
      </c>
      <c r="G109" s="342">
        <v>4</v>
      </c>
      <c r="H109" s="343">
        <v>0</v>
      </c>
      <c r="I109" s="254">
        <v>4</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18" hidden="1">
      <c r="A110" s="248" t="str">
        <f t="shared" si="11"/>
        <v>3.3</v>
      </c>
      <c r="B110" s="268" t="s">
        <v>94</v>
      </c>
      <c r="C110" s="250" t="s">
        <v>20</v>
      </c>
      <c r="D110" s="251"/>
      <c r="E110" s="355">
        <v>46045</v>
      </c>
      <c r="F110" s="277">
        <f t="shared" si="9"/>
        <v>46050</v>
      </c>
      <c r="G110" s="342">
        <v>6</v>
      </c>
      <c r="H110" s="343">
        <v>0</v>
      </c>
      <c r="I110" s="254">
        <v>4</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250" customFormat="1" ht="18" hidden="1">
      <c r="A111" s="248" t="str">
        <f t="shared" si="11"/>
        <v>3.4</v>
      </c>
      <c r="B111" s="268" t="s">
        <v>95</v>
      </c>
      <c r="C111" s="250" t="s">
        <v>20</v>
      </c>
      <c r="D111" s="251"/>
      <c r="E111" s="355">
        <v>46051</v>
      </c>
      <c r="F111" s="277">
        <f t="shared" si="9"/>
        <v>46056</v>
      </c>
      <c r="G111" s="342">
        <v>6</v>
      </c>
      <c r="H111" s="343">
        <v>0</v>
      </c>
      <c r="I111" s="254">
        <v>4</v>
      </c>
      <c r="J111" s="255"/>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8"/>
      <c r="BN111" s="248"/>
    </row>
    <row r="112" spans="1:66" s="250" customFormat="1" ht="18" hidden="1">
      <c r="A112" s="248" t="str">
        <f t="shared" si="11"/>
        <v>3.5</v>
      </c>
      <c r="B112" s="268" t="s">
        <v>96</v>
      </c>
      <c r="C112" s="250" t="s">
        <v>28</v>
      </c>
      <c r="D112" s="251"/>
      <c r="E112" s="355">
        <v>46045</v>
      </c>
      <c r="F112" s="277">
        <f t="shared" si="9"/>
        <v>46050</v>
      </c>
      <c r="G112" s="342">
        <v>6</v>
      </c>
      <c r="H112" s="343">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340" customFormat="1" ht="18" hidden="1">
      <c r="A113" s="346" t="str">
        <f>IF(ISERROR(VALUE(SUBSTITUTE(prevWBS,".",""))),"1",IF(ISERROR(FIND("`",SUBSTITUTE(prevWBS,".","`",1))),TEXT(VALUE(prevWBS)+1,"#"),TEXT(VALUE(LEFT(prevWBS,FIND("`",SUBSTITUTE(prevWBS,".","`",1))-1))+1,"#")))</f>
        <v>4</v>
      </c>
      <c r="B113" s="347" t="s">
        <v>97</v>
      </c>
      <c r="D113" s="348"/>
      <c r="E113" s="356"/>
      <c r="F113" s="356" t="str">
        <f t="shared" si="9"/>
        <v xml:space="preserve"> - </v>
      </c>
      <c r="G113" s="349"/>
      <c r="H113" s="350"/>
      <c r="I113" s="351" t="str">
        <f t="shared" ref="I113" si="13">IF(OR(F113=0,E113=0)," - ",NETWORKDAYS(E113,F113))</f>
        <v xml:space="preserve"> - </v>
      </c>
      <c r="J113" s="352"/>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3"/>
      <c r="BD113" s="353"/>
      <c r="BE113" s="353"/>
      <c r="BF113" s="353"/>
      <c r="BG113" s="353"/>
      <c r="BH113" s="353"/>
      <c r="BI113" s="353"/>
      <c r="BJ113" s="353"/>
      <c r="BK113" s="353"/>
      <c r="BL113" s="353"/>
      <c r="BM113" s="353"/>
      <c r="BN113" s="353"/>
    </row>
    <row r="114" spans="1:66" s="250" customFormat="1" ht="18" hidden="1">
      <c r="A114" s="248" t="str">
        <f t="shared" si="11"/>
        <v>4.1</v>
      </c>
      <c r="B114" s="268" t="s">
        <v>98</v>
      </c>
      <c r="C114" s="250" t="s">
        <v>66</v>
      </c>
      <c r="D114" s="251"/>
      <c r="E114" s="355">
        <v>46051</v>
      </c>
      <c r="F114" s="277">
        <f t="shared" si="9"/>
        <v>46056</v>
      </c>
      <c r="G114" s="342">
        <v>6</v>
      </c>
      <c r="H114" s="343">
        <v>0</v>
      </c>
      <c r="I114" s="254">
        <v>4</v>
      </c>
      <c r="J114" s="255"/>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row>
  </sheetData>
  <sheetProtection formatCells="0" formatColumns="0" formatRows="0" insertRows="0" deleteRows="0"/>
  <autoFilter ref="A7:BN59">
    <filterColumn colId="2">
      <filters>
        <filter val="Baim"/>
      </filters>
    </filterColumn>
  </autoFilter>
  <mergeCells count="19">
    <mergeCell ref="AT5:AZ5"/>
    <mergeCell ref="BA5:BG5"/>
    <mergeCell ref="BH5:BN5"/>
    <mergeCell ref="AM4:AS4"/>
    <mergeCell ref="AT4:AZ4"/>
    <mergeCell ref="BA4:BG4"/>
    <mergeCell ref="BH4:BN4"/>
    <mergeCell ref="AM5:AS5"/>
    <mergeCell ref="C5:E5"/>
    <mergeCell ref="K5:Q5"/>
    <mergeCell ref="R5:X5"/>
    <mergeCell ref="Y5:AE5"/>
    <mergeCell ref="AF5:AL5"/>
    <mergeCell ref="AF4:AL4"/>
    <mergeCell ref="K1:AE1"/>
    <mergeCell ref="C4:E4"/>
    <mergeCell ref="K4:Q4"/>
    <mergeCell ref="R4:X4"/>
    <mergeCell ref="Y4:AE4"/>
  </mergeCells>
  <conditionalFormatting sqref="H8:H10 H75:H80 H20:H31">
    <cfRule type="dataBar" priority="38">
      <dataBar>
        <cfvo type="num" val="0"/>
        <cfvo type="num" val="1"/>
        <color theme="0" tint="-0.34998626667073579"/>
      </dataBar>
      <extLst>
        <ext xmlns:x14="http://schemas.microsoft.com/office/spreadsheetml/2009/9/main" uri="{B025F937-C7B1-47D3-B67F-A62EFF666E3E}">
          <x14:id>{DAEA1E52-F797-4501-807F-F0512C250282}</x14:id>
        </ext>
      </extLst>
    </cfRule>
  </conditionalFormatting>
  <conditionalFormatting sqref="H11">
    <cfRule type="dataBar" priority="20">
      <dataBar>
        <cfvo type="num" val="0"/>
        <cfvo type="num" val="1"/>
        <color theme="0" tint="-0.34998626667073579"/>
      </dataBar>
      <extLst>
        <ext xmlns:x14="http://schemas.microsoft.com/office/spreadsheetml/2009/9/main" uri="{B025F937-C7B1-47D3-B67F-A62EFF666E3E}">
          <x14:id>{80924AA0-0BB2-43B8-A470-ABC17ED6BD1D}</x14:id>
        </ext>
      </extLst>
    </cfRule>
  </conditionalFormatting>
  <conditionalFormatting sqref="H12:H15">
    <cfRule type="dataBar" priority="19">
      <dataBar>
        <cfvo type="num" val="0"/>
        <cfvo type="num" val="1"/>
        <color theme="0" tint="-0.34998626667073579"/>
      </dataBar>
      <extLst>
        <ext xmlns:x14="http://schemas.microsoft.com/office/spreadsheetml/2009/9/main" uri="{B025F937-C7B1-47D3-B67F-A62EFF666E3E}">
          <x14:id>{43228568-48CB-4F57-B8E1-1DCE0A562711}</x14:id>
        </ext>
      </extLst>
    </cfRule>
  </conditionalFormatting>
  <conditionalFormatting sqref="H16:H17">
    <cfRule type="dataBar" priority="18">
      <dataBar>
        <cfvo type="num" val="0"/>
        <cfvo type="num" val="1"/>
        <color theme="0" tint="-0.34998626667073579"/>
      </dataBar>
      <extLst>
        <ext xmlns:x14="http://schemas.microsoft.com/office/spreadsheetml/2009/9/main" uri="{B025F937-C7B1-47D3-B67F-A62EFF666E3E}">
          <x14:id>{0791A713-BBE0-40CE-8124-78E34A3615FB}</x14:id>
        </ext>
      </extLst>
    </cfRule>
  </conditionalFormatting>
  <conditionalFormatting sqref="H18">
    <cfRule type="dataBar" priority="9">
      <dataBar>
        <cfvo type="num" val="0"/>
        <cfvo type="num" val="1"/>
        <color theme="0" tint="-0.34998626667073579"/>
      </dataBar>
      <extLst>
        <ext xmlns:x14="http://schemas.microsoft.com/office/spreadsheetml/2009/9/main" uri="{B025F937-C7B1-47D3-B67F-A62EFF666E3E}">
          <x14:id>{621FC549-44C8-4A21-A32F-D48962FADBE0}</x14:id>
        </ext>
      </extLst>
    </cfRule>
  </conditionalFormatting>
  <conditionalFormatting sqref="H19">
    <cfRule type="dataBar" priority="5">
      <dataBar>
        <cfvo type="num" val="0"/>
        <cfvo type="num" val="1"/>
        <color theme="0" tint="-0.34998626667073579"/>
      </dataBar>
      <extLst>
        <ext xmlns:x14="http://schemas.microsoft.com/office/spreadsheetml/2009/9/main" uri="{B025F937-C7B1-47D3-B67F-A62EFF666E3E}">
          <x14:id>{4821D0DE-F272-40A5-98DA-7C47547603E8}</x14:id>
        </ext>
      </extLst>
    </cfRule>
  </conditionalFormatting>
  <conditionalFormatting sqref="H32">
    <cfRule type="dataBar" priority="4">
      <dataBar>
        <cfvo type="num" val="0"/>
        <cfvo type="num" val="1"/>
        <color theme="0" tint="-0.34998626667073579"/>
      </dataBar>
      <extLst>
        <ext xmlns:x14="http://schemas.microsoft.com/office/spreadsheetml/2009/9/main" uri="{B025F937-C7B1-47D3-B67F-A62EFF666E3E}">
          <x14:id>{06B284D2-9053-48EF-A969-7BCB4881783D}</x14:id>
        </ext>
      </extLst>
    </cfRule>
  </conditionalFormatting>
  <conditionalFormatting sqref="H33">
    <cfRule type="dataBar" priority="17">
      <dataBar>
        <cfvo type="num" val="0"/>
        <cfvo type="num" val="1"/>
        <color theme="0" tint="-0.34998626667073579"/>
      </dataBar>
      <extLst>
        <ext xmlns:x14="http://schemas.microsoft.com/office/spreadsheetml/2009/9/main" uri="{B025F937-C7B1-47D3-B67F-A62EFF666E3E}">
          <x14:id>{3B408229-F16A-4EEB-8B0D-92C22D848E19}</x14:id>
        </ext>
      </extLst>
    </cfRule>
  </conditionalFormatting>
  <conditionalFormatting sqref="H34">
    <cfRule type="dataBar" priority="16">
      <dataBar>
        <cfvo type="num" val="0"/>
        <cfvo type="num" val="1"/>
        <color theme="0" tint="-0.34998626667073579"/>
      </dataBar>
      <extLst>
        <ext xmlns:x14="http://schemas.microsoft.com/office/spreadsheetml/2009/9/main" uri="{B025F937-C7B1-47D3-B67F-A62EFF666E3E}">
          <x14:id>{48127B94-A891-41CD-8891-5F9C85076BBC}</x14:id>
        </ext>
      </extLst>
    </cfRule>
  </conditionalFormatting>
  <conditionalFormatting sqref="H35">
    <cfRule type="dataBar" priority="15">
      <dataBar>
        <cfvo type="num" val="0"/>
        <cfvo type="num" val="1"/>
        <color theme="0" tint="-0.34998626667073579"/>
      </dataBar>
      <extLst>
        <ext xmlns:x14="http://schemas.microsoft.com/office/spreadsheetml/2009/9/main" uri="{B025F937-C7B1-47D3-B67F-A62EFF666E3E}">
          <x14:id>{CD0328C6-0E95-4C0A-90FF-27E69C69CC8A}</x14:id>
        </ext>
      </extLst>
    </cfRule>
  </conditionalFormatting>
  <conditionalFormatting sqref="H36">
    <cfRule type="dataBar" priority="14">
      <dataBar>
        <cfvo type="num" val="0"/>
        <cfvo type="num" val="1"/>
        <color theme="0" tint="-0.34998626667073579"/>
      </dataBar>
      <extLst>
        <ext xmlns:x14="http://schemas.microsoft.com/office/spreadsheetml/2009/9/main" uri="{B025F937-C7B1-47D3-B67F-A62EFF666E3E}">
          <x14:id>{1E2FC8AF-B370-416E-BFEA-4E56E13B1FA8}</x14:id>
        </ext>
      </extLst>
    </cfRule>
  </conditionalFormatting>
  <conditionalFormatting sqref="H37">
    <cfRule type="dataBar" priority="13">
      <dataBar>
        <cfvo type="num" val="0"/>
        <cfvo type="num" val="1"/>
        <color theme="0" tint="-0.34998626667073579"/>
      </dataBar>
      <extLst>
        <ext xmlns:x14="http://schemas.microsoft.com/office/spreadsheetml/2009/9/main" uri="{B025F937-C7B1-47D3-B67F-A62EFF666E3E}">
          <x14:id>{C485B5BC-2581-4683-9EC8-7168463FEF99}</x14:id>
        </ext>
      </extLst>
    </cfRule>
  </conditionalFormatting>
  <conditionalFormatting sqref="H38">
    <cfRule type="dataBar" priority="12">
      <dataBar>
        <cfvo type="num" val="0"/>
        <cfvo type="num" val="1"/>
        <color theme="0" tint="-0.34998626667073579"/>
      </dataBar>
      <extLst>
        <ext xmlns:x14="http://schemas.microsoft.com/office/spreadsheetml/2009/9/main" uri="{B025F937-C7B1-47D3-B67F-A62EFF666E3E}">
          <x14:id>{C4BF3E53-693C-401F-B4CA-50284EE10B27}</x14:id>
        </ext>
      </extLst>
    </cfRule>
  </conditionalFormatting>
  <conditionalFormatting sqref="H39">
    <cfRule type="dataBar" priority="11">
      <dataBar>
        <cfvo type="num" val="0"/>
        <cfvo type="num" val="1"/>
        <color theme="0" tint="-0.34998626667073579"/>
      </dataBar>
      <extLst>
        <ext xmlns:x14="http://schemas.microsoft.com/office/spreadsheetml/2009/9/main" uri="{B025F937-C7B1-47D3-B67F-A62EFF666E3E}">
          <x14:id>{81732979-0DD4-41C6-B8C9-C3FB8E7F9EEE}</x14:id>
        </ext>
      </extLst>
    </cfRule>
  </conditionalFormatting>
  <conditionalFormatting sqref="H61:H74 H40:H59">
    <cfRule type="dataBar" priority="10">
      <dataBar>
        <cfvo type="num" val="0"/>
        <cfvo type="num" val="1"/>
        <color theme="0" tint="-0.34998626667073579"/>
      </dataBar>
      <extLst>
        <ext xmlns:x14="http://schemas.microsoft.com/office/spreadsheetml/2009/9/main" uri="{B025F937-C7B1-47D3-B67F-A62EFF666E3E}">
          <x14:id>{4314B1FE-38F9-4A3A-9E78-1D1737F291D1}</x14:id>
        </ext>
      </extLst>
    </cfRule>
  </conditionalFormatting>
  <conditionalFormatting sqref="H81:H85">
    <cfRule type="dataBar" priority="37">
      <dataBar>
        <cfvo type="num" val="0"/>
        <cfvo type="num" val="1"/>
        <color theme="0" tint="-0.34998626667073579"/>
      </dataBar>
      <extLst>
        <ext xmlns:x14="http://schemas.microsoft.com/office/spreadsheetml/2009/9/main" uri="{B025F937-C7B1-47D3-B67F-A62EFF666E3E}">
          <x14:id>{D7B6D93E-92F1-4B6F-97F2-93FFCFE2587B}</x14:id>
        </ext>
      </extLst>
    </cfRule>
  </conditionalFormatting>
  <conditionalFormatting sqref="H86:H88">
    <cfRule type="dataBar" priority="36">
      <dataBar>
        <cfvo type="num" val="0"/>
        <cfvo type="num" val="1"/>
        <color theme="0" tint="-0.34998626667073579"/>
      </dataBar>
      <extLst>
        <ext xmlns:x14="http://schemas.microsoft.com/office/spreadsheetml/2009/9/main" uri="{B025F937-C7B1-47D3-B67F-A62EFF666E3E}">
          <x14:id>{39948DDC-2E31-46AF-BF74-D911D2100DA0}</x14:id>
        </ext>
      </extLst>
    </cfRule>
  </conditionalFormatting>
  <conditionalFormatting sqref="H89">
    <cfRule type="dataBar" priority="27">
      <dataBar>
        <cfvo type="num" val="0"/>
        <cfvo type="num" val="1"/>
        <color theme="0" tint="-0.34998626667073579"/>
      </dataBar>
      <extLst>
        <ext xmlns:x14="http://schemas.microsoft.com/office/spreadsheetml/2009/9/main" uri="{B025F937-C7B1-47D3-B67F-A62EFF666E3E}">
          <x14:id>{79263707-3203-4899-AE36-FA08AEBA46C1}</x14:id>
        </ext>
      </extLst>
    </cfRule>
  </conditionalFormatting>
  <conditionalFormatting sqref="H90">
    <cfRule type="dataBar" priority="26">
      <dataBar>
        <cfvo type="num" val="0"/>
        <cfvo type="num" val="1"/>
        <color theme="0" tint="-0.34998626667073579"/>
      </dataBar>
      <extLst>
        <ext xmlns:x14="http://schemas.microsoft.com/office/spreadsheetml/2009/9/main" uri="{B025F937-C7B1-47D3-B67F-A62EFF666E3E}">
          <x14:id>{07DC6DE4-06FE-4B9C-BA9F-1522135B87CB}</x14:id>
        </ext>
      </extLst>
    </cfRule>
  </conditionalFormatting>
  <conditionalFormatting sqref="H91:H95">
    <cfRule type="dataBar" priority="35">
      <dataBar>
        <cfvo type="num" val="0"/>
        <cfvo type="num" val="1"/>
        <color theme="0" tint="-0.34998626667073579"/>
      </dataBar>
      <extLst>
        <ext xmlns:x14="http://schemas.microsoft.com/office/spreadsheetml/2009/9/main" uri="{B025F937-C7B1-47D3-B67F-A62EFF666E3E}">
          <x14:id>{69BCCDD7-799C-4172-B982-EE57DD824DEE}</x14:id>
        </ext>
      </extLst>
    </cfRule>
  </conditionalFormatting>
  <conditionalFormatting sqref="H96:H97">
    <cfRule type="dataBar" priority="34">
      <dataBar>
        <cfvo type="num" val="0"/>
        <cfvo type="num" val="1"/>
        <color theme="0" tint="-0.34998626667073579"/>
      </dataBar>
      <extLst>
        <ext xmlns:x14="http://schemas.microsoft.com/office/spreadsheetml/2009/9/main" uri="{B025F937-C7B1-47D3-B67F-A62EFF666E3E}">
          <x14:id>{874ACAB2-C587-4E49-B49A-ABBC2F83961F}</x14:id>
        </ext>
      </extLst>
    </cfRule>
  </conditionalFormatting>
  <conditionalFormatting sqref="H98">
    <cfRule type="dataBar" priority="25">
      <dataBar>
        <cfvo type="num" val="0"/>
        <cfvo type="num" val="1"/>
        <color theme="0" tint="-0.34998626667073579"/>
      </dataBar>
      <extLst>
        <ext xmlns:x14="http://schemas.microsoft.com/office/spreadsheetml/2009/9/main" uri="{B025F937-C7B1-47D3-B67F-A62EFF666E3E}">
          <x14:id>{3915FF09-F1BD-4CAA-B6E7-03E07944B886}</x14:id>
        </ext>
      </extLst>
    </cfRule>
  </conditionalFormatting>
  <conditionalFormatting sqref="H99">
    <cfRule type="dataBar" priority="24">
      <dataBar>
        <cfvo type="num" val="0"/>
        <cfvo type="num" val="1"/>
        <color theme="0" tint="-0.34998626667073579"/>
      </dataBar>
      <extLst>
        <ext xmlns:x14="http://schemas.microsoft.com/office/spreadsheetml/2009/9/main" uri="{B025F937-C7B1-47D3-B67F-A62EFF666E3E}">
          <x14:id>{DFC4ACB8-7CB7-4EBB-86F2-575F70841C26}</x14:id>
        </ext>
      </extLst>
    </cfRule>
  </conditionalFormatting>
  <conditionalFormatting sqref="H100">
    <cfRule type="dataBar" priority="23">
      <dataBar>
        <cfvo type="num" val="0"/>
        <cfvo type="num" val="1"/>
        <color theme="0" tint="-0.34998626667073579"/>
      </dataBar>
      <extLst>
        <ext xmlns:x14="http://schemas.microsoft.com/office/spreadsheetml/2009/9/main" uri="{B025F937-C7B1-47D3-B67F-A62EFF666E3E}">
          <x14:id>{CF4C8790-9606-45DE-ABA5-52CD90409538}</x14:id>
        </ext>
      </extLst>
    </cfRule>
  </conditionalFormatting>
  <conditionalFormatting sqref="H101">
    <cfRule type="dataBar" priority="22">
      <dataBar>
        <cfvo type="num" val="0"/>
        <cfvo type="num" val="1"/>
        <color theme="0" tint="-0.34998626667073579"/>
      </dataBar>
      <extLst>
        <ext xmlns:x14="http://schemas.microsoft.com/office/spreadsheetml/2009/9/main" uri="{B025F937-C7B1-47D3-B67F-A62EFF666E3E}">
          <x14:id>{92A61D7A-2782-417C-B1AA-118D208D1584}</x14:id>
        </ext>
      </extLst>
    </cfRule>
  </conditionalFormatting>
  <conditionalFormatting sqref="H102">
    <cfRule type="dataBar" priority="21">
      <dataBar>
        <cfvo type="num" val="0"/>
        <cfvo type="num" val="1"/>
        <color theme="0" tint="-0.34998626667073579"/>
      </dataBar>
      <extLst>
        <ext xmlns:x14="http://schemas.microsoft.com/office/spreadsheetml/2009/9/main" uri="{B025F937-C7B1-47D3-B67F-A62EFF666E3E}">
          <x14:id>{63B05958-3D80-4094-9150-0CF9308436BD}</x14:id>
        </ext>
      </extLst>
    </cfRule>
  </conditionalFormatting>
  <conditionalFormatting sqref="H103">
    <cfRule type="dataBar" priority="33">
      <dataBar>
        <cfvo type="num" val="0"/>
        <cfvo type="num" val="1"/>
        <color theme="0" tint="-0.34998626667073579"/>
      </dataBar>
      <extLst>
        <ext xmlns:x14="http://schemas.microsoft.com/office/spreadsheetml/2009/9/main" uri="{B025F937-C7B1-47D3-B67F-A62EFF666E3E}">
          <x14:id>{444B337B-863A-4023-95EC-E09F6BE5BED9}</x14:id>
        </ext>
      </extLst>
    </cfRule>
  </conditionalFormatting>
  <conditionalFormatting sqref="H104:H106">
    <cfRule type="dataBar" priority="32">
      <dataBar>
        <cfvo type="num" val="0"/>
        <cfvo type="num" val="1"/>
        <color theme="0" tint="-0.34998626667073579"/>
      </dataBar>
      <extLst>
        <ext xmlns:x14="http://schemas.microsoft.com/office/spreadsheetml/2009/9/main" uri="{B025F937-C7B1-47D3-B67F-A62EFF666E3E}">
          <x14:id>{F0872772-C50D-4800-9E71-755B80178F3A}</x14:id>
        </ext>
      </extLst>
    </cfRule>
  </conditionalFormatting>
  <conditionalFormatting sqref="H107">
    <cfRule type="dataBar" priority="31">
      <dataBar>
        <cfvo type="num" val="0"/>
        <cfvo type="num" val="1"/>
        <color theme="0" tint="-0.34998626667073579"/>
      </dataBar>
      <extLst>
        <ext xmlns:x14="http://schemas.microsoft.com/office/spreadsheetml/2009/9/main" uri="{B025F937-C7B1-47D3-B67F-A62EFF666E3E}">
          <x14:id>{EA4F164C-6F61-4676-83F0-E726D0EB45BD}</x14:id>
        </ext>
      </extLst>
    </cfRule>
  </conditionalFormatting>
  <conditionalFormatting sqref="H108:H112">
    <cfRule type="dataBar" priority="30">
      <dataBar>
        <cfvo type="num" val="0"/>
        <cfvo type="num" val="1"/>
        <color theme="0" tint="-0.34998626667073579"/>
      </dataBar>
      <extLst>
        <ext xmlns:x14="http://schemas.microsoft.com/office/spreadsheetml/2009/9/main" uri="{B025F937-C7B1-47D3-B67F-A62EFF666E3E}">
          <x14:id>{3246A431-3AF5-4ED1-9FAB-547732AAB5D6}</x14:id>
        </ext>
      </extLst>
    </cfRule>
  </conditionalFormatting>
  <conditionalFormatting sqref="H113">
    <cfRule type="dataBar" priority="29">
      <dataBar>
        <cfvo type="num" val="0"/>
        <cfvo type="num" val="1"/>
        <color theme="0" tint="-0.34998626667073579"/>
      </dataBar>
      <extLst>
        <ext xmlns:x14="http://schemas.microsoft.com/office/spreadsheetml/2009/9/main" uri="{B025F937-C7B1-47D3-B67F-A62EFF666E3E}">
          <x14:id>{EF8B00AE-4484-455B-8E7A-BE1FCCB6175A}</x14:id>
        </ext>
      </extLst>
    </cfRule>
  </conditionalFormatting>
  <conditionalFormatting sqref="H114">
    <cfRule type="dataBar" priority="28">
      <dataBar>
        <cfvo type="num" val="0"/>
        <cfvo type="num" val="1"/>
        <color theme="0" tint="-0.34998626667073579"/>
      </dataBar>
      <extLst>
        <ext xmlns:x14="http://schemas.microsoft.com/office/spreadsheetml/2009/9/main" uri="{B025F937-C7B1-47D3-B67F-A62EFF666E3E}">
          <x14:id>{0F02F3BB-78A1-40B9-8B63-E8BDA4C634C6}</x14:id>
        </ext>
      </extLst>
    </cfRule>
  </conditionalFormatting>
  <conditionalFormatting sqref="K6:BN7">
    <cfRule type="expression" dxfId="103" priority="39">
      <formula>K$6=TODAY()</formula>
    </cfRule>
  </conditionalFormatting>
  <conditionalFormatting sqref="K6:BN59">
    <cfRule type="expression" dxfId="102" priority="1">
      <formula>K$6=TODAY()</formula>
    </cfRule>
  </conditionalFormatting>
  <conditionalFormatting sqref="K8:BN59">
    <cfRule type="expression" dxfId="101" priority="2">
      <formula>AND($E8&lt;=K$6,ROUNDDOWN(($F8-$E8+1)*$H8,0)+$E8-1&gt;=K$6)</formula>
    </cfRule>
    <cfRule type="expression" dxfId="100" priority="3">
      <formula>AND(NOT(ISBLANK($E8)),$E8&lt;=K$6,$F8&gt;=K$6)</formula>
    </cfRule>
  </conditionalFormatting>
  <conditionalFormatting sqref="K61:BN114">
    <cfRule type="expression" dxfId="99" priority="6">
      <formula>K$6=TODAY()</formula>
    </cfRule>
    <cfRule type="expression" dxfId="98" priority="7">
      <formula>AND($E61&lt;=K$6,ROUNDDOWN(($F61-$E61+1)*$H61,0)+$E61-1&gt;=K$6)</formula>
    </cfRule>
    <cfRule type="expression" dxfId="97" priority="8">
      <formula>AND(NOT(ISBLANK($E61)),$E61&lt;=K$6,$F61&gt;=K$6)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3009" r:id="rId3"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DAEA1E52-F797-4501-807F-F0512C250282}">
            <x14:dataBar minLength="0" maxLength="100" gradient="0">
              <x14:cfvo type="num">
                <xm:f>0</xm:f>
              </x14:cfvo>
              <x14:cfvo type="num">
                <xm:f>1</xm:f>
              </x14:cfvo>
              <x14:negativeFillColor rgb="FFFF0000"/>
              <x14:axisColor rgb="FF000000"/>
            </x14:dataBar>
          </x14:cfRule>
          <xm:sqref>H8:H10 H75:H80 H20:H31</xm:sqref>
        </x14:conditionalFormatting>
        <x14:conditionalFormatting xmlns:xm="http://schemas.microsoft.com/office/excel/2006/main">
          <x14:cfRule type="dataBar" id="{80924AA0-0BB2-43B8-A470-ABC17ED6BD1D}">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43228568-48CB-4F57-B8E1-1DCE0A562711}">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0791A713-BBE0-40CE-8124-78E34A3615FB}">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621FC549-44C8-4A21-A32F-D48962FADBE0}">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4821D0DE-F272-40A5-98DA-7C47547603E8}">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06B284D2-9053-48EF-A969-7BCB4881783D}">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B408229-F16A-4EEB-8B0D-92C22D848E19}">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48127B94-A891-41CD-8891-5F9C85076BBC}">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D0328C6-0E95-4C0A-90FF-27E69C69CC8A}">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1E2FC8AF-B370-416E-BFEA-4E56E13B1FA8}">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485B5BC-2581-4683-9EC8-7168463FEF99}">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C4BF3E53-693C-401F-B4CA-50284EE10B27}">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81732979-0DD4-41C6-B8C9-C3FB8E7F9EEE}">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4314B1FE-38F9-4A3A-9E78-1D1737F291D1}">
            <x14:dataBar minLength="0" maxLength="100" gradient="0">
              <x14:cfvo type="num">
                <xm:f>0</xm:f>
              </x14:cfvo>
              <x14:cfvo type="num">
                <xm:f>1</xm:f>
              </x14:cfvo>
              <x14:negativeFillColor rgb="FFFF0000"/>
              <x14:axisColor rgb="FF000000"/>
            </x14:dataBar>
          </x14:cfRule>
          <xm:sqref>H61:H74 H40:H59</xm:sqref>
        </x14:conditionalFormatting>
        <x14:conditionalFormatting xmlns:xm="http://schemas.microsoft.com/office/excel/2006/main">
          <x14:cfRule type="dataBar" id="{D7B6D93E-92F1-4B6F-97F2-93FFCFE2587B}">
            <x14:dataBar minLength="0" maxLength="100" gradient="0">
              <x14:cfvo type="num">
                <xm:f>0</xm:f>
              </x14:cfvo>
              <x14:cfvo type="num">
                <xm:f>1</xm:f>
              </x14:cfvo>
              <x14:negativeFillColor rgb="FFFF0000"/>
              <x14:axisColor rgb="FF000000"/>
            </x14:dataBar>
          </x14:cfRule>
          <xm:sqref>H81:H85</xm:sqref>
        </x14:conditionalFormatting>
        <x14:conditionalFormatting xmlns:xm="http://schemas.microsoft.com/office/excel/2006/main">
          <x14:cfRule type="dataBar" id="{39948DDC-2E31-46AF-BF74-D911D2100DA0}">
            <x14:dataBar minLength="0" maxLength="100" gradient="0">
              <x14:cfvo type="num">
                <xm:f>0</xm:f>
              </x14:cfvo>
              <x14:cfvo type="num">
                <xm:f>1</xm:f>
              </x14:cfvo>
              <x14:negativeFillColor rgb="FFFF0000"/>
              <x14:axisColor rgb="FF000000"/>
            </x14:dataBar>
          </x14:cfRule>
          <xm:sqref>H86:H88</xm:sqref>
        </x14:conditionalFormatting>
        <x14:conditionalFormatting xmlns:xm="http://schemas.microsoft.com/office/excel/2006/main">
          <x14:cfRule type="dataBar" id="{79263707-3203-4899-AE36-FA08AEBA46C1}">
            <x14:dataBar minLength="0" maxLength="100" gradient="0">
              <x14:cfvo type="num">
                <xm:f>0</xm:f>
              </x14:cfvo>
              <x14:cfvo type="num">
                <xm:f>1</xm:f>
              </x14:cfvo>
              <x14:negativeFillColor rgb="FFFF0000"/>
              <x14:axisColor rgb="FF000000"/>
            </x14:dataBar>
          </x14:cfRule>
          <xm:sqref>H89</xm:sqref>
        </x14:conditionalFormatting>
        <x14:conditionalFormatting xmlns:xm="http://schemas.microsoft.com/office/excel/2006/main">
          <x14:cfRule type="dataBar" id="{07DC6DE4-06FE-4B9C-BA9F-1522135B87CB}">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9BCCDD7-799C-4172-B982-EE57DD824DEE}">
            <x14:dataBar minLength="0" maxLength="100" gradient="0">
              <x14:cfvo type="num">
                <xm:f>0</xm:f>
              </x14:cfvo>
              <x14:cfvo type="num">
                <xm:f>1</xm:f>
              </x14:cfvo>
              <x14:negativeFillColor rgb="FFFF0000"/>
              <x14:axisColor rgb="FF000000"/>
            </x14:dataBar>
          </x14:cfRule>
          <xm:sqref>H91:H95</xm:sqref>
        </x14:conditionalFormatting>
        <x14:conditionalFormatting xmlns:xm="http://schemas.microsoft.com/office/excel/2006/main">
          <x14:cfRule type="dataBar" id="{874ACAB2-C587-4E49-B49A-ABBC2F83961F}">
            <x14:dataBar minLength="0" maxLength="100" gradient="0">
              <x14:cfvo type="num">
                <xm:f>0</xm:f>
              </x14:cfvo>
              <x14:cfvo type="num">
                <xm:f>1</xm:f>
              </x14:cfvo>
              <x14:negativeFillColor rgb="FFFF0000"/>
              <x14:axisColor rgb="FF000000"/>
            </x14:dataBar>
          </x14:cfRule>
          <xm:sqref>H96:H97</xm:sqref>
        </x14:conditionalFormatting>
        <x14:conditionalFormatting xmlns:xm="http://schemas.microsoft.com/office/excel/2006/main">
          <x14:cfRule type="dataBar" id="{3915FF09-F1BD-4CAA-B6E7-03E07944B886}">
            <x14:dataBar minLength="0" maxLength="100" gradient="0">
              <x14:cfvo type="num">
                <xm:f>0</xm:f>
              </x14:cfvo>
              <x14:cfvo type="num">
                <xm:f>1</xm:f>
              </x14:cfvo>
              <x14:negativeFillColor rgb="FFFF0000"/>
              <x14:axisColor rgb="FF000000"/>
            </x14:dataBar>
          </x14:cfRule>
          <xm:sqref>H98</xm:sqref>
        </x14:conditionalFormatting>
        <x14:conditionalFormatting xmlns:xm="http://schemas.microsoft.com/office/excel/2006/main">
          <x14:cfRule type="dataBar" id="{DFC4ACB8-7CB7-4EBB-86F2-575F70841C26}">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CF4C8790-9606-45DE-ABA5-52CD90409538}">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92A61D7A-2782-417C-B1AA-118D208D1584}">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63B05958-3D80-4094-9150-0CF9308436BD}">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444B337B-863A-4023-95EC-E09F6BE5BED9}">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F0872772-C50D-4800-9E71-755B80178F3A}">
            <x14:dataBar minLength="0" maxLength="100" gradient="0">
              <x14:cfvo type="num">
                <xm:f>0</xm:f>
              </x14:cfvo>
              <x14:cfvo type="num">
                <xm:f>1</xm:f>
              </x14:cfvo>
              <x14:negativeFillColor rgb="FFFF0000"/>
              <x14:axisColor rgb="FF000000"/>
            </x14:dataBar>
          </x14:cfRule>
          <xm:sqref>H104:H106</xm:sqref>
        </x14:conditionalFormatting>
        <x14:conditionalFormatting xmlns:xm="http://schemas.microsoft.com/office/excel/2006/main">
          <x14:cfRule type="dataBar" id="{EA4F164C-6F61-4676-83F0-E726D0EB45BD}">
            <x14:dataBar minLength="0" maxLength="100" gradient="0">
              <x14:cfvo type="num">
                <xm:f>0</xm:f>
              </x14:cfvo>
              <x14:cfvo type="num">
                <xm:f>1</xm:f>
              </x14:cfvo>
              <x14:negativeFillColor rgb="FFFF0000"/>
              <x14:axisColor rgb="FF000000"/>
            </x14:dataBar>
          </x14:cfRule>
          <xm:sqref>H107</xm:sqref>
        </x14:conditionalFormatting>
        <x14:conditionalFormatting xmlns:xm="http://schemas.microsoft.com/office/excel/2006/main">
          <x14:cfRule type="dataBar" id="{3246A431-3AF5-4ED1-9FAB-547732AAB5D6}">
            <x14:dataBar minLength="0" maxLength="100" gradient="0">
              <x14:cfvo type="num">
                <xm:f>0</xm:f>
              </x14:cfvo>
              <x14:cfvo type="num">
                <xm:f>1</xm:f>
              </x14:cfvo>
              <x14:negativeFillColor rgb="FFFF0000"/>
              <x14:axisColor rgb="FF000000"/>
            </x14:dataBar>
          </x14:cfRule>
          <xm:sqref>H108:H112</xm:sqref>
        </x14:conditionalFormatting>
        <x14:conditionalFormatting xmlns:xm="http://schemas.microsoft.com/office/excel/2006/main">
          <x14:cfRule type="dataBar" id="{EF8B00AE-4484-455B-8E7A-BE1FCCB6175A}">
            <x14:dataBar minLength="0" maxLength="100" gradient="0">
              <x14:cfvo type="num">
                <xm:f>0</xm:f>
              </x14:cfvo>
              <x14:cfvo type="num">
                <xm:f>1</xm:f>
              </x14:cfvo>
              <x14:negativeFillColor rgb="FFFF0000"/>
              <x14:axisColor rgb="FF000000"/>
            </x14:dataBar>
          </x14:cfRule>
          <xm:sqref>H113</xm:sqref>
        </x14:conditionalFormatting>
        <x14:conditionalFormatting xmlns:xm="http://schemas.microsoft.com/office/excel/2006/main">
          <x14:cfRule type="dataBar" id="{0F02F3BB-78A1-40B9-8B63-E8BDA4C634C6}">
            <x14:dataBar minLength="0" maxLength="100" gradient="0">
              <x14:cfvo type="num">
                <xm:f>0</xm:f>
              </x14:cfvo>
              <x14:cfvo type="num">
                <xm:f>1</xm:f>
              </x14:cfvo>
              <x14:negativeFillColor rgb="FFFF0000"/>
              <x14:axisColor rgb="FF000000"/>
            </x14:dataBar>
          </x14:cfRule>
          <xm:sqref>H114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N118"/>
  <sheetViews>
    <sheetView showGridLines="0" workbookViewId="0">
      <pane ySplit="7" topLeftCell="A23" activePane="bottomLeft" state="frozen"/>
      <selection pane="bottomLeft" activeCell="A16" sqref="A16:XFD16"/>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11" width="2.42578125" style="221" customWidth="1"/>
    <col min="12" max="12" width="6.5703125" style="221" bestFit="1" customWidth="1"/>
    <col min="13" max="66" width="2.42578125" style="221" customWidth="1"/>
    <col min="67" max="16384" width="9.140625" style="221"/>
  </cols>
  <sheetData>
    <row r="1" spans="1:66" ht="30" customHeight="1">
      <c r="A1" s="219" t="s">
        <v>555</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556</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340" customFormat="1" ht="18">
      <c r="A8" s="331" t="str">
        <f>IF(ISERROR(VALUE(SUBSTITUTE(prevWBS,".",""))),"1",IF(ISERROR(FIND("`",SUBSTITUTE(prevWBS,".","`",1))),TEXT(VALUE(prevWBS)+1,"#"),TEXT(VALUE(LEFT(prevWBS,FIND("`",SUBSTITUTE(prevWBS,".","`",1))-1))+1,"#")))</f>
        <v>1</v>
      </c>
      <c r="B8" s="332" t="s">
        <v>14</v>
      </c>
      <c r="C8" s="333"/>
      <c r="D8" s="334"/>
      <c r="E8" s="354"/>
      <c r="F8" s="357" t="str">
        <f t="shared" ref="F8:F59" si="2">IF(ISBLANK(E8)," - ",IF(G8=0,E8,E8+G8-1))</f>
        <v xml:space="preserve"> - </v>
      </c>
      <c r="G8" s="335"/>
      <c r="H8" s="336"/>
      <c r="I8" s="337" t="str">
        <f>IF(OR(F8=0,E8=0)," - ",NETWORKDAYS(E8,F8))</f>
        <v xml:space="preserve"> - </v>
      </c>
      <c r="J8" s="338"/>
      <c r="K8" s="339"/>
      <c r="L8" s="339"/>
      <c r="M8" s="339"/>
      <c r="N8" s="339"/>
      <c r="O8" s="339"/>
      <c r="P8" s="339"/>
      <c r="Q8" s="339"/>
      <c r="R8" s="339"/>
      <c r="S8" s="339"/>
      <c r="T8" s="339"/>
      <c r="U8" s="339"/>
      <c r="V8" s="339"/>
      <c r="W8" s="339"/>
      <c r="X8" s="339"/>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c r="BK8" s="339"/>
      <c r="BL8" s="339"/>
      <c r="BM8" s="339"/>
      <c r="BN8" s="339"/>
    </row>
    <row r="9" spans="1:66" s="250" customFormat="1" ht="18">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41" t="s">
        <v>15</v>
      </c>
      <c r="C9" s="250" t="s">
        <v>16</v>
      </c>
      <c r="D9" s="251"/>
      <c r="E9" s="355">
        <v>45987</v>
      </c>
      <c r="F9" s="277">
        <f t="shared" si="2"/>
        <v>45987</v>
      </c>
      <c r="G9" s="342">
        <v>1</v>
      </c>
      <c r="H9" s="343">
        <v>1</v>
      </c>
      <c r="I9" s="254">
        <f>IF(OR(F9=0,E9=0)," - ",NETWORKDAYS(E9,F9))</f>
        <v>1</v>
      </c>
      <c r="J9" s="255"/>
      <c r="K9" s="248" t="str">
        <f>+VLOOKUP($A9,e!$A$7:$B$58,2,FALSE)</f>
        <v>INSTALL ECLIPSE, ADOBE LIFECYCLE DI PC</v>
      </c>
      <c r="L9" s="248" t="b">
        <f>+K9=B9</f>
        <v>1</v>
      </c>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c r="A10" s="248" t="str">
        <f t="shared" si="3"/>
        <v>1.2</v>
      </c>
      <c r="B10" s="341" t="s">
        <v>17</v>
      </c>
      <c r="C10" s="250" t="s">
        <v>16</v>
      </c>
      <c r="D10" s="251"/>
      <c r="E10" s="355">
        <v>45988</v>
      </c>
      <c r="F10" s="277">
        <f t="shared" si="2"/>
        <v>46054</v>
      </c>
      <c r="G10" s="342">
        <v>67</v>
      </c>
      <c r="H10" s="343">
        <v>0.4</v>
      </c>
      <c r="I10" s="254">
        <f>IF(OR(F10=0,E10=0)," - ",NETWORKDAYS(E10,F10))</f>
        <v>47</v>
      </c>
      <c r="J10" s="255"/>
      <c r="K10" s="248" t="str">
        <f>+VLOOKUP($A10,e!$A$7:$B$58,2,FALSE)</f>
        <v>BELAJAR KE SOLTIUS TENTANG SAP</v>
      </c>
      <c r="L10" s="248" t="b">
        <f t="shared" ref="L10:L59" si="4">+K10=B10</f>
        <v>1</v>
      </c>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c r="A11" s="248" t="str">
        <f t="shared" si="3"/>
        <v>1.3</v>
      </c>
      <c r="B11" s="341" t="s">
        <v>18</v>
      </c>
      <c r="C11" s="250" t="s">
        <v>16</v>
      </c>
      <c r="D11" s="251"/>
      <c r="E11" s="355">
        <v>45995</v>
      </c>
      <c r="F11" s="277">
        <f t="shared" si="2"/>
        <v>46001</v>
      </c>
      <c r="G11" s="342">
        <v>7</v>
      </c>
      <c r="H11" s="343">
        <v>1</v>
      </c>
      <c r="I11" s="254">
        <f>IF(OR(F11=0,E11=0)," - ",NETWORKDAYS(E11,F11))</f>
        <v>5</v>
      </c>
      <c r="J11" s="255"/>
      <c r="K11" s="248" t="str">
        <f>+VLOOKUP($A11,e!$A$7:$B$58,2,FALSE)</f>
        <v>INTEGRASI API SAP KE PRINT BARCODE INTERNAL</v>
      </c>
      <c r="L11" s="248" t="b">
        <f t="shared" si="4"/>
        <v>1</v>
      </c>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341" t="s">
        <v>19</v>
      </c>
      <c r="C12" s="250" t="s">
        <v>20</v>
      </c>
      <c r="D12" s="251"/>
      <c r="E12" s="355">
        <v>46009</v>
      </c>
      <c r="F12" s="277">
        <f t="shared" si="2"/>
        <v>46014</v>
      </c>
      <c r="G12" s="342">
        <v>6</v>
      </c>
      <c r="H12" s="343">
        <v>1</v>
      </c>
      <c r="I12" s="254">
        <f>IF(OR(F12=0,E12=0)," - ",NETWORKDAYS(E12,F12))</f>
        <v>4</v>
      </c>
      <c r="J12" s="255"/>
      <c r="K12" s="248" t="str">
        <f>+VLOOKUP($A12,e!$A$7:$B$58,2,FALSE)</f>
        <v>MAPPING IT INVENTORY</v>
      </c>
      <c r="L12" s="248" t="b">
        <f t="shared" si="4"/>
        <v>1</v>
      </c>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c r="A13" s="248" t="str">
        <f t="shared" si="3"/>
        <v>1.5</v>
      </c>
      <c r="B13" s="341" t="s">
        <v>21</v>
      </c>
      <c r="C13" s="250" t="s">
        <v>16</v>
      </c>
      <c r="D13" s="251"/>
      <c r="E13" s="355">
        <v>46021</v>
      </c>
      <c r="F13" s="277">
        <f t="shared" si="2"/>
        <v>46021</v>
      </c>
      <c r="G13" s="342">
        <v>1</v>
      </c>
      <c r="H13" s="343">
        <v>1</v>
      </c>
      <c r="I13" s="254">
        <f t="shared" ref="I13:I59" si="5">IF(OR(F13=0,E13=0)," - ",NETWORKDAYS(E13,F13))</f>
        <v>1</v>
      </c>
      <c r="J13" s="255"/>
      <c r="K13" s="248" t="str">
        <f>+VLOOKUP($A13,e!$A$7:$B$58,2,FALSE)</f>
        <v>BELAJAR MENDAFTARKAN API SAP</v>
      </c>
      <c r="L13" s="248" t="b">
        <f t="shared" si="4"/>
        <v>1</v>
      </c>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341" t="s">
        <v>22</v>
      </c>
      <c r="C14" s="250" t="s">
        <v>20</v>
      </c>
      <c r="D14" s="251"/>
      <c r="E14" s="355">
        <v>46021</v>
      </c>
      <c r="F14" s="277">
        <f t="shared" si="2"/>
        <v>46030</v>
      </c>
      <c r="G14" s="342">
        <v>10</v>
      </c>
      <c r="H14" s="343">
        <v>1</v>
      </c>
      <c r="I14" s="254">
        <f t="shared" si="5"/>
        <v>8</v>
      </c>
      <c r="J14" s="255"/>
      <c r="K14" s="248" t="str">
        <f>+VLOOKUP($A14,e!$A$7:$B$58,2,FALSE)</f>
        <v>MAPPING TABEL TAMBAHAN BEA CUKAI</v>
      </c>
      <c r="L14" s="248" t="b">
        <f t="shared" si="4"/>
        <v>1</v>
      </c>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c r="A15" s="248" t="str">
        <f t="shared" si="3"/>
        <v>1.7</v>
      </c>
      <c r="B15" s="341" t="s">
        <v>23</v>
      </c>
      <c r="C15" s="250" t="s">
        <v>16</v>
      </c>
      <c r="D15" s="251"/>
      <c r="E15" s="355">
        <v>46028</v>
      </c>
      <c r="F15" s="277">
        <f t="shared" si="2"/>
        <v>46030</v>
      </c>
      <c r="G15" s="342">
        <v>3</v>
      </c>
      <c r="H15" s="343">
        <v>1</v>
      </c>
      <c r="I15" s="254">
        <f t="shared" si="5"/>
        <v>3</v>
      </c>
      <c r="J15" s="255"/>
      <c r="K15" s="248" t="str">
        <f>+VLOOKUP($A15,e!$A$7:$B$58,2,FALSE)</f>
        <v>SIT</v>
      </c>
      <c r="L15" s="248" t="b">
        <f t="shared" si="4"/>
        <v>1</v>
      </c>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361" customFormat="1" ht="18">
      <c r="A16" s="359" t="str">
        <f t="shared" si="3"/>
        <v>1.8</v>
      </c>
      <c r="B16" s="360" t="s">
        <v>24</v>
      </c>
      <c r="C16" s="361" t="s">
        <v>20</v>
      </c>
      <c r="D16" s="362"/>
      <c r="E16" s="363">
        <v>46031</v>
      </c>
      <c r="F16" s="364">
        <f t="shared" si="2"/>
        <v>46040</v>
      </c>
      <c r="G16" s="365">
        <v>10</v>
      </c>
      <c r="H16" s="366">
        <v>0</v>
      </c>
      <c r="I16" s="367">
        <f t="shared" si="5"/>
        <v>6</v>
      </c>
      <c r="J16" s="368"/>
      <c r="K16" s="359" t="str">
        <f>+VLOOKUP($A16,e!$A$7:$B$58,2,FALSE)</f>
        <v>INTEGRASI API SAP UNTUK BEA CUKAI</v>
      </c>
      <c r="L16" s="359" t="b">
        <f t="shared" si="4"/>
        <v>1</v>
      </c>
      <c r="M16" s="359"/>
      <c r="N16" s="359"/>
      <c r="O16" s="359"/>
      <c r="P16" s="359"/>
      <c r="Q16" s="359"/>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59"/>
      <c r="BD16" s="359"/>
      <c r="BE16" s="359"/>
      <c r="BF16" s="359"/>
      <c r="BG16" s="359"/>
      <c r="BH16" s="359"/>
      <c r="BI16" s="359"/>
      <c r="BJ16" s="359"/>
      <c r="BK16" s="359"/>
      <c r="BL16" s="359"/>
      <c r="BM16" s="359"/>
      <c r="BN16" s="359"/>
    </row>
    <row r="17" spans="1:66" s="250" customFormat="1" ht="18">
      <c r="A17" s="248" t="str">
        <f t="shared" si="3"/>
        <v>1.9</v>
      </c>
      <c r="B17" s="341" t="s">
        <v>25</v>
      </c>
      <c r="C17" s="250" t="s">
        <v>16</v>
      </c>
      <c r="D17" s="251"/>
      <c r="E17" s="355">
        <v>46030</v>
      </c>
      <c r="F17" s="277">
        <f t="shared" si="2"/>
        <v>46030</v>
      </c>
      <c r="G17" s="342">
        <v>1</v>
      </c>
      <c r="H17" s="343">
        <v>1</v>
      </c>
      <c r="I17" s="254">
        <f t="shared" si="5"/>
        <v>1</v>
      </c>
      <c r="J17" s="255"/>
      <c r="K17" s="248" t="str">
        <f>+VLOOKUP($A17,e!$A$7:$B$58,2,FALSE)</f>
        <v>BELAJAR MENGEDIT FORM SAP</v>
      </c>
      <c r="L17" s="248" t="b">
        <f t="shared" si="4"/>
        <v>1</v>
      </c>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341" t="s">
        <v>475</v>
      </c>
      <c r="C18" s="250" t="s">
        <v>20</v>
      </c>
      <c r="D18" s="251"/>
      <c r="E18" s="355">
        <v>46037</v>
      </c>
      <c r="F18" s="277">
        <f t="shared" si="2"/>
        <v>46038</v>
      </c>
      <c r="G18" s="342">
        <v>2</v>
      </c>
      <c r="H18" s="343">
        <v>1</v>
      </c>
      <c r="I18" s="254">
        <f t="shared" si="5"/>
        <v>2</v>
      </c>
      <c r="J18" s="255"/>
      <c r="K18" s="248" t="str">
        <f>+VLOOKUP($A18,e!$A$7:$B$58,2,FALSE)</f>
        <v>KUT SAP BAGIAN MASTER DATA MM</v>
      </c>
      <c r="L18" s="248" t="b">
        <f t="shared" si="4"/>
        <v>1</v>
      </c>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c r="A19" s="248" t="str">
        <f t="shared" si="3"/>
        <v>1.11</v>
      </c>
      <c r="B19" s="341" t="s">
        <v>476</v>
      </c>
      <c r="C19" s="250" t="s">
        <v>28</v>
      </c>
      <c r="D19" s="251"/>
      <c r="E19" s="355">
        <v>46037</v>
      </c>
      <c r="F19" s="277">
        <f t="shared" si="2"/>
        <v>46038</v>
      </c>
      <c r="G19" s="342">
        <v>2</v>
      </c>
      <c r="H19" s="343">
        <v>1</v>
      </c>
      <c r="I19" s="254">
        <f t="shared" si="5"/>
        <v>2</v>
      </c>
      <c r="J19" s="255"/>
      <c r="K19" s="248" t="str">
        <f>+VLOOKUP($A19,e!$A$7:$B$58,2,FALSE)</f>
        <v>KUT SAP BAGIAN MASTER DATA SD dan FICO</v>
      </c>
      <c r="L19" s="248" t="b">
        <f t="shared" si="4"/>
        <v>1</v>
      </c>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59"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341" t="s">
        <v>26</v>
      </c>
      <c r="C20" s="250" t="s">
        <v>20</v>
      </c>
      <c r="D20" s="251"/>
      <c r="E20" s="355">
        <v>46032</v>
      </c>
      <c r="F20" s="277">
        <f t="shared" si="2"/>
        <v>46043</v>
      </c>
      <c r="G20" s="342">
        <v>12</v>
      </c>
      <c r="H20" s="343">
        <v>0.9</v>
      </c>
      <c r="I20" s="254">
        <f t="shared" si="5"/>
        <v>8</v>
      </c>
      <c r="J20" s="255"/>
      <c r="K20" s="248" t="str">
        <f>+VLOOKUP($A20,e!$A$7:$B$58,2,FALSE)</f>
        <v>Modifikasi Form Invoice (Barang Bekas, Avfal, BS, Maklon, Masker)</v>
      </c>
      <c r="L20" s="248" t="b">
        <f t="shared" si="4"/>
        <v>1</v>
      </c>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c r="A21" s="248" t="str">
        <f t="shared" si="6"/>
        <v>1.13</v>
      </c>
      <c r="B21" s="341" t="s">
        <v>27</v>
      </c>
      <c r="C21" s="250" t="s">
        <v>28</v>
      </c>
      <c r="D21" s="251"/>
      <c r="E21" s="355">
        <v>46032</v>
      </c>
      <c r="F21" s="277">
        <f t="shared" si="2"/>
        <v>46043</v>
      </c>
      <c r="G21" s="342">
        <v>12</v>
      </c>
      <c r="H21" s="343">
        <v>0.75</v>
      </c>
      <c r="I21" s="254">
        <f t="shared" si="5"/>
        <v>8</v>
      </c>
      <c r="J21" s="255"/>
      <c r="K21" s="248" t="str">
        <f>+VLOOKUP($A21,e!$A$7:$B$58,2,FALSE)</f>
        <v>Modifikasi Form Surat Jalan (Barang Bekas, Avfal, BS, Maklon, Masker)</v>
      </c>
      <c r="L21" s="248" t="b">
        <f t="shared" si="4"/>
        <v>1</v>
      </c>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6"/>
        <v>1.14</v>
      </c>
      <c r="B22" s="344" t="s">
        <v>482</v>
      </c>
      <c r="C22" s="250" t="s">
        <v>20</v>
      </c>
      <c r="D22" s="251"/>
      <c r="E22" s="355">
        <v>46056</v>
      </c>
      <c r="F22" s="277">
        <f t="shared" si="2"/>
        <v>46057</v>
      </c>
      <c r="G22" s="342">
        <v>2</v>
      </c>
      <c r="H22" s="343">
        <v>1</v>
      </c>
      <c r="I22" s="254">
        <f t="shared" si="5"/>
        <v>2</v>
      </c>
      <c r="J22" s="255"/>
      <c r="K22" s="248" t="str">
        <f>+VLOOKUP($A22,e!$A$7:$B$58,2,FALSE)</f>
        <v>Buat UI penarikan data dari API dan insert data Delivery</v>
      </c>
      <c r="L22" s="248" t="b">
        <f t="shared" si="4"/>
        <v>1</v>
      </c>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c r="A23" s="248" t="str">
        <f t="shared" si="6"/>
        <v>1.15</v>
      </c>
      <c r="B23" s="341" t="s">
        <v>478</v>
      </c>
      <c r="C23" s="250" t="s">
        <v>28</v>
      </c>
      <c r="D23" s="251"/>
      <c r="E23" s="355">
        <v>46056</v>
      </c>
      <c r="F23" s="277">
        <f t="shared" si="2"/>
        <v>46057</v>
      </c>
      <c r="G23" s="342">
        <v>2</v>
      </c>
      <c r="H23" s="343">
        <v>1</v>
      </c>
      <c r="I23" s="254">
        <f t="shared" si="5"/>
        <v>2</v>
      </c>
      <c r="J23" s="255"/>
      <c r="K23" s="248" t="str">
        <f>+VLOOKUP($A23,e!$A$7:$B$58,2,FALSE)</f>
        <v>Buat UI penarikan data dari API dan insert data Material</v>
      </c>
      <c r="L23" s="248" t="b">
        <f t="shared" si="4"/>
        <v>1</v>
      </c>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c r="A24" s="248" t="str">
        <f t="shared" si="6"/>
        <v>1.16</v>
      </c>
      <c r="B24" s="341" t="s">
        <v>557</v>
      </c>
      <c r="C24" s="250" t="s">
        <v>28</v>
      </c>
      <c r="D24" s="251"/>
      <c r="E24" s="355">
        <f>F22+1</f>
        <v>46058</v>
      </c>
      <c r="F24" s="277">
        <f t="shared" si="2"/>
        <v>46059</v>
      </c>
      <c r="G24" s="342">
        <v>2</v>
      </c>
      <c r="H24" s="343">
        <v>0</v>
      </c>
      <c r="I24" s="254">
        <f t="shared" si="5"/>
        <v>2</v>
      </c>
      <c r="J24" s="255"/>
      <c r="K24" s="248" t="str">
        <f>+VLOOKUP($A24,e!$A$7:$B$58,2,FALSE)</f>
        <v>Buat UI penarikan data dari API dan insert data Business User</v>
      </c>
      <c r="L24" s="248" t="b">
        <f t="shared" si="4"/>
        <v>0</v>
      </c>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6"/>
        <v>1.17</v>
      </c>
      <c r="B25" s="341" t="s">
        <v>480</v>
      </c>
      <c r="C25" s="250" t="s">
        <v>20</v>
      </c>
      <c r="D25" s="251"/>
      <c r="E25" s="355">
        <f>F22+1</f>
        <v>46058</v>
      </c>
      <c r="F25" s="277">
        <f t="shared" si="2"/>
        <v>46059</v>
      </c>
      <c r="G25" s="342">
        <v>2</v>
      </c>
      <c r="H25" s="343">
        <v>1</v>
      </c>
      <c r="I25" s="254">
        <f t="shared" si="5"/>
        <v>2</v>
      </c>
      <c r="J25" s="255"/>
      <c r="K25" s="248" t="str">
        <f>+VLOOKUP($A25,e!$A$7:$B$58,2,FALSE)</f>
        <v>Buat UI penarikan data dari API dan insert data Asset</v>
      </c>
      <c r="L25" s="248" t="b">
        <f t="shared" si="4"/>
        <v>1</v>
      </c>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c r="A26" s="248" t="str">
        <f t="shared" si="6"/>
        <v>1.18</v>
      </c>
      <c r="B26" s="341" t="s">
        <v>481</v>
      </c>
      <c r="C26" s="250" t="s">
        <v>28</v>
      </c>
      <c r="D26" s="251"/>
      <c r="E26" s="355">
        <f>E23+1</f>
        <v>46057</v>
      </c>
      <c r="F26" s="277">
        <f t="shared" si="2"/>
        <v>46058</v>
      </c>
      <c r="G26" s="342">
        <v>2</v>
      </c>
      <c r="H26" s="345">
        <v>1</v>
      </c>
      <c r="I26" s="254">
        <f t="shared" si="5"/>
        <v>2</v>
      </c>
      <c r="J26" s="255"/>
      <c r="K26" s="248" t="str">
        <f>+VLOOKUP($A26,e!$A$7:$B$58,2,FALSE)</f>
        <v>Buat UI penarikan data dari API dan insert data Invoice</v>
      </c>
      <c r="L26" s="248" t="b">
        <f t="shared" si="4"/>
        <v>1</v>
      </c>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6"/>
        <v>1.19</v>
      </c>
      <c r="B27" s="341" t="s">
        <v>503</v>
      </c>
      <c r="C27" s="250" t="s">
        <v>20</v>
      </c>
      <c r="D27" s="251"/>
      <c r="E27" s="355">
        <f>F23+1</f>
        <v>46058</v>
      </c>
      <c r="F27" s="277">
        <f t="shared" si="2"/>
        <v>46059</v>
      </c>
      <c r="G27" s="342">
        <v>2</v>
      </c>
      <c r="H27" s="343">
        <v>1</v>
      </c>
      <c r="I27" s="254">
        <f t="shared" si="5"/>
        <v>2</v>
      </c>
      <c r="J27" s="255"/>
      <c r="K27" s="248" t="str">
        <f>+VLOOKUP($A27,e!$A$7:$B$58,2,FALSE)</f>
        <v>Buat UI penarikan data dari API dan insert data Delivery</v>
      </c>
      <c r="L27" s="248" t="b">
        <f t="shared" si="4"/>
        <v>0</v>
      </c>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c r="A28" s="248" t="str">
        <f t="shared" si="6"/>
        <v>1.20</v>
      </c>
      <c r="B28" s="341" t="s">
        <v>483</v>
      </c>
      <c r="C28" s="250" t="s">
        <v>28</v>
      </c>
      <c r="D28" s="251"/>
      <c r="E28" s="355">
        <f>F24+1</f>
        <v>46060</v>
      </c>
      <c r="F28" s="277">
        <f t="shared" si="2"/>
        <v>46061</v>
      </c>
      <c r="G28" s="342">
        <v>2</v>
      </c>
      <c r="H28" s="345">
        <v>1</v>
      </c>
      <c r="I28" s="254">
        <f t="shared" si="5"/>
        <v>0</v>
      </c>
      <c r="J28" s="255"/>
      <c r="K28" s="248" t="str">
        <f>+VLOOKUP($A28,e!$A$7:$B$58,2,FALSE)</f>
        <v>Buat UI penarikan data dari API dan insert data Master Customer</v>
      </c>
      <c r="L28" s="248" t="b">
        <f t="shared" si="4"/>
        <v>1</v>
      </c>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6"/>
        <v>1.21</v>
      </c>
      <c r="B29" s="341" t="s">
        <v>486</v>
      </c>
      <c r="C29" s="250" t="s">
        <v>20</v>
      </c>
      <c r="D29" s="251"/>
      <c r="E29" s="355">
        <f>F24+1</f>
        <v>46060</v>
      </c>
      <c r="F29" s="277">
        <f t="shared" si="2"/>
        <v>46061</v>
      </c>
      <c r="G29" s="342">
        <v>2</v>
      </c>
      <c r="H29" s="343">
        <v>1</v>
      </c>
      <c r="I29" s="254">
        <f t="shared" si="5"/>
        <v>0</v>
      </c>
      <c r="J29" s="255"/>
      <c r="K29" s="248" t="str">
        <f>+VLOOKUP($A29,e!$A$7:$B$58,2,FALSE)</f>
        <v>Buat UI penarikan data dari API dan insert data BOM</v>
      </c>
      <c r="L29" s="248" t="b">
        <f t="shared" si="4"/>
        <v>0</v>
      </c>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c r="A30" s="248" t="str">
        <f t="shared" si="6"/>
        <v>1.22</v>
      </c>
      <c r="B30" s="341" t="s">
        <v>485</v>
      </c>
      <c r="C30" s="250" t="s">
        <v>28</v>
      </c>
      <c r="D30" s="251"/>
      <c r="E30" s="355">
        <f>F28+1</f>
        <v>46062</v>
      </c>
      <c r="F30" s="277">
        <f t="shared" si="2"/>
        <v>46063</v>
      </c>
      <c r="G30" s="342">
        <v>2</v>
      </c>
      <c r="H30" s="345">
        <v>1</v>
      </c>
      <c r="I30" s="254">
        <f t="shared" si="5"/>
        <v>2</v>
      </c>
      <c r="J30" s="255"/>
      <c r="K30" s="248" t="str">
        <f>+VLOOKUP($A30,e!$A$7:$B$58,2,FALSE)</f>
        <v>Buat UI penarikan data dari API dan insert data Material Document</v>
      </c>
      <c r="L30" s="248" t="b">
        <f t="shared" si="4"/>
        <v>1</v>
      </c>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6"/>
        <v>1.23</v>
      </c>
      <c r="B31" s="341" t="s">
        <v>484</v>
      </c>
      <c r="C31" s="250" t="s">
        <v>20</v>
      </c>
      <c r="D31" s="251"/>
      <c r="E31" s="355">
        <f>F29+1</f>
        <v>46062</v>
      </c>
      <c r="F31" s="277">
        <f t="shared" si="2"/>
        <v>46063</v>
      </c>
      <c r="G31" s="342">
        <v>2</v>
      </c>
      <c r="H31" s="345">
        <v>1</v>
      </c>
      <c r="I31" s="254">
        <f t="shared" si="5"/>
        <v>2</v>
      </c>
      <c r="J31" s="255"/>
      <c r="K31" s="248" t="str">
        <f>+VLOOKUP($A31,e!$A$7:$B$58,2,FALSE)</f>
        <v>Buat UI penarikan data dari API dan insert data PO</v>
      </c>
      <c r="L31" s="248" t="b">
        <f t="shared" si="4"/>
        <v>0</v>
      </c>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c r="A32" s="248" t="str">
        <f t="shared" si="6"/>
        <v>1.24</v>
      </c>
      <c r="B32" s="341" t="s">
        <v>558</v>
      </c>
      <c r="C32" s="250" t="s">
        <v>16</v>
      </c>
      <c r="D32" s="251"/>
      <c r="E32" s="355">
        <f>F30+1</f>
        <v>46064</v>
      </c>
      <c r="F32" s="277">
        <f t="shared" si="2"/>
        <v>46066</v>
      </c>
      <c r="G32" s="342">
        <v>3</v>
      </c>
      <c r="H32" s="343">
        <v>1</v>
      </c>
      <c r="I32" s="254">
        <f t="shared" si="5"/>
        <v>3</v>
      </c>
      <c r="J32" s="255"/>
      <c r="K32" s="248" t="str">
        <f>+VLOOKUP($A32,e!$A$7:$B$58,2,FALSE)</f>
        <v>Buat UI penarikan data dari API dan insert data Supplier</v>
      </c>
      <c r="L32" s="248" t="b">
        <f t="shared" si="4"/>
        <v>0</v>
      </c>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c r="A33" s="248" t="str">
        <f t="shared" si="6"/>
        <v>1.25</v>
      </c>
      <c r="B33" s="257" t="s">
        <v>29</v>
      </c>
      <c r="C33" s="250" t="s">
        <v>28</v>
      </c>
      <c r="D33" s="251"/>
      <c r="E33" s="355">
        <f>F32+1</f>
        <v>46067</v>
      </c>
      <c r="F33" s="277">
        <f t="shared" si="2"/>
        <v>46071</v>
      </c>
      <c r="G33" s="342">
        <v>5</v>
      </c>
      <c r="H33" s="343">
        <v>0</v>
      </c>
      <c r="I33" s="254">
        <f t="shared" si="5"/>
        <v>3</v>
      </c>
      <c r="J33" s="255"/>
      <c r="K33" s="248" t="str">
        <f>+VLOOKUP($A33,e!$A$7:$B$58,2,FALSE)</f>
        <v>BBK INTERN</v>
      </c>
      <c r="L33" s="248" t="b">
        <f t="shared" si="4"/>
        <v>1</v>
      </c>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c r="A34" s="248" t="str">
        <f t="shared" si="6"/>
        <v>1.26</v>
      </c>
      <c r="B34" s="258" t="s">
        <v>34</v>
      </c>
      <c r="C34" s="250" t="s">
        <v>20</v>
      </c>
      <c r="D34" s="251"/>
      <c r="E34" s="355">
        <f>F32+1</f>
        <v>46067</v>
      </c>
      <c r="F34" s="277">
        <f t="shared" si="2"/>
        <v>46071</v>
      </c>
      <c r="G34" s="342">
        <v>5</v>
      </c>
      <c r="H34" s="345">
        <v>1</v>
      </c>
      <c r="I34" s="254">
        <f t="shared" si="5"/>
        <v>3</v>
      </c>
      <c r="J34" s="255"/>
      <c r="K34" s="248" t="str">
        <f>+VLOOKUP($A34,e!$A$7:$B$58,2,FALSE)</f>
        <v>DASHBOARD LAYOUT PER BIN</v>
      </c>
      <c r="L34" s="248" t="b">
        <f t="shared" si="4"/>
        <v>0</v>
      </c>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c r="A35" s="248" t="str">
        <f t="shared" si="6"/>
        <v>1.27</v>
      </c>
      <c r="B35" s="259" t="s">
        <v>31</v>
      </c>
      <c r="C35" s="250" t="s">
        <v>28</v>
      </c>
      <c r="D35" s="251"/>
      <c r="E35" s="355">
        <f t="shared" ref="E35:E59" si="7">F33+1</f>
        <v>46072</v>
      </c>
      <c r="F35" s="277">
        <f t="shared" si="2"/>
        <v>46075</v>
      </c>
      <c r="G35" s="342">
        <v>4</v>
      </c>
      <c r="H35" s="343">
        <v>0</v>
      </c>
      <c r="I35" s="254">
        <f t="shared" si="5"/>
        <v>2</v>
      </c>
      <c r="J35" s="255"/>
      <c r="K35" s="248" t="str">
        <f>+VLOOKUP($A35,e!$A$7:$B$58,2,FALSE)</f>
        <v>DETAIL LIST KARTON PER RAK</v>
      </c>
      <c r="L35" s="248" t="b">
        <f t="shared" si="4"/>
        <v>1</v>
      </c>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c r="A36" s="248" t="str">
        <f t="shared" si="6"/>
        <v>1.28</v>
      </c>
      <c r="B36" s="259" t="s">
        <v>32</v>
      </c>
      <c r="C36" s="250" t="s">
        <v>20</v>
      </c>
      <c r="D36" s="251"/>
      <c r="E36" s="355">
        <f t="shared" si="7"/>
        <v>46072</v>
      </c>
      <c r="F36" s="277">
        <f t="shared" si="2"/>
        <v>46075</v>
      </c>
      <c r="G36" s="342">
        <v>4</v>
      </c>
      <c r="H36" s="343">
        <v>0.5</v>
      </c>
      <c r="I36" s="254">
        <f t="shared" si="5"/>
        <v>2</v>
      </c>
      <c r="J36" s="255"/>
      <c r="K36" s="248" t="str">
        <f>+VLOOKUP($A36,e!$A$7:$B$58,2,FALSE)</f>
        <v>LAPORAN GUDANG PACKING LEAD TIME</v>
      </c>
      <c r="L36" s="248" t="b">
        <f t="shared" si="4"/>
        <v>1</v>
      </c>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c r="A37" s="248" t="str">
        <f t="shared" si="6"/>
        <v>1.29</v>
      </c>
      <c r="B37" s="259" t="s">
        <v>33</v>
      </c>
      <c r="C37" s="250" t="s">
        <v>28</v>
      </c>
      <c r="D37" s="251"/>
      <c r="E37" s="355">
        <f t="shared" si="7"/>
        <v>46076</v>
      </c>
      <c r="F37" s="277">
        <f t="shared" si="2"/>
        <v>46077</v>
      </c>
      <c r="G37" s="342">
        <v>2</v>
      </c>
      <c r="H37" s="343">
        <v>0</v>
      </c>
      <c r="I37" s="254">
        <f t="shared" si="5"/>
        <v>2</v>
      </c>
      <c r="J37" s="255"/>
      <c r="K37" s="248" t="str">
        <f>+VLOOKUP($A37,e!$A$7:$B$58,2,FALSE)</f>
        <v>LAPORAN PERSEDIAAN GUDANG PACKING</v>
      </c>
      <c r="L37" s="248" t="b">
        <f t="shared" si="4"/>
        <v>1</v>
      </c>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c r="A38" s="248" t="str">
        <f t="shared" si="6"/>
        <v>1.30</v>
      </c>
      <c r="B38" s="259" t="s">
        <v>30</v>
      </c>
      <c r="C38" s="250" t="s">
        <v>20</v>
      </c>
      <c r="D38" s="251"/>
      <c r="E38" s="355">
        <f t="shared" si="7"/>
        <v>46076</v>
      </c>
      <c r="F38" s="277">
        <f t="shared" si="2"/>
        <v>46077</v>
      </c>
      <c r="G38" s="342">
        <v>2</v>
      </c>
      <c r="H38" s="345">
        <v>0</v>
      </c>
      <c r="I38" s="254">
        <f t="shared" si="5"/>
        <v>2</v>
      </c>
      <c r="J38" s="255"/>
      <c r="K38" s="248" t="str">
        <f>+VLOOKUP($A38,e!$A$7:$B$58,2,FALSE)</f>
        <v>LAPORAN SURAT JALAN (P)</v>
      </c>
      <c r="L38" s="248" t="b">
        <f t="shared" si="4"/>
        <v>0</v>
      </c>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c r="A39" s="248" t="str">
        <f t="shared" si="6"/>
        <v>1.31</v>
      </c>
      <c r="B39" s="259" t="s">
        <v>35</v>
      </c>
      <c r="C39" s="250" t="s">
        <v>28</v>
      </c>
      <c r="D39" s="251"/>
      <c r="E39" s="355">
        <f t="shared" si="7"/>
        <v>46078</v>
      </c>
      <c r="F39" s="277">
        <f t="shared" si="2"/>
        <v>46079</v>
      </c>
      <c r="G39" s="342">
        <v>2</v>
      </c>
      <c r="H39" s="343">
        <v>0</v>
      </c>
      <c r="I39" s="254">
        <f t="shared" si="5"/>
        <v>2</v>
      </c>
      <c r="J39" s="255"/>
      <c r="K39" s="248" t="str">
        <f>+VLOOKUP($A39,e!$A$7:$B$58,2,FALSE)</f>
        <v>LAPORAN SURAT JALAN SLOC</v>
      </c>
      <c r="L39" s="248" t="b">
        <f t="shared" si="4"/>
        <v>1</v>
      </c>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c r="A40" s="248" t="str">
        <f t="shared" si="6"/>
        <v>1.32</v>
      </c>
      <c r="B40" s="259" t="s">
        <v>36</v>
      </c>
      <c r="C40" s="250" t="s">
        <v>20</v>
      </c>
      <c r="D40" s="251"/>
      <c r="E40" s="355">
        <f t="shared" si="7"/>
        <v>46078</v>
      </c>
      <c r="F40" s="277">
        <f t="shared" si="2"/>
        <v>46079</v>
      </c>
      <c r="G40" s="342">
        <v>2</v>
      </c>
      <c r="H40" s="343">
        <v>0.5</v>
      </c>
      <c r="I40" s="254">
        <f t="shared" si="5"/>
        <v>2</v>
      </c>
      <c r="J40" s="255"/>
      <c r="K40" s="248" t="str">
        <f>+VLOOKUP($A40,e!$A$7:$B$58,2,FALSE)</f>
        <v>LIST KARTON PER KODE ORDER</v>
      </c>
      <c r="L40" s="248" t="b">
        <f t="shared" si="4"/>
        <v>1</v>
      </c>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c r="A41" s="248" t="str">
        <f t="shared" si="6"/>
        <v>1.33</v>
      </c>
      <c r="B41" s="259" t="s">
        <v>37</v>
      </c>
      <c r="C41" s="250" t="s">
        <v>28</v>
      </c>
      <c r="D41" s="251"/>
      <c r="E41" s="355">
        <f t="shared" si="7"/>
        <v>46080</v>
      </c>
      <c r="F41" s="277">
        <f t="shared" si="2"/>
        <v>46083</v>
      </c>
      <c r="G41" s="342">
        <v>4</v>
      </c>
      <c r="H41" s="343">
        <v>0</v>
      </c>
      <c r="I41" s="254">
        <f t="shared" si="5"/>
        <v>2</v>
      </c>
      <c r="J41" s="255"/>
      <c r="K41" s="248" t="str">
        <f>+VLOOKUP($A41,e!$A$7:$B$58,2,FALSE)</f>
        <v>LIST STK INTERN DAN EXTERN</v>
      </c>
      <c r="L41" s="248" t="b">
        <f t="shared" si="4"/>
        <v>1</v>
      </c>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c r="A42" s="248" t="str">
        <f t="shared" si="6"/>
        <v>1.34</v>
      </c>
      <c r="B42" s="259" t="s">
        <v>38</v>
      </c>
      <c r="C42" s="250" t="s">
        <v>20</v>
      </c>
      <c r="D42" s="251"/>
      <c r="E42" s="355">
        <f t="shared" si="7"/>
        <v>46080</v>
      </c>
      <c r="F42" s="277">
        <f t="shared" si="2"/>
        <v>46083</v>
      </c>
      <c r="G42" s="342">
        <v>4</v>
      </c>
      <c r="H42" s="343">
        <v>0</v>
      </c>
      <c r="I42" s="254">
        <f t="shared" si="5"/>
        <v>2</v>
      </c>
      <c r="J42" s="255"/>
      <c r="K42" s="248" t="str">
        <f>+VLOOKUP($A42,e!$A$7:$B$58,2,FALSE)</f>
        <v>MONITORING KAIN GREY</v>
      </c>
      <c r="L42" s="248" t="b">
        <f t="shared" si="4"/>
        <v>1</v>
      </c>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c r="A43" s="248" t="str">
        <f t="shared" si="6"/>
        <v>1.35</v>
      </c>
      <c r="B43" s="259" t="s">
        <v>39</v>
      </c>
      <c r="C43" s="250" t="s">
        <v>28</v>
      </c>
      <c r="D43" s="251"/>
      <c r="E43" s="355">
        <f t="shared" si="7"/>
        <v>46084</v>
      </c>
      <c r="F43" s="277">
        <f t="shared" si="2"/>
        <v>46085</v>
      </c>
      <c r="G43" s="342">
        <v>2</v>
      </c>
      <c r="H43" s="343">
        <v>0</v>
      </c>
      <c r="I43" s="254">
        <f t="shared" si="5"/>
        <v>2</v>
      </c>
      <c r="J43" s="255"/>
      <c r="K43" s="248" t="str">
        <f>+VLOOKUP($A43,e!$A$7:$B$58,2,FALSE)</f>
        <v>MOVING HISTORY PER LIST KARTON</v>
      </c>
      <c r="L43" s="248" t="b">
        <f t="shared" si="4"/>
        <v>1</v>
      </c>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c r="A44" s="248" t="str">
        <f t="shared" si="6"/>
        <v>1.36</v>
      </c>
      <c r="B44" s="259" t="s">
        <v>40</v>
      </c>
      <c r="C44" s="250" t="s">
        <v>20</v>
      </c>
      <c r="D44" s="251"/>
      <c r="E44" s="355">
        <f t="shared" si="7"/>
        <v>46084</v>
      </c>
      <c r="F44" s="277">
        <f t="shared" si="2"/>
        <v>46085</v>
      </c>
      <c r="G44" s="342">
        <v>2</v>
      </c>
      <c r="H44" s="343">
        <v>0</v>
      </c>
      <c r="I44" s="254">
        <f t="shared" si="5"/>
        <v>2</v>
      </c>
      <c r="J44" s="255"/>
      <c r="K44" s="248" t="str">
        <f>+VLOOKUP($A44,e!$A$7:$B$58,2,FALSE)</f>
        <v>MOVING HISTORY PER LIST BARCODE</v>
      </c>
      <c r="L44" s="248" t="b">
        <f t="shared" si="4"/>
        <v>1</v>
      </c>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c r="A45" s="248" t="str">
        <f t="shared" si="6"/>
        <v>1.37</v>
      </c>
      <c r="B45" s="259" t="s">
        <v>41</v>
      </c>
      <c r="C45" s="250" t="s">
        <v>28</v>
      </c>
      <c r="D45" s="251"/>
      <c r="E45" s="355">
        <f t="shared" si="7"/>
        <v>46086</v>
      </c>
      <c r="F45" s="277">
        <f t="shared" si="2"/>
        <v>46087</v>
      </c>
      <c r="G45" s="342">
        <v>2</v>
      </c>
      <c r="H45" s="343">
        <v>0</v>
      </c>
      <c r="I45" s="254">
        <f t="shared" si="5"/>
        <v>2</v>
      </c>
      <c r="J45" s="255"/>
      <c r="K45" s="248" t="str">
        <f>+VLOOKUP($A45,e!$A$7:$B$58,2,FALSE)</f>
        <v>REPORT CANCEL KAIN KELUAR</v>
      </c>
      <c r="L45" s="248" t="b">
        <f t="shared" si="4"/>
        <v>1</v>
      </c>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c r="A46" s="248" t="str">
        <f t="shared" si="6"/>
        <v>1.38</v>
      </c>
      <c r="B46" s="259" t="s">
        <v>42</v>
      </c>
      <c r="C46" s="250" t="s">
        <v>20</v>
      </c>
      <c r="D46" s="251"/>
      <c r="E46" s="355">
        <f t="shared" si="7"/>
        <v>46086</v>
      </c>
      <c r="F46" s="277">
        <f t="shared" si="2"/>
        <v>46087</v>
      </c>
      <c r="G46" s="342">
        <v>2</v>
      </c>
      <c r="H46" s="343">
        <v>0</v>
      </c>
      <c r="I46" s="254">
        <f t="shared" si="5"/>
        <v>2</v>
      </c>
      <c r="J46" s="255"/>
      <c r="K46" s="248" t="str">
        <f>+VLOOKUP($A46,e!$A$7:$B$58,2,FALSE)</f>
        <v>REPORT CANCEL KAIN MASUK</v>
      </c>
      <c r="L46" s="248" t="b">
        <f t="shared" si="4"/>
        <v>1</v>
      </c>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c r="A47" s="248" t="str">
        <f t="shared" si="6"/>
        <v>1.39</v>
      </c>
      <c r="B47" s="259" t="s">
        <v>43</v>
      </c>
      <c r="C47" s="250" t="s">
        <v>28</v>
      </c>
      <c r="D47" s="251"/>
      <c r="E47" s="355">
        <f t="shared" si="7"/>
        <v>46088</v>
      </c>
      <c r="F47" s="277">
        <f t="shared" si="2"/>
        <v>46091</v>
      </c>
      <c r="G47" s="342">
        <v>4</v>
      </c>
      <c r="H47" s="343">
        <v>0</v>
      </c>
      <c r="I47" s="254">
        <f t="shared" si="5"/>
        <v>2</v>
      </c>
      <c r="J47" s="255"/>
      <c r="K47" s="248" t="str">
        <f>+VLOOKUP($A47,e!$A$7:$B$58,2,FALSE)</f>
        <v>REPORT COSTING</v>
      </c>
      <c r="L47" s="248" t="b">
        <f t="shared" si="4"/>
        <v>1</v>
      </c>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c r="A48" s="248" t="str">
        <f t="shared" si="6"/>
        <v>1.40</v>
      </c>
      <c r="B48" s="259" t="s">
        <v>44</v>
      </c>
      <c r="C48" s="250" t="s">
        <v>20</v>
      </c>
      <c r="D48" s="251"/>
      <c r="E48" s="355">
        <f t="shared" si="7"/>
        <v>46088</v>
      </c>
      <c r="F48" s="277">
        <f t="shared" si="2"/>
        <v>46091</v>
      </c>
      <c r="G48" s="342">
        <v>4</v>
      </c>
      <c r="H48" s="343">
        <v>0</v>
      </c>
      <c r="I48" s="254">
        <f t="shared" si="5"/>
        <v>2</v>
      </c>
      <c r="J48" s="255"/>
      <c r="K48" s="248" t="str">
        <f>+VLOOKUP($A48,e!$A$7:$B$58,2,FALSE)</f>
        <v>REPORT PEMARTAIAN</v>
      </c>
      <c r="L48" s="248" t="b">
        <f t="shared" si="4"/>
        <v>1</v>
      </c>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c r="A49" s="248" t="str">
        <f t="shared" si="6"/>
        <v>1.41</v>
      </c>
      <c r="B49" s="259" t="s">
        <v>45</v>
      </c>
      <c r="C49" s="250" t="s">
        <v>28</v>
      </c>
      <c r="D49" s="251"/>
      <c r="E49" s="355">
        <f t="shared" si="7"/>
        <v>46092</v>
      </c>
      <c r="F49" s="277">
        <f t="shared" si="2"/>
        <v>46093</v>
      </c>
      <c r="G49" s="342">
        <v>2</v>
      </c>
      <c r="H49" s="343">
        <v>0</v>
      </c>
      <c r="I49" s="254">
        <f t="shared" si="5"/>
        <v>2</v>
      </c>
      <c r="J49" s="255"/>
      <c r="K49" s="248" t="str">
        <f>+VLOOKUP($A49,e!$A$7:$B$58,2,FALSE)</f>
        <v>REPORT RESERVASI</v>
      </c>
      <c r="L49" s="248" t="b">
        <f t="shared" si="4"/>
        <v>1</v>
      </c>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c r="A50" s="248" t="str">
        <f t="shared" si="6"/>
        <v>1.42</v>
      </c>
      <c r="B50" s="259" t="s">
        <v>46</v>
      </c>
      <c r="C50" s="250" t="s">
        <v>20</v>
      </c>
      <c r="D50" s="251"/>
      <c r="E50" s="355">
        <f t="shared" si="7"/>
        <v>46092</v>
      </c>
      <c r="F50" s="277">
        <f t="shared" si="2"/>
        <v>46093</v>
      </c>
      <c r="G50" s="342">
        <v>2</v>
      </c>
      <c r="H50" s="343">
        <v>0</v>
      </c>
      <c r="I50" s="254">
        <f t="shared" si="5"/>
        <v>2</v>
      </c>
      <c r="J50" s="255"/>
      <c r="K50" s="248" t="str">
        <f>+VLOOKUP($A50,e!$A$7:$B$58,2,FALSE)</f>
        <v>REPORT RESUME KODE PARTAI</v>
      </c>
      <c r="L50" s="248" t="b">
        <f t="shared" si="4"/>
        <v>1</v>
      </c>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c r="A51" s="248" t="str">
        <f t="shared" si="6"/>
        <v>1.43</v>
      </c>
      <c r="B51" s="259" t="s">
        <v>47</v>
      </c>
      <c r="C51" s="250" t="s">
        <v>28</v>
      </c>
      <c r="D51" s="251"/>
      <c r="E51" s="355">
        <f t="shared" si="7"/>
        <v>46094</v>
      </c>
      <c r="F51" s="277">
        <f t="shared" si="2"/>
        <v>46097</v>
      </c>
      <c r="G51" s="342">
        <v>4</v>
      </c>
      <c r="H51" s="343">
        <v>0</v>
      </c>
      <c r="I51" s="254">
        <f t="shared" si="5"/>
        <v>2</v>
      </c>
      <c r="J51" s="255"/>
      <c r="K51" s="248" t="str">
        <f>+VLOOKUP($A51,e!$A$7:$B$58,2,FALSE)</f>
        <v>STK BLANK GD. PACKING</v>
      </c>
      <c r="L51" s="248" t="b">
        <f t="shared" si="4"/>
        <v>1</v>
      </c>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c r="A52" s="248" t="str">
        <f t="shared" si="6"/>
        <v>1.44</v>
      </c>
      <c r="B52" s="259" t="s">
        <v>48</v>
      </c>
      <c r="C52" s="250" t="s">
        <v>20</v>
      </c>
      <c r="D52" s="251"/>
      <c r="E52" s="355">
        <f t="shared" si="7"/>
        <v>46094</v>
      </c>
      <c r="F52" s="277">
        <f t="shared" si="2"/>
        <v>46097</v>
      </c>
      <c r="G52" s="342">
        <v>4</v>
      </c>
      <c r="H52" s="343">
        <v>0</v>
      </c>
      <c r="I52" s="254">
        <f t="shared" si="5"/>
        <v>2</v>
      </c>
      <c r="J52" s="255"/>
      <c r="K52" s="248" t="str">
        <f>+VLOOKUP($A52,e!$A$7:$B$58,2,FALSE)</f>
        <v>STOCK BALANCE KAIN GREY</v>
      </c>
      <c r="L52" s="248" t="b">
        <f t="shared" si="4"/>
        <v>1</v>
      </c>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c r="A53" s="248" t="str">
        <f t="shared" si="6"/>
        <v>1.45</v>
      </c>
      <c r="B53" s="259" t="s">
        <v>49</v>
      </c>
      <c r="C53" s="250" t="s">
        <v>28</v>
      </c>
      <c r="D53" s="251"/>
      <c r="E53" s="355">
        <f t="shared" si="7"/>
        <v>46098</v>
      </c>
      <c r="F53" s="277">
        <f t="shared" si="2"/>
        <v>46099</v>
      </c>
      <c r="G53" s="342">
        <v>2</v>
      </c>
      <c r="H53" s="343">
        <v>0</v>
      </c>
      <c r="I53" s="254">
        <f t="shared" si="5"/>
        <v>2</v>
      </c>
      <c r="J53" s="255"/>
      <c r="K53" s="248" t="str">
        <f>+VLOOKUP($A53,e!$A$7:$B$58,2,FALSE)</f>
        <v>STOCK GREY LEAD TIME PER GRADE</v>
      </c>
      <c r="L53" s="248" t="b">
        <f t="shared" si="4"/>
        <v>1</v>
      </c>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c r="A54" s="248" t="str">
        <f t="shared" si="6"/>
        <v>1.46</v>
      </c>
      <c r="B54" s="259" t="s">
        <v>50</v>
      </c>
      <c r="C54" s="250" t="s">
        <v>20</v>
      </c>
      <c r="D54" s="251"/>
      <c r="E54" s="355">
        <f t="shared" si="7"/>
        <v>46098</v>
      </c>
      <c r="F54" s="277">
        <f t="shared" si="2"/>
        <v>46099</v>
      </c>
      <c r="G54" s="342">
        <v>2</v>
      </c>
      <c r="H54" s="343">
        <v>0</v>
      </c>
      <c r="I54" s="254">
        <f t="shared" si="5"/>
        <v>2</v>
      </c>
      <c r="J54" s="255"/>
      <c r="K54" s="248" t="str">
        <f>+VLOOKUP($A54,e!$A$7:$B$58,2,FALSE)</f>
        <v>STOCK KAIN GREY (GRADE)</v>
      </c>
      <c r="L54" s="248" t="b">
        <f t="shared" si="4"/>
        <v>1</v>
      </c>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c r="A55" s="248" t="str">
        <f t="shared" si="6"/>
        <v>1.47</v>
      </c>
      <c r="B55" s="259" t="s">
        <v>51</v>
      </c>
      <c r="C55" s="250" t="s">
        <v>28</v>
      </c>
      <c r="D55" s="251"/>
      <c r="E55" s="355">
        <f>F53+9</f>
        <v>46108</v>
      </c>
      <c r="F55" s="277">
        <f t="shared" si="2"/>
        <v>46109</v>
      </c>
      <c r="G55" s="342">
        <v>2</v>
      </c>
      <c r="H55" s="343">
        <v>0</v>
      </c>
      <c r="I55" s="254">
        <f t="shared" si="5"/>
        <v>1</v>
      </c>
      <c r="J55" s="255"/>
      <c r="K55" s="248" t="str">
        <f>+VLOOKUP($A55,e!$A$7:$B$58,2,FALSE)</f>
        <v>STOCK KAIN GREY (LW 22)</v>
      </c>
      <c r="L55" s="248" t="b">
        <f t="shared" si="4"/>
        <v>1</v>
      </c>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c r="A56" s="248" t="str">
        <f t="shared" si="6"/>
        <v>1.48</v>
      </c>
      <c r="B56" s="259" t="s">
        <v>52</v>
      </c>
      <c r="C56" s="250" t="s">
        <v>20</v>
      </c>
      <c r="D56" s="251"/>
      <c r="E56" s="355">
        <f>F54+9</f>
        <v>46108</v>
      </c>
      <c r="F56" s="277">
        <f t="shared" si="2"/>
        <v>46109</v>
      </c>
      <c r="G56" s="342">
        <v>2</v>
      </c>
      <c r="H56" s="343">
        <v>0</v>
      </c>
      <c r="I56" s="254">
        <f t="shared" si="5"/>
        <v>1</v>
      </c>
      <c r="J56" s="255"/>
      <c r="K56" s="248" t="str">
        <f>+VLOOKUP($A56,e!$A$7:$B$58,2,FALSE)</f>
        <v>STOCK KAIN PASIF (ALL AREA)</v>
      </c>
      <c r="L56" s="248" t="b">
        <f t="shared" si="4"/>
        <v>1</v>
      </c>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c r="A57" s="248" t="str">
        <f t="shared" si="6"/>
        <v>1.49</v>
      </c>
      <c r="B57" s="259" t="s">
        <v>53</v>
      </c>
      <c r="C57" s="250" t="s">
        <v>28</v>
      </c>
      <c r="D57" s="251"/>
      <c r="E57" s="355">
        <f t="shared" si="7"/>
        <v>46110</v>
      </c>
      <c r="F57" s="277">
        <f t="shared" si="2"/>
        <v>46113</v>
      </c>
      <c r="G57" s="342">
        <v>4</v>
      </c>
      <c r="H57" s="343">
        <v>0</v>
      </c>
      <c r="I57" s="254">
        <f t="shared" si="5"/>
        <v>3</v>
      </c>
      <c r="J57" s="255"/>
      <c r="K57" s="248" t="str">
        <f>+VLOOKUP($A57,e!$A$7:$B$58,2,FALSE)</f>
        <v>STOCK LEADTIME</v>
      </c>
      <c r="L57" s="248" t="b">
        <f t="shared" si="4"/>
        <v>1</v>
      </c>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c r="A58" s="248" t="str">
        <f t="shared" si="6"/>
        <v>1.50</v>
      </c>
      <c r="B58" s="259" t="s">
        <v>54</v>
      </c>
      <c r="C58" s="250" t="s">
        <v>20</v>
      </c>
      <c r="D58" s="251"/>
      <c r="E58" s="355">
        <f t="shared" si="7"/>
        <v>46110</v>
      </c>
      <c r="F58" s="277">
        <f t="shared" si="2"/>
        <v>46113</v>
      </c>
      <c r="G58" s="342">
        <v>4</v>
      </c>
      <c r="H58" s="343">
        <v>0</v>
      </c>
      <c r="I58" s="254">
        <f t="shared" si="5"/>
        <v>3</v>
      </c>
      <c r="J58" s="255"/>
      <c r="K58" s="248" t="str">
        <f>+VLOOKUP($A58,e!$A$7:$B$58,2,FALSE)</f>
        <v>STOCK PER BARCODE</v>
      </c>
      <c r="L58" s="248" t="b">
        <f t="shared" si="4"/>
        <v>1</v>
      </c>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c r="A59" s="248" t="str">
        <f t="shared" si="6"/>
        <v>1.51</v>
      </c>
      <c r="B59" s="259" t="s">
        <v>55</v>
      </c>
      <c r="C59" s="250" t="s">
        <v>28</v>
      </c>
      <c r="D59" s="251"/>
      <c r="E59" s="355">
        <f t="shared" si="7"/>
        <v>46114</v>
      </c>
      <c r="F59" s="277">
        <f t="shared" si="2"/>
        <v>46115</v>
      </c>
      <c r="G59" s="342">
        <v>2</v>
      </c>
      <c r="H59" s="343">
        <v>0</v>
      </c>
      <c r="I59" s="254">
        <f t="shared" si="5"/>
        <v>2</v>
      </c>
      <c r="J59" s="255"/>
      <c r="K59" s="248" t="e">
        <f>+VLOOKUP($A59,e!$A$7:$B$58,2,FALSE)</f>
        <v>#N/A</v>
      </c>
      <c r="L59" s="248" t="e">
        <f t="shared" si="4"/>
        <v>#N/A</v>
      </c>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5" spans="1:66" s="250" customFormat="1" ht="18">
      <c r="A65" s="248"/>
      <c r="B65" s="259"/>
      <c r="D65" s="251"/>
      <c r="E65" s="355"/>
      <c r="F65" s="277"/>
      <c r="G65" s="342"/>
      <c r="H65" s="343"/>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355"/>
      <c r="F66" s="277"/>
      <c r="G66" s="342"/>
      <c r="H66" s="343"/>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355"/>
      <c r="F67" s="277"/>
      <c r="G67" s="342"/>
      <c r="H67" s="343"/>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355"/>
      <c r="F68" s="277"/>
      <c r="G68" s="342"/>
      <c r="H68" s="343"/>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355"/>
      <c r="F69" s="277"/>
      <c r="G69" s="342"/>
      <c r="H69" s="343"/>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355"/>
      <c r="F70" s="277"/>
      <c r="G70" s="342"/>
      <c r="H70" s="343"/>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355"/>
      <c r="F71" s="277"/>
      <c r="G71" s="342"/>
      <c r="H71" s="343"/>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355"/>
      <c r="F72" s="277"/>
      <c r="G72" s="342"/>
      <c r="H72" s="343"/>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355"/>
      <c r="F73" s="277"/>
      <c r="G73" s="342"/>
      <c r="H73" s="343"/>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355"/>
      <c r="F74" s="277"/>
      <c r="G74" s="342"/>
      <c r="H74" s="343"/>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250" customFormat="1" ht="18">
      <c r="A75" s="248"/>
      <c r="B75" s="259"/>
      <c r="D75" s="251"/>
      <c r="E75" s="355"/>
      <c r="F75" s="277"/>
      <c r="G75" s="342"/>
      <c r="H75" s="343"/>
      <c r="I75" s="254"/>
      <c r="J75" s="255"/>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row>
    <row r="76" spans="1:66" s="250" customFormat="1" ht="18">
      <c r="A76" s="248"/>
      <c r="B76" s="259"/>
      <c r="D76" s="251"/>
      <c r="E76" s="355"/>
      <c r="F76" s="277"/>
      <c r="G76" s="342"/>
      <c r="H76" s="343"/>
      <c r="I76" s="254"/>
      <c r="J76" s="255"/>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row>
    <row r="77" spans="1:66" s="250" customFormat="1" ht="18">
      <c r="A77" s="248"/>
      <c r="B77" s="259"/>
      <c r="D77" s="251"/>
      <c r="E77" s="355"/>
      <c r="F77" s="277"/>
      <c r="G77" s="342"/>
      <c r="H77" s="343"/>
      <c r="I77" s="254"/>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18">
      <c r="A78" s="248"/>
      <c r="B78" s="259"/>
      <c r="D78" s="251"/>
      <c r="E78" s="355"/>
      <c r="F78" s="277"/>
      <c r="G78" s="342"/>
      <c r="H78" s="343"/>
      <c r="I78" s="254"/>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340" customFormat="1" ht="18" hidden="1">
      <c r="A79" s="346" t="str">
        <f>IF(ISERROR(VALUE(SUBSTITUTE(prevWBS,".",""))),"1",IF(ISERROR(FIND("`",SUBSTITUTE(prevWBS,".","`",1))),TEXT(VALUE(prevWBS)+1,"#"),TEXT(VALUE(LEFT(prevWBS,FIND("`",SUBSTITUTE(prevWBS,".","`",1))-1))+1,"#")))</f>
        <v>1</v>
      </c>
      <c r="B79" s="347" t="s">
        <v>56</v>
      </c>
      <c r="D79" s="348"/>
      <c r="E79" s="356"/>
      <c r="F79" s="356" t="str">
        <f t="shared" ref="F79:F118" si="8">IF(ISBLANK(E79)," - ",IF(G79=0,E79,E79+G79-1))</f>
        <v xml:space="preserve"> - </v>
      </c>
      <c r="G79" s="349"/>
      <c r="H79" s="350"/>
      <c r="I79" s="351" t="str">
        <f t="shared" ref="I79:I108" si="9">IF(OR(F79=0,E79=0)," - ",NETWORKDAYS(E79,F79))</f>
        <v xml:space="preserve"> - </v>
      </c>
      <c r="J79" s="352"/>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c r="AH79" s="353"/>
      <c r="AI79" s="353"/>
      <c r="AJ79" s="353"/>
      <c r="AK79" s="353"/>
      <c r="AL79" s="353"/>
      <c r="AM79" s="353"/>
      <c r="AN79" s="353"/>
      <c r="AO79" s="353"/>
      <c r="AP79" s="353"/>
      <c r="AQ79" s="353"/>
      <c r="AR79" s="353"/>
      <c r="AS79" s="353"/>
      <c r="AT79" s="353"/>
      <c r="AU79" s="353"/>
      <c r="AV79" s="353"/>
      <c r="AW79" s="353"/>
      <c r="AX79" s="353"/>
      <c r="AY79" s="353"/>
      <c r="AZ79" s="353"/>
      <c r="BA79" s="353"/>
      <c r="BB79" s="353"/>
      <c r="BC79" s="353"/>
      <c r="BD79" s="353"/>
      <c r="BE79" s="353"/>
      <c r="BF79" s="353"/>
      <c r="BG79" s="353"/>
      <c r="BH79" s="353"/>
      <c r="BI79" s="353"/>
      <c r="BJ79" s="353"/>
      <c r="BK79" s="353"/>
      <c r="BL79" s="353"/>
      <c r="BM79" s="353"/>
      <c r="BN79" s="353"/>
    </row>
    <row r="80" spans="1:66" s="250" customFormat="1" ht="18" hidden="1">
      <c r="A80" s="248" t="str">
        <f t="shared" ref="A80:A118" si="1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80" s="259" t="s">
        <v>57</v>
      </c>
      <c r="C80" s="250" t="s">
        <v>58</v>
      </c>
      <c r="D80" s="251"/>
      <c r="E80" s="355">
        <v>46057</v>
      </c>
      <c r="F80" s="277">
        <f t="shared" si="8"/>
        <v>46063</v>
      </c>
      <c r="G80" s="342">
        <v>7</v>
      </c>
      <c r="H80" s="343">
        <v>0</v>
      </c>
      <c r="I80" s="254">
        <f t="shared" si="9"/>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hidden="1">
      <c r="A81" s="248" t="str">
        <f t="shared" si="10"/>
        <v>1.2</v>
      </c>
      <c r="B81" s="259" t="s">
        <v>59</v>
      </c>
      <c r="C81" s="250" t="s">
        <v>20</v>
      </c>
      <c r="D81" s="251"/>
      <c r="E81" s="355">
        <v>46064</v>
      </c>
      <c r="F81" s="277">
        <f t="shared" si="8"/>
        <v>46070</v>
      </c>
      <c r="G81" s="342">
        <v>7</v>
      </c>
      <c r="H81" s="343">
        <v>0</v>
      </c>
      <c r="I81" s="254">
        <f t="shared" si="9"/>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44.25" hidden="1" customHeight="1">
      <c r="A82" s="248" t="str">
        <f t="shared" si="10"/>
        <v>1.3</v>
      </c>
      <c r="B82" s="259" t="s">
        <v>60</v>
      </c>
      <c r="C82" s="250" t="s">
        <v>28</v>
      </c>
      <c r="D82" s="251"/>
      <c r="E82" s="355">
        <v>46064</v>
      </c>
      <c r="F82" s="277">
        <f t="shared" si="8"/>
        <v>46070</v>
      </c>
      <c r="G82" s="342">
        <v>7</v>
      </c>
      <c r="H82" s="343">
        <v>0</v>
      </c>
      <c r="I82" s="254">
        <f t="shared" si="9"/>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10"/>
        <v>1.4</v>
      </c>
      <c r="B83" s="259" t="s">
        <v>61</v>
      </c>
      <c r="C83" s="250" t="s">
        <v>20</v>
      </c>
      <c r="D83" s="251"/>
      <c r="E83" s="355">
        <v>46071</v>
      </c>
      <c r="F83" s="277">
        <f t="shared" si="8"/>
        <v>46077</v>
      </c>
      <c r="G83" s="342">
        <v>7</v>
      </c>
      <c r="H83" s="343">
        <v>0</v>
      </c>
      <c r="I83" s="254">
        <f t="shared" si="9"/>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10"/>
        <v>1.5</v>
      </c>
      <c r="B84" s="259" t="s">
        <v>62</v>
      </c>
      <c r="C84" s="250" t="s">
        <v>28</v>
      </c>
      <c r="D84" s="251"/>
      <c r="E84" s="355">
        <v>46071</v>
      </c>
      <c r="F84" s="277">
        <f t="shared" si="8"/>
        <v>46077</v>
      </c>
      <c r="G84" s="342">
        <v>7</v>
      </c>
      <c r="H84" s="343">
        <v>0</v>
      </c>
      <c r="I84" s="254">
        <f t="shared" si="9"/>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10"/>
        <v>1.6</v>
      </c>
      <c r="B85" s="259" t="s">
        <v>63</v>
      </c>
      <c r="C85" s="250" t="s">
        <v>20</v>
      </c>
      <c r="D85" s="251"/>
      <c r="E85" s="355">
        <v>46078</v>
      </c>
      <c r="F85" s="277">
        <f t="shared" si="8"/>
        <v>46084</v>
      </c>
      <c r="G85" s="342">
        <v>7</v>
      </c>
      <c r="H85" s="343">
        <v>0</v>
      </c>
      <c r="I85" s="254">
        <f t="shared" si="9"/>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10"/>
        <v>1.7</v>
      </c>
      <c r="B86" s="259" t="s">
        <v>64</v>
      </c>
      <c r="C86" s="250" t="s">
        <v>28</v>
      </c>
      <c r="D86" s="251"/>
      <c r="E86" s="355">
        <v>46078</v>
      </c>
      <c r="F86" s="277">
        <f t="shared" si="8"/>
        <v>46084</v>
      </c>
      <c r="G86" s="342">
        <v>7</v>
      </c>
      <c r="H86" s="343">
        <v>0</v>
      </c>
      <c r="I86" s="254">
        <f t="shared" si="9"/>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10"/>
        <v>1.8</v>
      </c>
      <c r="B87" s="259" t="s">
        <v>65</v>
      </c>
      <c r="C87" s="250" t="s">
        <v>66</v>
      </c>
      <c r="D87" s="251"/>
      <c r="E87" s="355">
        <v>46057</v>
      </c>
      <c r="F87" s="277">
        <f t="shared" si="8"/>
        <v>46063</v>
      </c>
      <c r="G87" s="342">
        <v>7</v>
      </c>
      <c r="H87" s="343">
        <v>0</v>
      </c>
      <c r="I87" s="254">
        <f t="shared" si="9"/>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10"/>
        <v>1.9</v>
      </c>
      <c r="B88" s="259" t="s">
        <v>67</v>
      </c>
      <c r="C88" s="250" t="s">
        <v>20</v>
      </c>
      <c r="D88" s="251"/>
      <c r="E88" s="355">
        <v>46085</v>
      </c>
      <c r="F88" s="277">
        <f t="shared" si="8"/>
        <v>46091</v>
      </c>
      <c r="G88" s="342">
        <v>7</v>
      </c>
      <c r="H88" s="343">
        <v>0</v>
      </c>
      <c r="I88" s="254">
        <f t="shared" si="9"/>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10"/>
        <v>1.10</v>
      </c>
      <c r="B89" s="259" t="s">
        <v>68</v>
      </c>
      <c r="C89" s="250" t="s">
        <v>28</v>
      </c>
      <c r="D89" s="251"/>
      <c r="E89" s="355">
        <v>46085</v>
      </c>
      <c r="F89" s="277">
        <f t="shared" si="8"/>
        <v>46091</v>
      </c>
      <c r="G89" s="342">
        <v>7</v>
      </c>
      <c r="H89" s="343">
        <v>0</v>
      </c>
      <c r="I89" s="254">
        <f t="shared" si="9"/>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10"/>
        <v>1.11</v>
      </c>
      <c r="B90" s="259" t="s">
        <v>69</v>
      </c>
      <c r="C90" s="250" t="s">
        <v>28</v>
      </c>
      <c r="D90" s="251"/>
      <c r="E90" s="355">
        <v>46092</v>
      </c>
      <c r="F90" s="277">
        <f t="shared" si="8"/>
        <v>46098</v>
      </c>
      <c r="G90" s="342">
        <v>7</v>
      </c>
      <c r="H90" s="343">
        <v>0</v>
      </c>
      <c r="I90" s="254">
        <f t="shared" si="9"/>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10"/>
        <v>1.12</v>
      </c>
      <c r="B91" s="259" t="s">
        <v>70</v>
      </c>
      <c r="C91" s="250" t="s">
        <v>20</v>
      </c>
      <c r="D91" s="251"/>
      <c r="E91" s="355">
        <v>46092</v>
      </c>
      <c r="F91" s="277">
        <f t="shared" si="8"/>
        <v>46098</v>
      </c>
      <c r="G91" s="342">
        <v>7</v>
      </c>
      <c r="H91" s="343">
        <v>0</v>
      </c>
      <c r="I91" s="254">
        <f t="shared" si="9"/>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10"/>
        <v>1.13</v>
      </c>
      <c r="B92" s="259" t="s">
        <v>71</v>
      </c>
      <c r="C92" s="250" t="s">
        <v>28</v>
      </c>
      <c r="D92" s="251"/>
      <c r="E92" s="355">
        <v>46099</v>
      </c>
      <c r="F92" s="277">
        <f t="shared" si="8"/>
        <v>46105</v>
      </c>
      <c r="G92" s="342">
        <v>7</v>
      </c>
      <c r="H92" s="343">
        <v>0</v>
      </c>
      <c r="I92" s="254">
        <f t="shared" si="9"/>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10"/>
        <v>1.14</v>
      </c>
      <c r="B93" s="259" t="s">
        <v>72</v>
      </c>
      <c r="C93" s="250" t="s">
        <v>28</v>
      </c>
      <c r="D93" s="251"/>
      <c r="E93" s="355">
        <v>46106</v>
      </c>
      <c r="F93" s="277">
        <f t="shared" si="8"/>
        <v>46112</v>
      </c>
      <c r="G93" s="342">
        <v>7</v>
      </c>
      <c r="H93" s="343">
        <v>0</v>
      </c>
      <c r="I93" s="254">
        <f t="shared" si="9"/>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10"/>
        <v>1.15</v>
      </c>
      <c r="B94" s="259" t="s">
        <v>73</v>
      </c>
      <c r="C94" s="250" t="s">
        <v>28</v>
      </c>
      <c r="D94" s="251"/>
      <c r="E94" s="355">
        <v>46106</v>
      </c>
      <c r="F94" s="277">
        <f t="shared" si="8"/>
        <v>46112</v>
      </c>
      <c r="G94" s="342">
        <v>7</v>
      </c>
      <c r="H94" s="343">
        <v>0</v>
      </c>
      <c r="I94" s="254">
        <f t="shared" si="9"/>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10"/>
        <v>1.16</v>
      </c>
      <c r="B95" s="259" t="s">
        <v>74</v>
      </c>
      <c r="C95" s="250" t="s">
        <v>28</v>
      </c>
      <c r="D95" s="251"/>
      <c r="E95" s="355">
        <v>46113</v>
      </c>
      <c r="F95" s="277">
        <f t="shared" si="8"/>
        <v>46119</v>
      </c>
      <c r="G95" s="342">
        <v>7</v>
      </c>
      <c r="H95" s="343">
        <v>0</v>
      </c>
      <c r="I95" s="254">
        <f t="shared" si="9"/>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10"/>
        <v>1.17</v>
      </c>
      <c r="B96" s="259" t="s">
        <v>75</v>
      </c>
      <c r="C96" s="250" t="s">
        <v>20</v>
      </c>
      <c r="D96" s="251"/>
      <c r="E96" s="355">
        <v>46113</v>
      </c>
      <c r="F96" s="277">
        <f t="shared" si="8"/>
        <v>46119</v>
      </c>
      <c r="G96" s="342">
        <v>7</v>
      </c>
      <c r="H96" s="343">
        <v>0</v>
      </c>
      <c r="I96" s="254">
        <f t="shared" si="9"/>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10"/>
        <v>1.18</v>
      </c>
      <c r="B97" s="259" t="s">
        <v>76</v>
      </c>
      <c r="C97" s="250" t="s">
        <v>28</v>
      </c>
      <c r="D97" s="251"/>
      <c r="E97" s="355">
        <v>46120</v>
      </c>
      <c r="F97" s="277">
        <f t="shared" si="8"/>
        <v>46126</v>
      </c>
      <c r="G97" s="342">
        <v>7</v>
      </c>
      <c r="H97" s="343">
        <v>0</v>
      </c>
      <c r="I97" s="254">
        <f t="shared" si="9"/>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10"/>
        <v>1.19</v>
      </c>
      <c r="B98" s="259" t="s">
        <v>77</v>
      </c>
      <c r="C98" s="250" t="s">
        <v>20</v>
      </c>
      <c r="D98" s="251"/>
      <c r="E98" s="355">
        <v>46120</v>
      </c>
      <c r="F98" s="277">
        <f t="shared" si="8"/>
        <v>46126</v>
      </c>
      <c r="G98" s="342">
        <v>7</v>
      </c>
      <c r="H98" s="343">
        <v>0</v>
      </c>
      <c r="I98" s="254">
        <f t="shared" si="9"/>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10"/>
        <v>1.20</v>
      </c>
      <c r="B99" s="259" t="s">
        <v>78</v>
      </c>
      <c r="C99" s="250" t="s">
        <v>28</v>
      </c>
      <c r="D99" s="251"/>
      <c r="E99" s="355">
        <v>46127</v>
      </c>
      <c r="F99" s="277">
        <f t="shared" si="8"/>
        <v>46133</v>
      </c>
      <c r="G99" s="342">
        <v>7</v>
      </c>
      <c r="H99" s="343">
        <v>0</v>
      </c>
      <c r="I99" s="254">
        <f t="shared" si="9"/>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10"/>
        <v>1.21</v>
      </c>
      <c r="B100" s="259" t="s">
        <v>79</v>
      </c>
      <c r="C100" s="250" t="s">
        <v>20</v>
      </c>
      <c r="D100" s="251"/>
      <c r="E100" s="355">
        <v>46127</v>
      </c>
      <c r="F100" s="277">
        <f t="shared" si="8"/>
        <v>46133</v>
      </c>
      <c r="G100" s="342">
        <v>7</v>
      </c>
      <c r="H100" s="343">
        <v>0</v>
      </c>
      <c r="I100" s="254">
        <f t="shared" si="9"/>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10"/>
        <v>1.22</v>
      </c>
      <c r="B101" s="259" t="s">
        <v>80</v>
      </c>
      <c r="C101" s="250" t="s">
        <v>28</v>
      </c>
      <c r="D101" s="251"/>
      <c r="E101" s="355">
        <v>46134</v>
      </c>
      <c r="F101" s="277">
        <f t="shared" si="8"/>
        <v>46140</v>
      </c>
      <c r="G101" s="342">
        <v>7</v>
      </c>
      <c r="H101" s="343">
        <v>0</v>
      </c>
      <c r="I101" s="254">
        <f t="shared" si="9"/>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10"/>
        <v>1.23</v>
      </c>
      <c r="B102" s="259" t="s">
        <v>81</v>
      </c>
      <c r="C102" s="250" t="s">
        <v>20</v>
      </c>
      <c r="D102" s="251"/>
      <c r="E102" s="355">
        <v>46134</v>
      </c>
      <c r="F102" s="277">
        <f t="shared" si="8"/>
        <v>46140</v>
      </c>
      <c r="G102" s="342">
        <v>7</v>
      </c>
      <c r="H102" s="343">
        <v>0</v>
      </c>
      <c r="I102" s="254">
        <f t="shared" si="9"/>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10"/>
        <v>1.24</v>
      </c>
      <c r="B103" s="259" t="s">
        <v>82</v>
      </c>
      <c r="C103" s="250" t="s">
        <v>28</v>
      </c>
      <c r="D103" s="251"/>
      <c r="E103" s="355">
        <v>46141</v>
      </c>
      <c r="F103" s="277">
        <f t="shared" si="8"/>
        <v>46147</v>
      </c>
      <c r="G103" s="342">
        <v>7</v>
      </c>
      <c r="H103" s="343">
        <v>0</v>
      </c>
      <c r="I103" s="254">
        <f t="shared" si="9"/>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250" customFormat="1" ht="18" hidden="1">
      <c r="A104" s="248" t="str">
        <f t="shared" si="10"/>
        <v>1.25</v>
      </c>
      <c r="B104" s="259" t="s">
        <v>83</v>
      </c>
      <c r="C104" s="250" t="s">
        <v>28</v>
      </c>
      <c r="D104" s="251"/>
      <c r="E104" s="355">
        <v>46141</v>
      </c>
      <c r="F104" s="277">
        <f t="shared" si="8"/>
        <v>46147</v>
      </c>
      <c r="G104" s="342">
        <v>7</v>
      </c>
      <c r="H104" s="343">
        <v>0</v>
      </c>
      <c r="I104" s="254">
        <f t="shared" si="9"/>
        <v>5</v>
      </c>
      <c r="J104" s="255"/>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8"/>
      <c r="BN104" s="248"/>
    </row>
    <row r="105" spans="1:66" s="250" customFormat="1" ht="18" hidden="1">
      <c r="A105" s="248" t="str">
        <f t="shared" si="10"/>
        <v>1.26</v>
      </c>
      <c r="B105" s="259" t="s">
        <v>84</v>
      </c>
      <c r="C105" s="250" t="s">
        <v>28</v>
      </c>
      <c r="D105" s="251"/>
      <c r="E105" s="355">
        <v>46148</v>
      </c>
      <c r="F105" s="277">
        <f t="shared" si="8"/>
        <v>46154</v>
      </c>
      <c r="G105" s="342">
        <v>7</v>
      </c>
      <c r="H105" s="343">
        <v>0</v>
      </c>
      <c r="I105" s="254">
        <f t="shared" si="9"/>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18" hidden="1">
      <c r="A106" s="248" t="str">
        <f t="shared" si="10"/>
        <v>1.27</v>
      </c>
      <c r="B106" s="259" t="s">
        <v>85</v>
      </c>
      <c r="C106" s="250" t="s">
        <v>28</v>
      </c>
      <c r="D106" s="251"/>
      <c r="E106" s="355">
        <v>46148</v>
      </c>
      <c r="F106" s="277">
        <f t="shared" si="8"/>
        <v>46154</v>
      </c>
      <c r="G106" s="342">
        <v>7</v>
      </c>
      <c r="H106" s="343">
        <v>0</v>
      </c>
      <c r="I106" s="254">
        <f t="shared" si="9"/>
        <v>5</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340" customFormat="1" ht="18" hidden="1">
      <c r="A107" s="346" t="str">
        <f>IF(ISERROR(VALUE(SUBSTITUTE(prevWBS,".",""))),"1",IF(ISERROR(FIND("`",SUBSTITUTE(prevWBS,".","`",1))),TEXT(VALUE(prevWBS)+1,"#"),TEXT(VALUE(LEFT(prevWBS,FIND("`",SUBSTITUTE(prevWBS,".","`",1))-1))+1,"#")))</f>
        <v>2</v>
      </c>
      <c r="B107" s="347" t="s">
        <v>86</v>
      </c>
      <c r="D107" s="348"/>
      <c r="E107" s="356"/>
      <c r="F107" s="356" t="str">
        <f t="shared" si="8"/>
        <v xml:space="preserve"> - </v>
      </c>
      <c r="G107" s="349"/>
      <c r="H107" s="350"/>
      <c r="I107" s="351" t="str">
        <f t="shared" si="9"/>
        <v xml:space="preserve"> - </v>
      </c>
      <c r="J107" s="352"/>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c r="BI107" s="353"/>
      <c r="BJ107" s="353"/>
      <c r="BK107" s="353"/>
      <c r="BL107" s="353"/>
      <c r="BM107" s="353"/>
      <c r="BN107" s="353"/>
    </row>
    <row r="108" spans="1:66" s="250" customFormat="1" ht="18" hidden="1">
      <c r="A108" s="248" t="str">
        <f t="shared" si="10"/>
        <v>2.1</v>
      </c>
      <c r="B108" s="268" t="s">
        <v>87</v>
      </c>
      <c r="C108" s="250" t="s">
        <v>66</v>
      </c>
      <c r="D108" s="251"/>
      <c r="E108" s="355">
        <v>46034</v>
      </c>
      <c r="F108" s="277">
        <f t="shared" si="8"/>
        <v>46038</v>
      </c>
      <c r="G108" s="342">
        <v>5</v>
      </c>
      <c r="H108" s="343">
        <v>0</v>
      </c>
      <c r="I108" s="254">
        <f t="shared" si="9"/>
        <v>5</v>
      </c>
      <c r="J108" s="255"/>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c r="BH108" s="248"/>
      <c r="BI108" s="248"/>
      <c r="BJ108" s="248"/>
      <c r="BK108" s="248"/>
      <c r="BL108" s="248"/>
      <c r="BM108" s="248"/>
      <c r="BN108" s="248"/>
    </row>
    <row r="109" spans="1:66" s="250" customFormat="1" ht="18" hidden="1">
      <c r="A109" s="248" t="str">
        <f t="shared" si="10"/>
        <v>2.2</v>
      </c>
      <c r="B109" s="268" t="s">
        <v>88</v>
      </c>
      <c r="C109" s="250" t="s">
        <v>89</v>
      </c>
      <c r="D109" s="251"/>
      <c r="E109" s="355">
        <v>46023</v>
      </c>
      <c r="F109" s="277">
        <f t="shared" si="8"/>
        <v>46032</v>
      </c>
      <c r="G109" s="342">
        <v>10</v>
      </c>
      <c r="H109" s="343">
        <v>0</v>
      </c>
      <c r="I109" s="254">
        <v>6</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45" hidden="1" customHeight="1">
      <c r="A110" s="248" t="str">
        <f t="shared" si="10"/>
        <v>2.3</v>
      </c>
      <c r="B110" s="268" t="s">
        <v>90</v>
      </c>
      <c r="C110" s="250" t="s">
        <v>58</v>
      </c>
      <c r="D110" s="251"/>
      <c r="E110" s="355">
        <v>46034</v>
      </c>
      <c r="F110" s="277">
        <f t="shared" si="8"/>
        <v>46038</v>
      </c>
      <c r="G110" s="342">
        <v>5</v>
      </c>
      <c r="H110" s="343">
        <v>0</v>
      </c>
      <c r="I110" s="254">
        <v>5</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340" customFormat="1" ht="18" hidden="1">
      <c r="A111" s="346" t="str">
        <f>IF(ISERROR(VALUE(SUBSTITUTE(prevWBS,".",""))),"1",IF(ISERROR(FIND("`",SUBSTITUTE(prevWBS,".","`",1))),TEXT(VALUE(prevWBS)+1,"#"),TEXT(VALUE(LEFT(prevWBS,FIND("`",SUBSTITUTE(prevWBS,".","`",1))-1))+1,"#")))</f>
        <v>3</v>
      </c>
      <c r="B111" s="347" t="s">
        <v>91</v>
      </c>
      <c r="D111" s="348"/>
      <c r="E111" s="356"/>
      <c r="F111" s="356" t="str">
        <f t="shared" si="8"/>
        <v xml:space="preserve"> - </v>
      </c>
      <c r="G111" s="349"/>
      <c r="H111" s="350"/>
      <c r="I111" s="351" t="str">
        <f t="shared" ref="I111" si="11">IF(OR(F111=0,E111=0)," - ",NETWORKDAYS(E111,F111))</f>
        <v xml:space="preserve"> - </v>
      </c>
      <c r="J111" s="352"/>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3"/>
      <c r="BD111" s="353"/>
      <c r="BE111" s="353"/>
      <c r="BF111" s="353"/>
      <c r="BG111" s="353"/>
      <c r="BH111" s="353"/>
      <c r="BI111" s="353"/>
      <c r="BJ111" s="353"/>
      <c r="BK111" s="353"/>
      <c r="BL111" s="353"/>
      <c r="BM111" s="353"/>
      <c r="BN111" s="353"/>
    </row>
    <row r="112" spans="1:66" s="250" customFormat="1" ht="18" hidden="1">
      <c r="A112" s="248" t="str">
        <f t="shared" si="10"/>
        <v>3.1</v>
      </c>
      <c r="B112" s="268" t="s">
        <v>92</v>
      </c>
      <c r="C112" s="250" t="s">
        <v>66</v>
      </c>
      <c r="D112" s="251"/>
      <c r="E112" s="355">
        <v>46041</v>
      </c>
      <c r="F112" s="277">
        <f t="shared" si="8"/>
        <v>46044</v>
      </c>
      <c r="G112" s="342">
        <v>4</v>
      </c>
      <c r="H112" s="343">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10"/>
        <v>3.2</v>
      </c>
      <c r="B113" s="268" t="s">
        <v>93</v>
      </c>
      <c r="C113" s="250" t="s">
        <v>58</v>
      </c>
      <c r="D113" s="251"/>
      <c r="E113" s="355">
        <v>46041</v>
      </c>
      <c r="F113" s="277">
        <f t="shared" si="8"/>
        <v>46044</v>
      </c>
      <c r="G113" s="342">
        <v>4</v>
      </c>
      <c r="H113" s="343">
        <v>0</v>
      </c>
      <c r="I113" s="254">
        <v>4</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250" customFormat="1" ht="18" hidden="1">
      <c r="A114" s="248" t="str">
        <f t="shared" si="10"/>
        <v>3.3</v>
      </c>
      <c r="B114" s="268" t="s">
        <v>94</v>
      </c>
      <c r="C114" s="250" t="s">
        <v>20</v>
      </c>
      <c r="D114" s="251"/>
      <c r="E114" s="355">
        <v>46045</v>
      </c>
      <c r="F114" s="277">
        <f t="shared" si="8"/>
        <v>46050</v>
      </c>
      <c r="G114" s="342">
        <v>6</v>
      </c>
      <c r="H114" s="343">
        <v>0</v>
      </c>
      <c r="I114" s="254">
        <v>4</v>
      </c>
      <c r="J114" s="255"/>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row>
    <row r="115" spans="1:66" s="250" customFormat="1" ht="18" hidden="1">
      <c r="A115" s="248" t="str">
        <f t="shared" si="10"/>
        <v>3.4</v>
      </c>
      <c r="B115" s="268" t="s">
        <v>95</v>
      </c>
      <c r="C115" s="250" t="s">
        <v>20</v>
      </c>
      <c r="D115" s="251"/>
      <c r="E115" s="355">
        <v>46051</v>
      </c>
      <c r="F115" s="277">
        <f t="shared" si="8"/>
        <v>46056</v>
      </c>
      <c r="G115" s="342">
        <v>6</v>
      </c>
      <c r="H115" s="343">
        <v>0</v>
      </c>
      <c r="I115" s="254">
        <v>4</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row r="116" spans="1:66" s="250" customFormat="1" ht="18" hidden="1">
      <c r="A116" s="248" t="str">
        <f t="shared" si="10"/>
        <v>3.5</v>
      </c>
      <c r="B116" s="268" t="s">
        <v>96</v>
      </c>
      <c r="C116" s="250" t="s">
        <v>28</v>
      </c>
      <c r="D116" s="251"/>
      <c r="E116" s="355">
        <v>46045</v>
      </c>
      <c r="F116" s="277">
        <f t="shared" si="8"/>
        <v>46050</v>
      </c>
      <c r="G116" s="342">
        <v>6</v>
      </c>
      <c r="H116" s="343">
        <v>0</v>
      </c>
      <c r="I116" s="254">
        <v>4</v>
      </c>
      <c r="J116" s="255"/>
      <c r="K116" s="248"/>
      <c r="L116" s="248"/>
      <c r="M116" s="248"/>
      <c r="N116" s="248"/>
      <c r="O116" s="248"/>
      <c r="P116" s="248"/>
      <c r="Q116" s="248"/>
      <c r="R116" s="248"/>
      <c r="S116" s="248"/>
      <c r="T116" s="248"/>
      <c r="U116" s="248"/>
      <c r="V116" s="248"/>
      <c r="W116" s="248"/>
      <c r="X116" s="248"/>
      <c r="Y116" s="248"/>
      <c r="Z116" s="248"/>
      <c r="AA116" s="248"/>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AX116" s="248"/>
      <c r="AY116" s="248"/>
      <c r="AZ116" s="248"/>
      <c r="BA116" s="248"/>
      <c r="BB116" s="248"/>
      <c r="BC116" s="248"/>
      <c r="BD116" s="248"/>
      <c r="BE116" s="248"/>
      <c r="BF116" s="248"/>
      <c r="BG116" s="248"/>
      <c r="BH116" s="248"/>
      <c r="BI116" s="248"/>
      <c r="BJ116" s="248"/>
      <c r="BK116" s="248"/>
      <c r="BL116" s="248"/>
      <c r="BM116" s="248"/>
      <c r="BN116" s="248"/>
    </row>
    <row r="117" spans="1:66" s="340" customFormat="1" ht="18" hidden="1">
      <c r="A117" s="346" t="str">
        <f>IF(ISERROR(VALUE(SUBSTITUTE(prevWBS,".",""))),"1",IF(ISERROR(FIND("`",SUBSTITUTE(prevWBS,".","`",1))),TEXT(VALUE(prevWBS)+1,"#"),TEXT(VALUE(LEFT(prevWBS,FIND("`",SUBSTITUTE(prevWBS,".","`",1))-1))+1,"#")))</f>
        <v>4</v>
      </c>
      <c r="B117" s="347" t="s">
        <v>97</v>
      </c>
      <c r="D117" s="348"/>
      <c r="E117" s="356"/>
      <c r="F117" s="356" t="str">
        <f t="shared" si="8"/>
        <v xml:space="preserve"> - </v>
      </c>
      <c r="G117" s="349"/>
      <c r="H117" s="350"/>
      <c r="I117" s="351" t="str">
        <f t="shared" ref="I117" si="12">IF(OR(F117=0,E117=0)," - ",NETWORKDAYS(E117,F117))</f>
        <v xml:space="preserve"> - </v>
      </c>
      <c r="J117" s="352"/>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3"/>
      <c r="BD117" s="353"/>
      <c r="BE117" s="353"/>
      <c r="BF117" s="353"/>
      <c r="BG117" s="353"/>
      <c r="BH117" s="353"/>
      <c r="BI117" s="353"/>
      <c r="BJ117" s="353"/>
      <c r="BK117" s="353"/>
      <c r="BL117" s="353"/>
      <c r="BM117" s="353"/>
      <c r="BN117" s="353"/>
    </row>
    <row r="118" spans="1:66" s="250" customFormat="1" ht="18" hidden="1">
      <c r="A118" s="248" t="str">
        <f t="shared" si="10"/>
        <v>4.1</v>
      </c>
      <c r="B118" s="268" t="s">
        <v>98</v>
      </c>
      <c r="C118" s="250" t="s">
        <v>66</v>
      </c>
      <c r="D118" s="251"/>
      <c r="E118" s="355">
        <v>46051</v>
      </c>
      <c r="F118" s="277">
        <f t="shared" si="8"/>
        <v>46056</v>
      </c>
      <c r="G118" s="342">
        <v>6</v>
      </c>
      <c r="H118" s="343">
        <v>0</v>
      </c>
      <c r="I118" s="254">
        <v>4</v>
      </c>
      <c r="J118" s="255"/>
      <c r="K118" s="248"/>
      <c r="L118" s="248"/>
      <c r="M118" s="248"/>
      <c r="N118" s="248"/>
      <c r="O118" s="248"/>
      <c r="P118" s="248"/>
      <c r="Q118" s="248"/>
      <c r="R118" s="248"/>
      <c r="S118" s="248"/>
      <c r="T118" s="248"/>
      <c r="U118" s="248"/>
      <c r="V118" s="248"/>
      <c r="W118" s="248"/>
      <c r="X118" s="248"/>
      <c r="Y118" s="248"/>
      <c r="Z118" s="248"/>
      <c r="AA118" s="248"/>
      <c r="AB118" s="248"/>
      <c r="AC118" s="248"/>
      <c r="AD118" s="248"/>
      <c r="AE118" s="248"/>
      <c r="AF118" s="248"/>
      <c r="AG118" s="248"/>
      <c r="AH118" s="248"/>
      <c r="AI118" s="248"/>
      <c r="AJ118" s="248"/>
      <c r="AK118" s="248"/>
      <c r="AL118" s="248"/>
      <c r="AM118" s="248"/>
      <c r="AN118" s="248"/>
      <c r="AO118" s="248"/>
      <c r="AP118" s="248"/>
      <c r="AQ118" s="248"/>
      <c r="AR118" s="248"/>
      <c r="AS118" s="248"/>
      <c r="AT118" s="248"/>
      <c r="AU118" s="248"/>
      <c r="AV118" s="248"/>
      <c r="AW118" s="248"/>
      <c r="AX118" s="248"/>
      <c r="AY118" s="248"/>
      <c r="AZ118" s="248"/>
      <c r="BA118" s="248"/>
      <c r="BB118" s="248"/>
      <c r="BC118" s="248"/>
      <c r="BD118" s="248"/>
      <c r="BE118" s="248"/>
      <c r="BF118" s="248"/>
      <c r="BG118" s="248"/>
      <c r="BH118" s="248"/>
      <c r="BI118" s="248"/>
      <c r="BJ118" s="248"/>
      <c r="BK118" s="248"/>
      <c r="BL118" s="248"/>
      <c r="BM118" s="248"/>
      <c r="BN118" s="248"/>
    </row>
  </sheetData>
  <sheetProtection formatCells="0" formatColumns="0" formatRows="0" insertRows="0" deleteRows="0"/>
  <autoFilter ref="A7:BN59"/>
  <mergeCells count="19">
    <mergeCell ref="AT5:AZ5"/>
    <mergeCell ref="BA5:BG5"/>
    <mergeCell ref="BH5:BN5"/>
    <mergeCell ref="AM4:AS4"/>
    <mergeCell ref="AT4:AZ4"/>
    <mergeCell ref="BA4:BG4"/>
    <mergeCell ref="BH4:BN4"/>
    <mergeCell ref="AM5:AS5"/>
    <mergeCell ref="C5:E5"/>
    <mergeCell ref="K5:Q5"/>
    <mergeCell ref="R5:X5"/>
    <mergeCell ref="Y5:AE5"/>
    <mergeCell ref="AF5:AL5"/>
    <mergeCell ref="AF4:AL4"/>
    <mergeCell ref="K1:AE1"/>
    <mergeCell ref="C4:E4"/>
    <mergeCell ref="K4:Q4"/>
    <mergeCell ref="R4:X4"/>
    <mergeCell ref="Y4:AE4"/>
  </mergeCells>
  <conditionalFormatting sqref="H11">
    <cfRule type="dataBar" priority="20">
      <dataBar>
        <cfvo type="num" val="0"/>
        <cfvo type="num" val="1"/>
        <color theme="0" tint="-0.34998626667073579"/>
      </dataBar>
      <extLst>
        <ext xmlns:x14="http://schemas.microsoft.com/office/spreadsheetml/2009/9/main" uri="{B025F937-C7B1-47D3-B67F-A62EFF666E3E}">
          <x14:id>{79344092-3A25-4CF5-869E-0F02B451E71E}</x14:id>
        </ext>
      </extLst>
    </cfRule>
  </conditionalFormatting>
  <conditionalFormatting sqref="H18">
    <cfRule type="dataBar" priority="9">
      <dataBar>
        <cfvo type="num" val="0"/>
        <cfvo type="num" val="1"/>
        <color theme="0" tint="-0.34998626667073579"/>
      </dataBar>
      <extLst>
        <ext xmlns:x14="http://schemas.microsoft.com/office/spreadsheetml/2009/9/main" uri="{B025F937-C7B1-47D3-B67F-A62EFF666E3E}">
          <x14:id>{D96EC5F4-A4C4-49BB-87C2-ABFEC6647D1B}</x14:id>
        </ext>
      </extLst>
    </cfRule>
  </conditionalFormatting>
  <conditionalFormatting sqref="H19">
    <cfRule type="dataBar" priority="5">
      <dataBar>
        <cfvo type="num" val="0"/>
        <cfvo type="num" val="1"/>
        <color theme="0" tint="-0.34998626667073579"/>
      </dataBar>
      <extLst>
        <ext xmlns:x14="http://schemas.microsoft.com/office/spreadsheetml/2009/9/main" uri="{B025F937-C7B1-47D3-B67F-A62EFF666E3E}">
          <x14:id>{576627D9-7C20-42B3-8C8D-A6F2AD72C0E8}</x14:id>
        </ext>
      </extLst>
    </cfRule>
  </conditionalFormatting>
  <conditionalFormatting sqref="H32">
    <cfRule type="dataBar" priority="4">
      <dataBar>
        <cfvo type="num" val="0"/>
        <cfvo type="num" val="1"/>
        <color theme="0" tint="-0.34998626667073579"/>
      </dataBar>
      <extLst>
        <ext xmlns:x14="http://schemas.microsoft.com/office/spreadsheetml/2009/9/main" uri="{B025F937-C7B1-47D3-B67F-A62EFF666E3E}">
          <x14:id>{39E72462-3683-4C46-ACE8-123380B7C4F7}</x14:id>
        </ext>
      </extLst>
    </cfRule>
  </conditionalFormatting>
  <conditionalFormatting sqref="K32:BN32">
    <cfRule type="expression" dxfId="96" priority="1">
      <formula>K$6=TODAY()</formula>
    </cfRule>
    <cfRule type="expression" dxfId="95" priority="2">
      <formula>AND($E32&lt;=K$6,ROUNDDOWN(($F32-$E32+1)*$H32,0)+$E32-1&gt;=K$6)</formula>
    </cfRule>
    <cfRule type="expression" dxfId="94" priority="3">
      <formula>AND(NOT(ISBLANK($E32)),$E32&lt;=K$6,$F32&gt;=K$6)</formula>
    </cfRule>
  </conditionalFormatting>
  <conditionalFormatting sqref="H33">
    <cfRule type="dataBar" priority="17">
      <dataBar>
        <cfvo type="num" val="0"/>
        <cfvo type="num" val="1"/>
        <color theme="0" tint="-0.34998626667073579"/>
      </dataBar>
      <extLst>
        <ext xmlns:x14="http://schemas.microsoft.com/office/spreadsheetml/2009/9/main" uri="{B025F937-C7B1-47D3-B67F-A62EFF666E3E}">
          <x14:id>{3B03B512-779C-414C-81C9-4D1ECAF2457F}</x14:id>
        </ext>
      </extLst>
    </cfRule>
  </conditionalFormatting>
  <conditionalFormatting sqref="H34">
    <cfRule type="dataBar" priority="16">
      <dataBar>
        <cfvo type="num" val="0"/>
        <cfvo type="num" val="1"/>
        <color theme="0" tint="-0.34998626667073579"/>
      </dataBar>
      <extLst>
        <ext xmlns:x14="http://schemas.microsoft.com/office/spreadsheetml/2009/9/main" uri="{B025F937-C7B1-47D3-B67F-A62EFF666E3E}">
          <x14:id>{44B2DB60-76FD-4616-9E58-43E1DD17F00C}</x14:id>
        </ext>
      </extLst>
    </cfRule>
  </conditionalFormatting>
  <conditionalFormatting sqref="H35">
    <cfRule type="dataBar" priority="15">
      <dataBar>
        <cfvo type="num" val="0"/>
        <cfvo type="num" val="1"/>
        <color theme="0" tint="-0.34998626667073579"/>
      </dataBar>
      <extLst>
        <ext xmlns:x14="http://schemas.microsoft.com/office/spreadsheetml/2009/9/main" uri="{B025F937-C7B1-47D3-B67F-A62EFF666E3E}">
          <x14:id>{90DA0DFB-940F-4EA8-978E-C18D31A0F255}</x14:id>
        </ext>
      </extLst>
    </cfRule>
  </conditionalFormatting>
  <conditionalFormatting sqref="H36">
    <cfRule type="dataBar" priority="14">
      <dataBar>
        <cfvo type="num" val="0"/>
        <cfvo type="num" val="1"/>
        <color theme="0" tint="-0.34998626667073579"/>
      </dataBar>
      <extLst>
        <ext xmlns:x14="http://schemas.microsoft.com/office/spreadsheetml/2009/9/main" uri="{B025F937-C7B1-47D3-B67F-A62EFF666E3E}">
          <x14:id>{F5B3CBA9-F774-4D93-A28A-3F9866C4C155}</x14:id>
        </ext>
      </extLst>
    </cfRule>
  </conditionalFormatting>
  <conditionalFormatting sqref="H37">
    <cfRule type="dataBar" priority="13">
      <dataBar>
        <cfvo type="num" val="0"/>
        <cfvo type="num" val="1"/>
        <color theme="0" tint="-0.34998626667073579"/>
      </dataBar>
      <extLst>
        <ext xmlns:x14="http://schemas.microsoft.com/office/spreadsheetml/2009/9/main" uri="{B025F937-C7B1-47D3-B67F-A62EFF666E3E}">
          <x14:id>{4C613639-ECD6-4476-B6AB-4E415D0F18A7}</x14:id>
        </ext>
      </extLst>
    </cfRule>
  </conditionalFormatting>
  <conditionalFormatting sqref="H38">
    <cfRule type="dataBar" priority="12">
      <dataBar>
        <cfvo type="num" val="0"/>
        <cfvo type="num" val="1"/>
        <color theme="0" tint="-0.34998626667073579"/>
      </dataBar>
      <extLst>
        <ext xmlns:x14="http://schemas.microsoft.com/office/spreadsheetml/2009/9/main" uri="{B025F937-C7B1-47D3-B67F-A62EFF666E3E}">
          <x14:id>{9AB98E75-9362-4FDC-995B-0C964ED08D36}</x14:id>
        </ext>
      </extLst>
    </cfRule>
  </conditionalFormatting>
  <conditionalFormatting sqref="H39">
    <cfRule type="dataBar" priority="11">
      <dataBar>
        <cfvo type="num" val="0"/>
        <cfvo type="num" val="1"/>
        <color theme="0" tint="-0.34998626667073579"/>
      </dataBar>
      <extLst>
        <ext xmlns:x14="http://schemas.microsoft.com/office/spreadsheetml/2009/9/main" uri="{B025F937-C7B1-47D3-B67F-A62EFF666E3E}">
          <x14:id>{CB2423BB-4FF8-496F-82DE-CB22E67763FE}</x14:id>
        </ext>
      </extLst>
    </cfRule>
  </conditionalFormatting>
  <conditionalFormatting sqref="H93">
    <cfRule type="dataBar" priority="27">
      <dataBar>
        <cfvo type="num" val="0"/>
        <cfvo type="num" val="1"/>
        <color theme="0" tint="-0.34998626667073579"/>
      </dataBar>
      <extLst>
        <ext xmlns:x14="http://schemas.microsoft.com/office/spreadsheetml/2009/9/main" uri="{B025F937-C7B1-47D3-B67F-A62EFF666E3E}">
          <x14:id>{61008671-1744-4B29-9189-C1E316A06DCC}</x14:id>
        </ext>
      </extLst>
    </cfRule>
  </conditionalFormatting>
  <conditionalFormatting sqref="H94">
    <cfRule type="dataBar" priority="26">
      <dataBar>
        <cfvo type="num" val="0"/>
        <cfvo type="num" val="1"/>
        <color theme="0" tint="-0.34998626667073579"/>
      </dataBar>
      <extLst>
        <ext xmlns:x14="http://schemas.microsoft.com/office/spreadsheetml/2009/9/main" uri="{B025F937-C7B1-47D3-B67F-A62EFF666E3E}">
          <x14:id>{758997B0-E51A-4B1A-BB39-932211BF1FB2}</x14:id>
        </ext>
      </extLst>
    </cfRule>
  </conditionalFormatting>
  <conditionalFormatting sqref="H102">
    <cfRule type="dataBar" priority="25">
      <dataBar>
        <cfvo type="num" val="0"/>
        <cfvo type="num" val="1"/>
        <color theme="0" tint="-0.34998626667073579"/>
      </dataBar>
      <extLst>
        <ext xmlns:x14="http://schemas.microsoft.com/office/spreadsheetml/2009/9/main" uri="{B025F937-C7B1-47D3-B67F-A62EFF666E3E}">
          <x14:id>{DB3FDFC0-AE79-4A2F-AD8F-8C20D73541AF}</x14:id>
        </ext>
      </extLst>
    </cfRule>
  </conditionalFormatting>
  <conditionalFormatting sqref="H103">
    <cfRule type="dataBar" priority="24">
      <dataBar>
        <cfvo type="num" val="0"/>
        <cfvo type="num" val="1"/>
        <color theme="0" tint="-0.34998626667073579"/>
      </dataBar>
      <extLst>
        <ext xmlns:x14="http://schemas.microsoft.com/office/spreadsheetml/2009/9/main" uri="{B025F937-C7B1-47D3-B67F-A62EFF666E3E}">
          <x14:id>{2C123065-FBD8-4274-8576-105B42F88B61}</x14:id>
        </ext>
      </extLst>
    </cfRule>
  </conditionalFormatting>
  <conditionalFormatting sqref="H104">
    <cfRule type="dataBar" priority="23">
      <dataBar>
        <cfvo type="num" val="0"/>
        <cfvo type="num" val="1"/>
        <color theme="0" tint="-0.34998626667073579"/>
      </dataBar>
      <extLst>
        <ext xmlns:x14="http://schemas.microsoft.com/office/spreadsheetml/2009/9/main" uri="{B025F937-C7B1-47D3-B67F-A62EFF666E3E}">
          <x14:id>{AE486483-341E-4979-9DF9-78D66B5A6175}</x14:id>
        </ext>
      </extLst>
    </cfRule>
  </conditionalFormatting>
  <conditionalFormatting sqref="H105">
    <cfRule type="dataBar" priority="22">
      <dataBar>
        <cfvo type="num" val="0"/>
        <cfvo type="num" val="1"/>
        <color theme="0" tint="-0.34998626667073579"/>
      </dataBar>
      <extLst>
        <ext xmlns:x14="http://schemas.microsoft.com/office/spreadsheetml/2009/9/main" uri="{B025F937-C7B1-47D3-B67F-A62EFF666E3E}">
          <x14:id>{C7C035DA-48EA-4DB9-BCD0-5EFC1962D24E}</x14:id>
        </ext>
      </extLst>
    </cfRule>
  </conditionalFormatting>
  <conditionalFormatting sqref="H106">
    <cfRule type="dataBar" priority="21">
      <dataBar>
        <cfvo type="num" val="0"/>
        <cfvo type="num" val="1"/>
        <color theme="0" tint="-0.34998626667073579"/>
      </dataBar>
      <extLst>
        <ext xmlns:x14="http://schemas.microsoft.com/office/spreadsheetml/2009/9/main" uri="{B025F937-C7B1-47D3-B67F-A62EFF666E3E}">
          <x14:id>{C92B888B-07ED-43D9-B5CC-C298028FF77B}</x14:id>
        </ext>
      </extLst>
    </cfRule>
  </conditionalFormatting>
  <conditionalFormatting sqref="H107">
    <cfRule type="dataBar" priority="33">
      <dataBar>
        <cfvo type="num" val="0"/>
        <cfvo type="num" val="1"/>
        <color theme="0" tint="-0.34998626667073579"/>
      </dataBar>
      <extLst>
        <ext xmlns:x14="http://schemas.microsoft.com/office/spreadsheetml/2009/9/main" uri="{B025F937-C7B1-47D3-B67F-A62EFF666E3E}">
          <x14:id>{D1FB86ED-2023-499C-9A08-3DF0F9381AEA}</x14:id>
        </ext>
      </extLst>
    </cfRule>
  </conditionalFormatting>
  <conditionalFormatting sqref="H111">
    <cfRule type="dataBar" priority="31">
      <dataBar>
        <cfvo type="num" val="0"/>
        <cfvo type="num" val="1"/>
        <color theme="0" tint="-0.34998626667073579"/>
      </dataBar>
      <extLst>
        <ext xmlns:x14="http://schemas.microsoft.com/office/spreadsheetml/2009/9/main" uri="{B025F937-C7B1-47D3-B67F-A62EFF666E3E}">
          <x14:id>{8202A2AB-8327-4490-BAD6-23CBEEFC5198}</x14:id>
        </ext>
      </extLst>
    </cfRule>
  </conditionalFormatting>
  <conditionalFormatting sqref="H117">
    <cfRule type="dataBar" priority="29">
      <dataBar>
        <cfvo type="num" val="0"/>
        <cfvo type="num" val="1"/>
        <color theme="0" tint="-0.34998626667073579"/>
      </dataBar>
      <extLst>
        <ext xmlns:x14="http://schemas.microsoft.com/office/spreadsheetml/2009/9/main" uri="{B025F937-C7B1-47D3-B67F-A62EFF666E3E}">
          <x14:id>{B539A851-48B8-4A8A-9BDC-EF183B0DB4ED}</x14:id>
        </ext>
      </extLst>
    </cfRule>
  </conditionalFormatting>
  <conditionalFormatting sqref="H118">
    <cfRule type="dataBar" priority="28">
      <dataBar>
        <cfvo type="num" val="0"/>
        <cfvo type="num" val="1"/>
        <color theme="0" tint="-0.34998626667073579"/>
      </dataBar>
      <extLst>
        <ext xmlns:x14="http://schemas.microsoft.com/office/spreadsheetml/2009/9/main" uri="{B025F937-C7B1-47D3-B67F-A62EFF666E3E}">
          <x14:id>{D71BD8E4-EC35-4CD0-A565-7F5AD8C3C67A}</x14:id>
        </ext>
      </extLst>
    </cfRule>
  </conditionalFormatting>
  <conditionalFormatting sqref="H12:H15">
    <cfRule type="dataBar" priority="19">
      <dataBar>
        <cfvo type="num" val="0"/>
        <cfvo type="num" val="1"/>
        <color theme="0" tint="-0.34998626667073579"/>
      </dataBar>
      <extLst>
        <ext xmlns:x14="http://schemas.microsoft.com/office/spreadsheetml/2009/9/main" uri="{B025F937-C7B1-47D3-B67F-A62EFF666E3E}">
          <x14:id>{1727FDC3-B783-49E0-966A-49C7F622EC32}</x14:id>
        </ext>
      </extLst>
    </cfRule>
  </conditionalFormatting>
  <conditionalFormatting sqref="H16:H17">
    <cfRule type="dataBar" priority="18">
      <dataBar>
        <cfvo type="num" val="0"/>
        <cfvo type="num" val="1"/>
        <color theme="0" tint="-0.34998626667073579"/>
      </dataBar>
      <extLst>
        <ext xmlns:x14="http://schemas.microsoft.com/office/spreadsheetml/2009/9/main" uri="{B025F937-C7B1-47D3-B67F-A62EFF666E3E}">
          <x14:id>{9DCD19B9-BE4C-4F56-B872-D08EE5B0F8A3}</x14:id>
        </ext>
      </extLst>
    </cfRule>
  </conditionalFormatting>
  <conditionalFormatting sqref="H85:H89">
    <cfRule type="dataBar" priority="37">
      <dataBar>
        <cfvo type="num" val="0"/>
        <cfvo type="num" val="1"/>
        <color theme="0" tint="-0.34998626667073579"/>
      </dataBar>
      <extLst>
        <ext xmlns:x14="http://schemas.microsoft.com/office/spreadsheetml/2009/9/main" uri="{B025F937-C7B1-47D3-B67F-A62EFF666E3E}">
          <x14:id>{F7C0E722-68B7-422D-8B7E-F40C5EF63A45}</x14:id>
        </ext>
      </extLst>
    </cfRule>
  </conditionalFormatting>
  <conditionalFormatting sqref="H90:H92">
    <cfRule type="dataBar" priority="36">
      <dataBar>
        <cfvo type="num" val="0"/>
        <cfvo type="num" val="1"/>
        <color theme="0" tint="-0.34998626667073579"/>
      </dataBar>
      <extLst>
        <ext xmlns:x14="http://schemas.microsoft.com/office/spreadsheetml/2009/9/main" uri="{B025F937-C7B1-47D3-B67F-A62EFF666E3E}">
          <x14:id>{0487837E-1311-40B7-933C-5E4EC942ECF8}</x14:id>
        </ext>
      </extLst>
    </cfRule>
  </conditionalFormatting>
  <conditionalFormatting sqref="H95:H99">
    <cfRule type="dataBar" priority="35">
      <dataBar>
        <cfvo type="num" val="0"/>
        <cfvo type="num" val="1"/>
        <color theme="0" tint="-0.34998626667073579"/>
      </dataBar>
      <extLst>
        <ext xmlns:x14="http://schemas.microsoft.com/office/spreadsheetml/2009/9/main" uri="{B025F937-C7B1-47D3-B67F-A62EFF666E3E}">
          <x14:id>{B22DF431-F5B0-4B84-95FD-9AAD27C687B2}</x14:id>
        </ext>
      </extLst>
    </cfRule>
  </conditionalFormatting>
  <conditionalFormatting sqref="H100:H101">
    <cfRule type="dataBar" priority="34">
      <dataBar>
        <cfvo type="num" val="0"/>
        <cfvo type="num" val="1"/>
        <color theme="0" tint="-0.34998626667073579"/>
      </dataBar>
      <extLst>
        <ext xmlns:x14="http://schemas.microsoft.com/office/spreadsheetml/2009/9/main" uri="{B025F937-C7B1-47D3-B67F-A62EFF666E3E}">
          <x14:id>{F232E56B-D6DD-45DE-893E-D48D05D72D4F}</x14:id>
        </ext>
      </extLst>
    </cfRule>
  </conditionalFormatting>
  <conditionalFormatting sqref="H108:H110">
    <cfRule type="dataBar" priority="32">
      <dataBar>
        <cfvo type="num" val="0"/>
        <cfvo type="num" val="1"/>
        <color theme="0" tint="-0.34998626667073579"/>
      </dataBar>
      <extLst>
        <ext xmlns:x14="http://schemas.microsoft.com/office/spreadsheetml/2009/9/main" uri="{B025F937-C7B1-47D3-B67F-A62EFF666E3E}">
          <x14:id>{A39D0AF8-9DDB-4FEF-BBE1-5502D16BB620}</x14:id>
        </ext>
      </extLst>
    </cfRule>
  </conditionalFormatting>
  <conditionalFormatting sqref="H112:H116">
    <cfRule type="dataBar" priority="30">
      <dataBar>
        <cfvo type="num" val="0"/>
        <cfvo type="num" val="1"/>
        <color theme="0" tint="-0.34998626667073579"/>
      </dataBar>
      <extLst>
        <ext xmlns:x14="http://schemas.microsoft.com/office/spreadsheetml/2009/9/main" uri="{B025F937-C7B1-47D3-B67F-A62EFF666E3E}">
          <x14:id>{9BD67512-814F-4D32-B3ED-CE279505AB30}</x14:id>
        </ext>
      </extLst>
    </cfRule>
  </conditionalFormatting>
  <conditionalFormatting sqref="K6:BN7">
    <cfRule type="expression" dxfId="93" priority="39">
      <formula>K$6=TODAY()</formula>
    </cfRule>
  </conditionalFormatting>
  <conditionalFormatting sqref="K6:BN31 K33:BN59 K65:BN118 K9:L59">
    <cfRule type="expression" dxfId="92" priority="6">
      <formula>K$6=TODAY()</formula>
    </cfRule>
  </conditionalFormatting>
  <conditionalFormatting sqref="H8:H10 H79:H84 H20:H31">
    <cfRule type="dataBar" priority="38">
      <dataBar>
        <cfvo type="num" val="0"/>
        <cfvo type="num" val="1"/>
        <color theme="0" tint="-0.34998626667073579"/>
      </dataBar>
      <extLst>
        <ext xmlns:x14="http://schemas.microsoft.com/office/spreadsheetml/2009/9/main" uri="{B025F937-C7B1-47D3-B67F-A62EFF666E3E}">
          <x14:id>{76634BD3-F7F3-42B0-A91C-08C7DB695D6C}</x14:id>
        </ext>
      </extLst>
    </cfRule>
  </conditionalFormatting>
  <conditionalFormatting sqref="K8:BN31 K33:BN59 K65:BN118 K9:L59">
    <cfRule type="expression" dxfId="91" priority="7">
      <formula>AND($E8&lt;=K$6,ROUNDDOWN(($F8-$E8+1)*$H8,0)+$E8-1&gt;=K$6)</formula>
    </cfRule>
    <cfRule type="expression" dxfId="90" priority="8">
      <formula>AND(NOT(ISBLANK($E8)),$E8&lt;=K$6,$F8&gt;=K$6)</formula>
    </cfRule>
  </conditionalFormatting>
  <conditionalFormatting sqref="H40:H59 H65:H78">
    <cfRule type="dataBar" priority="10">
      <dataBar>
        <cfvo type="num" val="0"/>
        <cfvo type="num" val="1"/>
        <color theme="0" tint="-0.34998626667073579"/>
      </dataBar>
      <extLst>
        <ext xmlns:x14="http://schemas.microsoft.com/office/spreadsheetml/2009/9/main" uri="{B025F937-C7B1-47D3-B67F-A62EFF666E3E}">
          <x14:id>{BE2C57BE-D3D2-4635-B1F8-5670B3D069E0}</x14:id>
        </ext>
      </extLst>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0961" r:id="rId3" name="Scroll Bar 1">
              <controlPr defaultSize="0" print="0" autoPict="0">
                <anchor moveWithCells="1">
                  <from>
                    <xdr:col>9</xdr:col>
                    <xdr:colOff>95250</xdr:colOff>
                    <xdr:row>1</xdr:row>
                    <xdr:rowOff>123825</xdr:rowOff>
                  </from>
                  <to>
                    <xdr:col>25</xdr:col>
                    <xdr:colOff>152400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79344092-3A25-4CF5-869E-0F02B451E71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D96EC5F4-A4C4-49BB-87C2-ABFEC6647D1B}">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576627D9-7C20-42B3-8C8D-A6F2AD72C0E8}">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39E72462-3683-4C46-ACE8-123380B7C4F7}">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B03B512-779C-414C-81C9-4D1ECAF2457F}">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44B2DB60-76FD-4616-9E58-43E1DD17F00C}">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90DA0DFB-940F-4EA8-978E-C18D31A0F255}">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F5B3CBA9-F774-4D93-A28A-3F9866C4C155}">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4C613639-ECD6-4476-B6AB-4E415D0F18A7}">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9AB98E75-9362-4FDC-995B-0C964ED08D36}">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CB2423BB-4FF8-496F-82DE-CB22E67763FE}">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61008671-1744-4B29-9189-C1E316A06DCC}">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758997B0-E51A-4B1A-BB39-932211BF1FB2}">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DB3FDFC0-AE79-4A2F-AD8F-8C20D73541AF}">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2C123065-FBD8-4274-8576-105B42F88B61}">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AE486483-341E-4979-9DF9-78D66B5A6175}">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C7C035DA-48EA-4DB9-BCD0-5EFC1962D24E}">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C92B888B-07ED-43D9-B5CC-C298028FF77B}">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D1FB86ED-2023-499C-9A08-3DF0F9381AEA}">
            <x14:dataBar minLength="0" maxLength="100" gradient="0">
              <x14:cfvo type="num">
                <xm:f>0</xm:f>
              </x14:cfvo>
              <x14:cfvo type="num">
                <xm:f>1</xm:f>
              </x14:cfvo>
              <x14:negativeFillColor rgb="FFFF0000"/>
              <x14:axisColor rgb="FF000000"/>
            </x14:dataBar>
          </x14:cfRule>
          <xm:sqref>H107</xm:sqref>
        </x14:conditionalFormatting>
        <x14:conditionalFormatting xmlns:xm="http://schemas.microsoft.com/office/excel/2006/main">
          <x14:cfRule type="dataBar" id="{8202A2AB-8327-4490-BAD6-23CBEEFC5198}">
            <x14:dataBar minLength="0" maxLength="100" gradient="0">
              <x14:cfvo type="num">
                <xm:f>0</xm:f>
              </x14:cfvo>
              <x14:cfvo type="num">
                <xm:f>1</xm:f>
              </x14:cfvo>
              <x14:negativeFillColor rgb="FFFF0000"/>
              <x14:axisColor rgb="FF000000"/>
            </x14:dataBar>
          </x14:cfRule>
          <xm:sqref>H111</xm:sqref>
        </x14:conditionalFormatting>
        <x14:conditionalFormatting xmlns:xm="http://schemas.microsoft.com/office/excel/2006/main">
          <x14:cfRule type="dataBar" id="{B539A851-48B8-4A8A-9BDC-EF183B0DB4ED}">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D71BD8E4-EC35-4CD0-A565-7F5AD8C3C67A}">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1727FDC3-B783-49E0-966A-49C7F622EC32}">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9DCD19B9-BE4C-4F56-B872-D08EE5B0F8A3}">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F7C0E722-68B7-422D-8B7E-F40C5EF63A45}">
            <x14:dataBar minLength="0" maxLength="100" gradient="0">
              <x14:cfvo type="num">
                <xm:f>0</xm:f>
              </x14:cfvo>
              <x14:cfvo type="num">
                <xm:f>1</xm:f>
              </x14:cfvo>
              <x14:negativeFillColor rgb="FFFF0000"/>
              <x14:axisColor rgb="FF000000"/>
            </x14:dataBar>
          </x14:cfRule>
          <xm:sqref>H85:H89</xm:sqref>
        </x14:conditionalFormatting>
        <x14:conditionalFormatting xmlns:xm="http://schemas.microsoft.com/office/excel/2006/main">
          <x14:cfRule type="dataBar" id="{0487837E-1311-40B7-933C-5E4EC942ECF8}">
            <x14:dataBar minLength="0" maxLength="100" gradient="0">
              <x14:cfvo type="num">
                <xm:f>0</xm:f>
              </x14:cfvo>
              <x14:cfvo type="num">
                <xm:f>1</xm:f>
              </x14:cfvo>
              <x14:negativeFillColor rgb="FFFF0000"/>
              <x14:axisColor rgb="FF000000"/>
            </x14:dataBar>
          </x14:cfRule>
          <xm:sqref>H90:H92</xm:sqref>
        </x14:conditionalFormatting>
        <x14:conditionalFormatting xmlns:xm="http://schemas.microsoft.com/office/excel/2006/main">
          <x14:cfRule type="dataBar" id="{B22DF431-F5B0-4B84-95FD-9AAD27C687B2}">
            <x14:dataBar minLength="0" maxLength="100" gradient="0">
              <x14:cfvo type="num">
                <xm:f>0</xm:f>
              </x14:cfvo>
              <x14:cfvo type="num">
                <xm:f>1</xm:f>
              </x14:cfvo>
              <x14:negativeFillColor rgb="FFFF0000"/>
              <x14:axisColor rgb="FF000000"/>
            </x14:dataBar>
          </x14:cfRule>
          <xm:sqref>H95:H99</xm:sqref>
        </x14:conditionalFormatting>
        <x14:conditionalFormatting xmlns:xm="http://schemas.microsoft.com/office/excel/2006/main">
          <x14:cfRule type="dataBar" id="{F232E56B-D6DD-45DE-893E-D48D05D72D4F}">
            <x14:dataBar minLength="0" maxLength="100" gradient="0">
              <x14:cfvo type="num">
                <xm:f>0</xm:f>
              </x14:cfvo>
              <x14:cfvo type="num">
                <xm:f>1</xm:f>
              </x14:cfvo>
              <x14:negativeFillColor rgb="FFFF0000"/>
              <x14:axisColor rgb="FF000000"/>
            </x14:dataBar>
          </x14:cfRule>
          <xm:sqref>H100:H101</xm:sqref>
        </x14:conditionalFormatting>
        <x14:conditionalFormatting xmlns:xm="http://schemas.microsoft.com/office/excel/2006/main">
          <x14:cfRule type="dataBar" id="{A39D0AF8-9DDB-4FEF-BBE1-5502D16BB620}">
            <x14:dataBar minLength="0" maxLength="100" gradient="0">
              <x14:cfvo type="num">
                <xm:f>0</xm:f>
              </x14:cfvo>
              <x14:cfvo type="num">
                <xm:f>1</xm:f>
              </x14:cfvo>
              <x14:negativeFillColor rgb="FFFF0000"/>
              <x14:axisColor rgb="FF000000"/>
            </x14:dataBar>
          </x14:cfRule>
          <xm:sqref>H108:H110</xm:sqref>
        </x14:conditionalFormatting>
        <x14:conditionalFormatting xmlns:xm="http://schemas.microsoft.com/office/excel/2006/main">
          <x14:cfRule type="dataBar" id="{9BD67512-814F-4D32-B3ED-CE279505AB30}">
            <x14:dataBar minLength="0" maxLength="100" gradient="0">
              <x14:cfvo type="num">
                <xm:f>0</xm:f>
              </x14:cfvo>
              <x14:cfvo type="num">
                <xm:f>1</xm:f>
              </x14:cfvo>
              <x14:negativeFillColor rgb="FFFF0000"/>
              <x14:axisColor rgb="FF000000"/>
            </x14:dataBar>
          </x14:cfRule>
          <xm:sqref>H112:H116</xm:sqref>
        </x14:conditionalFormatting>
        <x14:conditionalFormatting xmlns:xm="http://schemas.microsoft.com/office/excel/2006/main">
          <x14:cfRule type="dataBar" id="{76634BD3-F7F3-42B0-A91C-08C7DB695D6C}">
            <x14:dataBar minLength="0" maxLength="100" gradient="0">
              <x14:cfvo type="num">
                <xm:f>0</xm:f>
              </x14:cfvo>
              <x14:cfvo type="num">
                <xm:f>1</xm:f>
              </x14:cfvo>
              <x14:negativeFillColor rgb="FFFF0000"/>
              <x14:axisColor rgb="FF000000"/>
            </x14:dataBar>
          </x14:cfRule>
          <xm:sqref>H8:H10 H79:H84 H20:H31</xm:sqref>
        </x14:conditionalFormatting>
        <x14:conditionalFormatting xmlns:xm="http://schemas.microsoft.com/office/excel/2006/main">
          <x14:cfRule type="dataBar" id="{BE2C57BE-D3D2-4635-B1F8-5670B3D069E0}">
            <x14:dataBar minLength="0" maxLength="100" gradient="0">
              <x14:cfvo type="num">
                <xm:f>0</xm:f>
              </x14:cfvo>
              <x14:cfvo type="num">
                <xm:f>1</xm:f>
              </x14:cfvo>
              <x14:negativeFillColor rgb="FFFF0000"/>
              <x14:axisColor rgb="FF000000"/>
            </x14:dataBar>
          </x14:cfRule>
          <xm:sqref>H40:H59 H65:H78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N118"/>
  <sheetViews>
    <sheetView showGridLines="0" topLeftCell="A25" workbookViewId="0">
      <selection activeCell="A33" sqref="A33:XFD37"/>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502</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1"/>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42"/>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8</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291" customFormat="1" ht="18">
      <c r="A8" s="280" t="str">
        <f>IF(ISERROR(VALUE(SUBSTITUTE(prevWBS,".",""))),"1",IF(ISERROR(FIND("`",SUBSTITUTE(prevWBS,".","`",1))),TEXT(VALUE(prevWBS)+1,"#"),TEXT(VALUE(LEFT(prevWBS,FIND("`",SUBSTITUTE(prevWBS,".","`",1))-1))+1,"#")))</f>
        <v>1</v>
      </c>
      <c r="B8" s="281" t="s">
        <v>14</v>
      </c>
      <c r="C8" s="282"/>
      <c r="D8" s="283"/>
      <c r="E8" s="284"/>
      <c r="F8" s="285" t="str">
        <f t="shared" ref="F8:F59" si="2">IF(ISBLANK(E8)," - ",IF(G8=0,E8,E8+G8-1))</f>
        <v xml:space="preserve"> - </v>
      </c>
      <c r="G8" s="286"/>
      <c r="H8" s="287"/>
      <c r="I8" s="288" t="str">
        <f>IF(OR(F8=0,E8=0)," - ",NETWORKDAYS(E8,F8))</f>
        <v xml:space="preserve"> - </v>
      </c>
      <c r="J8" s="289"/>
      <c r="K8" s="290"/>
      <c r="L8" s="290"/>
      <c r="M8" s="290"/>
      <c r="N8" s="290"/>
      <c r="O8" s="290"/>
      <c r="P8" s="290"/>
      <c r="Q8" s="290"/>
      <c r="R8" s="290"/>
      <c r="S8" s="290"/>
      <c r="T8" s="290"/>
      <c r="U8" s="290"/>
      <c r="V8" s="290"/>
      <c r="W8" s="290"/>
      <c r="X8" s="290"/>
      <c r="Y8" s="290"/>
      <c r="Z8" s="290"/>
      <c r="AA8" s="290"/>
      <c r="AB8" s="290"/>
      <c r="AC8" s="290"/>
      <c r="AD8" s="290"/>
      <c r="AE8" s="290"/>
      <c r="AF8" s="290"/>
      <c r="AG8" s="290"/>
      <c r="AH8" s="290"/>
      <c r="AI8" s="290"/>
      <c r="AJ8" s="290"/>
      <c r="AK8" s="290"/>
      <c r="AL8" s="290"/>
      <c r="AM8" s="290"/>
      <c r="AN8" s="290"/>
      <c r="AO8" s="290"/>
      <c r="AP8" s="290"/>
      <c r="AQ8" s="290"/>
      <c r="AR8" s="290"/>
      <c r="AS8" s="290"/>
      <c r="AT8" s="290"/>
      <c r="AU8" s="290"/>
      <c r="AV8" s="290"/>
      <c r="AW8" s="290"/>
      <c r="AX8" s="290"/>
      <c r="AY8" s="290"/>
      <c r="AZ8" s="290"/>
      <c r="BA8" s="290"/>
      <c r="BB8" s="290"/>
      <c r="BC8" s="290"/>
      <c r="BD8" s="290"/>
      <c r="BE8" s="290"/>
      <c r="BF8" s="290"/>
      <c r="BG8" s="290"/>
      <c r="BH8" s="290"/>
      <c r="BI8" s="290"/>
      <c r="BJ8" s="290"/>
      <c r="BK8" s="290"/>
      <c r="BL8" s="290"/>
      <c r="BM8" s="290"/>
      <c r="BN8" s="290"/>
    </row>
    <row r="9" spans="1:66" s="250" customFormat="1" ht="18">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292" t="s">
        <v>15</v>
      </c>
      <c r="C9" s="250" t="s">
        <v>16</v>
      </c>
      <c r="D9" s="251"/>
      <c r="E9" s="293">
        <v>45987</v>
      </c>
      <c r="F9" s="294">
        <f t="shared" si="2"/>
        <v>45987</v>
      </c>
      <c r="G9" s="295">
        <v>1</v>
      </c>
      <c r="H9" s="296">
        <v>1</v>
      </c>
      <c r="I9" s="254">
        <f>IF(OR(F9=0,E9=0)," - ",NETWORKDAYS(E9,F9))</f>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c r="A10" s="248" t="str">
        <f t="shared" si="3"/>
        <v>1.2</v>
      </c>
      <c r="B10" s="292" t="s">
        <v>17</v>
      </c>
      <c r="C10" s="250" t="s">
        <v>16</v>
      </c>
      <c r="D10" s="251"/>
      <c r="E10" s="293">
        <v>45988</v>
      </c>
      <c r="F10" s="294">
        <f t="shared" si="2"/>
        <v>46054</v>
      </c>
      <c r="G10" s="295">
        <v>67</v>
      </c>
      <c r="H10" s="296">
        <v>0.4</v>
      </c>
      <c r="I10" s="254">
        <f>IF(OR(F10=0,E10=0)," - ",NETWORKDAYS(E10,F10))</f>
        <v>47</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c r="A11" s="248" t="str">
        <f t="shared" si="3"/>
        <v>1.3</v>
      </c>
      <c r="B11" s="292" t="s">
        <v>18</v>
      </c>
      <c r="C11" s="250" t="s">
        <v>16</v>
      </c>
      <c r="D11" s="251"/>
      <c r="E11" s="293">
        <v>45995</v>
      </c>
      <c r="F11" s="294">
        <f t="shared" si="2"/>
        <v>46001</v>
      </c>
      <c r="G11" s="295">
        <v>7</v>
      </c>
      <c r="H11" s="296">
        <v>1</v>
      </c>
      <c r="I11" s="254">
        <f>IF(OR(F11=0,E11=0)," - ",NETWORKDAYS(E11,F11))</f>
        <v>5</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292" t="s">
        <v>19</v>
      </c>
      <c r="C12" s="250" t="s">
        <v>20</v>
      </c>
      <c r="D12" s="251"/>
      <c r="E12" s="307">
        <v>46009</v>
      </c>
      <c r="F12" s="277">
        <f t="shared" si="2"/>
        <v>46014</v>
      </c>
      <c r="G12" s="295">
        <v>6</v>
      </c>
      <c r="H12" s="296">
        <v>1</v>
      </c>
      <c r="I12" s="254">
        <f>IF(OR(F12=0,E12=0)," - ",NETWORKDAYS(E12,F12))</f>
        <v>4</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c r="A13" s="248" t="str">
        <f t="shared" si="3"/>
        <v>1.5</v>
      </c>
      <c r="B13" s="292" t="s">
        <v>21</v>
      </c>
      <c r="C13" s="250" t="s">
        <v>16</v>
      </c>
      <c r="D13" s="251"/>
      <c r="E13" s="293">
        <v>46021</v>
      </c>
      <c r="F13" s="294">
        <f t="shared" si="2"/>
        <v>46021</v>
      </c>
      <c r="G13" s="295">
        <v>1</v>
      </c>
      <c r="H13" s="296">
        <v>1</v>
      </c>
      <c r="I13" s="254">
        <f t="shared" ref="I13:I59" si="4">IF(OR(F13=0,E13=0)," - ",NETWORKDAYS(E13,F13))</f>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292" t="s">
        <v>22</v>
      </c>
      <c r="C14" s="250" t="s">
        <v>20</v>
      </c>
      <c r="D14" s="251"/>
      <c r="E14" s="307">
        <v>46021</v>
      </c>
      <c r="F14" s="277">
        <f t="shared" si="2"/>
        <v>46030</v>
      </c>
      <c r="G14" s="295">
        <v>10</v>
      </c>
      <c r="H14" s="296">
        <v>1</v>
      </c>
      <c r="I14" s="254">
        <f t="shared" si="4"/>
        <v>8</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c r="A15" s="248" t="str">
        <f t="shared" si="3"/>
        <v>1.7</v>
      </c>
      <c r="B15" s="292" t="s">
        <v>23</v>
      </c>
      <c r="C15" s="250" t="s">
        <v>16</v>
      </c>
      <c r="D15" s="251"/>
      <c r="E15" s="293">
        <v>46028</v>
      </c>
      <c r="F15" s="294">
        <f t="shared" si="2"/>
        <v>46030</v>
      </c>
      <c r="G15" s="295">
        <v>3</v>
      </c>
      <c r="H15" s="296">
        <v>1</v>
      </c>
      <c r="I15" s="254">
        <f t="shared" si="4"/>
        <v>3</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250" customFormat="1" ht="18">
      <c r="A16" s="248" t="str">
        <f t="shared" si="3"/>
        <v>1.8</v>
      </c>
      <c r="B16" s="292" t="s">
        <v>24</v>
      </c>
      <c r="C16" s="250" t="s">
        <v>20</v>
      </c>
      <c r="D16" s="251"/>
      <c r="E16" s="307">
        <v>46031</v>
      </c>
      <c r="F16" s="317">
        <f t="shared" si="2"/>
        <v>46040</v>
      </c>
      <c r="G16" s="295">
        <v>10</v>
      </c>
      <c r="H16" s="296">
        <v>0</v>
      </c>
      <c r="I16" s="254">
        <f t="shared" si="4"/>
        <v>6</v>
      </c>
      <c r="J16" s="255"/>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row>
    <row r="17" spans="1:66" s="250" customFormat="1" ht="18">
      <c r="A17" s="248" t="str">
        <f t="shared" si="3"/>
        <v>1.9</v>
      </c>
      <c r="B17" s="292" t="s">
        <v>25</v>
      </c>
      <c r="C17" s="250" t="s">
        <v>16</v>
      </c>
      <c r="D17" s="251"/>
      <c r="E17" s="293">
        <v>46030</v>
      </c>
      <c r="F17" s="294">
        <f t="shared" si="2"/>
        <v>46030</v>
      </c>
      <c r="G17" s="295">
        <v>1</v>
      </c>
      <c r="H17" s="296">
        <v>1</v>
      </c>
      <c r="I17" s="254">
        <f t="shared" si="4"/>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292" t="s">
        <v>475</v>
      </c>
      <c r="C18" s="250" t="s">
        <v>20</v>
      </c>
      <c r="D18" s="251"/>
      <c r="E18" s="307">
        <v>46037</v>
      </c>
      <c r="F18" s="277">
        <f t="shared" si="2"/>
        <v>46038</v>
      </c>
      <c r="G18" s="295">
        <v>2</v>
      </c>
      <c r="H18" s="296">
        <v>1</v>
      </c>
      <c r="I18" s="254">
        <f t="shared" si="4"/>
        <v>2</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c r="A19" s="248" t="str">
        <f t="shared" si="3"/>
        <v>1.11</v>
      </c>
      <c r="B19" s="292" t="s">
        <v>476</v>
      </c>
      <c r="C19" s="250" t="s">
        <v>28</v>
      </c>
      <c r="D19" s="251"/>
      <c r="E19" s="293">
        <v>46037</v>
      </c>
      <c r="F19" s="294">
        <f t="shared" si="2"/>
        <v>46038</v>
      </c>
      <c r="G19" s="295">
        <v>2</v>
      </c>
      <c r="H19" s="296">
        <v>1</v>
      </c>
      <c r="I19" s="254">
        <f t="shared" si="4"/>
        <v>2</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5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292" t="s">
        <v>26</v>
      </c>
      <c r="C20" s="250" t="s">
        <v>20</v>
      </c>
      <c r="D20" s="251"/>
      <c r="E20" s="307">
        <v>46032</v>
      </c>
      <c r="F20" s="277">
        <f t="shared" si="2"/>
        <v>46043</v>
      </c>
      <c r="G20" s="295">
        <v>12</v>
      </c>
      <c r="H20" s="296">
        <v>0.9</v>
      </c>
      <c r="I20" s="254">
        <f t="shared" si="4"/>
        <v>8</v>
      </c>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c r="A21" s="248" t="str">
        <f t="shared" si="5"/>
        <v>1.13</v>
      </c>
      <c r="B21" s="292" t="s">
        <v>27</v>
      </c>
      <c r="C21" s="250" t="s">
        <v>28</v>
      </c>
      <c r="D21" s="251"/>
      <c r="E21" s="293">
        <v>46032</v>
      </c>
      <c r="F21" s="294">
        <f t="shared" si="2"/>
        <v>46043</v>
      </c>
      <c r="G21" s="295">
        <v>12</v>
      </c>
      <c r="H21" s="296">
        <v>0.75</v>
      </c>
      <c r="I21" s="254">
        <f t="shared" si="4"/>
        <v>8</v>
      </c>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5"/>
        <v>1.14</v>
      </c>
      <c r="B22" s="308" t="s">
        <v>482</v>
      </c>
      <c r="C22" s="250" t="s">
        <v>20</v>
      </c>
      <c r="D22" s="251"/>
      <c r="E22" s="307">
        <v>46056</v>
      </c>
      <c r="F22" s="277">
        <f t="shared" si="2"/>
        <v>46057</v>
      </c>
      <c r="G22" s="295">
        <v>2</v>
      </c>
      <c r="H22" s="296">
        <v>1</v>
      </c>
      <c r="I22" s="254">
        <f t="shared" si="4"/>
        <v>2</v>
      </c>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c r="A23" s="248" t="str">
        <f t="shared" si="5"/>
        <v>1.15</v>
      </c>
      <c r="B23" s="292" t="s">
        <v>478</v>
      </c>
      <c r="C23" s="250" t="s">
        <v>28</v>
      </c>
      <c r="D23" s="251"/>
      <c r="E23" s="293">
        <v>46056</v>
      </c>
      <c r="F23" s="294">
        <f t="shared" si="2"/>
        <v>46057</v>
      </c>
      <c r="G23" s="295">
        <v>2</v>
      </c>
      <c r="H23" s="296">
        <v>0</v>
      </c>
      <c r="I23" s="254">
        <f t="shared" si="4"/>
        <v>2</v>
      </c>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c r="A24" s="248" t="str">
        <f t="shared" si="5"/>
        <v>1.16</v>
      </c>
      <c r="B24" s="292" t="s">
        <v>479</v>
      </c>
      <c r="C24" s="250" t="s">
        <v>28</v>
      </c>
      <c r="D24" s="251"/>
      <c r="E24" s="293">
        <f>F22+1</f>
        <v>46058</v>
      </c>
      <c r="F24" s="294">
        <f t="shared" si="2"/>
        <v>46059</v>
      </c>
      <c r="G24" s="295">
        <v>2</v>
      </c>
      <c r="H24" s="296">
        <v>0</v>
      </c>
      <c r="I24" s="254">
        <f t="shared" si="4"/>
        <v>2</v>
      </c>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5"/>
        <v>1.17</v>
      </c>
      <c r="B25" s="330" t="s">
        <v>480</v>
      </c>
      <c r="C25" s="250" t="s">
        <v>20</v>
      </c>
      <c r="D25" s="251"/>
      <c r="E25" s="307">
        <f>F22+1</f>
        <v>46058</v>
      </c>
      <c r="F25" s="277">
        <f t="shared" si="2"/>
        <v>46059</v>
      </c>
      <c r="G25" s="295">
        <v>2</v>
      </c>
      <c r="H25" s="296">
        <v>1</v>
      </c>
      <c r="I25" s="254">
        <f t="shared" si="4"/>
        <v>2</v>
      </c>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c r="A26" s="248" t="str">
        <f t="shared" si="5"/>
        <v>1.18</v>
      </c>
      <c r="B26" s="292" t="s">
        <v>481</v>
      </c>
      <c r="C26" s="250" t="s">
        <v>28</v>
      </c>
      <c r="D26" s="251"/>
      <c r="E26" s="293">
        <f>E23+1</f>
        <v>46057</v>
      </c>
      <c r="F26" s="294">
        <f t="shared" si="2"/>
        <v>46058</v>
      </c>
      <c r="G26" s="295">
        <v>2</v>
      </c>
      <c r="H26" s="296">
        <v>0</v>
      </c>
      <c r="I26" s="254">
        <f t="shared" si="4"/>
        <v>2</v>
      </c>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5"/>
        <v>1.19</v>
      </c>
      <c r="B27" s="297" t="s">
        <v>482</v>
      </c>
      <c r="C27" s="250" t="s">
        <v>20</v>
      </c>
      <c r="D27" s="251"/>
      <c r="E27" s="307">
        <f>F23+1</f>
        <v>46058</v>
      </c>
      <c r="F27" s="277">
        <f t="shared" si="2"/>
        <v>46059</v>
      </c>
      <c r="G27" s="295">
        <v>2</v>
      </c>
      <c r="H27" s="296">
        <v>1</v>
      </c>
      <c r="I27" s="254">
        <f t="shared" si="4"/>
        <v>2</v>
      </c>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c r="A28" s="248" t="str">
        <f t="shared" si="5"/>
        <v>1.20</v>
      </c>
      <c r="B28" s="292" t="s">
        <v>483</v>
      </c>
      <c r="C28" s="250" t="s">
        <v>28</v>
      </c>
      <c r="D28" s="251"/>
      <c r="E28" s="293">
        <f>F24+1</f>
        <v>46060</v>
      </c>
      <c r="F28" s="294">
        <f t="shared" si="2"/>
        <v>46061</v>
      </c>
      <c r="G28" s="295">
        <v>2</v>
      </c>
      <c r="H28" s="296">
        <v>0</v>
      </c>
      <c r="I28" s="254">
        <f t="shared" si="4"/>
        <v>0</v>
      </c>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5"/>
        <v>1.21</v>
      </c>
      <c r="B29" s="330" t="s">
        <v>484</v>
      </c>
      <c r="C29" s="250" t="s">
        <v>20</v>
      </c>
      <c r="D29" s="251"/>
      <c r="E29" s="307">
        <f>F24+1</f>
        <v>46060</v>
      </c>
      <c r="F29" s="317">
        <f t="shared" si="2"/>
        <v>46061</v>
      </c>
      <c r="G29" s="295">
        <v>2</v>
      </c>
      <c r="H29" s="296">
        <v>1</v>
      </c>
      <c r="I29" s="254">
        <f t="shared" si="4"/>
        <v>0</v>
      </c>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c r="A30" s="248" t="str">
        <f t="shared" si="5"/>
        <v>1.22</v>
      </c>
      <c r="B30" s="292" t="s">
        <v>485</v>
      </c>
      <c r="C30" s="250" t="s">
        <v>28</v>
      </c>
      <c r="D30" s="251"/>
      <c r="E30" s="293">
        <f>F25+1</f>
        <v>46060</v>
      </c>
      <c r="F30" s="294">
        <f t="shared" si="2"/>
        <v>46061</v>
      </c>
      <c r="G30" s="295">
        <v>2</v>
      </c>
      <c r="H30" s="296">
        <v>0</v>
      </c>
      <c r="I30" s="254">
        <f t="shared" si="4"/>
        <v>0</v>
      </c>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5"/>
        <v>1.23</v>
      </c>
      <c r="B31" s="292" t="s">
        <v>486</v>
      </c>
      <c r="C31" s="250" t="s">
        <v>20</v>
      </c>
      <c r="D31" s="251"/>
      <c r="E31" s="307">
        <f>F25+1</f>
        <v>46060</v>
      </c>
      <c r="F31" s="317">
        <f t="shared" si="2"/>
        <v>46061</v>
      </c>
      <c r="G31" s="295">
        <v>2</v>
      </c>
      <c r="H31" s="296">
        <v>1</v>
      </c>
      <c r="I31" s="254">
        <f t="shared" si="4"/>
        <v>0</v>
      </c>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c r="A32" s="248" t="str">
        <f t="shared" si="5"/>
        <v>1.24</v>
      </c>
      <c r="B32" s="330" t="s">
        <v>503</v>
      </c>
      <c r="C32" s="250" t="s">
        <v>20</v>
      </c>
      <c r="D32" s="251"/>
      <c r="E32" s="307">
        <f>E23+1</f>
        <v>46057</v>
      </c>
      <c r="F32" s="277">
        <f t="shared" si="2"/>
        <v>46058</v>
      </c>
      <c r="G32" s="295">
        <v>2</v>
      </c>
      <c r="H32" s="296">
        <v>1</v>
      </c>
      <c r="I32" s="254">
        <f t="shared" si="4"/>
        <v>2</v>
      </c>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c r="A33" s="248" t="str">
        <f t="shared" si="5"/>
        <v>1.25</v>
      </c>
      <c r="B33" s="257" t="s">
        <v>29</v>
      </c>
      <c r="C33" s="250" t="s">
        <v>28</v>
      </c>
      <c r="D33" s="251"/>
      <c r="E33" s="293">
        <f>F30+1</f>
        <v>46062</v>
      </c>
      <c r="F33" s="294">
        <f t="shared" si="2"/>
        <v>46063</v>
      </c>
      <c r="G33" s="295">
        <v>2</v>
      </c>
      <c r="H33" s="296">
        <v>0</v>
      </c>
      <c r="I33" s="254">
        <f t="shared" si="4"/>
        <v>2</v>
      </c>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c r="A34" s="248" t="str">
        <f t="shared" si="5"/>
        <v>1.26</v>
      </c>
      <c r="B34" s="258" t="s">
        <v>30</v>
      </c>
      <c r="C34" s="250" t="s">
        <v>20</v>
      </c>
      <c r="D34" s="251"/>
      <c r="E34" s="307">
        <f>F31+1</f>
        <v>46062</v>
      </c>
      <c r="F34" s="277">
        <f t="shared" si="2"/>
        <v>46063</v>
      </c>
      <c r="G34" s="295">
        <v>2</v>
      </c>
      <c r="H34" s="296">
        <v>0</v>
      </c>
      <c r="I34" s="254">
        <f t="shared" si="4"/>
        <v>2</v>
      </c>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c r="A35" s="248" t="str">
        <f t="shared" si="5"/>
        <v>1.27</v>
      </c>
      <c r="B35" s="259" t="s">
        <v>31</v>
      </c>
      <c r="C35" s="250" t="s">
        <v>28</v>
      </c>
      <c r="D35" s="251"/>
      <c r="E35" s="293">
        <f t="shared" ref="E35:E59" si="6">F33+1</f>
        <v>46064</v>
      </c>
      <c r="F35" s="294">
        <f t="shared" si="2"/>
        <v>46065</v>
      </c>
      <c r="G35" s="295">
        <v>2</v>
      </c>
      <c r="H35" s="296">
        <v>0</v>
      </c>
      <c r="I35" s="254">
        <f t="shared" si="4"/>
        <v>2</v>
      </c>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c r="A36" s="248" t="str">
        <f t="shared" si="5"/>
        <v>1.28</v>
      </c>
      <c r="B36" s="259" t="s">
        <v>32</v>
      </c>
      <c r="C36" s="250" t="s">
        <v>20</v>
      </c>
      <c r="D36" s="251"/>
      <c r="E36" s="307">
        <f t="shared" si="6"/>
        <v>46064</v>
      </c>
      <c r="F36" s="277">
        <f t="shared" si="2"/>
        <v>46065</v>
      </c>
      <c r="G36" s="295">
        <v>2</v>
      </c>
      <c r="H36" s="296">
        <v>0</v>
      </c>
      <c r="I36" s="254">
        <f t="shared" si="4"/>
        <v>2</v>
      </c>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c r="A37" s="248" t="str">
        <f t="shared" si="5"/>
        <v>1.29</v>
      </c>
      <c r="B37" s="259" t="s">
        <v>33</v>
      </c>
      <c r="C37" s="250" t="s">
        <v>28</v>
      </c>
      <c r="D37" s="251"/>
      <c r="E37" s="293">
        <f t="shared" si="6"/>
        <v>46066</v>
      </c>
      <c r="F37" s="294">
        <f t="shared" si="2"/>
        <v>46067</v>
      </c>
      <c r="G37" s="295">
        <v>2</v>
      </c>
      <c r="H37" s="296">
        <v>0</v>
      </c>
      <c r="I37" s="254">
        <f t="shared" si="4"/>
        <v>1</v>
      </c>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c r="A38" s="248" t="str">
        <f t="shared" si="5"/>
        <v>1.30</v>
      </c>
      <c r="B38" s="259" t="s">
        <v>34</v>
      </c>
      <c r="C38" s="250" t="s">
        <v>20</v>
      </c>
      <c r="D38" s="251"/>
      <c r="E38" s="307">
        <f t="shared" si="6"/>
        <v>46066</v>
      </c>
      <c r="F38" s="277">
        <f t="shared" si="2"/>
        <v>46067</v>
      </c>
      <c r="G38" s="295">
        <v>2</v>
      </c>
      <c r="H38" s="296">
        <v>0</v>
      </c>
      <c r="I38" s="254">
        <f t="shared" si="4"/>
        <v>1</v>
      </c>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c r="A39" s="248" t="str">
        <f t="shared" si="5"/>
        <v>1.31</v>
      </c>
      <c r="B39" s="259" t="s">
        <v>35</v>
      </c>
      <c r="C39" s="250" t="s">
        <v>28</v>
      </c>
      <c r="D39" s="251"/>
      <c r="E39" s="293">
        <f t="shared" si="6"/>
        <v>46068</v>
      </c>
      <c r="F39" s="294">
        <f t="shared" si="2"/>
        <v>46069</v>
      </c>
      <c r="G39" s="295">
        <v>2</v>
      </c>
      <c r="H39" s="296">
        <v>0</v>
      </c>
      <c r="I39" s="254">
        <f t="shared" si="4"/>
        <v>1</v>
      </c>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c r="A40" s="248" t="str">
        <f t="shared" si="5"/>
        <v>1.32</v>
      </c>
      <c r="B40" s="259" t="s">
        <v>36</v>
      </c>
      <c r="C40" s="250" t="s">
        <v>20</v>
      </c>
      <c r="D40" s="251"/>
      <c r="E40" s="318">
        <f t="shared" si="6"/>
        <v>46068</v>
      </c>
      <c r="F40" s="277">
        <f t="shared" si="2"/>
        <v>46069</v>
      </c>
      <c r="G40" s="295">
        <v>2</v>
      </c>
      <c r="H40" s="296">
        <v>0</v>
      </c>
      <c r="I40" s="254">
        <f t="shared" si="4"/>
        <v>1</v>
      </c>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c r="A41" s="248" t="str">
        <f t="shared" si="5"/>
        <v>1.33</v>
      </c>
      <c r="B41" s="259" t="s">
        <v>37</v>
      </c>
      <c r="C41" s="250" t="s">
        <v>28</v>
      </c>
      <c r="D41" s="251"/>
      <c r="E41" s="293">
        <f t="shared" si="6"/>
        <v>46070</v>
      </c>
      <c r="F41" s="294">
        <f t="shared" si="2"/>
        <v>46071</v>
      </c>
      <c r="G41" s="295">
        <v>2</v>
      </c>
      <c r="H41" s="296">
        <v>0</v>
      </c>
      <c r="I41" s="254">
        <f t="shared" si="4"/>
        <v>2</v>
      </c>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c r="A42" s="248" t="str">
        <f t="shared" si="5"/>
        <v>1.34</v>
      </c>
      <c r="B42" s="259" t="s">
        <v>38</v>
      </c>
      <c r="C42" s="250" t="s">
        <v>20</v>
      </c>
      <c r="D42" s="251"/>
      <c r="E42" s="318">
        <f t="shared" si="6"/>
        <v>46070</v>
      </c>
      <c r="F42" s="277">
        <f t="shared" si="2"/>
        <v>46071</v>
      </c>
      <c r="G42" s="295">
        <v>2</v>
      </c>
      <c r="H42" s="296">
        <v>0</v>
      </c>
      <c r="I42" s="254">
        <f t="shared" si="4"/>
        <v>2</v>
      </c>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c r="A43" s="248" t="str">
        <f t="shared" si="5"/>
        <v>1.35</v>
      </c>
      <c r="B43" s="259" t="s">
        <v>39</v>
      </c>
      <c r="C43" s="250" t="s">
        <v>28</v>
      </c>
      <c r="D43" s="251"/>
      <c r="E43" s="293">
        <f t="shared" si="6"/>
        <v>46072</v>
      </c>
      <c r="F43" s="294">
        <f t="shared" si="2"/>
        <v>46073</v>
      </c>
      <c r="G43" s="295">
        <v>2</v>
      </c>
      <c r="H43" s="296">
        <v>0</v>
      </c>
      <c r="I43" s="254">
        <f t="shared" si="4"/>
        <v>2</v>
      </c>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c r="A44" s="248" t="str">
        <f t="shared" si="5"/>
        <v>1.36</v>
      </c>
      <c r="B44" s="259" t="s">
        <v>40</v>
      </c>
      <c r="C44" s="250" t="s">
        <v>20</v>
      </c>
      <c r="D44" s="251"/>
      <c r="E44" s="307">
        <f t="shared" si="6"/>
        <v>46072</v>
      </c>
      <c r="F44" s="277">
        <f t="shared" si="2"/>
        <v>46073</v>
      </c>
      <c r="G44" s="295">
        <v>2</v>
      </c>
      <c r="H44" s="296">
        <v>0</v>
      </c>
      <c r="I44" s="254">
        <f t="shared" si="4"/>
        <v>2</v>
      </c>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c r="A45" s="248" t="str">
        <f t="shared" si="5"/>
        <v>1.37</v>
      </c>
      <c r="B45" s="259" t="s">
        <v>41</v>
      </c>
      <c r="C45" s="250" t="s">
        <v>28</v>
      </c>
      <c r="D45" s="251"/>
      <c r="E45" s="293">
        <f t="shared" si="6"/>
        <v>46074</v>
      </c>
      <c r="F45" s="294">
        <f t="shared" si="2"/>
        <v>46075</v>
      </c>
      <c r="G45" s="295">
        <v>2</v>
      </c>
      <c r="H45" s="296">
        <v>0</v>
      </c>
      <c r="I45" s="254">
        <f t="shared" si="4"/>
        <v>0</v>
      </c>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c r="A46" s="248" t="str">
        <f t="shared" si="5"/>
        <v>1.38</v>
      </c>
      <c r="B46" s="259" t="s">
        <v>42</v>
      </c>
      <c r="C46" s="250" t="s">
        <v>20</v>
      </c>
      <c r="D46" s="251"/>
      <c r="E46" s="307">
        <f t="shared" si="6"/>
        <v>46074</v>
      </c>
      <c r="F46" s="317">
        <f t="shared" si="2"/>
        <v>46075</v>
      </c>
      <c r="G46" s="295">
        <v>2</v>
      </c>
      <c r="H46" s="296">
        <v>0</v>
      </c>
      <c r="I46" s="254">
        <f t="shared" si="4"/>
        <v>0</v>
      </c>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c r="A47" s="248" t="str">
        <f t="shared" si="5"/>
        <v>1.39</v>
      </c>
      <c r="B47" s="259" t="s">
        <v>43</v>
      </c>
      <c r="C47" s="250" t="s">
        <v>28</v>
      </c>
      <c r="D47" s="251"/>
      <c r="E47" s="293">
        <f t="shared" si="6"/>
        <v>46076</v>
      </c>
      <c r="F47" s="294">
        <f t="shared" si="2"/>
        <v>46077</v>
      </c>
      <c r="G47" s="295">
        <v>2</v>
      </c>
      <c r="H47" s="296">
        <v>0</v>
      </c>
      <c r="I47" s="254">
        <f t="shared" si="4"/>
        <v>2</v>
      </c>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c r="A48" s="248" t="str">
        <f t="shared" si="5"/>
        <v>1.40</v>
      </c>
      <c r="B48" s="259" t="s">
        <v>44</v>
      </c>
      <c r="C48" s="250" t="s">
        <v>20</v>
      </c>
      <c r="D48" s="251"/>
      <c r="E48" s="307">
        <f t="shared" si="6"/>
        <v>46076</v>
      </c>
      <c r="F48" s="277">
        <f t="shared" si="2"/>
        <v>46077</v>
      </c>
      <c r="G48" s="295">
        <v>2</v>
      </c>
      <c r="H48" s="296">
        <v>0</v>
      </c>
      <c r="I48" s="254">
        <f t="shared" si="4"/>
        <v>2</v>
      </c>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c r="A49" s="248" t="str">
        <f t="shared" si="5"/>
        <v>1.41</v>
      </c>
      <c r="B49" s="259" t="s">
        <v>45</v>
      </c>
      <c r="C49" s="250" t="s">
        <v>28</v>
      </c>
      <c r="D49" s="251"/>
      <c r="E49" s="293">
        <f t="shared" si="6"/>
        <v>46078</v>
      </c>
      <c r="F49" s="294">
        <f t="shared" si="2"/>
        <v>46079</v>
      </c>
      <c r="G49" s="295">
        <v>2</v>
      </c>
      <c r="H49" s="296">
        <v>0</v>
      </c>
      <c r="I49" s="254">
        <f t="shared" si="4"/>
        <v>2</v>
      </c>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c r="A50" s="248" t="str">
        <f t="shared" si="5"/>
        <v>1.42</v>
      </c>
      <c r="B50" s="259" t="s">
        <v>46</v>
      </c>
      <c r="C50" s="250" t="s">
        <v>20</v>
      </c>
      <c r="D50" s="251"/>
      <c r="E50" s="307">
        <f t="shared" si="6"/>
        <v>46078</v>
      </c>
      <c r="F50" s="277">
        <f t="shared" si="2"/>
        <v>46079</v>
      </c>
      <c r="G50" s="295">
        <v>2</v>
      </c>
      <c r="H50" s="296">
        <v>0</v>
      </c>
      <c r="I50" s="254">
        <f t="shared" si="4"/>
        <v>2</v>
      </c>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c r="A51" s="248" t="str">
        <f t="shared" si="5"/>
        <v>1.43</v>
      </c>
      <c r="B51" s="259" t="s">
        <v>47</v>
      </c>
      <c r="C51" s="250" t="s">
        <v>28</v>
      </c>
      <c r="D51" s="251"/>
      <c r="E51" s="293">
        <f t="shared" si="6"/>
        <v>46080</v>
      </c>
      <c r="F51" s="294">
        <f t="shared" si="2"/>
        <v>46081</v>
      </c>
      <c r="G51" s="295">
        <v>2</v>
      </c>
      <c r="H51" s="296">
        <v>0</v>
      </c>
      <c r="I51" s="254">
        <f t="shared" si="4"/>
        <v>1</v>
      </c>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c r="A52" s="248" t="str">
        <f t="shared" si="5"/>
        <v>1.44</v>
      </c>
      <c r="B52" s="259" t="s">
        <v>48</v>
      </c>
      <c r="C52" s="250" t="s">
        <v>20</v>
      </c>
      <c r="D52" s="251"/>
      <c r="E52" s="307">
        <f t="shared" si="6"/>
        <v>46080</v>
      </c>
      <c r="F52" s="277">
        <f t="shared" si="2"/>
        <v>46081</v>
      </c>
      <c r="G52" s="295">
        <v>2</v>
      </c>
      <c r="H52" s="296">
        <v>0</v>
      </c>
      <c r="I52" s="254">
        <f t="shared" si="4"/>
        <v>1</v>
      </c>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c r="A53" s="248" t="str">
        <f t="shared" si="5"/>
        <v>1.45</v>
      </c>
      <c r="B53" s="259" t="s">
        <v>49</v>
      </c>
      <c r="C53" s="250" t="s">
        <v>28</v>
      </c>
      <c r="D53" s="251"/>
      <c r="E53" s="293">
        <f t="shared" si="6"/>
        <v>46082</v>
      </c>
      <c r="F53" s="294">
        <f t="shared" si="2"/>
        <v>46083</v>
      </c>
      <c r="G53" s="295">
        <v>2</v>
      </c>
      <c r="H53" s="296">
        <v>0</v>
      </c>
      <c r="I53" s="254">
        <f t="shared" si="4"/>
        <v>1</v>
      </c>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c r="A54" s="248" t="str">
        <f t="shared" si="5"/>
        <v>1.46</v>
      </c>
      <c r="B54" s="259" t="s">
        <v>50</v>
      </c>
      <c r="C54" s="250" t="s">
        <v>20</v>
      </c>
      <c r="D54" s="251"/>
      <c r="E54" s="318">
        <f t="shared" si="6"/>
        <v>46082</v>
      </c>
      <c r="F54" s="277">
        <f t="shared" si="2"/>
        <v>46083</v>
      </c>
      <c r="G54" s="295">
        <v>2</v>
      </c>
      <c r="H54" s="296">
        <v>0</v>
      </c>
      <c r="I54" s="254">
        <f t="shared" si="4"/>
        <v>1</v>
      </c>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c r="A55" s="248" t="str">
        <f t="shared" si="5"/>
        <v>1.47</v>
      </c>
      <c r="B55" s="259" t="s">
        <v>51</v>
      </c>
      <c r="C55" s="250" t="s">
        <v>28</v>
      </c>
      <c r="D55" s="251"/>
      <c r="E55" s="293">
        <f t="shared" si="6"/>
        <v>46084</v>
      </c>
      <c r="F55" s="294">
        <f t="shared" si="2"/>
        <v>46085</v>
      </c>
      <c r="G55" s="295">
        <v>2</v>
      </c>
      <c r="H55" s="296">
        <v>0</v>
      </c>
      <c r="I55" s="254">
        <f t="shared" si="4"/>
        <v>2</v>
      </c>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c r="A56" s="248" t="str">
        <f t="shared" si="5"/>
        <v>1.48</v>
      </c>
      <c r="B56" s="259" t="s">
        <v>52</v>
      </c>
      <c r="C56" s="250" t="s">
        <v>20</v>
      </c>
      <c r="D56" s="251"/>
      <c r="E56" s="307">
        <f t="shared" si="6"/>
        <v>46084</v>
      </c>
      <c r="F56" s="277">
        <f t="shared" si="2"/>
        <v>46085</v>
      </c>
      <c r="G56" s="295">
        <v>2</v>
      </c>
      <c r="H56" s="296">
        <v>0</v>
      </c>
      <c r="I56" s="254">
        <f t="shared" si="4"/>
        <v>2</v>
      </c>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c r="A57" s="248" t="str">
        <f t="shared" si="5"/>
        <v>1.49</v>
      </c>
      <c r="B57" s="259" t="s">
        <v>53</v>
      </c>
      <c r="C57" s="250" t="s">
        <v>28</v>
      </c>
      <c r="D57" s="251"/>
      <c r="E57" s="293">
        <f t="shared" si="6"/>
        <v>46086</v>
      </c>
      <c r="F57" s="294">
        <f t="shared" si="2"/>
        <v>46087</v>
      </c>
      <c r="G57" s="295">
        <v>2</v>
      </c>
      <c r="H57" s="296">
        <v>0</v>
      </c>
      <c r="I57" s="254">
        <f t="shared" si="4"/>
        <v>2</v>
      </c>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c r="A58" s="248" t="str">
        <f t="shared" si="5"/>
        <v>1.50</v>
      </c>
      <c r="B58" s="259" t="s">
        <v>54</v>
      </c>
      <c r="C58" s="250" t="s">
        <v>20</v>
      </c>
      <c r="D58" s="251"/>
      <c r="E58" s="307">
        <f t="shared" si="6"/>
        <v>46086</v>
      </c>
      <c r="F58" s="277">
        <f t="shared" si="2"/>
        <v>46087</v>
      </c>
      <c r="G58" s="295">
        <v>2</v>
      </c>
      <c r="H58" s="296">
        <v>0</v>
      </c>
      <c r="I58" s="254">
        <f t="shared" si="4"/>
        <v>2</v>
      </c>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c r="A59" s="248" t="str">
        <f t="shared" si="5"/>
        <v>1.51</v>
      </c>
      <c r="B59" s="259" t="s">
        <v>55</v>
      </c>
      <c r="C59" s="250" t="s">
        <v>28</v>
      </c>
      <c r="D59" s="251"/>
      <c r="E59" s="293">
        <f t="shared" si="6"/>
        <v>46088</v>
      </c>
      <c r="F59" s="294">
        <f t="shared" si="2"/>
        <v>46089</v>
      </c>
      <c r="G59" s="295">
        <v>2</v>
      </c>
      <c r="H59" s="296">
        <v>0</v>
      </c>
      <c r="I59" s="254">
        <f t="shared" si="4"/>
        <v>0</v>
      </c>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0" spans="1:66" s="250" customFormat="1" ht="18">
      <c r="A60" s="248"/>
      <c r="B60" s="259"/>
      <c r="D60" s="251"/>
      <c r="E60" s="307"/>
      <c r="F60" s="277"/>
      <c r="G60" s="295"/>
      <c r="H60" s="296"/>
      <c r="I60" s="254"/>
      <c r="J60" s="255"/>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row>
    <row r="61" spans="1:66" s="250" customFormat="1" ht="18">
      <c r="A61" s="248"/>
      <c r="B61" s="259"/>
      <c r="D61" s="251"/>
      <c r="E61" s="307"/>
      <c r="F61" s="277"/>
      <c r="G61" s="295"/>
      <c r="H61" s="296"/>
      <c r="I61" s="254"/>
      <c r="J61" s="255"/>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row>
    <row r="62" spans="1:66" s="250" customFormat="1" ht="18">
      <c r="A62" s="248"/>
      <c r="B62" s="259"/>
      <c r="D62" s="251"/>
      <c r="E62" s="307"/>
      <c r="F62" s="277"/>
      <c r="G62" s="295"/>
      <c r="H62" s="296"/>
      <c r="I62" s="254"/>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c r="A63" s="248"/>
      <c r="B63" s="259"/>
      <c r="D63" s="251"/>
      <c r="E63" s="307"/>
      <c r="F63" s="277"/>
      <c r="G63" s="295"/>
      <c r="H63" s="296"/>
      <c r="I63" s="254"/>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c r="A64" s="248"/>
      <c r="B64" s="259"/>
      <c r="D64" s="251"/>
      <c r="E64" s="307"/>
      <c r="F64" s="277"/>
      <c r="G64" s="295"/>
      <c r="H64" s="296"/>
      <c r="I64" s="254"/>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c r="B65" s="259"/>
      <c r="D65" s="251"/>
      <c r="E65" s="307"/>
      <c r="F65" s="277"/>
      <c r="G65" s="295"/>
      <c r="H65" s="296"/>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307"/>
      <c r="F66" s="277"/>
      <c r="G66" s="295"/>
      <c r="H66" s="296"/>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307"/>
      <c r="F67" s="277"/>
      <c r="G67" s="295"/>
      <c r="H67" s="296"/>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307"/>
      <c r="F68" s="277"/>
      <c r="G68" s="295"/>
      <c r="H68" s="296"/>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307"/>
      <c r="F69" s="277"/>
      <c r="G69" s="295"/>
      <c r="H69" s="296"/>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307"/>
      <c r="F70" s="277"/>
      <c r="G70" s="295"/>
      <c r="H70" s="296"/>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307"/>
      <c r="F71" s="277"/>
      <c r="G71" s="295"/>
      <c r="H71" s="296"/>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307"/>
      <c r="F72" s="277"/>
      <c r="G72" s="295"/>
      <c r="H72" s="296"/>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307"/>
      <c r="F73" s="277"/>
      <c r="G73" s="295"/>
      <c r="H73" s="296"/>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307"/>
      <c r="F74" s="277"/>
      <c r="G74" s="295"/>
      <c r="H74" s="296"/>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250" customFormat="1" ht="18">
      <c r="A75" s="248"/>
      <c r="B75" s="259"/>
      <c r="D75" s="251"/>
      <c r="E75" s="307"/>
      <c r="F75" s="277"/>
      <c r="G75" s="295"/>
      <c r="H75" s="296"/>
      <c r="I75" s="254"/>
      <c r="J75" s="255"/>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row>
    <row r="76" spans="1:66" s="250" customFormat="1" ht="18">
      <c r="A76" s="248"/>
      <c r="B76" s="259"/>
      <c r="D76" s="251"/>
      <c r="E76" s="307"/>
      <c r="F76" s="277"/>
      <c r="G76" s="295"/>
      <c r="H76" s="296"/>
      <c r="I76" s="254"/>
      <c r="J76" s="255"/>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row>
    <row r="77" spans="1:66" s="250" customFormat="1" ht="18">
      <c r="A77" s="248"/>
      <c r="B77" s="259"/>
      <c r="D77" s="251"/>
      <c r="E77" s="307"/>
      <c r="F77" s="277"/>
      <c r="G77" s="295"/>
      <c r="H77" s="296"/>
      <c r="I77" s="254"/>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50" customFormat="1" ht="18">
      <c r="A78" s="248"/>
      <c r="B78" s="259"/>
      <c r="D78" s="251"/>
      <c r="E78" s="307"/>
      <c r="F78" s="277"/>
      <c r="G78" s="295"/>
      <c r="H78" s="296"/>
      <c r="I78" s="254"/>
      <c r="J78" s="255"/>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48"/>
      <c r="AY78" s="248"/>
      <c r="AZ78" s="248"/>
      <c r="BA78" s="248"/>
      <c r="BB78" s="248"/>
      <c r="BC78" s="248"/>
      <c r="BD78" s="248"/>
      <c r="BE78" s="248"/>
      <c r="BF78" s="248"/>
      <c r="BG78" s="248"/>
      <c r="BH78" s="248"/>
      <c r="BI78" s="248"/>
      <c r="BJ78" s="248"/>
      <c r="BK78" s="248"/>
      <c r="BL78" s="248"/>
      <c r="BM78" s="248"/>
      <c r="BN78" s="248"/>
    </row>
    <row r="79" spans="1:66" s="291" customFormat="1" ht="18" hidden="1">
      <c r="A79" s="298" t="str">
        <f>IF(ISERROR(VALUE(SUBSTITUTE(prevWBS,".",""))),"1",IF(ISERROR(FIND("`",SUBSTITUTE(prevWBS,".","`",1))),TEXT(VALUE(prevWBS)+1,"#"),TEXT(VALUE(LEFT(prevWBS,FIND("`",SUBSTITUTE(prevWBS,".","`",1))-1))+1,"#")))</f>
        <v>1</v>
      </c>
      <c r="B79" s="299" t="s">
        <v>56</v>
      </c>
      <c r="D79" s="300"/>
      <c r="E79" s="301"/>
      <c r="F79" s="301" t="str">
        <f t="shared" ref="F79:F118" si="7">IF(ISBLANK(E79)," - ",IF(G79=0,E79,E79+G79-1))</f>
        <v xml:space="preserve"> - </v>
      </c>
      <c r="G79" s="302"/>
      <c r="H79" s="303"/>
      <c r="I79" s="304" t="str">
        <f t="shared" ref="I79:I108" si="8">IF(OR(F79=0,E79=0)," - ",NETWORKDAYS(E79,F79))</f>
        <v xml:space="preserve"> - </v>
      </c>
      <c r="J79" s="305"/>
      <c r="K79" s="306"/>
      <c r="L79" s="306"/>
      <c r="M79" s="306"/>
      <c r="N79" s="306"/>
      <c r="O79" s="306"/>
      <c r="P79" s="306"/>
      <c r="Q79" s="306"/>
      <c r="R79" s="306"/>
      <c r="S79" s="306"/>
      <c r="T79" s="306"/>
      <c r="U79" s="306"/>
      <c r="V79" s="306"/>
      <c r="W79" s="306"/>
      <c r="X79" s="306"/>
      <c r="Y79" s="306"/>
      <c r="Z79" s="306"/>
      <c r="AA79" s="306"/>
      <c r="AB79" s="306"/>
      <c r="AC79" s="306"/>
      <c r="AD79" s="306"/>
      <c r="AE79" s="306"/>
      <c r="AF79" s="306"/>
      <c r="AG79" s="306"/>
      <c r="AH79" s="306"/>
      <c r="AI79" s="306"/>
      <c r="AJ79" s="306"/>
      <c r="AK79" s="306"/>
      <c r="AL79" s="306"/>
      <c r="AM79" s="306"/>
      <c r="AN79" s="306"/>
      <c r="AO79" s="306"/>
      <c r="AP79" s="306"/>
      <c r="AQ79" s="306"/>
      <c r="AR79" s="306"/>
      <c r="AS79" s="306"/>
      <c r="AT79" s="306"/>
      <c r="AU79" s="306"/>
      <c r="AV79" s="306"/>
      <c r="AW79" s="306"/>
      <c r="AX79" s="306"/>
      <c r="AY79" s="306"/>
      <c r="AZ79" s="306"/>
      <c r="BA79" s="306"/>
      <c r="BB79" s="306"/>
      <c r="BC79" s="306"/>
      <c r="BD79" s="306"/>
      <c r="BE79" s="306"/>
      <c r="BF79" s="306"/>
      <c r="BG79" s="306"/>
      <c r="BH79" s="306"/>
      <c r="BI79" s="306"/>
      <c r="BJ79" s="306"/>
      <c r="BK79" s="306"/>
      <c r="BL79" s="306"/>
      <c r="BM79" s="306"/>
      <c r="BN79" s="306"/>
    </row>
    <row r="80" spans="1:66" s="250" customFormat="1" ht="18" hidden="1">
      <c r="A80" s="248" t="str">
        <f t="shared" ref="A80:A118"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80" s="259" t="s">
        <v>57</v>
      </c>
      <c r="C80" s="250" t="s">
        <v>58</v>
      </c>
      <c r="D80" s="251"/>
      <c r="E80" s="293">
        <v>46057</v>
      </c>
      <c r="F80" s="294">
        <f t="shared" si="7"/>
        <v>46063</v>
      </c>
      <c r="G80" s="295">
        <v>7</v>
      </c>
      <c r="H80" s="296">
        <v>0</v>
      </c>
      <c r="I80" s="254">
        <f t="shared" si="8"/>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18" hidden="1">
      <c r="A81" s="248" t="str">
        <f t="shared" si="9"/>
        <v>1.2</v>
      </c>
      <c r="B81" s="259" t="s">
        <v>59</v>
      </c>
      <c r="C81" s="250" t="s">
        <v>20</v>
      </c>
      <c r="D81" s="251"/>
      <c r="E81" s="293">
        <v>46064</v>
      </c>
      <c r="F81" s="294">
        <f t="shared" si="7"/>
        <v>46070</v>
      </c>
      <c r="G81" s="295">
        <v>7</v>
      </c>
      <c r="H81" s="296">
        <v>0</v>
      </c>
      <c r="I81" s="254">
        <f t="shared" si="8"/>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44.25" hidden="1" customHeight="1">
      <c r="A82" s="248" t="str">
        <f t="shared" si="9"/>
        <v>1.3</v>
      </c>
      <c r="B82" s="259" t="s">
        <v>60</v>
      </c>
      <c r="C82" s="250" t="s">
        <v>28</v>
      </c>
      <c r="D82" s="251"/>
      <c r="E82" s="293">
        <v>46064</v>
      </c>
      <c r="F82" s="294">
        <f t="shared" si="7"/>
        <v>46070</v>
      </c>
      <c r="G82" s="295">
        <v>7</v>
      </c>
      <c r="H82" s="296">
        <v>0</v>
      </c>
      <c r="I82" s="254">
        <f t="shared" si="8"/>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9"/>
        <v>1.4</v>
      </c>
      <c r="B83" s="259" t="s">
        <v>61</v>
      </c>
      <c r="C83" s="250" t="s">
        <v>20</v>
      </c>
      <c r="D83" s="251"/>
      <c r="E83" s="293">
        <v>46071</v>
      </c>
      <c r="F83" s="294">
        <f t="shared" si="7"/>
        <v>46077</v>
      </c>
      <c r="G83" s="295">
        <v>7</v>
      </c>
      <c r="H83" s="296">
        <v>0</v>
      </c>
      <c r="I83" s="254">
        <f t="shared" si="8"/>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9"/>
        <v>1.5</v>
      </c>
      <c r="B84" s="259" t="s">
        <v>62</v>
      </c>
      <c r="C84" s="250" t="s">
        <v>28</v>
      </c>
      <c r="D84" s="251"/>
      <c r="E84" s="293">
        <v>46071</v>
      </c>
      <c r="F84" s="294">
        <f t="shared" si="7"/>
        <v>46077</v>
      </c>
      <c r="G84" s="295">
        <v>7</v>
      </c>
      <c r="H84" s="296">
        <v>0</v>
      </c>
      <c r="I84" s="254">
        <f t="shared" si="8"/>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9"/>
        <v>1.6</v>
      </c>
      <c r="B85" s="259" t="s">
        <v>63</v>
      </c>
      <c r="C85" s="250" t="s">
        <v>20</v>
      </c>
      <c r="D85" s="251"/>
      <c r="E85" s="293">
        <v>46078</v>
      </c>
      <c r="F85" s="294">
        <f t="shared" si="7"/>
        <v>46084</v>
      </c>
      <c r="G85" s="295">
        <v>7</v>
      </c>
      <c r="H85" s="296">
        <v>0</v>
      </c>
      <c r="I85" s="254">
        <f t="shared" si="8"/>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9"/>
        <v>1.7</v>
      </c>
      <c r="B86" s="259" t="s">
        <v>64</v>
      </c>
      <c r="C86" s="250" t="s">
        <v>28</v>
      </c>
      <c r="D86" s="251"/>
      <c r="E86" s="293">
        <v>46078</v>
      </c>
      <c r="F86" s="294">
        <f t="shared" si="7"/>
        <v>46084</v>
      </c>
      <c r="G86" s="295">
        <v>7</v>
      </c>
      <c r="H86" s="296">
        <v>0</v>
      </c>
      <c r="I86" s="254">
        <f t="shared" si="8"/>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9"/>
        <v>1.8</v>
      </c>
      <c r="B87" s="259" t="s">
        <v>65</v>
      </c>
      <c r="C87" s="250" t="s">
        <v>66</v>
      </c>
      <c r="D87" s="251"/>
      <c r="E87" s="293">
        <v>46057</v>
      </c>
      <c r="F87" s="294">
        <f t="shared" si="7"/>
        <v>46063</v>
      </c>
      <c r="G87" s="295">
        <v>7</v>
      </c>
      <c r="H87" s="296">
        <v>0</v>
      </c>
      <c r="I87" s="254">
        <f t="shared" si="8"/>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9"/>
        <v>1.9</v>
      </c>
      <c r="B88" s="259" t="s">
        <v>67</v>
      </c>
      <c r="C88" s="250" t="s">
        <v>20</v>
      </c>
      <c r="D88" s="251"/>
      <c r="E88" s="293">
        <v>46085</v>
      </c>
      <c r="F88" s="294">
        <f t="shared" si="7"/>
        <v>46091</v>
      </c>
      <c r="G88" s="295">
        <v>7</v>
      </c>
      <c r="H88" s="296">
        <v>0</v>
      </c>
      <c r="I88" s="254">
        <f t="shared" si="8"/>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9"/>
        <v>1.10</v>
      </c>
      <c r="B89" s="259" t="s">
        <v>68</v>
      </c>
      <c r="C89" s="250" t="s">
        <v>28</v>
      </c>
      <c r="D89" s="251"/>
      <c r="E89" s="293">
        <v>46085</v>
      </c>
      <c r="F89" s="294">
        <f t="shared" si="7"/>
        <v>46091</v>
      </c>
      <c r="G89" s="295">
        <v>7</v>
      </c>
      <c r="H89" s="296">
        <v>0</v>
      </c>
      <c r="I89" s="254">
        <f t="shared" si="8"/>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9"/>
        <v>1.11</v>
      </c>
      <c r="B90" s="259" t="s">
        <v>69</v>
      </c>
      <c r="C90" s="250" t="s">
        <v>28</v>
      </c>
      <c r="D90" s="251"/>
      <c r="E90" s="293">
        <v>46092</v>
      </c>
      <c r="F90" s="294">
        <f t="shared" si="7"/>
        <v>46098</v>
      </c>
      <c r="G90" s="295">
        <v>7</v>
      </c>
      <c r="H90" s="296">
        <v>0</v>
      </c>
      <c r="I90" s="254">
        <f t="shared" si="8"/>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9"/>
        <v>1.12</v>
      </c>
      <c r="B91" s="259" t="s">
        <v>70</v>
      </c>
      <c r="C91" s="250" t="s">
        <v>20</v>
      </c>
      <c r="D91" s="251"/>
      <c r="E91" s="293">
        <v>46092</v>
      </c>
      <c r="F91" s="294">
        <f t="shared" si="7"/>
        <v>46098</v>
      </c>
      <c r="G91" s="295">
        <v>7</v>
      </c>
      <c r="H91" s="296">
        <v>0</v>
      </c>
      <c r="I91" s="254">
        <f t="shared" si="8"/>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9"/>
        <v>1.13</v>
      </c>
      <c r="B92" s="259" t="s">
        <v>71</v>
      </c>
      <c r="C92" s="250" t="s">
        <v>28</v>
      </c>
      <c r="D92" s="251"/>
      <c r="E92" s="293">
        <v>46099</v>
      </c>
      <c r="F92" s="294">
        <f t="shared" si="7"/>
        <v>46105</v>
      </c>
      <c r="G92" s="295">
        <v>7</v>
      </c>
      <c r="H92" s="296">
        <v>0</v>
      </c>
      <c r="I92" s="254">
        <f t="shared" si="8"/>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9"/>
        <v>1.14</v>
      </c>
      <c r="B93" s="259" t="s">
        <v>72</v>
      </c>
      <c r="C93" s="250" t="s">
        <v>28</v>
      </c>
      <c r="D93" s="251"/>
      <c r="E93" s="293">
        <v>46106</v>
      </c>
      <c r="F93" s="294">
        <f t="shared" si="7"/>
        <v>46112</v>
      </c>
      <c r="G93" s="295">
        <v>7</v>
      </c>
      <c r="H93" s="296">
        <v>0</v>
      </c>
      <c r="I93" s="254">
        <f t="shared" si="8"/>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9"/>
        <v>1.15</v>
      </c>
      <c r="B94" s="259" t="s">
        <v>73</v>
      </c>
      <c r="C94" s="250" t="s">
        <v>28</v>
      </c>
      <c r="D94" s="251"/>
      <c r="E94" s="293">
        <v>46106</v>
      </c>
      <c r="F94" s="294">
        <f t="shared" si="7"/>
        <v>46112</v>
      </c>
      <c r="G94" s="295">
        <v>7</v>
      </c>
      <c r="H94" s="296">
        <v>0</v>
      </c>
      <c r="I94" s="254">
        <f t="shared" si="8"/>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9"/>
        <v>1.16</v>
      </c>
      <c r="B95" s="259" t="s">
        <v>74</v>
      </c>
      <c r="C95" s="250" t="s">
        <v>28</v>
      </c>
      <c r="D95" s="251"/>
      <c r="E95" s="293">
        <v>46113</v>
      </c>
      <c r="F95" s="294">
        <f t="shared" si="7"/>
        <v>46119</v>
      </c>
      <c r="G95" s="295">
        <v>7</v>
      </c>
      <c r="H95" s="296">
        <v>0</v>
      </c>
      <c r="I95" s="254">
        <f t="shared" si="8"/>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9"/>
        <v>1.17</v>
      </c>
      <c r="B96" s="259" t="s">
        <v>75</v>
      </c>
      <c r="C96" s="250" t="s">
        <v>20</v>
      </c>
      <c r="D96" s="251"/>
      <c r="E96" s="293">
        <v>46113</v>
      </c>
      <c r="F96" s="294">
        <f t="shared" si="7"/>
        <v>46119</v>
      </c>
      <c r="G96" s="295">
        <v>7</v>
      </c>
      <c r="H96" s="296">
        <v>0</v>
      </c>
      <c r="I96" s="254">
        <f t="shared" si="8"/>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9"/>
        <v>1.18</v>
      </c>
      <c r="B97" s="259" t="s">
        <v>76</v>
      </c>
      <c r="C97" s="250" t="s">
        <v>28</v>
      </c>
      <c r="D97" s="251"/>
      <c r="E97" s="293">
        <v>46120</v>
      </c>
      <c r="F97" s="294">
        <f t="shared" si="7"/>
        <v>46126</v>
      </c>
      <c r="G97" s="295">
        <v>7</v>
      </c>
      <c r="H97" s="296">
        <v>0</v>
      </c>
      <c r="I97" s="254">
        <f t="shared" si="8"/>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9"/>
        <v>1.19</v>
      </c>
      <c r="B98" s="259" t="s">
        <v>77</v>
      </c>
      <c r="C98" s="250" t="s">
        <v>20</v>
      </c>
      <c r="D98" s="251"/>
      <c r="E98" s="293">
        <v>46120</v>
      </c>
      <c r="F98" s="294">
        <f t="shared" si="7"/>
        <v>46126</v>
      </c>
      <c r="G98" s="295">
        <v>7</v>
      </c>
      <c r="H98" s="296">
        <v>0</v>
      </c>
      <c r="I98" s="254">
        <f t="shared" si="8"/>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9"/>
        <v>1.20</v>
      </c>
      <c r="B99" s="259" t="s">
        <v>78</v>
      </c>
      <c r="C99" s="250" t="s">
        <v>28</v>
      </c>
      <c r="D99" s="251"/>
      <c r="E99" s="293">
        <v>46127</v>
      </c>
      <c r="F99" s="294">
        <f t="shared" si="7"/>
        <v>46133</v>
      </c>
      <c r="G99" s="295">
        <v>7</v>
      </c>
      <c r="H99" s="296">
        <v>0</v>
      </c>
      <c r="I99" s="254">
        <f t="shared" si="8"/>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9"/>
        <v>1.21</v>
      </c>
      <c r="B100" s="259" t="s">
        <v>79</v>
      </c>
      <c r="C100" s="250" t="s">
        <v>20</v>
      </c>
      <c r="D100" s="251"/>
      <c r="E100" s="293">
        <v>46127</v>
      </c>
      <c r="F100" s="294">
        <f t="shared" si="7"/>
        <v>46133</v>
      </c>
      <c r="G100" s="295">
        <v>7</v>
      </c>
      <c r="H100" s="296">
        <v>0</v>
      </c>
      <c r="I100" s="254">
        <f t="shared" si="8"/>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9"/>
        <v>1.22</v>
      </c>
      <c r="B101" s="259" t="s">
        <v>80</v>
      </c>
      <c r="C101" s="250" t="s">
        <v>28</v>
      </c>
      <c r="D101" s="251"/>
      <c r="E101" s="293">
        <v>46134</v>
      </c>
      <c r="F101" s="294">
        <f t="shared" si="7"/>
        <v>46140</v>
      </c>
      <c r="G101" s="295">
        <v>7</v>
      </c>
      <c r="H101" s="296">
        <v>0</v>
      </c>
      <c r="I101" s="254">
        <f t="shared" si="8"/>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9"/>
        <v>1.23</v>
      </c>
      <c r="B102" s="259" t="s">
        <v>81</v>
      </c>
      <c r="C102" s="250" t="s">
        <v>20</v>
      </c>
      <c r="D102" s="251"/>
      <c r="E102" s="293">
        <v>46134</v>
      </c>
      <c r="F102" s="294">
        <f t="shared" si="7"/>
        <v>46140</v>
      </c>
      <c r="G102" s="295">
        <v>7</v>
      </c>
      <c r="H102" s="296">
        <v>0</v>
      </c>
      <c r="I102" s="254">
        <f t="shared" si="8"/>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9"/>
        <v>1.24</v>
      </c>
      <c r="B103" s="259" t="s">
        <v>82</v>
      </c>
      <c r="C103" s="250" t="s">
        <v>28</v>
      </c>
      <c r="D103" s="251"/>
      <c r="E103" s="293">
        <v>46141</v>
      </c>
      <c r="F103" s="294">
        <f t="shared" si="7"/>
        <v>46147</v>
      </c>
      <c r="G103" s="295">
        <v>7</v>
      </c>
      <c r="H103" s="296">
        <v>0</v>
      </c>
      <c r="I103" s="254">
        <f t="shared" si="8"/>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250" customFormat="1" ht="18" hidden="1">
      <c r="A104" s="248" t="str">
        <f t="shared" si="9"/>
        <v>1.25</v>
      </c>
      <c r="B104" s="259" t="s">
        <v>83</v>
      </c>
      <c r="C104" s="250" t="s">
        <v>28</v>
      </c>
      <c r="D104" s="251"/>
      <c r="E104" s="293">
        <v>46141</v>
      </c>
      <c r="F104" s="294">
        <f t="shared" si="7"/>
        <v>46147</v>
      </c>
      <c r="G104" s="295">
        <v>7</v>
      </c>
      <c r="H104" s="296">
        <v>0</v>
      </c>
      <c r="I104" s="254">
        <f t="shared" si="8"/>
        <v>5</v>
      </c>
      <c r="J104" s="255"/>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8"/>
      <c r="BN104" s="248"/>
    </row>
    <row r="105" spans="1:66" s="250" customFormat="1" ht="18" hidden="1">
      <c r="A105" s="248" t="str">
        <f t="shared" si="9"/>
        <v>1.26</v>
      </c>
      <c r="B105" s="259" t="s">
        <v>84</v>
      </c>
      <c r="C105" s="250" t="s">
        <v>28</v>
      </c>
      <c r="D105" s="251"/>
      <c r="E105" s="293">
        <v>46148</v>
      </c>
      <c r="F105" s="294">
        <f t="shared" si="7"/>
        <v>46154</v>
      </c>
      <c r="G105" s="295">
        <v>7</v>
      </c>
      <c r="H105" s="296">
        <v>0</v>
      </c>
      <c r="I105" s="254">
        <f t="shared" si="8"/>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50" customFormat="1" ht="18" hidden="1">
      <c r="A106" s="248" t="str">
        <f t="shared" si="9"/>
        <v>1.27</v>
      </c>
      <c r="B106" s="259" t="s">
        <v>85</v>
      </c>
      <c r="C106" s="250" t="s">
        <v>28</v>
      </c>
      <c r="D106" s="251"/>
      <c r="E106" s="293">
        <v>46148</v>
      </c>
      <c r="F106" s="294">
        <f t="shared" si="7"/>
        <v>46154</v>
      </c>
      <c r="G106" s="295">
        <v>7</v>
      </c>
      <c r="H106" s="296">
        <v>0</v>
      </c>
      <c r="I106" s="254">
        <f t="shared" si="8"/>
        <v>5</v>
      </c>
      <c r="J106" s="255"/>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248"/>
      <c r="BD106" s="248"/>
      <c r="BE106" s="248"/>
      <c r="BF106" s="248"/>
      <c r="BG106" s="248"/>
      <c r="BH106" s="248"/>
      <c r="BI106" s="248"/>
      <c r="BJ106" s="248"/>
      <c r="BK106" s="248"/>
      <c r="BL106" s="248"/>
      <c r="BM106" s="248"/>
      <c r="BN106" s="248"/>
    </row>
    <row r="107" spans="1:66" s="291" customFormat="1" ht="18" hidden="1">
      <c r="A107" s="298" t="str">
        <f>IF(ISERROR(VALUE(SUBSTITUTE(prevWBS,".",""))),"1",IF(ISERROR(FIND("`",SUBSTITUTE(prevWBS,".","`",1))),TEXT(VALUE(prevWBS)+1,"#"),TEXT(VALUE(LEFT(prevWBS,FIND("`",SUBSTITUTE(prevWBS,".","`",1))-1))+1,"#")))</f>
        <v>2</v>
      </c>
      <c r="B107" s="299" t="s">
        <v>86</v>
      </c>
      <c r="D107" s="300"/>
      <c r="E107" s="301"/>
      <c r="F107" s="301" t="str">
        <f t="shared" si="7"/>
        <v xml:space="preserve"> - </v>
      </c>
      <c r="G107" s="302"/>
      <c r="H107" s="303"/>
      <c r="I107" s="304" t="str">
        <f t="shared" si="8"/>
        <v xml:space="preserve"> - </v>
      </c>
      <c r="J107" s="305"/>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6"/>
      <c r="AG107" s="306"/>
      <c r="AH107" s="306"/>
      <c r="AI107" s="306"/>
      <c r="AJ107" s="306"/>
      <c r="AK107" s="306"/>
      <c r="AL107" s="306"/>
      <c r="AM107" s="306"/>
      <c r="AN107" s="306"/>
      <c r="AO107" s="306"/>
      <c r="AP107" s="306"/>
      <c r="AQ107" s="306"/>
      <c r="AR107" s="306"/>
      <c r="AS107" s="306"/>
      <c r="AT107" s="306"/>
      <c r="AU107" s="306"/>
      <c r="AV107" s="306"/>
      <c r="AW107" s="306"/>
      <c r="AX107" s="306"/>
      <c r="AY107" s="306"/>
      <c r="AZ107" s="306"/>
      <c r="BA107" s="306"/>
      <c r="BB107" s="306"/>
      <c r="BC107" s="306"/>
      <c r="BD107" s="306"/>
      <c r="BE107" s="306"/>
      <c r="BF107" s="306"/>
      <c r="BG107" s="306"/>
      <c r="BH107" s="306"/>
      <c r="BI107" s="306"/>
      <c r="BJ107" s="306"/>
      <c r="BK107" s="306"/>
      <c r="BL107" s="306"/>
      <c r="BM107" s="306"/>
      <c r="BN107" s="306"/>
    </row>
    <row r="108" spans="1:66" s="250" customFormat="1" ht="18" hidden="1">
      <c r="A108" s="248" t="str">
        <f t="shared" si="9"/>
        <v>2.1</v>
      </c>
      <c r="B108" s="268" t="s">
        <v>87</v>
      </c>
      <c r="C108" s="250" t="s">
        <v>66</v>
      </c>
      <c r="D108" s="251"/>
      <c r="E108" s="293">
        <v>46034</v>
      </c>
      <c r="F108" s="294">
        <f t="shared" si="7"/>
        <v>46038</v>
      </c>
      <c r="G108" s="295">
        <v>5</v>
      </c>
      <c r="H108" s="296">
        <v>0</v>
      </c>
      <c r="I108" s="254">
        <f t="shared" si="8"/>
        <v>5</v>
      </c>
      <c r="J108" s="255"/>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c r="BH108" s="248"/>
      <c r="BI108" s="248"/>
      <c r="BJ108" s="248"/>
      <c r="BK108" s="248"/>
      <c r="BL108" s="248"/>
      <c r="BM108" s="248"/>
      <c r="BN108" s="248"/>
    </row>
    <row r="109" spans="1:66" s="250" customFormat="1" ht="18" hidden="1">
      <c r="A109" s="248" t="str">
        <f t="shared" si="9"/>
        <v>2.2</v>
      </c>
      <c r="B109" s="268" t="s">
        <v>88</v>
      </c>
      <c r="C109" s="250" t="s">
        <v>89</v>
      </c>
      <c r="D109" s="251"/>
      <c r="E109" s="293">
        <v>46023</v>
      </c>
      <c r="F109" s="294">
        <f t="shared" si="7"/>
        <v>46032</v>
      </c>
      <c r="G109" s="295">
        <v>10</v>
      </c>
      <c r="H109" s="296">
        <v>0</v>
      </c>
      <c r="I109" s="254">
        <v>6</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50" customFormat="1" ht="45" hidden="1" customHeight="1">
      <c r="A110" s="248" t="str">
        <f t="shared" si="9"/>
        <v>2.3</v>
      </c>
      <c r="B110" s="268" t="s">
        <v>90</v>
      </c>
      <c r="C110" s="250" t="s">
        <v>58</v>
      </c>
      <c r="D110" s="251"/>
      <c r="E110" s="293">
        <v>46034</v>
      </c>
      <c r="F110" s="294">
        <f t="shared" si="7"/>
        <v>46038</v>
      </c>
      <c r="G110" s="295">
        <v>5</v>
      </c>
      <c r="H110" s="296">
        <v>0</v>
      </c>
      <c r="I110" s="254">
        <v>5</v>
      </c>
      <c r="J110" s="255"/>
      <c r="K110" s="248"/>
      <c r="L110" s="248"/>
      <c r="M110" s="248"/>
      <c r="N110" s="248"/>
      <c r="O110" s="248"/>
      <c r="P110" s="248"/>
      <c r="Q110" s="248"/>
      <c r="R110" s="248"/>
      <c r="S110" s="248"/>
      <c r="T110" s="248"/>
      <c r="U110" s="248"/>
      <c r="V110" s="248"/>
      <c r="W110" s="248"/>
      <c r="X110" s="248"/>
      <c r="Y110" s="248"/>
      <c r="Z110" s="248"/>
      <c r="AA110" s="248"/>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48"/>
      <c r="AY110" s="248"/>
      <c r="AZ110" s="248"/>
      <c r="BA110" s="248"/>
      <c r="BB110" s="248"/>
      <c r="BC110" s="248"/>
      <c r="BD110" s="248"/>
      <c r="BE110" s="248"/>
      <c r="BF110" s="248"/>
      <c r="BG110" s="248"/>
      <c r="BH110" s="248"/>
      <c r="BI110" s="248"/>
      <c r="BJ110" s="248"/>
      <c r="BK110" s="248"/>
      <c r="BL110" s="248"/>
      <c r="BM110" s="248"/>
      <c r="BN110" s="248"/>
    </row>
    <row r="111" spans="1:66" s="291" customFormat="1" ht="18" hidden="1">
      <c r="A111" s="298" t="str">
        <f>IF(ISERROR(VALUE(SUBSTITUTE(prevWBS,".",""))),"1",IF(ISERROR(FIND("`",SUBSTITUTE(prevWBS,".","`",1))),TEXT(VALUE(prevWBS)+1,"#"),TEXT(VALUE(LEFT(prevWBS,FIND("`",SUBSTITUTE(prevWBS,".","`",1))-1))+1,"#")))</f>
        <v>3</v>
      </c>
      <c r="B111" s="299" t="s">
        <v>91</v>
      </c>
      <c r="D111" s="300"/>
      <c r="E111" s="301"/>
      <c r="F111" s="301" t="str">
        <f t="shared" si="7"/>
        <v xml:space="preserve"> - </v>
      </c>
      <c r="G111" s="302"/>
      <c r="H111" s="303"/>
      <c r="I111" s="304" t="str">
        <f t="shared" ref="I111" si="10">IF(OR(F111=0,E111=0)," - ",NETWORKDAYS(E111,F111))</f>
        <v xml:space="preserve"> - </v>
      </c>
      <c r="J111" s="305"/>
      <c r="K111" s="306"/>
      <c r="L111" s="306"/>
      <c r="M111" s="306"/>
      <c r="N111" s="306"/>
      <c r="O111" s="306"/>
      <c r="P111" s="306"/>
      <c r="Q111" s="306"/>
      <c r="R111" s="306"/>
      <c r="S111" s="306"/>
      <c r="T111" s="306"/>
      <c r="U111" s="306"/>
      <c r="V111" s="306"/>
      <c r="W111" s="306"/>
      <c r="X111" s="306"/>
      <c r="Y111" s="306"/>
      <c r="Z111" s="306"/>
      <c r="AA111" s="306"/>
      <c r="AB111" s="306"/>
      <c r="AC111" s="306"/>
      <c r="AD111" s="306"/>
      <c r="AE111" s="306"/>
      <c r="AF111" s="306"/>
      <c r="AG111" s="306"/>
      <c r="AH111" s="306"/>
      <c r="AI111" s="306"/>
      <c r="AJ111" s="306"/>
      <c r="AK111" s="306"/>
      <c r="AL111" s="306"/>
      <c r="AM111" s="306"/>
      <c r="AN111" s="306"/>
      <c r="AO111" s="306"/>
      <c r="AP111" s="306"/>
      <c r="AQ111" s="306"/>
      <c r="AR111" s="306"/>
      <c r="AS111" s="306"/>
      <c r="AT111" s="306"/>
      <c r="AU111" s="306"/>
      <c r="AV111" s="306"/>
      <c r="AW111" s="306"/>
      <c r="AX111" s="306"/>
      <c r="AY111" s="306"/>
      <c r="AZ111" s="306"/>
      <c r="BA111" s="306"/>
      <c r="BB111" s="306"/>
      <c r="BC111" s="306"/>
      <c r="BD111" s="306"/>
      <c r="BE111" s="306"/>
      <c r="BF111" s="306"/>
      <c r="BG111" s="306"/>
      <c r="BH111" s="306"/>
      <c r="BI111" s="306"/>
      <c r="BJ111" s="306"/>
      <c r="BK111" s="306"/>
      <c r="BL111" s="306"/>
      <c r="BM111" s="306"/>
      <c r="BN111" s="306"/>
    </row>
    <row r="112" spans="1:66" s="250" customFormat="1" ht="18" hidden="1">
      <c r="A112" s="248" t="str">
        <f t="shared" si="9"/>
        <v>3.1</v>
      </c>
      <c r="B112" s="268" t="s">
        <v>92</v>
      </c>
      <c r="C112" s="250" t="s">
        <v>66</v>
      </c>
      <c r="D112" s="251"/>
      <c r="E112" s="293">
        <v>46041</v>
      </c>
      <c r="F112" s="294">
        <f t="shared" si="7"/>
        <v>46044</v>
      </c>
      <c r="G112" s="295">
        <v>4</v>
      </c>
      <c r="H112" s="296">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9"/>
        <v>3.2</v>
      </c>
      <c r="B113" s="268" t="s">
        <v>93</v>
      </c>
      <c r="C113" s="250" t="s">
        <v>58</v>
      </c>
      <c r="D113" s="251"/>
      <c r="E113" s="293">
        <v>46041</v>
      </c>
      <c r="F113" s="294">
        <f t="shared" si="7"/>
        <v>46044</v>
      </c>
      <c r="G113" s="295">
        <v>4</v>
      </c>
      <c r="H113" s="296">
        <v>0</v>
      </c>
      <c r="I113" s="254">
        <v>4</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250" customFormat="1" ht="18" hidden="1">
      <c r="A114" s="248" t="str">
        <f t="shared" si="9"/>
        <v>3.3</v>
      </c>
      <c r="B114" s="268" t="s">
        <v>94</v>
      </c>
      <c r="C114" s="250" t="s">
        <v>20</v>
      </c>
      <c r="D114" s="251"/>
      <c r="E114" s="293">
        <v>46045</v>
      </c>
      <c r="F114" s="294">
        <f t="shared" si="7"/>
        <v>46050</v>
      </c>
      <c r="G114" s="295">
        <v>6</v>
      </c>
      <c r="H114" s="296">
        <v>0</v>
      </c>
      <c r="I114" s="254">
        <v>4</v>
      </c>
      <c r="J114" s="255"/>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row>
    <row r="115" spans="1:66" s="250" customFormat="1" ht="18" hidden="1">
      <c r="A115" s="248" t="str">
        <f t="shared" si="9"/>
        <v>3.4</v>
      </c>
      <c r="B115" s="268" t="s">
        <v>95</v>
      </c>
      <c r="C115" s="250" t="s">
        <v>20</v>
      </c>
      <c r="D115" s="251"/>
      <c r="E115" s="293">
        <v>46051</v>
      </c>
      <c r="F115" s="294">
        <f t="shared" si="7"/>
        <v>46056</v>
      </c>
      <c r="G115" s="295">
        <v>6</v>
      </c>
      <c r="H115" s="296">
        <v>0</v>
      </c>
      <c r="I115" s="254">
        <v>4</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row r="116" spans="1:66" s="250" customFormat="1" ht="18" hidden="1">
      <c r="A116" s="248" t="str">
        <f t="shared" si="9"/>
        <v>3.5</v>
      </c>
      <c r="B116" s="268" t="s">
        <v>96</v>
      </c>
      <c r="C116" s="250" t="s">
        <v>28</v>
      </c>
      <c r="D116" s="251"/>
      <c r="E116" s="293">
        <v>46045</v>
      </c>
      <c r="F116" s="294">
        <f t="shared" si="7"/>
        <v>46050</v>
      </c>
      <c r="G116" s="295">
        <v>6</v>
      </c>
      <c r="H116" s="296">
        <v>0</v>
      </c>
      <c r="I116" s="254">
        <v>4</v>
      </c>
      <c r="J116" s="255"/>
      <c r="K116" s="248"/>
      <c r="L116" s="248"/>
      <c r="M116" s="248"/>
      <c r="N116" s="248"/>
      <c r="O116" s="248"/>
      <c r="P116" s="248"/>
      <c r="Q116" s="248"/>
      <c r="R116" s="248"/>
      <c r="S116" s="248"/>
      <c r="T116" s="248"/>
      <c r="U116" s="248"/>
      <c r="V116" s="248"/>
      <c r="W116" s="248"/>
      <c r="X116" s="248"/>
      <c r="Y116" s="248"/>
      <c r="Z116" s="248"/>
      <c r="AA116" s="248"/>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AX116" s="248"/>
      <c r="AY116" s="248"/>
      <c r="AZ116" s="248"/>
      <c r="BA116" s="248"/>
      <c r="BB116" s="248"/>
      <c r="BC116" s="248"/>
      <c r="BD116" s="248"/>
      <c r="BE116" s="248"/>
      <c r="BF116" s="248"/>
      <c r="BG116" s="248"/>
      <c r="BH116" s="248"/>
      <c r="BI116" s="248"/>
      <c r="BJ116" s="248"/>
      <c r="BK116" s="248"/>
      <c r="BL116" s="248"/>
      <c r="BM116" s="248"/>
      <c r="BN116" s="248"/>
    </row>
    <row r="117" spans="1:66" s="291" customFormat="1" ht="18" hidden="1">
      <c r="A117" s="298" t="str">
        <f>IF(ISERROR(VALUE(SUBSTITUTE(prevWBS,".",""))),"1",IF(ISERROR(FIND("`",SUBSTITUTE(prevWBS,".","`",1))),TEXT(VALUE(prevWBS)+1,"#"),TEXT(VALUE(LEFT(prevWBS,FIND("`",SUBSTITUTE(prevWBS,".","`",1))-1))+1,"#")))</f>
        <v>4</v>
      </c>
      <c r="B117" s="299" t="s">
        <v>97</v>
      </c>
      <c r="D117" s="300"/>
      <c r="E117" s="301"/>
      <c r="F117" s="301" t="str">
        <f t="shared" si="7"/>
        <v xml:space="preserve"> - </v>
      </c>
      <c r="G117" s="302"/>
      <c r="H117" s="303"/>
      <c r="I117" s="304" t="str">
        <f t="shared" ref="I117" si="11">IF(OR(F117=0,E117=0)," - ",NETWORKDAYS(E117,F117))</f>
        <v xml:space="preserve"> - </v>
      </c>
      <c r="J117" s="305"/>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6"/>
      <c r="AK117" s="306"/>
      <c r="AL117" s="306"/>
      <c r="AM117" s="306"/>
      <c r="AN117" s="306"/>
      <c r="AO117" s="306"/>
      <c r="AP117" s="306"/>
      <c r="AQ117" s="306"/>
      <c r="AR117" s="306"/>
      <c r="AS117" s="306"/>
      <c r="AT117" s="306"/>
      <c r="AU117" s="306"/>
      <c r="AV117" s="306"/>
      <c r="AW117" s="306"/>
      <c r="AX117" s="306"/>
      <c r="AY117" s="306"/>
      <c r="AZ117" s="306"/>
      <c r="BA117" s="306"/>
      <c r="BB117" s="306"/>
      <c r="BC117" s="306"/>
      <c r="BD117" s="306"/>
      <c r="BE117" s="306"/>
      <c r="BF117" s="306"/>
      <c r="BG117" s="306"/>
      <c r="BH117" s="306"/>
      <c r="BI117" s="306"/>
      <c r="BJ117" s="306"/>
      <c r="BK117" s="306"/>
      <c r="BL117" s="306"/>
      <c r="BM117" s="306"/>
      <c r="BN117" s="306"/>
    </row>
    <row r="118" spans="1:66" s="250" customFormat="1" ht="18" hidden="1">
      <c r="A118" s="248" t="str">
        <f t="shared" si="9"/>
        <v>4.1</v>
      </c>
      <c r="B118" s="268" t="s">
        <v>98</v>
      </c>
      <c r="C118" s="250" t="s">
        <v>66</v>
      </c>
      <c r="D118" s="251"/>
      <c r="E118" s="293">
        <v>46051</v>
      </c>
      <c r="F118" s="294">
        <f t="shared" si="7"/>
        <v>46056</v>
      </c>
      <c r="G118" s="295">
        <v>6</v>
      </c>
      <c r="H118" s="296">
        <v>0</v>
      </c>
      <c r="I118" s="254">
        <v>4</v>
      </c>
      <c r="J118" s="255"/>
      <c r="K118" s="248"/>
      <c r="L118" s="248"/>
      <c r="M118" s="248"/>
      <c r="N118" s="248"/>
      <c r="O118" s="248"/>
      <c r="P118" s="248"/>
      <c r="Q118" s="248"/>
      <c r="R118" s="248"/>
      <c r="S118" s="248"/>
      <c r="T118" s="248"/>
      <c r="U118" s="248"/>
      <c r="V118" s="248"/>
      <c r="W118" s="248"/>
      <c r="X118" s="248"/>
      <c r="Y118" s="248"/>
      <c r="Z118" s="248"/>
      <c r="AA118" s="248"/>
      <c r="AB118" s="248"/>
      <c r="AC118" s="248"/>
      <c r="AD118" s="248"/>
      <c r="AE118" s="248"/>
      <c r="AF118" s="248"/>
      <c r="AG118" s="248"/>
      <c r="AH118" s="248"/>
      <c r="AI118" s="248"/>
      <c r="AJ118" s="248"/>
      <c r="AK118" s="248"/>
      <c r="AL118" s="248"/>
      <c r="AM118" s="248"/>
      <c r="AN118" s="248"/>
      <c r="AO118" s="248"/>
      <c r="AP118" s="248"/>
      <c r="AQ118" s="248"/>
      <c r="AR118" s="248"/>
      <c r="AS118" s="248"/>
      <c r="AT118" s="248"/>
      <c r="AU118" s="248"/>
      <c r="AV118" s="248"/>
      <c r="AW118" s="248"/>
      <c r="AX118" s="248"/>
      <c r="AY118" s="248"/>
      <c r="AZ118" s="248"/>
      <c r="BA118" s="248"/>
      <c r="BB118" s="248"/>
      <c r="BC118" s="248"/>
      <c r="BD118" s="248"/>
      <c r="BE118" s="248"/>
      <c r="BF118" s="248"/>
      <c r="BG118" s="248"/>
      <c r="BH118" s="248"/>
      <c r="BI118" s="248"/>
      <c r="BJ118" s="248"/>
      <c r="BK118" s="248"/>
      <c r="BL118" s="248"/>
      <c r="BM118" s="248"/>
      <c r="BN118" s="248"/>
    </row>
  </sheetData>
  <sheetProtection formatCells="0" formatColumns="0" formatRows="0" insertRows="0" deleteRows="0"/>
  <autoFilter ref="A7:BN59"/>
  <mergeCells count="19">
    <mergeCell ref="AT5:AZ5"/>
    <mergeCell ref="BA5:BG5"/>
    <mergeCell ref="BH5:BN5"/>
    <mergeCell ref="AM4:AS4"/>
    <mergeCell ref="AT4:AZ4"/>
    <mergeCell ref="BA4:BG4"/>
    <mergeCell ref="BH4:BN4"/>
    <mergeCell ref="AM5:AS5"/>
    <mergeCell ref="C5:E5"/>
    <mergeCell ref="K5:Q5"/>
    <mergeCell ref="R5:X5"/>
    <mergeCell ref="Y5:AE5"/>
    <mergeCell ref="AF5:AL5"/>
    <mergeCell ref="AF4:AL4"/>
    <mergeCell ref="K1:AE1"/>
    <mergeCell ref="C4:E4"/>
    <mergeCell ref="K4:Q4"/>
    <mergeCell ref="R4:X4"/>
    <mergeCell ref="Y4:AE4"/>
  </mergeCells>
  <conditionalFormatting sqref="H11">
    <cfRule type="dataBar" priority="20">
      <dataBar>
        <cfvo type="num" val="0"/>
        <cfvo type="num" val="1"/>
        <color theme="0" tint="-0.34998626667073579"/>
      </dataBar>
      <extLst>
        <ext xmlns:x14="http://schemas.microsoft.com/office/spreadsheetml/2009/9/main" uri="{B025F937-C7B1-47D3-B67F-A62EFF666E3E}">
          <x14:id>{AE743AF7-6B2C-46B2-9FEB-F25EB1FAE9E3}</x14:id>
        </ext>
      </extLst>
    </cfRule>
  </conditionalFormatting>
  <conditionalFormatting sqref="H18">
    <cfRule type="dataBar" priority="9">
      <dataBar>
        <cfvo type="num" val="0"/>
        <cfvo type="num" val="1"/>
        <color theme="0" tint="-0.34998626667073579"/>
      </dataBar>
      <extLst>
        <ext xmlns:x14="http://schemas.microsoft.com/office/spreadsheetml/2009/9/main" uri="{B025F937-C7B1-47D3-B67F-A62EFF666E3E}">
          <x14:id>{AA06BE41-15B9-46B2-BE9A-A2FAB0DD0CA4}</x14:id>
        </ext>
      </extLst>
    </cfRule>
  </conditionalFormatting>
  <conditionalFormatting sqref="H19">
    <cfRule type="dataBar" priority="5">
      <dataBar>
        <cfvo type="num" val="0"/>
        <cfvo type="num" val="1"/>
        <color theme="0" tint="-0.34998626667073579"/>
      </dataBar>
      <extLst>
        <ext xmlns:x14="http://schemas.microsoft.com/office/spreadsheetml/2009/9/main" uri="{B025F937-C7B1-47D3-B67F-A62EFF666E3E}">
          <x14:id>{FAF7CF07-0280-4820-A9DD-80C890940802}</x14:id>
        </ext>
      </extLst>
    </cfRule>
  </conditionalFormatting>
  <conditionalFormatting sqref="H33">
    <cfRule type="dataBar" priority="17">
      <dataBar>
        <cfvo type="num" val="0"/>
        <cfvo type="num" val="1"/>
        <color theme="0" tint="-0.34998626667073579"/>
      </dataBar>
      <extLst>
        <ext xmlns:x14="http://schemas.microsoft.com/office/spreadsheetml/2009/9/main" uri="{B025F937-C7B1-47D3-B67F-A62EFF666E3E}">
          <x14:id>{F294F0FF-0623-42CC-AED7-B88F356653B0}</x14:id>
        </ext>
      </extLst>
    </cfRule>
  </conditionalFormatting>
  <conditionalFormatting sqref="H34">
    <cfRule type="dataBar" priority="16">
      <dataBar>
        <cfvo type="num" val="0"/>
        <cfvo type="num" val="1"/>
        <color theme="0" tint="-0.34998626667073579"/>
      </dataBar>
      <extLst>
        <ext xmlns:x14="http://schemas.microsoft.com/office/spreadsheetml/2009/9/main" uri="{B025F937-C7B1-47D3-B67F-A62EFF666E3E}">
          <x14:id>{79F34ED8-0F1D-4195-84EB-0E68E5FF989D}</x14:id>
        </ext>
      </extLst>
    </cfRule>
  </conditionalFormatting>
  <conditionalFormatting sqref="H35">
    <cfRule type="dataBar" priority="15">
      <dataBar>
        <cfvo type="num" val="0"/>
        <cfvo type="num" val="1"/>
        <color theme="0" tint="-0.34998626667073579"/>
      </dataBar>
      <extLst>
        <ext xmlns:x14="http://schemas.microsoft.com/office/spreadsheetml/2009/9/main" uri="{B025F937-C7B1-47D3-B67F-A62EFF666E3E}">
          <x14:id>{4D3DB5B0-8EF5-4C99-9CF5-827D1C9EE9D8}</x14:id>
        </ext>
      </extLst>
    </cfRule>
  </conditionalFormatting>
  <conditionalFormatting sqref="H36">
    <cfRule type="dataBar" priority="14">
      <dataBar>
        <cfvo type="num" val="0"/>
        <cfvo type="num" val="1"/>
        <color theme="0" tint="-0.34998626667073579"/>
      </dataBar>
      <extLst>
        <ext xmlns:x14="http://schemas.microsoft.com/office/spreadsheetml/2009/9/main" uri="{B025F937-C7B1-47D3-B67F-A62EFF666E3E}">
          <x14:id>{587759BB-D0B5-486D-A1BE-47E757F44DDE}</x14:id>
        </ext>
      </extLst>
    </cfRule>
  </conditionalFormatting>
  <conditionalFormatting sqref="H37">
    <cfRule type="dataBar" priority="13">
      <dataBar>
        <cfvo type="num" val="0"/>
        <cfvo type="num" val="1"/>
        <color theme="0" tint="-0.34998626667073579"/>
      </dataBar>
      <extLst>
        <ext xmlns:x14="http://schemas.microsoft.com/office/spreadsheetml/2009/9/main" uri="{B025F937-C7B1-47D3-B67F-A62EFF666E3E}">
          <x14:id>{DBE0198E-76F7-4B35-B8E9-916A16635F6C}</x14:id>
        </ext>
      </extLst>
    </cfRule>
  </conditionalFormatting>
  <conditionalFormatting sqref="H38">
    <cfRule type="dataBar" priority="12">
      <dataBar>
        <cfvo type="num" val="0"/>
        <cfvo type="num" val="1"/>
        <color theme="0" tint="-0.34998626667073579"/>
      </dataBar>
      <extLst>
        <ext xmlns:x14="http://schemas.microsoft.com/office/spreadsheetml/2009/9/main" uri="{B025F937-C7B1-47D3-B67F-A62EFF666E3E}">
          <x14:id>{C80B199A-8669-4C5F-979A-0DD6838F630E}</x14:id>
        </ext>
      </extLst>
    </cfRule>
  </conditionalFormatting>
  <conditionalFormatting sqref="H39">
    <cfRule type="dataBar" priority="11">
      <dataBar>
        <cfvo type="num" val="0"/>
        <cfvo type="num" val="1"/>
        <color theme="0" tint="-0.34998626667073579"/>
      </dataBar>
      <extLst>
        <ext xmlns:x14="http://schemas.microsoft.com/office/spreadsheetml/2009/9/main" uri="{B025F937-C7B1-47D3-B67F-A62EFF666E3E}">
          <x14:id>{5DEBBDCF-4C67-4723-9D91-CF24B9D6DCDD}</x14:id>
        </ext>
      </extLst>
    </cfRule>
  </conditionalFormatting>
  <conditionalFormatting sqref="H93">
    <cfRule type="dataBar" priority="27">
      <dataBar>
        <cfvo type="num" val="0"/>
        <cfvo type="num" val="1"/>
        <color theme="0" tint="-0.34998626667073579"/>
      </dataBar>
      <extLst>
        <ext xmlns:x14="http://schemas.microsoft.com/office/spreadsheetml/2009/9/main" uri="{B025F937-C7B1-47D3-B67F-A62EFF666E3E}">
          <x14:id>{73E75B1C-ED65-4727-B495-4B71F2B502E0}</x14:id>
        </ext>
      </extLst>
    </cfRule>
  </conditionalFormatting>
  <conditionalFormatting sqref="H94">
    <cfRule type="dataBar" priority="26">
      <dataBar>
        <cfvo type="num" val="0"/>
        <cfvo type="num" val="1"/>
        <color theme="0" tint="-0.34998626667073579"/>
      </dataBar>
      <extLst>
        <ext xmlns:x14="http://schemas.microsoft.com/office/spreadsheetml/2009/9/main" uri="{B025F937-C7B1-47D3-B67F-A62EFF666E3E}">
          <x14:id>{F5CE649C-96DC-426C-B8EC-63EAC797B98A}</x14:id>
        </ext>
      </extLst>
    </cfRule>
  </conditionalFormatting>
  <conditionalFormatting sqref="H102">
    <cfRule type="dataBar" priority="25">
      <dataBar>
        <cfvo type="num" val="0"/>
        <cfvo type="num" val="1"/>
        <color theme="0" tint="-0.34998626667073579"/>
      </dataBar>
      <extLst>
        <ext xmlns:x14="http://schemas.microsoft.com/office/spreadsheetml/2009/9/main" uri="{B025F937-C7B1-47D3-B67F-A62EFF666E3E}">
          <x14:id>{1A2A5A16-C571-4D3E-B19F-72789B3B42AB}</x14:id>
        </ext>
      </extLst>
    </cfRule>
  </conditionalFormatting>
  <conditionalFormatting sqref="H103">
    <cfRule type="dataBar" priority="24">
      <dataBar>
        <cfvo type="num" val="0"/>
        <cfvo type="num" val="1"/>
        <color theme="0" tint="-0.34998626667073579"/>
      </dataBar>
      <extLst>
        <ext xmlns:x14="http://schemas.microsoft.com/office/spreadsheetml/2009/9/main" uri="{B025F937-C7B1-47D3-B67F-A62EFF666E3E}">
          <x14:id>{19A97231-8704-47D8-BA83-03A444239B14}</x14:id>
        </ext>
      </extLst>
    </cfRule>
  </conditionalFormatting>
  <conditionalFormatting sqref="H104">
    <cfRule type="dataBar" priority="23">
      <dataBar>
        <cfvo type="num" val="0"/>
        <cfvo type="num" val="1"/>
        <color theme="0" tint="-0.34998626667073579"/>
      </dataBar>
      <extLst>
        <ext xmlns:x14="http://schemas.microsoft.com/office/spreadsheetml/2009/9/main" uri="{B025F937-C7B1-47D3-B67F-A62EFF666E3E}">
          <x14:id>{86FE5C3E-BEFB-4DEC-B66B-99CB17A08247}</x14:id>
        </ext>
      </extLst>
    </cfRule>
  </conditionalFormatting>
  <conditionalFormatting sqref="H105">
    <cfRule type="dataBar" priority="22">
      <dataBar>
        <cfvo type="num" val="0"/>
        <cfvo type="num" val="1"/>
        <color theme="0" tint="-0.34998626667073579"/>
      </dataBar>
      <extLst>
        <ext xmlns:x14="http://schemas.microsoft.com/office/spreadsheetml/2009/9/main" uri="{B025F937-C7B1-47D3-B67F-A62EFF666E3E}">
          <x14:id>{785E4F4B-E96A-413E-908E-BA899914A3D3}</x14:id>
        </ext>
      </extLst>
    </cfRule>
  </conditionalFormatting>
  <conditionalFormatting sqref="H106">
    <cfRule type="dataBar" priority="21">
      <dataBar>
        <cfvo type="num" val="0"/>
        <cfvo type="num" val="1"/>
        <color theme="0" tint="-0.34998626667073579"/>
      </dataBar>
      <extLst>
        <ext xmlns:x14="http://schemas.microsoft.com/office/spreadsheetml/2009/9/main" uri="{B025F937-C7B1-47D3-B67F-A62EFF666E3E}">
          <x14:id>{ED5DA54F-D643-4374-80F7-436C36761395}</x14:id>
        </ext>
      </extLst>
    </cfRule>
  </conditionalFormatting>
  <conditionalFormatting sqref="H107">
    <cfRule type="dataBar" priority="33">
      <dataBar>
        <cfvo type="num" val="0"/>
        <cfvo type="num" val="1"/>
        <color theme="0" tint="-0.34998626667073579"/>
      </dataBar>
      <extLst>
        <ext xmlns:x14="http://schemas.microsoft.com/office/spreadsheetml/2009/9/main" uri="{B025F937-C7B1-47D3-B67F-A62EFF666E3E}">
          <x14:id>{ECAAC1DF-D478-4DF6-92C5-3037741DFEA0}</x14:id>
        </ext>
      </extLst>
    </cfRule>
  </conditionalFormatting>
  <conditionalFormatting sqref="H111">
    <cfRule type="dataBar" priority="31">
      <dataBar>
        <cfvo type="num" val="0"/>
        <cfvo type="num" val="1"/>
        <color theme="0" tint="-0.34998626667073579"/>
      </dataBar>
      <extLst>
        <ext xmlns:x14="http://schemas.microsoft.com/office/spreadsheetml/2009/9/main" uri="{B025F937-C7B1-47D3-B67F-A62EFF666E3E}">
          <x14:id>{026B4087-12DB-4D11-A8B8-F8C8655F7B77}</x14:id>
        </ext>
      </extLst>
    </cfRule>
  </conditionalFormatting>
  <conditionalFormatting sqref="H117">
    <cfRule type="dataBar" priority="29">
      <dataBar>
        <cfvo type="num" val="0"/>
        <cfvo type="num" val="1"/>
        <color theme="0" tint="-0.34998626667073579"/>
      </dataBar>
      <extLst>
        <ext xmlns:x14="http://schemas.microsoft.com/office/spreadsheetml/2009/9/main" uri="{B025F937-C7B1-47D3-B67F-A62EFF666E3E}">
          <x14:id>{6C57BCF2-D61B-4269-8EEE-9189A8ADBA44}</x14:id>
        </ext>
      </extLst>
    </cfRule>
  </conditionalFormatting>
  <conditionalFormatting sqref="H118">
    <cfRule type="dataBar" priority="28">
      <dataBar>
        <cfvo type="num" val="0"/>
        <cfvo type="num" val="1"/>
        <color theme="0" tint="-0.34998626667073579"/>
      </dataBar>
      <extLst>
        <ext xmlns:x14="http://schemas.microsoft.com/office/spreadsheetml/2009/9/main" uri="{B025F937-C7B1-47D3-B67F-A62EFF666E3E}">
          <x14:id>{C1131053-53FF-4015-9FD1-3360313D284E}</x14:id>
        </ext>
      </extLst>
    </cfRule>
  </conditionalFormatting>
  <conditionalFormatting sqref="H12:H15">
    <cfRule type="dataBar" priority="19">
      <dataBar>
        <cfvo type="num" val="0"/>
        <cfvo type="num" val="1"/>
        <color theme="0" tint="-0.34998626667073579"/>
      </dataBar>
      <extLst>
        <ext xmlns:x14="http://schemas.microsoft.com/office/spreadsheetml/2009/9/main" uri="{B025F937-C7B1-47D3-B67F-A62EFF666E3E}">
          <x14:id>{AFB98A46-E024-40A5-A6AD-FA27AB7477F6}</x14:id>
        </ext>
      </extLst>
    </cfRule>
  </conditionalFormatting>
  <conditionalFormatting sqref="H16:H17">
    <cfRule type="dataBar" priority="18">
      <dataBar>
        <cfvo type="num" val="0"/>
        <cfvo type="num" val="1"/>
        <color theme="0" tint="-0.34998626667073579"/>
      </dataBar>
      <extLst>
        <ext xmlns:x14="http://schemas.microsoft.com/office/spreadsheetml/2009/9/main" uri="{B025F937-C7B1-47D3-B67F-A62EFF666E3E}">
          <x14:id>{523E83E3-A2DA-40F1-8B03-E8D4F096A95E}</x14:id>
        </ext>
      </extLst>
    </cfRule>
  </conditionalFormatting>
  <conditionalFormatting sqref="H40:H78">
    <cfRule type="dataBar" priority="10">
      <dataBar>
        <cfvo type="num" val="0"/>
        <cfvo type="num" val="1"/>
        <color theme="0" tint="-0.34998626667073579"/>
      </dataBar>
      <extLst>
        <ext xmlns:x14="http://schemas.microsoft.com/office/spreadsheetml/2009/9/main" uri="{B025F937-C7B1-47D3-B67F-A62EFF666E3E}">
          <x14:id>{1A54C3C6-6BBD-47DC-9BFB-3795CED40888}</x14:id>
        </ext>
      </extLst>
    </cfRule>
  </conditionalFormatting>
  <conditionalFormatting sqref="H85:H89">
    <cfRule type="dataBar" priority="37">
      <dataBar>
        <cfvo type="num" val="0"/>
        <cfvo type="num" val="1"/>
        <color theme="0" tint="-0.34998626667073579"/>
      </dataBar>
      <extLst>
        <ext xmlns:x14="http://schemas.microsoft.com/office/spreadsheetml/2009/9/main" uri="{B025F937-C7B1-47D3-B67F-A62EFF666E3E}">
          <x14:id>{8A6CBED3-2C23-41D5-9925-06B31FC010FD}</x14:id>
        </ext>
      </extLst>
    </cfRule>
  </conditionalFormatting>
  <conditionalFormatting sqref="H90:H92">
    <cfRule type="dataBar" priority="36">
      <dataBar>
        <cfvo type="num" val="0"/>
        <cfvo type="num" val="1"/>
        <color theme="0" tint="-0.34998626667073579"/>
      </dataBar>
      <extLst>
        <ext xmlns:x14="http://schemas.microsoft.com/office/spreadsheetml/2009/9/main" uri="{B025F937-C7B1-47D3-B67F-A62EFF666E3E}">
          <x14:id>{0E055C68-02DB-4CD8-9A15-A031C98FA9E1}</x14:id>
        </ext>
      </extLst>
    </cfRule>
  </conditionalFormatting>
  <conditionalFormatting sqref="H95:H99">
    <cfRule type="dataBar" priority="35">
      <dataBar>
        <cfvo type="num" val="0"/>
        <cfvo type="num" val="1"/>
        <color theme="0" tint="-0.34998626667073579"/>
      </dataBar>
      <extLst>
        <ext xmlns:x14="http://schemas.microsoft.com/office/spreadsheetml/2009/9/main" uri="{B025F937-C7B1-47D3-B67F-A62EFF666E3E}">
          <x14:id>{3E52FB06-3C81-45CC-9A08-10E67B0E17BF}</x14:id>
        </ext>
      </extLst>
    </cfRule>
  </conditionalFormatting>
  <conditionalFormatting sqref="H100:H101">
    <cfRule type="dataBar" priority="34">
      <dataBar>
        <cfvo type="num" val="0"/>
        <cfvo type="num" val="1"/>
        <color theme="0" tint="-0.34998626667073579"/>
      </dataBar>
      <extLst>
        <ext xmlns:x14="http://schemas.microsoft.com/office/spreadsheetml/2009/9/main" uri="{B025F937-C7B1-47D3-B67F-A62EFF666E3E}">
          <x14:id>{1FE82079-F83D-4891-839C-F509257AC7C2}</x14:id>
        </ext>
      </extLst>
    </cfRule>
  </conditionalFormatting>
  <conditionalFormatting sqref="H108:H110">
    <cfRule type="dataBar" priority="32">
      <dataBar>
        <cfvo type="num" val="0"/>
        <cfvo type="num" val="1"/>
        <color theme="0" tint="-0.34998626667073579"/>
      </dataBar>
      <extLst>
        <ext xmlns:x14="http://schemas.microsoft.com/office/spreadsheetml/2009/9/main" uri="{B025F937-C7B1-47D3-B67F-A62EFF666E3E}">
          <x14:id>{C8A0C2DF-C5AB-47F4-BC00-1C098FB924B8}</x14:id>
        </ext>
      </extLst>
    </cfRule>
  </conditionalFormatting>
  <conditionalFormatting sqref="H112:H116">
    <cfRule type="dataBar" priority="30">
      <dataBar>
        <cfvo type="num" val="0"/>
        <cfvo type="num" val="1"/>
        <color theme="0" tint="-0.34998626667073579"/>
      </dataBar>
      <extLst>
        <ext xmlns:x14="http://schemas.microsoft.com/office/spreadsheetml/2009/9/main" uri="{B025F937-C7B1-47D3-B67F-A62EFF666E3E}">
          <x14:id>{7C3F1143-325B-484B-B83D-F505BB4EF1E1}</x14:id>
        </ext>
      </extLst>
    </cfRule>
  </conditionalFormatting>
  <conditionalFormatting sqref="K6:BN7">
    <cfRule type="expression" dxfId="89" priority="39">
      <formula>K$6=TODAY()</formula>
    </cfRule>
  </conditionalFormatting>
  <conditionalFormatting sqref="K6:BN31 K33:BN118">
    <cfRule type="expression" dxfId="88" priority="6">
      <formula>K$6=TODAY()</formula>
    </cfRule>
  </conditionalFormatting>
  <conditionalFormatting sqref="H8:H10 H79:H84 H20:H31">
    <cfRule type="dataBar" priority="38">
      <dataBar>
        <cfvo type="num" val="0"/>
        <cfvo type="num" val="1"/>
        <color theme="0" tint="-0.34998626667073579"/>
      </dataBar>
      <extLst>
        <ext xmlns:x14="http://schemas.microsoft.com/office/spreadsheetml/2009/9/main" uri="{B025F937-C7B1-47D3-B67F-A62EFF666E3E}">
          <x14:id>{B4A523A1-3E83-4ED9-9F3D-E114219A4EC7}</x14:id>
        </ext>
      </extLst>
    </cfRule>
  </conditionalFormatting>
  <conditionalFormatting sqref="K8:BN31 K33:BN118">
    <cfRule type="expression" dxfId="87" priority="7">
      <formula>AND($E8&lt;=K$6,ROUNDDOWN(($F8-$E8+1)*$H8,0)+$E8-1&gt;=K$6)</formula>
    </cfRule>
    <cfRule type="expression" dxfId="86" priority="8">
      <formula>AND(NOT(ISBLANK($E8)),$E8&lt;=K$6,$F8&gt;=K$6)</formula>
    </cfRule>
  </conditionalFormatting>
  <conditionalFormatting sqref="K32:BN32">
    <cfRule type="expression" dxfId="85" priority="1">
      <formula>K$6=TODAY()</formula>
    </cfRule>
  </conditionalFormatting>
  <conditionalFormatting sqref="H32">
    <cfRule type="dataBar" priority="4">
      <dataBar>
        <cfvo type="num" val="0"/>
        <cfvo type="num" val="1"/>
        <color theme="0" tint="-0.34998626667073579"/>
      </dataBar>
      <extLst>
        <ext xmlns:x14="http://schemas.microsoft.com/office/spreadsheetml/2009/9/main" uri="{B025F937-C7B1-47D3-B67F-A62EFF666E3E}">
          <x14:id>{93D3678A-D1C1-4C01-823A-C95A43B36A7C}</x14:id>
        </ext>
      </extLst>
    </cfRule>
  </conditionalFormatting>
  <conditionalFormatting sqref="K32:BN32">
    <cfRule type="expression" dxfId="84" priority="2">
      <formula>AND($E32&lt;=K$6,ROUNDDOWN(($F32-$E32+1)*$H32,0)+$E32-1&gt;=K$6)</formula>
    </cfRule>
    <cfRule type="expression" dxfId="83" priority="3">
      <formula>AND(NOT(ISBLANK($E32)),$E32&lt;=K$6,$F32&gt;=K$6)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39937" r:id="rId3"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AE743AF7-6B2C-46B2-9FEB-F25EB1FAE9E3}">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A06BE41-15B9-46B2-BE9A-A2FAB0DD0CA4}">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FAF7CF07-0280-4820-A9DD-80C890940802}">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F294F0FF-0623-42CC-AED7-B88F356653B0}">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79F34ED8-0F1D-4195-84EB-0E68E5FF989D}">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4D3DB5B0-8EF5-4C99-9CF5-827D1C9EE9D8}">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587759BB-D0B5-486D-A1BE-47E757F44DDE}">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DBE0198E-76F7-4B35-B8E9-916A16635F6C}">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C80B199A-8669-4C5F-979A-0DD6838F630E}">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5DEBBDCF-4C67-4723-9D91-CF24B9D6DCDD}">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73E75B1C-ED65-4727-B495-4B71F2B502E0}">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F5CE649C-96DC-426C-B8EC-63EAC797B98A}">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1A2A5A16-C571-4D3E-B19F-72789B3B42AB}">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19A97231-8704-47D8-BA83-03A444239B14}">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FE5C3E-BEFB-4DEC-B66B-99CB17A08247}">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785E4F4B-E96A-413E-908E-BA899914A3D3}">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ED5DA54F-D643-4374-80F7-436C36761395}">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ECAAC1DF-D478-4DF6-92C5-3037741DFEA0}">
            <x14:dataBar minLength="0" maxLength="100" gradient="0">
              <x14:cfvo type="num">
                <xm:f>0</xm:f>
              </x14:cfvo>
              <x14:cfvo type="num">
                <xm:f>1</xm:f>
              </x14:cfvo>
              <x14:negativeFillColor rgb="FFFF0000"/>
              <x14:axisColor rgb="FF000000"/>
            </x14:dataBar>
          </x14:cfRule>
          <xm:sqref>H107</xm:sqref>
        </x14:conditionalFormatting>
        <x14:conditionalFormatting xmlns:xm="http://schemas.microsoft.com/office/excel/2006/main">
          <x14:cfRule type="dataBar" id="{026B4087-12DB-4D11-A8B8-F8C8655F7B77}">
            <x14:dataBar minLength="0" maxLength="100" gradient="0">
              <x14:cfvo type="num">
                <xm:f>0</xm:f>
              </x14:cfvo>
              <x14:cfvo type="num">
                <xm:f>1</xm:f>
              </x14:cfvo>
              <x14:negativeFillColor rgb="FFFF0000"/>
              <x14:axisColor rgb="FF000000"/>
            </x14:dataBar>
          </x14:cfRule>
          <xm:sqref>H111</xm:sqref>
        </x14:conditionalFormatting>
        <x14:conditionalFormatting xmlns:xm="http://schemas.microsoft.com/office/excel/2006/main">
          <x14:cfRule type="dataBar" id="{6C57BCF2-D61B-4269-8EEE-9189A8ADBA44}">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C1131053-53FF-4015-9FD1-3360313D284E}">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AFB98A46-E024-40A5-A6AD-FA27AB7477F6}">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523E83E3-A2DA-40F1-8B03-E8D4F096A95E}">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1A54C3C6-6BBD-47DC-9BFB-3795CED40888}">
            <x14:dataBar minLength="0" maxLength="100" gradient="0">
              <x14:cfvo type="num">
                <xm:f>0</xm:f>
              </x14:cfvo>
              <x14:cfvo type="num">
                <xm:f>1</xm:f>
              </x14:cfvo>
              <x14:negativeFillColor rgb="FFFF0000"/>
              <x14:axisColor rgb="FF000000"/>
            </x14:dataBar>
          </x14:cfRule>
          <xm:sqref>H40:H78</xm:sqref>
        </x14:conditionalFormatting>
        <x14:conditionalFormatting xmlns:xm="http://schemas.microsoft.com/office/excel/2006/main">
          <x14:cfRule type="dataBar" id="{8A6CBED3-2C23-41D5-9925-06B31FC010FD}">
            <x14:dataBar minLength="0" maxLength="100" gradient="0">
              <x14:cfvo type="num">
                <xm:f>0</xm:f>
              </x14:cfvo>
              <x14:cfvo type="num">
                <xm:f>1</xm:f>
              </x14:cfvo>
              <x14:negativeFillColor rgb="FFFF0000"/>
              <x14:axisColor rgb="FF000000"/>
            </x14:dataBar>
          </x14:cfRule>
          <xm:sqref>H85:H89</xm:sqref>
        </x14:conditionalFormatting>
        <x14:conditionalFormatting xmlns:xm="http://schemas.microsoft.com/office/excel/2006/main">
          <x14:cfRule type="dataBar" id="{0E055C68-02DB-4CD8-9A15-A031C98FA9E1}">
            <x14:dataBar minLength="0" maxLength="100" gradient="0">
              <x14:cfvo type="num">
                <xm:f>0</xm:f>
              </x14:cfvo>
              <x14:cfvo type="num">
                <xm:f>1</xm:f>
              </x14:cfvo>
              <x14:negativeFillColor rgb="FFFF0000"/>
              <x14:axisColor rgb="FF000000"/>
            </x14:dataBar>
          </x14:cfRule>
          <xm:sqref>H90:H92</xm:sqref>
        </x14:conditionalFormatting>
        <x14:conditionalFormatting xmlns:xm="http://schemas.microsoft.com/office/excel/2006/main">
          <x14:cfRule type="dataBar" id="{3E52FB06-3C81-45CC-9A08-10E67B0E17BF}">
            <x14:dataBar minLength="0" maxLength="100" gradient="0">
              <x14:cfvo type="num">
                <xm:f>0</xm:f>
              </x14:cfvo>
              <x14:cfvo type="num">
                <xm:f>1</xm:f>
              </x14:cfvo>
              <x14:negativeFillColor rgb="FFFF0000"/>
              <x14:axisColor rgb="FF000000"/>
            </x14:dataBar>
          </x14:cfRule>
          <xm:sqref>H95:H99</xm:sqref>
        </x14:conditionalFormatting>
        <x14:conditionalFormatting xmlns:xm="http://schemas.microsoft.com/office/excel/2006/main">
          <x14:cfRule type="dataBar" id="{1FE82079-F83D-4891-839C-F509257AC7C2}">
            <x14:dataBar minLength="0" maxLength="100" gradient="0">
              <x14:cfvo type="num">
                <xm:f>0</xm:f>
              </x14:cfvo>
              <x14:cfvo type="num">
                <xm:f>1</xm:f>
              </x14:cfvo>
              <x14:negativeFillColor rgb="FFFF0000"/>
              <x14:axisColor rgb="FF000000"/>
            </x14:dataBar>
          </x14:cfRule>
          <xm:sqref>H100:H101</xm:sqref>
        </x14:conditionalFormatting>
        <x14:conditionalFormatting xmlns:xm="http://schemas.microsoft.com/office/excel/2006/main">
          <x14:cfRule type="dataBar" id="{C8A0C2DF-C5AB-47F4-BC00-1C098FB924B8}">
            <x14:dataBar minLength="0" maxLength="100" gradient="0">
              <x14:cfvo type="num">
                <xm:f>0</xm:f>
              </x14:cfvo>
              <x14:cfvo type="num">
                <xm:f>1</xm:f>
              </x14:cfvo>
              <x14:negativeFillColor rgb="FFFF0000"/>
              <x14:axisColor rgb="FF000000"/>
            </x14:dataBar>
          </x14:cfRule>
          <xm:sqref>H108:H110</xm:sqref>
        </x14:conditionalFormatting>
        <x14:conditionalFormatting xmlns:xm="http://schemas.microsoft.com/office/excel/2006/main">
          <x14:cfRule type="dataBar" id="{7C3F1143-325B-484B-B83D-F505BB4EF1E1}">
            <x14:dataBar minLength="0" maxLength="100" gradient="0">
              <x14:cfvo type="num">
                <xm:f>0</xm:f>
              </x14:cfvo>
              <x14:cfvo type="num">
                <xm:f>1</xm:f>
              </x14:cfvo>
              <x14:negativeFillColor rgb="FFFF0000"/>
              <x14:axisColor rgb="FF000000"/>
            </x14:dataBar>
          </x14:cfRule>
          <xm:sqref>H112:H116</xm:sqref>
        </x14:conditionalFormatting>
        <x14:conditionalFormatting xmlns:xm="http://schemas.microsoft.com/office/excel/2006/main">
          <x14:cfRule type="dataBar" id="{B4A523A1-3E83-4ED9-9F3D-E114219A4EC7}">
            <x14:dataBar minLength="0" maxLength="100" gradient="0">
              <x14:cfvo type="num">
                <xm:f>0</xm:f>
              </x14:cfvo>
              <x14:cfvo type="num">
                <xm:f>1</xm:f>
              </x14:cfvo>
              <x14:negativeFillColor rgb="FFFF0000"/>
              <x14:axisColor rgb="FF000000"/>
            </x14:dataBar>
          </x14:cfRule>
          <xm:sqref>H8:H10 H79:H84 H20:H31</xm:sqref>
        </x14:conditionalFormatting>
        <x14:conditionalFormatting xmlns:xm="http://schemas.microsoft.com/office/excel/2006/main">
          <x14:cfRule type="dataBar" id="{93D3678A-D1C1-4C01-823A-C95A43B36A7C}">
            <x14:dataBar minLength="0" maxLength="100" gradient="0">
              <x14:cfvo type="num">
                <xm:f>0</xm:f>
              </x14:cfvo>
              <x14:cfvo type="num">
                <xm:f>1</xm:f>
              </x14:cfvo>
              <x14:negativeFillColor rgb="FFFF0000"/>
              <x14:axisColor rgb="FF000000"/>
            </x14:dataBar>
          </x14:cfRule>
          <xm:sqref>H32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BN117"/>
  <sheetViews>
    <sheetView showGridLines="0" workbookViewId="0">
      <pane ySplit="7" topLeftCell="A20" activePane="bottomLeft" state="frozen"/>
      <selection pane="bottomLeft" activeCell="E22" sqref="E22"/>
    </sheetView>
  </sheetViews>
  <sheetFormatPr defaultColWidth="9.140625" defaultRowHeight="12.75"/>
  <cols>
    <col min="1" max="1" width="6.85546875" style="221" customWidth="1"/>
    <col min="2" max="2" width="59.85546875" style="221" customWidth="1"/>
    <col min="3" max="3" width="13.42578125" style="221" customWidth="1"/>
    <col min="4" max="4" width="14" style="221" customWidth="1"/>
    <col min="5" max="6" width="12" style="271" customWidth="1"/>
    <col min="7" max="7" width="6" style="221" customWidth="1"/>
    <col min="8" max="8" width="6.7109375" style="221" customWidth="1"/>
    <col min="9" max="9" width="6.42578125" style="221" customWidth="1"/>
    <col min="10" max="10" width="1.85546875" style="221" customWidth="1"/>
    <col min="11" max="66" width="2.42578125" style="221" customWidth="1"/>
    <col min="67" max="16384" width="9.140625" style="221"/>
  </cols>
  <sheetData>
    <row r="1" spans="1:66" ht="30" customHeight="1">
      <c r="A1" s="219" t="s">
        <v>474</v>
      </c>
      <c r="B1" s="220"/>
      <c r="C1" s="220"/>
      <c r="D1" s="220"/>
      <c r="E1" s="269"/>
      <c r="F1" s="269"/>
      <c r="I1" s="222"/>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223"/>
      <c r="B2" s="224"/>
      <c r="C2" s="224"/>
      <c r="D2" s="102"/>
      <c r="E2" s="270"/>
      <c r="F2" s="270"/>
      <c r="H2" s="225"/>
    </row>
    <row r="3" spans="1:66" ht="14.25">
      <c r="A3" s="223"/>
      <c r="H3" s="225"/>
      <c r="K3" s="105"/>
      <c r="L3" s="105"/>
      <c r="M3" s="105"/>
      <c r="N3" s="105"/>
      <c r="O3" s="105"/>
      <c r="P3" s="105"/>
      <c r="Q3" s="105"/>
      <c r="R3" s="105"/>
      <c r="S3" s="105"/>
      <c r="T3" s="105"/>
      <c r="U3" s="105"/>
      <c r="V3" s="105"/>
      <c r="W3" s="105"/>
      <c r="X3" s="105"/>
      <c r="Y3" s="105"/>
      <c r="Z3" s="105"/>
      <c r="AA3" s="105"/>
    </row>
    <row r="4" spans="1:66" ht="17.25" customHeight="1">
      <c r="A4" s="226"/>
      <c r="B4" s="227" t="s">
        <v>1</v>
      </c>
      <c r="C4" s="440">
        <v>45986</v>
      </c>
      <c r="D4" s="440"/>
      <c r="E4" s="440"/>
      <c r="F4" s="272"/>
      <c r="G4" s="227" t="s">
        <v>2</v>
      </c>
      <c r="H4" s="228">
        <v>1</v>
      </c>
      <c r="J4" s="226"/>
      <c r="K4" s="435" t="str">
        <f>"Week "&amp;(K6-($C$4-WEEKDAY($C$4,1)+2))/7+1</f>
        <v>Week 1</v>
      </c>
      <c r="L4" s="436"/>
      <c r="M4" s="436"/>
      <c r="N4" s="436"/>
      <c r="O4" s="436"/>
      <c r="P4" s="436"/>
      <c r="Q4" s="437"/>
      <c r="R4" s="435" t="str">
        <f>"Week "&amp;(R6-($C$4-WEEKDAY($C$4,1)+2))/7+1</f>
        <v>Week 2</v>
      </c>
      <c r="S4" s="436"/>
      <c r="T4" s="436"/>
      <c r="U4" s="436"/>
      <c r="V4" s="436"/>
      <c r="W4" s="436"/>
      <c r="X4" s="437"/>
      <c r="Y4" s="435" t="str">
        <f>"Week "&amp;(Y6-($C$4-WEEKDAY($C$4,1)+2))/7+1</f>
        <v>Week 3</v>
      </c>
      <c r="Z4" s="436"/>
      <c r="AA4" s="436"/>
      <c r="AB4" s="436"/>
      <c r="AC4" s="436"/>
      <c r="AD4" s="436"/>
      <c r="AE4" s="437"/>
      <c r="AF4" s="435" t="str">
        <f>"Week "&amp;(AF6-($C$4-WEEKDAY($C$4,1)+2))/7+1</f>
        <v>Week 4</v>
      </c>
      <c r="AG4" s="436"/>
      <c r="AH4" s="436"/>
      <c r="AI4" s="436"/>
      <c r="AJ4" s="436"/>
      <c r="AK4" s="436"/>
      <c r="AL4" s="437"/>
      <c r="AM4" s="435" t="str">
        <f>"Week "&amp;(AM6-($C$4-WEEKDAY($C$4,1)+2))/7+1</f>
        <v>Week 5</v>
      </c>
      <c r="AN4" s="436"/>
      <c r="AO4" s="436"/>
      <c r="AP4" s="436"/>
      <c r="AQ4" s="436"/>
      <c r="AR4" s="436"/>
      <c r="AS4" s="437"/>
      <c r="AT4" s="435" t="str">
        <f>"Week "&amp;(AT6-($C$4-WEEKDAY($C$4,1)+2))/7+1</f>
        <v>Week 6</v>
      </c>
      <c r="AU4" s="436"/>
      <c r="AV4" s="436"/>
      <c r="AW4" s="436"/>
      <c r="AX4" s="436"/>
      <c r="AY4" s="436"/>
      <c r="AZ4" s="437"/>
      <c r="BA4" s="435" t="str">
        <f>"Week "&amp;(BA6-($C$4-WEEKDAY($C$4,1)+2))/7+1</f>
        <v>Week 7</v>
      </c>
      <c r="BB4" s="436"/>
      <c r="BC4" s="436"/>
      <c r="BD4" s="436"/>
      <c r="BE4" s="436"/>
      <c r="BF4" s="436"/>
      <c r="BG4" s="437"/>
      <c r="BH4" s="435" t="str">
        <f>"Week "&amp;(BH6-($C$4-WEEKDAY($C$4,1)+2))/7+1</f>
        <v>Week 8</v>
      </c>
      <c r="BI4" s="436"/>
      <c r="BJ4" s="436"/>
      <c r="BK4" s="436"/>
      <c r="BL4" s="436"/>
      <c r="BM4" s="436"/>
      <c r="BN4" s="437"/>
    </row>
    <row r="5" spans="1:66" ht="17.25" customHeight="1">
      <c r="A5" s="226"/>
      <c r="B5" s="227" t="s">
        <v>3</v>
      </c>
      <c r="C5" s="438" t="s">
        <v>4</v>
      </c>
      <c r="D5" s="438"/>
      <c r="E5" s="438"/>
      <c r="F5" s="272"/>
      <c r="G5" s="226"/>
      <c r="H5" s="226"/>
      <c r="I5" s="226"/>
      <c r="J5" s="226"/>
      <c r="K5" s="432">
        <f>K6</f>
        <v>45985</v>
      </c>
      <c r="L5" s="433"/>
      <c r="M5" s="433"/>
      <c r="N5" s="433"/>
      <c r="O5" s="433"/>
      <c r="P5" s="433"/>
      <c r="Q5" s="434"/>
      <c r="R5" s="432">
        <f>R6</f>
        <v>45992</v>
      </c>
      <c r="S5" s="433"/>
      <c r="T5" s="433"/>
      <c r="U5" s="433"/>
      <c r="V5" s="433"/>
      <c r="W5" s="433"/>
      <c r="X5" s="434"/>
      <c r="Y5" s="432">
        <f>Y6</f>
        <v>45999</v>
      </c>
      <c r="Z5" s="433"/>
      <c r="AA5" s="433"/>
      <c r="AB5" s="433"/>
      <c r="AC5" s="433"/>
      <c r="AD5" s="433"/>
      <c r="AE5" s="434"/>
      <c r="AF5" s="432">
        <f>AF6</f>
        <v>46006</v>
      </c>
      <c r="AG5" s="433"/>
      <c r="AH5" s="433"/>
      <c r="AI5" s="433"/>
      <c r="AJ5" s="433"/>
      <c r="AK5" s="433"/>
      <c r="AL5" s="434"/>
      <c r="AM5" s="432">
        <f>AM6</f>
        <v>46013</v>
      </c>
      <c r="AN5" s="433"/>
      <c r="AO5" s="433"/>
      <c r="AP5" s="433"/>
      <c r="AQ5" s="433"/>
      <c r="AR5" s="433"/>
      <c r="AS5" s="434"/>
      <c r="AT5" s="432">
        <f>AT6</f>
        <v>46020</v>
      </c>
      <c r="AU5" s="433"/>
      <c r="AV5" s="433"/>
      <c r="AW5" s="433"/>
      <c r="AX5" s="433"/>
      <c r="AY5" s="433"/>
      <c r="AZ5" s="434"/>
      <c r="BA5" s="432">
        <f>BA6</f>
        <v>46027</v>
      </c>
      <c r="BB5" s="433"/>
      <c r="BC5" s="433"/>
      <c r="BD5" s="433"/>
      <c r="BE5" s="433"/>
      <c r="BF5" s="433"/>
      <c r="BG5" s="434"/>
      <c r="BH5" s="432">
        <f>BH6</f>
        <v>46034</v>
      </c>
      <c r="BI5" s="433"/>
      <c r="BJ5" s="433"/>
      <c r="BK5" s="433"/>
      <c r="BL5" s="433"/>
      <c r="BM5" s="433"/>
      <c r="BN5" s="434"/>
    </row>
    <row r="6" spans="1:66">
      <c r="A6" s="226"/>
      <c r="B6" s="226"/>
      <c r="C6" s="226"/>
      <c r="D6" s="226"/>
      <c r="E6" s="272"/>
      <c r="F6" s="272"/>
      <c r="G6" s="226"/>
      <c r="H6" s="226"/>
      <c r="I6" s="226"/>
      <c r="J6" s="226"/>
      <c r="K6" s="229">
        <f>C4-WEEKDAY(C4,1)+2+7*(H4-1)</f>
        <v>45985</v>
      </c>
      <c r="L6" s="230">
        <f t="shared" ref="L6:BN6" si="0">K6+1</f>
        <v>45986</v>
      </c>
      <c r="M6" s="230">
        <f t="shared" si="0"/>
        <v>45987</v>
      </c>
      <c r="N6" s="230">
        <f t="shared" si="0"/>
        <v>45988</v>
      </c>
      <c r="O6" s="230">
        <f t="shared" si="0"/>
        <v>45989</v>
      </c>
      <c r="P6" s="230">
        <f t="shared" si="0"/>
        <v>45990</v>
      </c>
      <c r="Q6" s="231">
        <f t="shared" si="0"/>
        <v>45991</v>
      </c>
      <c r="R6" s="229">
        <f t="shared" si="0"/>
        <v>45992</v>
      </c>
      <c r="S6" s="230">
        <f t="shared" si="0"/>
        <v>45993</v>
      </c>
      <c r="T6" s="230">
        <f t="shared" si="0"/>
        <v>45994</v>
      </c>
      <c r="U6" s="230">
        <f t="shared" si="0"/>
        <v>45995</v>
      </c>
      <c r="V6" s="230">
        <f t="shared" si="0"/>
        <v>45996</v>
      </c>
      <c r="W6" s="230">
        <f t="shared" si="0"/>
        <v>45997</v>
      </c>
      <c r="X6" s="231">
        <f t="shared" si="0"/>
        <v>45998</v>
      </c>
      <c r="Y6" s="229">
        <f t="shared" si="0"/>
        <v>45999</v>
      </c>
      <c r="Z6" s="230">
        <f t="shared" si="0"/>
        <v>46000</v>
      </c>
      <c r="AA6" s="230">
        <f t="shared" si="0"/>
        <v>46001</v>
      </c>
      <c r="AB6" s="230">
        <f t="shared" si="0"/>
        <v>46002</v>
      </c>
      <c r="AC6" s="230">
        <f t="shared" si="0"/>
        <v>46003</v>
      </c>
      <c r="AD6" s="230">
        <f t="shared" si="0"/>
        <v>46004</v>
      </c>
      <c r="AE6" s="231">
        <f t="shared" si="0"/>
        <v>46005</v>
      </c>
      <c r="AF6" s="229">
        <f t="shared" si="0"/>
        <v>46006</v>
      </c>
      <c r="AG6" s="230">
        <f t="shared" si="0"/>
        <v>46007</v>
      </c>
      <c r="AH6" s="230">
        <f t="shared" si="0"/>
        <v>46008</v>
      </c>
      <c r="AI6" s="230">
        <f t="shared" si="0"/>
        <v>46009</v>
      </c>
      <c r="AJ6" s="230">
        <f t="shared" si="0"/>
        <v>46010</v>
      </c>
      <c r="AK6" s="230">
        <f t="shared" si="0"/>
        <v>46011</v>
      </c>
      <c r="AL6" s="231">
        <f t="shared" si="0"/>
        <v>46012</v>
      </c>
      <c r="AM6" s="229">
        <f t="shared" si="0"/>
        <v>46013</v>
      </c>
      <c r="AN6" s="230">
        <f t="shared" si="0"/>
        <v>46014</v>
      </c>
      <c r="AO6" s="230">
        <f t="shared" si="0"/>
        <v>46015</v>
      </c>
      <c r="AP6" s="230">
        <f t="shared" si="0"/>
        <v>46016</v>
      </c>
      <c r="AQ6" s="230">
        <f t="shared" si="0"/>
        <v>46017</v>
      </c>
      <c r="AR6" s="230">
        <f t="shared" si="0"/>
        <v>46018</v>
      </c>
      <c r="AS6" s="231">
        <f t="shared" si="0"/>
        <v>46019</v>
      </c>
      <c r="AT6" s="229">
        <f t="shared" si="0"/>
        <v>46020</v>
      </c>
      <c r="AU6" s="230">
        <f t="shared" si="0"/>
        <v>46021</v>
      </c>
      <c r="AV6" s="230">
        <f t="shared" si="0"/>
        <v>46022</v>
      </c>
      <c r="AW6" s="230">
        <f t="shared" si="0"/>
        <v>46023</v>
      </c>
      <c r="AX6" s="230">
        <f t="shared" si="0"/>
        <v>46024</v>
      </c>
      <c r="AY6" s="230">
        <f t="shared" si="0"/>
        <v>46025</v>
      </c>
      <c r="AZ6" s="231">
        <f t="shared" si="0"/>
        <v>46026</v>
      </c>
      <c r="BA6" s="229">
        <f t="shared" si="0"/>
        <v>46027</v>
      </c>
      <c r="BB6" s="230">
        <f t="shared" si="0"/>
        <v>46028</v>
      </c>
      <c r="BC6" s="230">
        <f t="shared" si="0"/>
        <v>46029</v>
      </c>
      <c r="BD6" s="230">
        <f t="shared" si="0"/>
        <v>46030</v>
      </c>
      <c r="BE6" s="230">
        <f t="shared" si="0"/>
        <v>46031</v>
      </c>
      <c r="BF6" s="230">
        <f t="shared" si="0"/>
        <v>46032</v>
      </c>
      <c r="BG6" s="231">
        <f t="shared" si="0"/>
        <v>46033</v>
      </c>
      <c r="BH6" s="229">
        <f t="shared" si="0"/>
        <v>46034</v>
      </c>
      <c r="BI6" s="230">
        <f t="shared" si="0"/>
        <v>46035</v>
      </c>
      <c r="BJ6" s="230">
        <f t="shared" si="0"/>
        <v>46036</v>
      </c>
      <c r="BK6" s="230">
        <f t="shared" si="0"/>
        <v>46037</v>
      </c>
      <c r="BL6" s="230">
        <f t="shared" si="0"/>
        <v>46038</v>
      </c>
      <c r="BM6" s="230">
        <f t="shared" si="0"/>
        <v>46039</v>
      </c>
      <c r="BN6" s="231">
        <f t="shared" si="0"/>
        <v>46040</v>
      </c>
    </row>
    <row r="7" spans="1:66" ht="24.75" thickBot="1">
      <c r="A7" s="232" t="s">
        <v>5</v>
      </c>
      <c r="B7" s="232" t="s">
        <v>6</v>
      </c>
      <c r="C7" s="233" t="s">
        <v>7</v>
      </c>
      <c r="D7" s="234" t="s">
        <v>8</v>
      </c>
      <c r="E7" s="273" t="s">
        <v>9</v>
      </c>
      <c r="F7" s="273" t="s">
        <v>10</v>
      </c>
      <c r="G7" s="233" t="s">
        <v>11</v>
      </c>
      <c r="H7" s="233" t="s">
        <v>12</v>
      </c>
      <c r="I7" s="233" t="s">
        <v>13</v>
      </c>
      <c r="J7" s="233"/>
      <c r="K7" s="235" t="str">
        <f t="shared" ref="K7:BN7" si="1">CHOOSE(WEEKDAY(K6,1),"S","M","T","W","T","F","S")</f>
        <v>M</v>
      </c>
      <c r="L7" s="236" t="str">
        <f t="shared" si="1"/>
        <v>T</v>
      </c>
      <c r="M7" s="236" t="str">
        <f t="shared" si="1"/>
        <v>W</v>
      </c>
      <c r="N7" s="236" t="str">
        <f t="shared" si="1"/>
        <v>T</v>
      </c>
      <c r="O7" s="236" t="str">
        <f t="shared" si="1"/>
        <v>F</v>
      </c>
      <c r="P7" s="236" t="str">
        <f t="shared" si="1"/>
        <v>S</v>
      </c>
      <c r="Q7" s="237" t="str">
        <f t="shared" si="1"/>
        <v>S</v>
      </c>
      <c r="R7" s="235" t="str">
        <f t="shared" si="1"/>
        <v>M</v>
      </c>
      <c r="S7" s="236" t="str">
        <f t="shared" si="1"/>
        <v>T</v>
      </c>
      <c r="T7" s="236" t="str">
        <f t="shared" si="1"/>
        <v>W</v>
      </c>
      <c r="U7" s="236" t="str">
        <f t="shared" si="1"/>
        <v>T</v>
      </c>
      <c r="V7" s="236" t="str">
        <f t="shared" si="1"/>
        <v>F</v>
      </c>
      <c r="W7" s="236" t="str">
        <f t="shared" si="1"/>
        <v>S</v>
      </c>
      <c r="X7" s="237" t="str">
        <f t="shared" si="1"/>
        <v>S</v>
      </c>
      <c r="Y7" s="235" t="str">
        <f t="shared" si="1"/>
        <v>M</v>
      </c>
      <c r="Z7" s="236" t="str">
        <f t="shared" si="1"/>
        <v>T</v>
      </c>
      <c r="AA7" s="236" t="str">
        <f t="shared" si="1"/>
        <v>W</v>
      </c>
      <c r="AB7" s="236" t="str">
        <f t="shared" si="1"/>
        <v>T</v>
      </c>
      <c r="AC7" s="236" t="str">
        <f t="shared" si="1"/>
        <v>F</v>
      </c>
      <c r="AD7" s="236" t="str">
        <f t="shared" si="1"/>
        <v>S</v>
      </c>
      <c r="AE7" s="237" t="str">
        <f t="shared" si="1"/>
        <v>S</v>
      </c>
      <c r="AF7" s="235" t="str">
        <f t="shared" si="1"/>
        <v>M</v>
      </c>
      <c r="AG7" s="236" t="str">
        <f t="shared" si="1"/>
        <v>T</v>
      </c>
      <c r="AH7" s="236" t="str">
        <f t="shared" si="1"/>
        <v>W</v>
      </c>
      <c r="AI7" s="236" t="str">
        <f t="shared" si="1"/>
        <v>T</v>
      </c>
      <c r="AJ7" s="236" t="str">
        <f t="shared" si="1"/>
        <v>F</v>
      </c>
      <c r="AK7" s="236" t="str">
        <f t="shared" si="1"/>
        <v>S</v>
      </c>
      <c r="AL7" s="237" t="str">
        <f t="shared" si="1"/>
        <v>S</v>
      </c>
      <c r="AM7" s="235" t="str">
        <f t="shared" si="1"/>
        <v>M</v>
      </c>
      <c r="AN7" s="236" t="str">
        <f t="shared" si="1"/>
        <v>T</v>
      </c>
      <c r="AO7" s="236" t="str">
        <f t="shared" si="1"/>
        <v>W</v>
      </c>
      <c r="AP7" s="236" t="str">
        <f t="shared" si="1"/>
        <v>T</v>
      </c>
      <c r="AQ7" s="236" t="str">
        <f t="shared" si="1"/>
        <v>F</v>
      </c>
      <c r="AR7" s="236" t="str">
        <f t="shared" si="1"/>
        <v>S</v>
      </c>
      <c r="AS7" s="237" t="str">
        <f t="shared" si="1"/>
        <v>S</v>
      </c>
      <c r="AT7" s="235" t="str">
        <f t="shared" si="1"/>
        <v>M</v>
      </c>
      <c r="AU7" s="236" t="str">
        <f t="shared" si="1"/>
        <v>T</v>
      </c>
      <c r="AV7" s="236" t="str">
        <f t="shared" si="1"/>
        <v>W</v>
      </c>
      <c r="AW7" s="236" t="str">
        <f t="shared" si="1"/>
        <v>T</v>
      </c>
      <c r="AX7" s="236" t="str">
        <f t="shared" si="1"/>
        <v>F</v>
      </c>
      <c r="AY7" s="236" t="str">
        <f t="shared" si="1"/>
        <v>S</v>
      </c>
      <c r="AZ7" s="237" t="str">
        <f t="shared" si="1"/>
        <v>S</v>
      </c>
      <c r="BA7" s="235" t="str">
        <f t="shared" si="1"/>
        <v>M</v>
      </c>
      <c r="BB7" s="236" t="str">
        <f t="shared" si="1"/>
        <v>T</v>
      </c>
      <c r="BC7" s="236" t="str">
        <f t="shared" si="1"/>
        <v>W</v>
      </c>
      <c r="BD7" s="236" t="str">
        <f t="shared" si="1"/>
        <v>T</v>
      </c>
      <c r="BE7" s="236" t="str">
        <f t="shared" si="1"/>
        <v>F</v>
      </c>
      <c r="BF7" s="236" t="str">
        <f t="shared" si="1"/>
        <v>S</v>
      </c>
      <c r="BG7" s="237" t="str">
        <f t="shared" si="1"/>
        <v>S</v>
      </c>
      <c r="BH7" s="235" t="str">
        <f t="shared" si="1"/>
        <v>M</v>
      </c>
      <c r="BI7" s="236" t="str">
        <f t="shared" si="1"/>
        <v>T</v>
      </c>
      <c r="BJ7" s="236" t="str">
        <f t="shared" si="1"/>
        <v>W</v>
      </c>
      <c r="BK7" s="236" t="str">
        <f t="shared" si="1"/>
        <v>T</v>
      </c>
      <c r="BL7" s="236" t="str">
        <f t="shared" si="1"/>
        <v>F</v>
      </c>
      <c r="BM7" s="236" t="str">
        <f t="shared" si="1"/>
        <v>S</v>
      </c>
      <c r="BN7" s="237" t="str">
        <f t="shared" si="1"/>
        <v>S</v>
      </c>
    </row>
    <row r="8" spans="1:66" s="247" customFormat="1" ht="18" hidden="1">
      <c r="A8" s="238" t="str">
        <f>IF(ISERROR(VALUE(SUBSTITUTE(prevWBS,".",""))),"1",IF(ISERROR(FIND("`",SUBSTITUTE(prevWBS,".","`",1))),TEXT(VALUE(prevWBS)+1,"#"),TEXT(VALUE(LEFT(prevWBS,FIND("`",SUBSTITUTE(prevWBS,".","`",1))-1))+1,"#")))</f>
        <v>1</v>
      </c>
      <c r="B8" s="239" t="s">
        <v>14</v>
      </c>
      <c r="C8" s="240"/>
      <c r="D8" s="241"/>
      <c r="E8" s="274"/>
      <c r="F8" s="275" t="str">
        <f t="shared" ref="F8:F31" si="2">IF(ISBLANK(E8)," - ",IF(G8=0,E8,E8+G8-1))</f>
        <v xml:space="preserve"> - </v>
      </c>
      <c r="G8" s="242"/>
      <c r="H8" s="243"/>
      <c r="I8" s="244" t="str">
        <f>IF(OR(F8=0,E8=0)," - ",NETWORKDAYS(E8,F8))</f>
        <v xml:space="preserve"> - </v>
      </c>
      <c r="J8" s="245"/>
      <c r="K8" s="246"/>
      <c r="L8" s="246"/>
      <c r="M8" s="246"/>
      <c r="N8" s="246"/>
      <c r="O8" s="246"/>
      <c r="P8" s="246"/>
      <c r="Q8" s="246"/>
      <c r="R8" s="246"/>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c r="BC8" s="246"/>
      <c r="BD8" s="246"/>
      <c r="BE8" s="246"/>
      <c r="BF8" s="246"/>
      <c r="BG8" s="246"/>
      <c r="BH8" s="246"/>
      <c r="BI8" s="246"/>
      <c r="BJ8" s="246"/>
      <c r="BK8" s="246"/>
      <c r="BL8" s="246"/>
      <c r="BM8" s="246"/>
      <c r="BN8" s="246"/>
    </row>
    <row r="9" spans="1:66" s="250" customFormat="1" ht="18" hidden="1">
      <c r="A9" s="248" t="str">
        <f t="shared" ref="A9:A19"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249" t="s">
        <v>15</v>
      </c>
      <c r="C9" s="250" t="s">
        <v>16</v>
      </c>
      <c r="D9" s="251"/>
      <c r="E9" s="276">
        <v>45987</v>
      </c>
      <c r="F9" s="277">
        <f t="shared" si="2"/>
        <v>45987</v>
      </c>
      <c r="G9" s="252">
        <v>1</v>
      </c>
      <c r="H9" s="253">
        <v>1</v>
      </c>
      <c r="I9" s="254">
        <f>IF(OR(F9=0,E9=0)," - ",NETWORKDAYS(E9,F9))</f>
        <v>1</v>
      </c>
      <c r="J9" s="255"/>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row>
    <row r="10" spans="1:66" s="250" customFormat="1" ht="18" hidden="1">
      <c r="A10" s="248" t="str">
        <f t="shared" si="3"/>
        <v>1.2</v>
      </c>
      <c r="B10" s="249" t="s">
        <v>17</v>
      </c>
      <c r="C10" s="250" t="s">
        <v>16</v>
      </c>
      <c r="D10" s="251"/>
      <c r="E10" s="276">
        <v>45988</v>
      </c>
      <c r="F10" s="277">
        <f t="shared" si="2"/>
        <v>46054</v>
      </c>
      <c r="G10" s="252">
        <v>67</v>
      </c>
      <c r="H10" s="253">
        <v>0.4</v>
      </c>
      <c r="I10" s="254">
        <f>IF(OR(F10=0,E10=0)," - ",NETWORKDAYS(E10,F10))</f>
        <v>47</v>
      </c>
      <c r="J10" s="255"/>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248"/>
      <c r="AY10" s="248"/>
      <c r="AZ10" s="248"/>
      <c r="BA10" s="248"/>
      <c r="BB10" s="248"/>
      <c r="BC10" s="248"/>
      <c r="BD10" s="248"/>
      <c r="BE10" s="248"/>
      <c r="BF10" s="248"/>
      <c r="BG10" s="248"/>
      <c r="BH10" s="248"/>
      <c r="BI10" s="248"/>
      <c r="BJ10" s="248"/>
      <c r="BK10" s="248"/>
      <c r="BL10" s="248"/>
      <c r="BM10" s="248"/>
      <c r="BN10" s="248"/>
    </row>
    <row r="11" spans="1:66" s="250" customFormat="1" ht="18" hidden="1">
      <c r="A11" s="248" t="str">
        <f t="shared" si="3"/>
        <v>1.3</v>
      </c>
      <c r="B11" s="249" t="s">
        <v>18</v>
      </c>
      <c r="C11" s="250" t="s">
        <v>16</v>
      </c>
      <c r="D11" s="251"/>
      <c r="E11" s="276">
        <v>45995</v>
      </c>
      <c r="F11" s="277">
        <f t="shared" si="2"/>
        <v>46001</v>
      </c>
      <c r="G11" s="252">
        <v>7</v>
      </c>
      <c r="H11" s="253">
        <v>1</v>
      </c>
      <c r="I11" s="254">
        <f>IF(OR(F11=0,E11=0)," - ",NETWORKDAYS(E11,F11))</f>
        <v>5</v>
      </c>
      <c r="J11" s="255"/>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row>
    <row r="12" spans="1:66" s="250" customFormat="1" ht="18">
      <c r="A12" s="248" t="str">
        <f t="shared" si="3"/>
        <v>1.4</v>
      </c>
      <c r="B12" s="249" t="s">
        <v>19</v>
      </c>
      <c r="C12" s="250" t="s">
        <v>20</v>
      </c>
      <c r="D12" s="251"/>
      <c r="E12" s="276">
        <v>46009</v>
      </c>
      <c r="F12" s="277">
        <f t="shared" si="2"/>
        <v>46014</v>
      </c>
      <c r="G12" s="252">
        <v>6</v>
      </c>
      <c r="H12" s="253">
        <v>1</v>
      </c>
      <c r="I12" s="254">
        <f>IF(OR(F12=0,E12=0)," - ",NETWORKDAYS(E12,F12))</f>
        <v>4</v>
      </c>
      <c r="J12" s="255"/>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row>
    <row r="13" spans="1:66" s="250" customFormat="1" ht="18" hidden="1">
      <c r="A13" s="248" t="str">
        <f t="shared" si="3"/>
        <v>1.5</v>
      </c>
      <c r="B13" s="249" t="s">
        <v>21</v>
      </c>
      <c r="C13" s="250" t="s">
        <v>16</v>
      </c>
      <c r="D13" s="251"/>
      <c r="E13" s="276">
        <v>46021</v>
      </c>
      <c r="F13" s="277">
        <f t="shared" si="2"/>
        <v>46021</v>
      </c>
      <c r="G13" s="252">
        <v>1</v>
      </c>
      <c r="H13" s="253">
        <v>1</v>
      </c>
      <c r="I13" s="254">
        <f t="shared" ref="I13:I15" si="4">IF(OR(F13=0,E13=0)," - ",NETWORKDAYS(E13,F13))</f>
        <v>1</v>
      </c>
      <c r="J13" s="255"/>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row>
    <row r="14" spans="1:66" s="250" customFormat="1" ht="18">
      <c r="A14" s="248" t="str">
        <f t="shared" si="3"/>
        <v>1.6</v>
      </c>
      <c r="B14" s="249" t="s">
        <v>22</v>
      </c>
      <c r="C14" s="250" t="s">
        <v>20</v>
      </c>
      <c r="D14" s="251"/>
      <c r="E14" s="276">
        <v>46021</v>
      </c>
      <c r="F14" s="277">
        <f t="shared" si="2"/>
        <v>46030</v>
      </c>
      <c r="G14" s="252">
        <v>10</v>
      </c>
      <c r="H14" s="253">
        <v>1</v>
      </c>
      <c r="I14" s="254">
        <f t="shared" si="4"/>
        <v>8</v>
      </c>
      <c r="J14" s="255"/>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row>
    <row r="15" spans="1:66" s="250" customFormat="1" ht="18" hidden="1">
      <c r="A15" s="248" t="str">
        <f t="shared" si="3"/>
        <v>1.7</v>
      </c>
      <c r="B15" s="249" t="s">
        <v>23</v>
      </c>
      <c r="C15" s="250" t="s">
        <v>16</v>
      </c>
      <c r="D15" s="251"/>
      <c r="E15" s="276">
        <v>46028</v>
      </c>
      <c r="F15" s="277">
        <f t="shared" si="2"/>
        <v>46030</v>
      </c>
      <c r="G15" s="252">
        <v>3</v>
      </c>
      <c r="H15" s="253">
        <v>1</v>
      </c>
      <c r="I15" s="254">
        <f t="shared" si="4"/>
        <v>3</v>
      </c>
      <c r="J15" s="255"/>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row>
    <row r="16" spans="1:66" s="250" customFormat="1" ht="18">
      <c r="A16" s="248" t="str">
        <f t="shared" si="3"/>
        <v>1.8</v>
      </c>
      <c r="B16" s="249" t="s">
        <v>24</v>
      </c>
      <c r="C16" s="250" t="s">
        <v>20</v>
      </c>
      <c r="D16" s="251"/>
      <c r="E16" s="276">
        <v>46031</v>
      </c>
      <c r="F16" s="277">
        <f t="shared" si="2"/>
        <v>46040</v>
      </c>
      <c r="G16" s="252">
        <v>10</v>
      </c>
      <c r="H16" s="253">
        <v>0</v>
      </c>
      <c r="I16" s="254">
        <f>IF(OR(F16=0,E16=0)," - ",NETWORKDAYS(E16,F16))</f>
        <v>6</v>
      </c>
      <c r="J16" s="255"/>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row>
    <row r="17" spans="1:66" s="250" customFormat="1" ht="18" hidden="1">
      <c r="A17" s="248" t="str">
        <f t="shared" si="3"/>
        <v>1.9</v>
      </c>
      <c r="B17" s="249" t="s">
        <v>25</v>
      </c>
      <c r="C17" s="250" t="s">
        <v>16</v>
      </c>
      <c r="D17" s="251"/>
      <c r="E17" s="276">
        <v>46030</v>
      </c>
      <c r="F17" s="277">
        <f t="shared" si="2"/>
        <v>46030</v>
      </c>
      <c r="G17" s="252">
        <v>1</v>
      </c>
      <c r="H17" s="253">
        <v>1</v>
      </c>
      <c r="I17" s="254">
        <f t="shared" ref="I17:I32" si="5">IF(OR(F17=0,E17=0)," - ",NETWORKDAYS(E17,F17))</f>
        <v>1</v>
      </c>
      <c r="J17" s="255"/>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row>
    <row r="18" spans="1:66" s="250" customFormat="1" ht="18">
      <c r="A18" s="248" t="str">
        <f t="shared" si="3"/>
        <v>1.10</v>
      </c>
      <c r="B18" s="249" t="s">
        <v>475</v>
      </c>
      <c r="C18" s="250" t="s">
        <v>20</v>
      </c>
      <c r="D18" s="251"/>
      <c r="E18" s="276">
        <v>46037</v>
      </c>
      <c r="F18" s="277">
        <f t="shared" si="2"/>
        <v>46038</v>
      </c>
      <c r="G18" s="252">
        <v>2</v>
      </c>
      <c r="H18" s="253">
        <v>1</v>
      </c>
      <c r="I18" s="254">
        <f t="shared" si="5"/>
        <v>2</v>
      </c>
      <c r="J18" s="255"/>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row>
    <row r="19" spans="1:66" s="250" customFormat="1" ht="18" hidden="1">
      <c r="A19" s="248" t="str">
        <f t="shared" si="3"/>
        <v>1.11</v>
      </c>
      <c r="B19" s="249" t="s">
        <v>476</v>
      </c>
      <c r="C19" s="250" t="s">
        <v>28</v>
      </c>
      <c r="D19" s="251"/>
      <c r="E19" s="276">
        <v>46037</v>
      </c>
      <c r="F19" s="277">
        <f t="shared" si="2"/>
        <v>46038</v>
      </c>
      <c r="G19" s="252">
        <v>2</v>
      </c>
      <c r="H19" s="253">
        <v>1</v>
      </c>
      <c r="I19" s="254">
        <f t="shared" si="5"/>
        <v>2</v>
      </c>
      <c r="J19" s="255"/>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row>
    <row r="20" spans="1:66" s="250" customFormat="1" ht="21" customHeight="1">
      <c r="A20" s="248" t="str">
        <f t="shared" ref="A20:A58"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249" t="s">
        <v>26</v>
      </c>
      <c r="C20" s="250" t="s">
        <v>20</v>
      </c>
      <c r="D20" s="251"/>
      <c r="E20" s="276">
        <v>46032</v>
      </c>
      <c r="F20" s="277">
        <f t="shared" si="2"/>
        <v>46043</v>
      </c>
      <c r="G20" s="252">
        <v>12</v>
      </c>
      <c r="H20" s="253">
        <v>0.9</v>
      </c>
      <c r="I20" s="254">
        <f t="shared" si="5"/>
        <v>8</v>
      </c>
      <c r="J20" s="255"/>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row>
    <row r="21" spans="1:66" s="250" customFormat="1" ht="18" hidden="1">
      <c r="A21" s="248" t="str">
        <f t="shared" si="6"/>
        <v>1.13</v>
      </c>
      <c r="B21" s="249" t="s">
        <v>27</v>
      </c>
      <c r="C21" s="250" t="s">
        <v>28</v>
      </c>
      <c r="D21" s="251"/>
      <c r="E21" s="276">
        <v>46032</v>
      </c>
      <c r="F21" s="277">
        <f t="shared" si="2"/>
        <v>46043</v>
      </c>
      <c r="G21" s="252">
        <v>12</v>
      </c>
      <c r="H21" s="253">
        <v>0.75</v>
      </c>
      <c r="I21" s="254">
        <f t="shared" si="5"/>
        <v>8</v>
      </c>
      <c r="J21" s="255"/>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row>
    <row r="22" spans="1:66" s="250" customFormat="1" ht="18">
      <c r="A22" s="248" t="str">
        <f t="shared" si="6"/>
        <v>1.14</v>
      </c>
      <c r="B22" s="249" t="s">
        <v>477</v>
      </c>
      <c r="C22" s="250" t="s">
        <v>20</v>
      </c>
      <c r="D22" s="251"/>
      <c r="E22" s="276">
        <v>46056</v>
      </c>
      <c r="F22" s="277">
        <f t="shared" si="2"/>
        <v>46057</v>
      </c>
      <c r="G22" s="252">
        <v>2</v>
      </c>
      <c r="H22" s="253">
        <v>1</v>
      </c>
      <c r="I22" s="254">
        <f t="shared" si="5"/>
        <v>2</v>
      </c>
      <c r="J22" s="255"/>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row>
    <row r="23" spans="1:66" s="250" customFormat="1" ht="18" hidden="1">
      <c r="A23" s="248" t="str">
        <f t="shared" si="6"/>
        <v>1.15</v>
      </c>
      <c r="B23" s="249" t="s">
        <v>478</v>
      </c>
      <c r="C23" s="250" t="s">
        <v>28</v>
      </c>
      <c r="D23" s="251"/>
      <c r="E23" s="276">
        <v>46056</v>
      </c>
      <c r="F23" s="277">
        <f t="shared" si="2"/>
        <v>46057</v>
      </c>
      <c r="G23" s="252">
        <v>2</v>
      </c>
      <c r="H23" s="253">
        <v>0</v>
      </c>
      <c r="I23" s="254">
        <f t="shared" si="5"/>
        <v>2</v>
      </c>
      <c r="J23" s="255"/>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row>
    <row r="24" spans="1:66" s="250" customFormat="1" ht="18" hidden="1">
      <c r="A24" s="248" t="str">
        <f t="shared" si="6"/>
        <v>1.16</v>
      </c>
      <c r="B24" s="249" t="s">
        <v>479</v>
      </c>
      <c r="C24" s="250" t="s">
        <v>28</v>
      </c>
      <c r="D24" s="251"/>
      <c r="E24" s="276">
        <f>F22+1</f>
        <v>46058</v>
      </c>
      <c r="F24" s="277">
        <f t="shared" si="2"/>
        <v>46059</v>
      </c>
      <c r="G24" s="252">
        <v>2</v>
      </c>
      <c r="H24" s="253">
        <v>0</v>
      </c>
      <c r="I24" s="254">
        <f t="shared" si="5"/>
        <v>2</v>
      </c>
      <c r="J24" s="255"/>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row>
    <row r="25" spans="1:66" s="250" customFormat="1" ht="18">
      <c r="A25" s="248" t="str">
        <f t="shared" si="6"/>
        <v>1.17</v>
      </c>
      <c r="B25" s="249" t="s">
        <v>480</v>
      </c>
      <c r="C25" s="250" t="s">
        <v>20</v>
      </c>
      <c r="D25" s="251"/>
      <c r="E25" s="276">
        <f>F22+1</f>
        <v>46058</v>
      </c>
      <c r="F25" s="277">
        <f t="shared" si="2"/>
        <v>46059</v>
      </c>
      <c r="G25" s="252">
        <v>2</v>
      </c>
      <c r="H25" s="253">
        <v>0</v>
      </c>
      <c r="I25" s="254">
        <f t="shared" si="5"/>
        <v>2</v>
      </c>
      <c r="J25" s="255"/>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8"/>
      <c r="BD25" s="248"/>
      <c r="BE25" s="248"/>
      <c r="BF25" s="248"/>
      <c r="BG25" s="248"/>
      <c r="BH25" s="248"/>
      <c r="BI25" s="248"/>
      <c r="BJ25" s="248"/>
      <c r="BK25" s="248"/>
      <c r="BL25" s="248"/>
      <c r="BM25" s="248"/>
      <c r="BN25" s="248"/>
    </row>
    <row r="26" spans="1:66" s="250" customFormat="1" ht="18" hidden="1">
      <c r="A26" s="248" t="str">
        <f t="shared" si="6"/>
        <v>1.18</v>
      </c>
      <c r="B26" s="249" t="s">
        <v>481</v>
      </c>
      <c r="C26" s="250" t="s">
        <v>28</v>
      </c>
      <c r="D26" s="251"/>
      <c r="E26" s="276">
        <f>E23+1</f>
        <v>46057</v>
      </c>
      <c r="F26" s="277">
        <f t="shared" si="2"/>
        <v>46058</v>
      </c>
      <c r="G26" s="252">
        <v>2</v>
      </c>
      <c r="H26" s="253">
        <v>0</v>
      </c>
      <c r="I26" s="254">
        <f t="shared" si="5"/>
        <v>2</v>
      </c>
      <c r="J26" s="255"/>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row>
    <row r="27" spans="1:66" s="250" customFormat="1" ht="18">
      <c r="A27" s="248" t="str">
        <f t="shared" si="6"/>
        <v>1.19</v>
      </c>
      <c r="B27" s="256" t="s">
        <v>482</v>
      </c>
      <c r="C27" s="250" t="s">
        <v>20</v>
      </c>
      <c r="D27" s="251"/>
      <c r="E27" s="276">
        <f>F23+1</f>
        <v>46058</v>
      </c>
      <c r="F27" s="277">
        <f t="shared" si="2"/>
        <v>46059</v>
      </c>
      <c r="G27" s="252">
        <v>2</v>
      </c>
      <c r="H27" s="253">
        <v>1</v>
      </c>
      <c r="I27" s="254">
        <f t="shared" si="5"/>
        <v>2</v>
      </c>
      <c r="J27" s="255"/>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248"/>
      <c r="BJ27" s="248"/>
      <c r="BK27" s="248"/>
      <c r="BL27" s="248"/>
      <c r="BM27" s="248"/>
      <c r="BN27" s="248"/>
    </row>
    <row r="28" spans="1:66" s="250" customFormat="1" ht="18" hidden="1">
      <c r="A28" s="248" t="str">
        <f t="shared" si="6"/>
        <v>1.20</v>
      </c>
      <c r="B28" s="249" t="s">
        <v>483</v>
      </c>
      <c r="C28" s="250" t="s">
        <v>28</v>
      </c>
      <c r="D28" s="251"/>
      <c r="E28" s="276">
        <f>F24+1</f>
        <v>46060</v>
      </c>
      <c r="F28" s="277">
        <f t="shared" si="2"/>
        <v>46061</v>
      </c>
      <c r="G28" s="252">
        <v>2</v>
      </c>
      <c r="H28" s="253">
        <v>0</v>
      </c>
      <c r="I28" s="254">
        <f t="shared" si="5"/>
        <v>0</v>
      </c>
      <c r="J28" s="255"/>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row>
    <row r="29" spans="1:66" s="250" customFormat="1" ht="18">
      <c r="A29" s="248" t="str">
        <f t="shared" si="6"/>
        <v>1.21</v>
      </c>
      <c r="B29" s="249" t="s">
        <v>484</v>
      </c>
      <c r="C29" s="250" t="s">
        <v>20</v>
      </c>
      <c r="D29" s="251"/>
      <c r="E29" s="276">
        <f>F24+1</f>
        <v>46060</v>
      </c>
      <c r="F29" s="277">
        <f t="shared" si="2"/>
        <v>46061</v>
      </c>
      <c r="G29" s="252">
        <v>2</v>
      </c>
      <c r="H29" s="253">
        <v>0</v>
      </c>
      <c r="I29" s="254">
        <f t="shared" si="5"/>
        <v>0</v>
      </c>
      <c r="J29" s="255"/>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8"/>
      <c r="BD29" s="248"/>
      <c r="BE29" s="248"/>
      <c r="BF29" s="248"/>
      <c r="BG29" s="248"/>
      <c r="BH29" s="248"/>
      <c r="BI29" s="248"/>
      <c r="BJ29" s="248"/>
      <c r="BK29" s="248"/>
      <c r="BL29" s="248"/>
      <c r="BM29" s="248"/>
      <c r="BN29" s="248"/>
    </row>
    <row r="30" spans="1:66" s="250" customFormat="1" ht="18" hidden="1">
      <c r="A30" s="248" t="str">
        <f t="shared" si="6"/>
        <v>1.22</v>
      </c>
      <c r="B30" s="249" t="s">
        <v>485</v>
      </c>
      <c r="C30" s="250" t="s">
        <v>28</v>
      </c>
      <c r="D30" s="251"/>
      <c r="E30" s="276">
        <f>F25+1</f>
        <v>46060</v>
      </c>
      <c r="F30" s="277">
        <f t="shared" si="2"/>
        <v>46061</v>
      </c>
      <c r="G30" s="252">
        <v>2</v>
      </c>
      <c r="H30" s="253">
        <v>0</v>
      </c>
      <c r="I30" s="254">
        <f t="shared" si="5"/>
        <v>0</v>
      </c>
      <c r="J30" s="255"/>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row>
    <row r="31" spans="1:66" s="250" customFormat="1" ht="18">
      <c r="A31" s="248" t="str">
        <f t="shared" si="6"/>
        <v>1.23</v>
      </c>
      <c r="B31" s="249" t="s">
        <v>486</v>
      </c>
      <c r="C31" s="250" t="s">
        <v>20</v>
      </c>
      <c r="D31" s="251"/>
      <c r="E31" s="276">
        <f>F25+1</f>
        <v>46060</v>
      </c>
      <c r="F31" s="277">
        <f t="shared" si="2"/>
        <v>46061</v>
      </c>
      <c r="G31" s="252">
        <v>2</v>
      </c>
      <c r="H31" s="253">
        <v>1</v>
      </c>
      <c r="I31" s="254">
        <f t="shared" si="5"/>
        <v>0</v>
      </c>
      <c r="J31" s="255"/>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8"/>
      <c r="BD31" s="248"/>
      <c r="BE31" s="248"/>
      <c r="BF31" s="248"/>
      <c r="BG31" s="248"/>
      <c r="BH31" s="248"/>
      <c r="BI31" s="248"/>
      <c r="BJ31" s="248"/>
      <c r="BK31" s="248"/>
      <c r="BL31" s="248"/>
      <c r="BM31" s="248"/>
      <c r="BN31" s="248"/>
    </row>
    <row r="32" spans="1:66" s="250" customFormat="1" ht="18" hidden="1">
      <c r="A32" s="248" t="str">
        <f t="shared" si="6"/>
        <v>1.24</v>
      </c>
      <c r="B32" s="257" t="s">
        <v>29</v>
      </c>
      <c r="C32" s="250" t="s">
        <v>28</v>
      </c>
      <c r="D32" s="251"/>
      <c r="E32" s="276">
        <f>F30+1</f>
        <v>46062</v>
      </c>
      <c r="F32" s="277">
        <f>IF(ISBLANK(E32)," - ",IF(G32=0,E32,E32+G32-1))</f>
        <v>46063</v>
      </c>
      <c r="G32" s="252">
        <v>2</v>
      </c>
      <c r="H32" s="253">
        <v>0</v>
      </c>
      <c r="I32" s="254">
        <f t="shared" si="5"/>
        <v>2</v>
      </c>
      <c r="J32" s="255"/>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row>
    <row r="33" spans="1:66" s="250" customFormat="1" ht="18">
      <c r="A33" s="248" t="str">
        <f t="shared" si="6"/>
        <v>1.25</v>
      </c>
      <c r="B33" s="258" t="s">
        <v>30</v>
      </c>
      <c r="C33" s="250" t="s">
        <v>20</v>
      </c>
      <c r="D33" s="251"/>
      <c r="E33" s="276">
        <f>F31+1</f>
        <v>46062</v>
      </c>
      <c r="F33" s="277">
        <f>IF(ISBLANK(E33)," - ",IF(G33=0,E33,E33+G33-1))</f>
        <v>46063</v>
      </c>
      <c r="G33" s="252">
        <v>2</v>
      </c>
      <c r="H33" s="253">
        <v>0</v>
      </c>
      <c r="I33" s="254">
        <f>IF(OR(F33=0,E33=0)," - ",NETWORKDAYS(E33,F33))</f>
        <v>2</v>
      </c>
      <c r="J33" s="255"/>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8"/>
      <c r="BD33" s="248"/>
      <c r="BE33" s="248"/>
      <c r="BF33" s="248"/>
      <c r="BG33" s="248"/>
      <c r="BH33" s="248"/>
      <c r="BI33" s="248"/>
      <c r="BJ33" s="248"/>
      <c r="BK33" s="248"/>
      <c r="BL33" s="248"/>
      <c r="BM33" s="248"/>
      <c r="BN33" s="248"/>
    </row>
    <row r="34" spans="1:66" s="250" customFormat="1" ht="18" hidden="1">
      <c r="A34" s="248" t="str">
        <f t="shared" si="6"/>
        <v>1.26</v>
      </c>
      <c r="B34" s="259" t="s">
        <v>31</v>
      </c>
      <c r="C34" s="250" t="s">
        <v>28</v>
      </c>
      <c r="D34" s="251"/>
      <c r="E34" s="276">
        <f t="shared" ref="E34:E58" si="7">F32+1</f>
        <v>46064</v>
      </c>
      <c r="F34" s="277">
        <f>IF(ISBLANK(E34)," - ",IF(G34=0,E34,E34+G34-1))</f>
        <v>46065</v>
      </c>
      <c r="G34" s="252">
        <v>2</v>
      </c>
      <c r="H34" s="253">
        <v>0</v>
      </c>
      <c r="I34" s="254">
        <f>IF(OR(F34=0,E34=0)," - ",NETWORKDAYS(E34,F34))</f>
        <v>2</v>
      </c>
      <c r="J34" s="255"/>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row>
    <row r="35" spans="1:66" s="250" customFormat="1" ht="18">
      <c r="A35" s="248" t="str">
        <f t="shared" si="6"/>
        <v>1.27</v>
      </c>
      <c r="B35" s="259" t="s">
        <v>32</v>
      </c>
      <c r="C35" s="250" t="s">
        <v>20</v>
      </c>
      <c r="D35" s="251"/>
      <c r="E35" s="276">
        <f t="shared" si="7"/>
        <v>46064</v>
      </c>
      <c r="F35" s="277">
        <f>IF(ISBLANK(E35)," - ",IF(G35=0,E35,E35+G35-1))</f>
        <v>46065</v>
      </c>
      <c r="G35" s="252">
        <v>2</v>
      </c>
      <c r="H35" s="253">
        <v>0</v>
      </c>
      <c r="I35" s="254">
        <f>IF(OR(F35=0,E35=0)," - ",NETWORKDAYS(E35,F35))</f>
        <v>2</v>
      </c>
      <c r="J35" s="255"/>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8"/>
      <c r="BD35" s="248"/>
      <c r="BE35" s="248"/>
      <c r="BF35" s="248"/>
      <c r="BG35" s="248"/>
      <c r="BH35" s="248"/>
      <c r="BI35" s="248"/>
      <c r="BJ35" s="248"/>
      <c r="BK35" s="248"/>
      <c r="BL35" s="248"/>
      <c r="BM35" s="248"/>
      <c r="BN35" s="248"/>
    </row>
    <row r="36" spans="1:66" s="250" customFormat="1" ht="18" hidden="1">
      <c r="A36" s="248" t="str">
        <f t="shared" si="6"/>
        <v>1.28</v>
      </c>
      <c r="B36" s="259" t="s">
        <v>33</v>
      </c>
      <c r="C36" s="250" t="s">
        <v>28</v>
      </c>
      <c r="D36" s="251"/>
      <c r="E36" s="276">
        <f t="shared" si="7"/>
        <v>46066</v>
      </c>
      <c r="F36" s="277">
        <f>IF(ISBLANK(E36)," - ",IF(G36=0,E36,E36+G36-1))</f>
        <v>46067</v>
      </c>
      <c r="G36" s="252">
        <v>2</v>
      </c>
      <c r="H36" s="253">
        <v>0</v>
      </c>
      <c r="I36" s="254">
        <f>IF(OR(F36=0,E36=0)," - ",NETWORKDAYS(E36,F36))</f>
        <v>1</v>
      </c>
      <c r="J36" s="255"/>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c r="BL36" s="248"/>
      <c r="BM36" s="248"/>
      <c r="BN36" s="248"/>
    </row>
    <row r="37" spans="1:66" s="250" customFormat="1" ht="18">
      <c r="A37" s="248" t="str">
        <f t="shared" si="6"/>
        <v>1.29</v>
      </c>
      <c r="B37" s="259" t="s">
        <v>34</v>
      </c>
      <c r="C37" s="250" t="s">
        <v>20</v>
      </c>
      <c r="D37" s="251"/>
      <c r="E37" s="276">
        <f t="shared" si="7"/>
        <v>46066</v>
      </c>
      <c r="F37" s="277">
        <f t="shared" ref="F37:F58" si="8">IF(ISBLANK(E37)," - ",IF(G37=0,E37,E37+G37-1))</f>
        <v>46067</v>
      </c>
      <c r="G37" s="252">
        <v>2</v>
      </c>
      <c r="H37" s="253">
        <v>0</v>
      </c>
      <c r="I37" s="254">
        <f t="shared" ref="I37:I58" si="9">IF(OR(F37=0,E37=0)," - ",NETWORKDAYS(E37,F37))</f>
        <v>1</v>
      </c>
      <c r="J37" s="255"/>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row>
    <row r="38" spans="1:66" s="250" customFormat="1" ht="18" hidden="1">
      <c r="A38" s="248" t="str">
        <f t="shared" si="6"/>
        <v>1.30</v>
      </c>
      <c r="B38" s="259" t="s">
        <v>35</v>
      </c>
      <c r="C38" s="250" t="s">
        <v>28</v>
      </c>
      <c r="D38" s="251"/>
      <c r="E38" s="276">
        <f t="shared" si="7"/>
        <v>46068</v>
      </c>
      <c r="F38" s="277">
        <f t="shared" si="8"/>
        <v>46069</v>
      </c>
      <c r="G38" s="252">
        <v>2</v>
      </c>
      <c r="H38" s="253">
        <v>0</v>
      </c>
      <c r="I38" s="254">
        <f t="shared" si="9"/>
        <v>1</v>
      </c>
      <c r="J38" s="255"/>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row>
    <row r="39" spans="1:66" s="250" customFormat="1" ht="18">
      <c r="A39" s="248" t="str">
        <f t="shared" si="6"/>
        <v>1.31</v>
      </c>
      <c r="B39" s="259" t="s">
        <v>36</v>
      </c>
      <c r="C39" s="250" t="s">
        <v>20</v>
      </c>
      <c r="D39" s="251"/>
      <c r="E39" s="276">
        <f t="shared" si="7"/>
        <v>46068</v>
      </c>
      <c r="F39" s="277">
        <f t="shared" si="8"/>
        <v>46069</v>
      </c>
      <c r="G39" s="252">
        <v>2</v>
      </c>
      <c r="H39" s="253">
        <v>0</v>
      </c>
      <c r="I39" s="254">
        <f t="shared" si="9"/>
        <v>1</v>
      </c>
      <c r="J39" s="255"/>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row>
    <row r="40" spans="1:66" s="250" customFormat="1" ht="18" hidden="1">
      <c r="A40" s="248" t="str">
        <f t="shared" si="6"/>
        <v>1.32</v>
      </c>
      <c r="B40" s="259" t="s">
        <v>37</v>
      </c>
      <c r="C40" s="250" t="s">
        <v>28</v>
      </c>
      <c r="D40" s="251"/>
      <c r="E40" s="276">
        <f t="shared" si="7"/>
        <v>46070</v>
      </c>
      <c r="F40" s="277">
        <f t="shared" si="8"/>
        <v>46071</v>
      </c>
      <c r="G40" s="252">
        <v>2</v>
      </c>
      <c r="H40" s="253">
        <v>0</v>
      </c>
      <c r="I40" s="254">
        <f t="shared" si="9"/>
        <v>2</v>
      </c>
      <c r="J40" s="255"/>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8"/>
      <c r="BC40" s="248"/>
      <c r="BD40" s="248"/>
      <c r="BE40" s="248"/>
      <c r="BF40" s="248"/>
      <c r="BG40" s="248"/>
      <c r="BH40" s="248"/>
      <c r="BI40" s="248"/>
      <c r="BJ40" s="248"/>
      <c r="BK40" s="248"/>
      <c r="BL40" s="248"/>
      <c r="BM40" s="248"/>
      <c r="BN40" s="248"/>
    </row>
    <row r="41" spans="1:66" s="250" customFormat="1" ht="18">
      <c r="A41" s="248" t="str">
        <f t="shared" si="6"/>
        <v>1.33</v>
      </c>
      <c r="B41" s="259" t="s">
        <v>38</v>
      </c>
      <c r="C41" s="250" t="s">
        <v>20</v>
      </c>
      <c r="D41" s="251"/>
      <c r="E41" s="276">
        <f t="shared" si="7"/>
        <v>46070</v>
      </c>
      <c r="F41" s="277">
        <f t="shared" si="8"/>
        <v>46071</v>
      </c>
      <c r="G41" s="252">
        <v>2</v>
      </c>
      <c r="H41" s="253">
        <v>0</v>
      </c>
      <c r="I41" s="254">
        <f t="shared" si="9"/>
        <v>2</v>
      </c>
      <c r="J41" s="255"/>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8"/>
      <c r="BC41" s="248"/>
      <c r="BD41" s="248"/>
      <c r="BE41" s="248"/>
      <c r="BF41" s="248"/>
      <c r="BG41" s="248"/>
      <c r="BH41" s="248"/>
      <c r="BI41" s="248"/>
      <c r="BJ41" s="248"/>
      <c r="BK41" s="248"/>
      <c r="BL41" s="248"/>
      <c r="BM41" s="248"/>
      <c r="BN41" s="248"/>
    </row>
    <row r="42" spans="1:66" s="250" customFormat="1" ht="18" hidden="1">
      <c r="A42" s="248" t="str">
        <f t="shared" si="6"/>
        <v>1.34</v>
      </c>
      <c r="B42" s="259" t="s">
        <v>39</v>
      </c>
      <c r="C42" s="250" t="s">
        <v>28</v>
      </c>
      <c r="D42" s="251"/>
      <c r="E42" s="276">
        <f t="shared" si="7"/>
        <v>46072</v>
      </c>
      <c r="F42" s="277">
        <f t="shared" si="8"/>
        <v>46073</v>
      </c>
      <c r="G42" s="252">
        <v>2</v>
      </c>
      <c r="H42" s="253">
        <v>0</v>
      </c>
      <c r="I42" s="254">
        <f t="shared" si="9"/>
        <v>2</v>
      </c>
      <c r="J42" s="255"/>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row>
    <row r="43" spans="1:66" s="250" customFormat="1" ht="18">
      <c r="A43" s="248" t="str">
        <f t="shared" si="6"/>
        <v>1.35</v>
      </c>
      <c r="B43" s="259" t="s">
        <v>40</v>
      </c>
      <c r="C43" s="250" t="s">
        <v>20</v>
      </c>
      <c r="D43" s="251"/>
      <c r="E43" s="276">
        <f t="shared" si="7"/>
        <v>46072</v>
      </c>
      <c r="F43" s="277">
        <f t="shared" si="8"/>
        <v>46073</v>
      </c>
      <c r="G43" s="252">
        <v>2</v>
      </c>
      <c r="H43" s="253">
        <v>0</v>
      </c>
      <c r="I43" s="254">
        <f t="shared" si="9"/>
        <v>2</v>
      </c>
      <c r="J43" s="255"/>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row>
    <row r="44" spans="1:66" s="250" customFormat="1" ht="18" hidden="1">
      <c r="A44" s="248" t="str">
        <f t="shared" si="6"/>
        <v>1.36</v>
      </c>
      <c r="B44" s="259" t="s">
        <v>41</v>
      </c>
      <c r="C44" s="250" t="s">
        <v>28</v>
      </c>
      <c r="D44" s="251"/>
      <c r="E44" s="276">
        <f t="shared" si="7"/>
        <v>46074</v>
      </c>
      <c r="F44" s="277">
        <f t="shared" si="8"/>
        <v>46075</v>
      </c>
      <c r="G44" s="252">
        <v>2</v>
      </c>
      <c r="H44" s="253">
        <v>0</v>
      </c>
      <c r="I44" s="254">
        <f t="shared" si="9"/>
        <v>0</v>
      </c>
      <c r="J44" s="255"/>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row>
    <row r="45" spans="1:66" s="250" customFormat="1" ht="18">
      <c r="A45" s="248" t="str">
        <f t="shared" si="6"/>
        <v>1.37</v>
      </c>
      <c r="B45" s="259" t="s">
        <v>42</v>
      </c>
      <c r="C45" s="250" t="s">
        <v>20</v>
      </c>
      <c r="D45" s="251"/>
      <c r="E45" s="276">
        <f t="shared" si="7"/>
        <v>46074</v>
      </c>
      <c r="F45" s="277">
        <f t="shared" si="8"/>
        <v>46075</v>
      </c>
      <c r="G45" s="252">
        <v>2</v>
      </c>
      <c r="H45" s="253">
        <v>0</v>
      </c>
      <c r="I45" s="254">
        <f t="shared" si="9"/>
        <v>0</v>
      </c>
      <c r="J45" s="255"/>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row>
    <row r="46" spans="1:66" s="250" customFormat="1" ht="18" hidden="1">
      <c r="A46" s="248" t="str">
        <f t="shared" si="6"/>
        <v>1.38</v>
      </c>
      <c r="B46" s="259" t="s">
        <v>43</v>
      </c>
      <c r="C46" s="250" t="s">
        <v>28</v>
      </c>
      <c r="D46" s="251"/>
      <c r="E46" s="276">
        <f t="shared" si="7"/>
        <v>46076</v>
      </c>
      <c r="F46" s="277">
        <f t="shared" si="8"/>
        <v>46077</v>
      </c>
      <c r="G46" s="252">
        <v>2</v>
      </c>
      <c r="H46" s="253">
        <v>0</v>
      </c>
      <c r="I46" s="254">
        <f t="shared" si="9"/>
        <v>2</v>
      </c>
      <c r="J46" s="255"/>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row>
    <row r="47" spans="1:66" s="250" customFormat="1" ht="18">
      <c r="A47" s="248" t="str">
        <f t="shared" si="6"/>
        <v>1.39</v>
      </c>
      <c r="B47" s="259" t="s">
        <v>44</v>
      </c>
      <c r="C47" s="250" t="s">
        <v>20</v>
      </c>
      <c r="D47" s="251"/>
      <c r="E47" s="276">
        <f t="shared" si="7"/>
        <v>46076</v>
      </c>
      <c r="F47" s="277">
        <f t="shared" si="8"/>
        <v>46077</v>
      </c>
      <c r="G47" s="252">
        <v>2</v>
      </c>
      <c r="H47" s="253">
        <v>0</v>
      </c>
      <c r="I47" s="254">
        <f t="shared" si="9"/>
        <v>2</v>
      </c>
      <c r="J47" s="255"/>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row>
    <row r="48" spans="1:66" s="250" customFormat="1" ht="18" hidden="1">
      <c r="A48" s="248" t="str">
        <f t="shared" si="6"/>
        <v>1.40</v>
      </c>
      <c r="B48" s="259" t="s">
        <v>45</v>
      </c>
      <c r="C48" s="250" t="s">
        <v>28</v>
      </c>
      <c r="D48" s="251"/>
      <c r="E48" s="276">
        <f t="shared" si="7"/>
        <v>46078</v>
      </c>
      <c r="F48" s="277">
        <f t="shared" si="8"/>
        <v>46079</v>
      </c>
      <c r="G48" s="252">
        <v>2</v>
      </c>
      <c r="H48" s="253">
        <v>0</v>
      </c>
      <c r="I48" s="254">
        <f t="shared" si="9"/>
        <v>2</v>
      </c>
      <c r="J48" s="255"/>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row>
    <row r="49" spans="1:66" s="250" customFormat="1" ht="18">
      <c r="A49" s="248" t="str">
        <f t="shared" si="6"/>
        <v>1.41</v>
      </c>
      <c r="B49" s="259" t="s">
        <v>46</v>
      </c>
      <c r="C49" s="250" t="s">
        <v>20</v>
      </c>
      <c r="D49" s="251"/>
      <c r="E49" s="276">
        <f t="shared" si="7"/>
        <v>46078</v>
      </c>
      <c r="F49" s="277">
        <f t="shared" si="8"/>
        <v>46079</v>
      </c>
      <c r="G49" s="252">
        <v>2</v>
      </c>
      <c r="H49" s="253">
        <v>0</v>
      </c>
      <c r="I49" s="254">
        <f t="shared" si="9"/>
        <v>2</v>
      </c>
      <c r="J49" s="255"/>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row>
    <row r="50" spans="1:66" s="250" customFormat="1" ht="18" hidden="1">
      <c r="A50" s="248" t="str">
        <f t="shared" si="6"/>
        <v>1.42</v>
      </c>
      <c r="B50" s="259" t="s">
        <v>47</v>
      </c>
      <c r="C50" s="250" t="s">
        <v>28</v>
      </c>
      <c r="D50" s="251"/>
      <c r="E50" s="276">
        <f t="shared" si="7"/>
        <v>46080</v>
      </c>
      <c r="F50" s="277">
        <f t="shared" si="8"/>
        <v>46081</v>
      </c>
      <c r="G50" s="252">
        <v>2</v>
      </c>
      <c r="H50" s="253">
        <v>0</v>
      </c>
      <c r="I50" s="254">
        <f t="shared" si="9"/>
        <v>1</v>
      </c>
      <c r="J50" s="255"/>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row>
    <row r="51" spans="1:66" s="250" customFormat="1" ht="18">
      <c r="A51" s="248" t="str">
        <f t="shared" si="6"/>
        <v>1.43</v>
      </c>
      <c r="B51" s="259" t="s">
        <v>48</v>
      </c>
      <c r="C51" s="250" t="s">
        <v>20</v>
      </c>
      <c r="D51" s="251"/>
      <c r="E51" s="276">
        <f t="shared" si="7"/>
        <v>46080</v>
      </c>
      <c r="F51" s="277">
        <f t="shared" si="8"/>
        <v>46081</v>
      </c>
      <c r="G51" s="252">
        <v>2</v>
      </c>
      <c r="H51" s="253">
        <v>0</v>
      </c>
      <c r="I51" s="254">
        <f t="shared" si="9"/>
        <v>1</v>
      </c>
      <c r="J51" s="255"/>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row>
    <row r="52" spans="1:66" s="250" customFormat="1" ht="18" hidden="1">
      <c r="A52" s="248" t="str">
        <f t="shared" si="6"/>
        <v>1.44</v>
      </c>
      <c r="B52" s="259" t="s">
        <v>49</v>
      </c>
      <c r="C52" s="250" t="s">
        <v>28</v>
      </c>
      <c r="D52" s="251"/>
      <c r="E52" s="276">
        <f t="shared" si="7"/>
        <v>46082</v>
      </c>
      <c r="F52" s="277">
        <f t="shared" si="8"/>
        <v>46083</v>
      </c>
      <c r="G52" s="252">
        <v>2</v>
      </c>
      <c r="H52" s="253">
        <v>0</v>
      </c>
      <c r="I52" s="254">
        <f t="shared" si="9"/>
        <v>1</v>
      </c>
      <c r="J52" s="255"/>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row>
    <row r="53" spans="1:66" s="250" customFormat="1" ht="18">
      <c r="A53" s="248" t="str">
        <f t="shared" si="6"/>
        <v>1.45</v>
      </c>
      <c r="B53" s="259" t="s">
        <v>50</v>
      </c>
      <c r="C53" s="250" t="s">
        <v>20</v>
      </c>
      <c r="D53" s="251"/>
      <c r="E53" s="276">
        <f t="shared" si="7"/>
        <v>46082</v>
      </c>
      <c r="F53" s="277">
        <f t="shared" si="8"/>
        <v>46083</v>
      </c>
      <c r="G53" s="252">
        <v>2</v>
      </c>
      <c r="H53" s="253">
        <v>0</v>
      </c>
      <c r="I53" s="254">
        <f t="shared" si="9"/>
        <v>1</v>
      </c>
      <c r="J53" s="255"/>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row>
    <row r="54" spans="1:66" s="250" customFormat="1" ht="18" hidden="1">
      <c r="A54" s="248" t="str">
        <f t="shared" si="6"/>
        <v>1.46</v>
      </c>
      <c r="B54" s="259" t="s">
        <v>51</v>
      </c>
      <c r="C54" s="250" t="s">
        <v>28</v>
      </c>
      <c r="D54" s="251"/>
      <c r="E54" s="276">
        <f t="shared" si="7"/>
        <v>46084</v>
      </c>
      <c r="F54" s="277">
        <f t="shared" si="8"/>
        <v>46085</v>
      </c>
      <c r="G54" s="252">
        <v>2</v>
      </c>
      <c r="H54" s="253">
        <v>0</v>
      </c>
      <c r="I54" s="254">
        <f t="shared" si="9"/>
        <v>2</v>
      </c>
      <c r="J54" s="255"/>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row>
    <row r="55" spans="1:66" s="250" customFormat="1" ht="18">
      <c r="A55" s="248" t="str">
        <f t="shared" si="6"/>
        <v>1.47</v>
      </c>
      <c r="B55" s="259" t="s">
        <v>52</v>
      </c>
      <c r="C55" s="250" t="s">
        <v>20</v>
      </c>
      <c r="D55" s="251"/>
      <c r="E55" s="276">
        <f t="shared" si="7"/>
        <v>46084</v>
      </c>
      <c r="F55" s="277">
        <f t="shared" si="8"/>
        <v>46085</v>
      </c>
      <c r="G55" s="252">
        <v>2</v>
      </c>
      <c r="H55" s="253">
        <v>0</v>
      </c>
      <c r="I55" s="254">
        <f t="shared" si="9"/>
        <v>2</v>
      </c>
      <c r="J55" s="255"/>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row>
    <row r="56" spans="1:66" s="250" customFormat="1" ht="18" hidden="1">
      <c r="A56" s="248" t="str">
        <f t="shared" si="6"/>
        <v>1.48</v>
      </c>
      <c r="B56" s="259" t="s">
        <v>53</v>
      </c>
      <c r="C56" s="250" t="s">
        <v>28</v>
      </c>
      <c r="D56" s="251"/>
      <c r="E56" s="276">
        <f t="shared" si="7"/>
        <v>46086</v>
      </c>
      <c r="F56" s="277">
        <f t="shared" si="8"/>
        <v>46087</v>
      </c>
      <c r="G56" s="252">
        <v>2</v>
      </c>
      <c r="H56" s="253">
        <v>0</v>
      </c>
      <c r="I56" s="254">
        <f t="shared" si="9"/>
        <v>2</v>
      </c>
      <c r="J56" s="255"/>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48"/>
      <c r="BD56" s="248"/>
      <c r="BE56" s="248"/>
      <c r="BF56" s="248"/>
      <c r="BG56" s="248"/>
      <c r="BH56" s="248"/>
      <c r="BI56" s="248"/>
      <c r="BJ56" s="248"/>
      <c r="BK56" s="248"/>
      <c r="BL56" s="248"/>
      <c r="BM56" s="248"/>
      <c r="BN56" s="248"/>
    </row>
    <row r="57" spans="1:66" s="250" customFormat="1" ht="18">
      <c r="A57" s="248" t="str">
        <f t="shared" si="6"/>
        <v>1.49</v>
      </c>
      <c r="B57" s="259" t="s">
        <v>54</v>
      </c>
      <c r="C57" s="250" t="s">
        <v>20</v>
      </c>
      <c r="D57" s="251"/>
      <c r="E57" s="276">
        <f t="shared" si="7"/>
        <v>46086</v>
      </c>
      <c r="F57" s="277">
        <f t="shared" si="8"/>
        <v>46087</v>
      </c>
      <c r="G57" s="252">
        <v>2</v>
      </c>
      <c r="H57" s="253">
        <v>0</v>
      </c>
      <c r="I57" s="254">
        <f t="shared" si="9"/>
        <v>2</v>
      </c>
      <c r="J57" s="255"/>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48"/>
      <c r="BD57" s="248"/>
      <c r="BE57" s="248"/>
      <c r="BF57" s="248"/>
      <c r="BG57" s="248"/>
      <c r="BH57" s="248"/>
      <c r="BI57" s="248"/>
      <c r="BJ57" s="248"/>
      <c r="BK57" s="248"/>
      <c r="BL57" s="248"/>
      <c r="BM57" s="248"/>
      <c r="BN57" s="248"/>
    </row>
    <row r="58" spans="1:66" s="250" customFormat="1" ht="18" hidden="1">
      <c r="A58" s="248" t="str">
        <f t="shared" si="6"/>
        <v>1.50</v>
      </c>
      <c r="B58" s="259" t="s">
        <v>55</v>
      </c>
      <c r="C58" s="250" t="s">
        <v>28</v>
      </c>
      <c r="D58" s="251"/>
      <c r="E58" s="276">
        <f t="shared" si="7"/>
        <v>46088</v>
      </c>
      <c r="F58" s="277">
        <f t="shared" si="8"/>
        <v>46089</v>
      </c>
      <c r="G58" s="252">
        <v>2</v>
      </c>
      <c r="H58" s="253">
        <v>0</v>
      </c>
      <c r="I58" s="254">
        <f t="shared" si="9"/>
        <v>0</v>
      </c>
      <c r="J58" s="255"/>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48"/>
      <c r="BD58" s="248"/>
      <c r="BE58" s="248"/>
      <c r="BF58" s="248"/>
      <c r="BG58" s="248"/>
      <c r="BH58" s="248"/>
      <c r="BI58" s="248"/>
      <c r="BJ58" s="248"/>
      <c r="BK58" s="248"/>
      <c r="BL58" s="248"/>
      <c r="BM58" s="248"/>
      <c r="BN58" s="248"/>
    </row>
    <row r="59" spans="1:66" s="250" customFormat="1" ht="18">
      <c r="A59" s="248"/>
      <c r="B59" s="259"/>
      <c r="D59" s="251"/>
      <c r="E59" s="276"/>
      <c r="F59" s="277"/>
      <c r="G59" s="252"/>
      <c r="H59" s="253"/>
      <c r="I59" s="254"/>
      <c r="J59" s="255"/>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row>
    <row r="60" spans="1:66" s="250" customFormat="1" ht="18">
      <c r="A60" s="248"/>
      <c r="B60" s="259"/>
      <c r="D60" s="251"/>
      <c r="E60" s="276"/>
      <c r="F60" s="277"/>
      <c r="G60" s="252"/>
      <c r="H60" s="253"/>
      <c r="I60" s="254"/>
      <c r="J60" s="255"/>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row>
    <row r="61" spans="1:66" s="250" customFormat="1" ht="18">
      <c r="A61" s="248"/>
      <c r="B61" s="259"/>
      <c r="D61" s="251"/>
      <c r="E61" s="276"/>
      <c r="F61" s="277"/>
      <c r="G61" s="252"/>
      <c r="H61" s="253"/>
      <c r="I61" s="254"/>
      <c r="J61" s="255"/>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48"/>
      <c r="BD61" s="248"/>
      <c r="BE61" s="248"/>
      <c r="BF61" s="248"/>
      <c r="BG61" s="248"/>
      <c r="BH61" s="248"/>
      <c r="BI61" s="248"/>
      <c r="BJ61" s="248"/>
      <c r="BK61" s="248"/>
      <c r="BL61" s="248"/>
      <c r="BM61" s="248"/>
      <c r="BN61" s="248"/>
    </row>
    <row r="62" spans="1:66" s="250" customFormat="1" ht="18">
      <c r="A62" s="248"/>
      <c r="B62" s="259"/>
      <c r="D62" s="251"/>
      <c r="E62" s="276"/>
      <c r="F62" s="277"/>
      <c r="G62" s="252"/>
      <c r="H62" s="253"/>
      <c r="I62" s="254"/>
      <c r="J62" s="255"/>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48"/>
      <c r="BD62" s="248"/>
      <c r="BE62" s="248"/>
      <c r="BF62" s="248"/>
      <c r="BG62" s="248"/>
      <c r="BH62" s="248"/>
      <c r="BI62" s="248"/>
      <c r="BJ62" s="248"/>
      <c r="BK62" s="248"/>
      <c r="BL62" s="248"/>
      <c r="BM62" s="248"/>
      <c r="BN62" s="248"/>
    </row>
    <row r="63" spans="1:66" s="250" customFormat="1" ht="18">
      <c r="A63" s="248"/>
      <c r="B63" s="259"/>
      <c r="D63" s="251"/>
      <c r="E63" s="276"/>
      <c r="F63" s="277"/>
      <c r="G63" s="252"/>
      <c r="H63" s="253"/>
      <c r="I63" s="254"/>
      <c r="J63" s="255"/>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48"/>
      <c r="BD63" s="248"/>
      <c r="BE63" s="248"/>
      <c r="BF63" s="248"/>
      <c r="BG63" s="248"/>
      <c r="BH63" s="248"/>
      <c r="BI63" s="248"/>
      <c r="BJ63" s="248"/>
      <c r="BK63" s="248"/>
      <c r="BL63" s="248"/>
      <c r="BM63" s="248"/>
      <c r="BN63" s="248"/>
    </row>
    <row r="64" spans="1:66" s="250" customFormat="1" ht="18">
      <c r="A64" s="248"/>
      <c r="B64" s="259"/>
      <c r="D64" s="251"/>
      <c r="E64" s="276"/>
      <c r="F64" s="277"/>
      <c r="G64" s="252"/>
      <c r="H64" s="253"/>
      <c r="I64" s="254"/>
      <c r="J64" s="255"/>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48"/>
      <c r="BD64" s="248"/>
      <c r="BE64" s="248"/>
      <c r="BF64" s="248"/>
      <c r="BG64" s="248"/>
      <c r="BH64" s="248"/>
      <c r="BI64" s="248"/>
      <c r="BJ64" s="248"/>
      <c r="BK64" s="248"/>
      <c r="BL64" s="248"/>
      <c r="BM64" s="248"/>
      <c r="BN64" s="248"/>
    </row>
    <row r="65" spans="1:66" s="250" customFormat="1" ht="18">
      <c r="A65" s="248"/>
      <c r="B65" s="259"/>
      <c r="D65" s="251"/>
      <c r="E65" s="276"/>
      <c r="F65" s="277"/>
      <c r="G65" s="252"/>
      <c r="H65" s="253"/>
      <c r="I65" s="254"/>
      <c r="J65" s="255"/>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row>
    <row r="66" spans="1:66" s="250" customFormat="1" ht="18">
      <c r="A66" s="248"/>
      <c r="B66" s="259"/>
      <c r="D66" s="251"/>
      <c r="E66" s="276"/>
      <c r="F66" s="277"/>
      <c r="G66" s="252"/>
      <c r="H66" s="253"/>
      <c r="I66" s="254"/>
      <c r="J66" s="255"/>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row>
    <row r="67" spans="1:66" s="250" customFormat="1" ht="18">
      <c r="A67" s="248"/>
      <c r="B67" s="259"/>
      <c r="D67" s="251"/>
      <c r="E67" s="276"/>
      <c r="F67" s="277"/>
      <c r="G67" s="252"/>
      <c r="H67" s="253"/>
      <c r="I67" s="254"/>
      <c r="J67" s="255"/>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row>
    <row r="68" spans="1:66" s="250" customFormat="1" ht="18">
      <c r="A68" s="248"/>
      <c r="B68" s="259"/>
      <c r="D68" s="251"/>
      <c r="E68" s="276"/>
      <c r="F68" s="277"/>
      <c r="G68" s="252"/>
      <c r="H68" s="253"/>
      <c r="I68" s="254"/>
      <c r="J68" s="255"/>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row>
    <row r="69" spans="1:66" s="250" customFormat="1" ht="18">
      <c r="A69" s="248"/>
      <c r="B69" s="259"/>
      <c r="D69" s="251"/>
      <c r="E69" s="276"/>
      <c r="F69" s="277"/>
      <c r="G69" s="252"/>
      <c r="H69" s="253"/>
      <c r="I69" s="254"/>
      <c r="J69" s="255"/>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row>
    <row r="70" spans="1:66" s="250" customFormat="1" ht="18">
      <c r="A70" s="248"/>
      <c r="B70" s="259"/>
      <c r="D70" s="251"/>
      <c r="E70" s="276"/>
      <c r="F70" s="277"/>
      <c r="G70" s="252"/>
      <c r="H70" s="253"/>
      <c r="I70" s="254"/>
      <c r="J70" s="255"/>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row>
    <row r="71" spans="1:66" s="250" customFormat="1" ht="18">
      <c r="A71" s="248"/>
      <c r="B71" s="259"/>
      <c r="D71" s="251"/>
      <c r="E71" s="276"/>
      <c r="F71" s="277"/>
      <c r="G71" s="252"/>
      <c r="H71" s="253"/>
      <c r="I71" s="254"/>
      <c r="J71" s="255"/>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row>
    <row r="72" spans="1:66" s="250" customFormat="1" ht="18">
      <c r="A72" s="248"/>
      <c r="B72" s="259"/>
      <c r="D72" s="251"/>
      <c r="E72" s="276"/>
      <c r="F72" s="277"/>
      <c r="G72" s="252"/>
      <c r="H72" s="253"/>
      <c r="I72" s="254"/>
      <c r="J72" s="255"/>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c r="BN72" s="248"/>
    </row>
    <row r="73" spans="1:66" s="250" customFormat="1" ht="18">
      <c r="A73" s="248"/>
      <c r="B73" s="259"/>
      <c r="D73" s="251"/>
      <c r="E73" s="276"/>
      <c r="F73" s="277"/>
      <c r="G73" s="252"/>
      <c r="H73" s="253"/>
      <c r="I73" s="254"/>
      <c r="J73" s="255"/>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c r="BK73" s="248"/>
      <c r="BL73" s="248"/>
      <c r="BM73" s="248"/>
      <c r="BN73" s="248"/>
    </row>
    <row r="74" spans="1:66" s="250" customFormat="1" ht="18">
      <c r="A74" s="248"/>
      <c r="B74" s="259"/>
      <c r="D74" s="251"/>
      <c r="E74" s="276"/>
      <c r="F74" s="277"/>
      <c r="G74" s="252"/>
      <c r="H74" s="253"/>
      <c r="I74" s="254"/>
      <c r="J74" s="255"/>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row>
    <row r="75" spans="1:66" s="250" customFormat="1" ht="18">
      <c r="A75" s="248"/>
      <c r="B75" s="259"/>
      <c r="D75" s="251"/>
      <c r="E75" s="276"/>
      <c r="F75" s="277"/>
      <c r="G75" s="252"/>
      <c r="H75" s="253"/>
      <c r="I75" s="254"/>
      <c r="J75" s="255"/>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c r="BK75" s="248"/>
      <c r="BL75" s="248"/>
      <c r="BM75" s="248"/>
      <c r="BN75" s="248"/>
    </row>
    <row r="76" spans="1:66" s="250" customFormat="1" ht="18">
      <c r="A76" s="248"/>
      <c r="B76" s="259"/>
      <c r="D76" s="251"/>
      <c r="E76" s="276"/>
      <c r="F76" s="277"/>
      <c r="G76" s="252"/>
      <c r="H76" s="253"/>
      <c r="I76" s="254"/>
      <c r="J76" s="255"/>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row>
    <row r="77" spans="1:66" s="250" customFormat="1" ht="18">
      <c r="A77" s="248"/>
      <c r="B77" s="259"/>
      <c r="D77" s="251"/>
      <c r="E77" s="276"/>
      <c r="F77" s="277"/>
      <c r="G77" s="252"/>
      <c r="H77" s="253"/>
      <c r="I77" s="254"/>
      <c r="J77" s="255"/>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c r="BK77" s="248"/>
      <c r="BL77" s="248"/>
      <c r="BM77" s="248"/>
      <c r="BN77" s="248"/>
    </row>
    <row r="78" spans="1:66" s="247" customFormat="1" ht="18" hidden="1">
      <c r="A78" s="260" t="str">
        <f>IF(ISERROR(VALUE(SUBSTITUTE(prevWBS,".",""))),"1",IF(ISERROR(FIND("`",SUBSTITUTE(prevWBS,".","`",1))),TEXT(VALUE(prevWBS)+1,"#"),TEXT(VALUE(LEFT(prevWBS,FIND("`",SUBSTITUTE(prevWBS,".","`",1))-1))+1,"#")))</f>
        <v>1</v>
      </c>
      <c r="B78" s="261" t="s">
        <v>56</v>
      </c>
      <c r="D78" s="262"/>
      <c r="E78" s="278"/>
      <c r="F78" s="278" t="str">
        <f t="shared" ref="F78:F117" si="10">IF(ISBLANK(E78)," - ",IF(G78=0,E78,E78+G78-1))</f>
        <v xml:space="preserve"> - </v>
      </c>
      <c r="G78" s="263"/>
      <c r="H78" s="264"/>
      <c r="I78" s="265" t="str">
        <f t="shared" ref="I78:I107" si="11">IF(OR(F78=0,E78=0)," - ",NETWORKDAYS(E78,F78))</f>
        <v xml:space="preserve"> - </v>
      </c>
      <c r="J78" s="266"/>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row>
    <row r="79" spans="1:66" s="250" customFormat="1" ht="18" hidden="1">
      <c r="A79" s="248" t="str">
        <f t="shared" ref="A79:A117" si="1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9" s="259" t="s">
        <v>57</v>
      </c>
      <c r="C79" s="250" t="s">
        <v>58</v>
      </c>
      <c r="D79" s="251"/>
      <c r="E79" s="276">
        <v>46057</v>
      </c>
      <c r="F79" s="277">
        <f t="shared" si="10"/>
        <v>46063</v>
      </c>
      <c r="G79" s="252">
        <v>7</v>
      </c>
      <c r="H79" s="253">
        <v>0</v>
      </c>
      <c r="I79" s="254">
        <f t="shared" si="11"/>
        <v>5</v>
      </c>
      <c r="J79" s="255"/>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row>
    <row r="80" spans="1:66" s="250" customFormat="1" ht="18" hidden="1">
      <c r="A80" s="248" t="str">
        <f t="shared" si="12"/>
        <v>1.2</v>
      </c>
      <c r="B80" s="259" t="s">
        <v>59</v>
      </c>
      <c r="C80" s="250" t="s">
        <v>20</v>
      </c>
      <c r="D80" s="251"/>
      <c r="E80" s="276">
        <v>46064</v>
      </c>
      <c r="F80" s="277">
        <f t="shared" si="10"/>
        <v>46070</v>
      </c>
      <c r="G80" s="252">
        <v>7</v>
      </c>
      <c r="H80" s="253">
        <v>0</v>
      </c>
      <c r="I80" s="254">
        <f t="shared" si="11"/>
        <v>5</v>
      </c>
      <c r="J80" s="255"/>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48"/>
      <c r="AY80" s="248"/>
      <c r="AZ80" s="248"/>
      <c r="BA80" s="248"/>
      <c r="BB80" s="248"/>
      <c r="BC80" s="248"/>
      <c r="BD80" s="248"/>
      <c r="BE80" s="248"/>
      <c r="BF80" s="248"/>
      <c r="BG80" s="248"/>
      <c r="BH80" s="248"/>
      <c r="BI80" s="248"/>
      <c r="BJ80" s="248"/>
      <c r="BK80" s="248"/>
      <c r="BL80" s="248"/>
      <c r="BM80" s="248"/>
      <c r="BN80" s="248"/>
    </row>
    <row r="81" spans="1:66" s="250" customFormat="1" ht="44.25" hidden="1" customHeight="1">
      <c r="A81" s="248" t="str">
        <f t="shared" si="12"/>
        <v>1.3</v>
      </c>
      <c r="B81" s="259" t="s">
        <v>60</v>
      </c>
      <c r="C81" s="250" t="s">
        <v>28</v>
      </c>
      <c r="D81" s="251"/>
      <c r="E81" s="276">
        <v>46064</v>
      </c>
      <c r="F81" s="277">
        <f t="shared" si="10"/>
        <v>46070</v>
      </c>
      <c r="G81" s="252">
        <v>7</v>
      </c>
      <c r="H81" s="253">
        <v>0</v>
      </c>
      <c r="I81" s="254">
        <f t="shared" si="11"/>
        <v>5</v>
      </c>
      <c r="J81" s="255"/>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248"/>
      <c r="BC81" s="248"/>
      <c r="BD81" s="248"/>
      <c r="BE81" s="248"/>
      <c r="BF81" s="248"/>
      <c r="BG81" s="248"/>
      <c r="BH81" s="248"/>
      <c r="BI81" s="248"/>
      <c r="BJ81" s="248"/>
      <c r="BK81" s="248"/>
      <c r="BL81" s="248"/>
      <c r="BM81" s="248"/>
      <c r="BN81" s="248"/>
    </row>
    <row r="82" spans="1:66" s="250" customFormat="1" ht="18" hidden="1">
      <c r="A82" s="248" t="str">
        <f t="shared" si="12"/>
        <v>1.4</v>
      </c>
      <c r="B82" s="259" t="s">
        <v>61</v>
      </c>
      <c r="C82" s="250" t="s">
        <v>20</v>
      </c>
      <c r="D82" s="251"/>
      <c r="E82" s="276">
        <v>46071</v>
      </c>
      <c r="F82" s="277">
        <f t="shared" si="10"/>
        <v>46077</v>
      </c>
      <c r="G82" s="252">
        <v>7</v>
      </c>
      <c r="H82" s="253">
        <v>0</v>
      </c>
      <c r="I82" s="254">
        <f t="shared" si="11"/>
        <v>5</v>
      </c>
      <c r="J82" s="255"/>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row>
    <row r="83" spans="1:66" s="250" customFormat="1" ht="18" hidden="1">
      <c r="A83" s="248" t="str">
        <f t="shared" si="12"/>
        <v>1.5</v>
      </c>
      <c r="B83" s="259" t="s">
        <v>62</v>
      </c>
      <c r="C83" s="250" t="s">
        <v>28</v>
      </c>
      <c r="D83" s="251"/>
      <c r="E83" s="276">
        <v>46071</v>
      </c>
      <c r="F83" s="277">
        <f t="shared" si="10"/>
        <v>46077</v>
      </c>
      <c r="G83" s="252">
        <v>7</v>
      </c>
      <c r="H83" s="253">
        <v>0</v>
      </c>
      <c r="I83" s="254">
        <f t="shared" si="11"/>
        <v>5</v>
      </c>
      <c r="J83" s="255"/>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row>
    <row r="84" spans="1:66" s="250" customFormat="1" ht="18" hidden="1">
      <c r="A84" s="248" t="str">
        <f t="shared" si="12"/>
        <v>1.6</v>
      </c>
      <c r="B84" s="259" t="s">
        <v>63</v>
      </c>
      <c r="C84" s="250" t="s">
        <v>20</v>
      </c>
      <c r="D84" s="251"/>
      <c r="E84" s="276">
        <v>46078</v>
      </c>
      <c r="F84" s="277">
        <f t="shared" si="10"/>
        <v>46084</v>
      </c>
      <c r="G84" s="252">
        <v>7</v>
      </c>
      <c r="H84" s="253">
        <v>0</v>
      </c>
      <c r="I84" s="254">
        <f t="shared" si="11"/>
        <v>5</v>
      </c>
      <c r="J84" s="255"/>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48"/>
      <c r="AY84" s="248"/>
      <c r="AZ84" s="248"/>
      <c r="BA84" s="248"/>
      <c r="BB84" s="248"/>
      <c r="BC84" s="248"/>
      <c r="BD84" s="248"/>
      <c r="BE84" s="248"/>
      <c r="BF84" s="248"/>
      <c r="BG84" s="248"/>
      <c r="BH84" s="248"/>
      <c r="BI84" s="248"/>
      <c r="BJ84" s="248"/>
      <c r="BK84" s="248"/>
      <c r="BL84" s="248"/>
      <c r="BM84" s="248"/>
      <c r="BN84" s="248"/>
    </row>
    <row r="85" spans="1:66" s="250" customFormat="1" ht="18" hidden="1">
      <c r="A85" s="248" t="str">
        <f t="shared" si="12"/>
        <v>1.7</v>
      </c>
      <c r="B85" s="259" t="s">
        <v>64</v>
      </c>
      <c r="C85" s="250" t="s">
        <v>28</v>
      </c>
      <c r="D85" s="251"/>
      <c r="E85" s="276">
        <v>46078</v>
      </c>
      <c r="F85" s="277">
        <f t="shared" si="10"/>
        <v>46084</v>
      </c>
      <c r="G85" s="252">
        <v>7</v>
      </c>
      <c r="H85" s="253">
        <v>0</v>
      </c>
      <c r="I85" s="254">
        <f t="shared" si="11"/>
        <v>5</v>
      </c>
      <c r="J85" s="255"/>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48"/>
      <c r="AY85" s="248"/>
      <c r="AZ85" s="248"/>
      <c r="BA85" s="248"/>
      <c r="BB85" s="248"/>
      <c r="BC85" s="248"/>
      <c r="BD85" s="248"/>
      <c r="BE85" s="248"/>
      <c r="BF85" s="248"/>
      <c r="BG85" s="248"/>
      <c r="BH85" s="248"/>
      <c r="BI85" s="248"/>
      <c r="BJ85" s="248"/>
      <c r="BK85" s="248"/>
      <c r="BL85" s="248"/>
      <c r="BM85" s="248"/>
      <c r="BN85" s="248"/>
    </row>
    <row r="86" spans="1:66" s="250" customFormat="1" ht="18" hidden="1">
      <c r="A86" s="248" t="str">
        <f t="shared" si="12"/>
        <v>1.8</v>
      </c>
      <c r="B86" s="259" t="s">
        <v>65</v>
      </c>
      <c r="C86" s="250" t="s">
        <v>66</v>
      </c>
      <c r="D86" s="251"/>
      <c r="E86" s="276">
        <v>46057</v>
      </c>
      <c r="F86" s="277">
        <f t="shared" si="10"/>
        <v>46063</v>
      </c>
      <c r="G86" s="252">
        <v>7</v>
      </c>
      <c r="H86" s="253">
        <v>0</v>
      </c>
      <c r="I86" s="254">
        <f t="shared" si="11"/>
        <v>5</v>
      </c>
      <c r="J86" s="255"/>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48"/>
      <c r="AY86" s="248"/>
      <c r="AZ86" s="248"/>
      <c r="BA86" s="248"/>
      <c r="BB86" s="248"/>
      <c r="BC86" s="248"/>
      <c r="BD86" s="248"/>
      <c r="BE86" s="248"/>
      <c r="BF86" s="248"/>
      <c r="BG86" s="248"/>
      <c r="BH86" s="248"/>
      <c r="BI86" s="248"/>
      <c r="BJ86" s="248"/>
      <c r="BK86" s="248"/>
      <c r="BL86" s="248"/>
      <c r="BM86" s="248"/>
      <c r="BN86" s="248"/>
    </row>
    <row r="87" spans="1:66" s="250" customFormat="1" ht="18" hidden="1">
      <c r="A87" s="248" t="str">
        <f t="shared" si="12"/>
        <v>1.9</v>
      </c>
      <c r="B87" s="259" t="s">
        <v>67</v>
      </c>
      <c r="C87" s="250" t="s">
        <v>20</v>
      </c>
      <c r="D87" s="251"/>
      <c r="E87" s="276">
        <v>46085</v>
      </c>
      <c r="F87" s="277">
        <f t="shared" si="10"/>
        <v>46091</v>
      </c>
      <c r="G87" s="252">
        <v>7</v>
      </c>
      <c r="H87" s="253">
        <v>0</v>
      </c>
      <c r="I87" s="254">
        <f t="shared" si="11"/>
        <v>5</v>
      </c>
      <c r="J87" s="255"/>
      <c r="K87" s="248"/>
      <c r="L87" s="248"/>
      <c r="M87" s="248"/>
      <c r="N87" s="248"/>
      <c r="O87" s="248"/>
      <c r="P87" s="248"/>
      <c r="Q87" s="248"/>
      <c r="R87" s="248"/>
      <c r="S87" s="248"/>
      <c r="T87" s="248"/>
      <c r="U87" s="248"/>
      <c r="V87" s="248"/>
      <c r="W87" s="248"/>
      <c r="X87" s="248"/>
      <c r="Y87" s="248"/>
      <c r="Z87" s="248"/>
      <c r="AA87" s="248"/>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48"/>
      <c r="AY87" s="248"/>
      <c r="AZ87" s="248"/>
      <c r="BA87" s="248"/>
      <c r="BB87" s="248"/>
      <c r="BC87" s="248"/>
      <c r="BD87" s="248"/>
      <c r="BE87" s="248"/>
      <c r="BF87" s="248"/>
      <c r="BG87" s="248"/>
      <c r="BH87" s="248"/>
      <c r="BI87" s="248"/>
      <c r="BJ87" s="248"/>
      <c r="BK87" s="248"/>
      <c r="BL87" s="248"/>
      <c r="BM87" s="248"/>
      <c r="BN87" s="248"/>
    </row>
    <row r="88" spans="1:66" s="250" customFormat="1" ht="18" hidden="1">
      <c r="A88" s="248" t="str">
        <f t="shared" si="12"/>
        <v>1.10</v>
      </c>
      <c r="B88" s="259" t="s">
        <v>68</v>
      </c>
      <c r="C88" s="250" t="s">
        <v>28</v>
      </c>
      <c r="D88" s="251"/>
      <c r="E88" s="276">
        <v>46085</v>
      </c>
      <c r="F88" s="277">
        <f t="shared" si="10"/>
        <v>46091</v>
      </c>
      <c r="G88" s="252">
        <v>7</v>
      </c>
      <c r="H88" s="253">
        <v>0</v>
      </c>
      <c r="I88" s="254">
        <f t="shared" si="11"/>
        <v>5</v>
      </c>
      <c r="J88" s="255"/>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48"/>
      <c r="AY88" s="248"/>
      <c r="AZ88" s="248"/>
      <c r="BA88" s="248"/>
      <c r="BB88" s="248"/>
      <c r="BC88" s="248"/>
      <c r="BD88" s="248"/>
      <c r="BE88" s="248"/>
      <c r="BF88" s="248"/>
      <c r="BG88" s="248"/>
      <c r="BH88" s="248"/>
      <c r="BI88" s="248"/>
      <c r="BJ88" s="248"/>
      <c r="BK88" s="248"/>
      <c r="BL88" s="248"/>
      <c r="BM88" s="248"/>
      <c r="BN88" s="248"/>
    </row>
    <row r="89" spans="1:66" s="250" customFormat="1" ht="18" hidden="1">
      <c r="A89" s="248" t="str">
        <f t="shared" si="12"/>
        <v>1.11</v>
      </c>
      <c r="B89" s="259" t="s">
        <v>69</v>
      </c>
      <c r="C89" s="250" t="s">
        <v>28</v>
      </c>
      <c r="D89" s="251"/>
      <c r="E89" s="276">
        <v>46092</v>
      </c>
      <c r="F89" s="277">
        <f t="shared" si="10"/>
        <v>46098</v>
      </c>
      <c r="G89" s="252">
        <v>7</v>
      </c>
      <c r="H89" s="253">
        <v>0</v>
      </c>
      <c r="I89" s="254">
        <f t="shared" si="11"/>
        <v>5</v>
      </c>
      <c r="J89" s="255"/>
      <c r="K89" s="248"/>
      <c r="L89" s="248"/>
      <c r="M89" s="248"/>
      <c r="N89" s="248"/>
      <c r="O89" s="248"/>
      <c r="P89" s="248"/>
      <c r="Q89" s="248"/>
      <c r="R89" s="248"/>
      <c r="S89" s="248"/>
      <c r="T89" s="248"/>
      <c r="U89" s="248"/>
      <c r="V89" s="248"/>
      <c r="W89" s="248"/>
      <c r="X89" s="248"/>
      <c r="Y89" s="248"/>
      <c r="Z89" s="248"/>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48"/>
      <c r="AZ89" s="248"/>
      <c r="BA89" s="248"/>
      <c r="BB89" s="248"/>
      <c r="BC89" s="248"/>
      <c r="BD89" s="248"/>
      <c r="BE89" s="248"/>
      <c r="BF89" s="248"/>
      <c r="BG89" s="248"/>
      <c r="BH89" s="248"/>
      <c r="BI89" s="248"/>
      <c r="BJ89" s="248"/>
      <c r="BK89" s="248"/>
      <c r="BL89" s="248"/>
      <c r="BM89" s="248"/>
      <c r="BN89" s="248"/>
    </row>
    <row r="90" spans="1:66" s="250" customFormat="1" ht="18" hidden="1">
      <c r="A90" s="248" t="str">
        <f t="shared" si="12"/>
        <v>1.12</v>
      </c>
      <c r="B90" s="259" t="s">
        <v>70</v>
      </c>
      <c r="C90" s="250" t="s">
        <v>20</v>
      </c>
      <c r="D90" s="251"/>
      <c r="E90" s="276">
        <v>46092</v>
      </c>
      <c r="F90" s="277">
        <f t="shared" si="10"/>
        <v>46098</v>
      </c>
      <c r="G90" s="252">
        <v>7</v>
      </c>
      <c r="H90" s="253">
        <v>0</v>
      </c>
      <c r="I90" s="254">
        <f t="shared" si="11"/>
        <v>5</v>
      </c>
      <c r="J90" s="255"/>
      <c r="K90" s="248"/>
      <c r="L90" s="248"/>
      <c r="M90" s="248"/>
      <c r="N90" s="248"/>
      <c r="O90" s="248"/>
      <c r="P90" s="248"/>
      <c r="Q90" s="248"/>
      <c r="R90" s="248"/>
      <c r="S90" s="248"/>
      <c r="T90" s="248"/>
      <c r="U90" s="248"/>
      <c r="V90" s="248"/>
      <c r="W90" s="248"/>
      <c r="X90" s="248"/>
      <c r="Y90" s="248"/>
      <c r="Z90" s="248"/>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row>
    <row r="91" spans="1:66" s="250" customFormat="1" ht="18" hidden="1">
      <c r="A91" s="248" t="str">
        <f t="shared" si="12"/>
        <v>1.13</v>
      </c>
      <c r="B91" s="259" t="s">
        <v>71</v>
      </c>
      <c r="C91" s="250" t="s">
        <v>28</v>
      </c>
      <c r="D91" s="251"/>
      <c r="E91" s="276">
        <v>46099</v>
      </c>
      <c r="F91" s="277">
        <f t="shared" si="10"/>
        <v>46105</v>
      </c>
      <c r="G91" s="252">
        <v>7</v>
      </c>
      <c r="H91" s="253">
        <v>0</v>
      </c>
      <c r="I91" s="254">
        <f t="shared" si="11"/>
        <v>5</v>
      </c>
      <c r="J91" s="255"/>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48"/>
      <c r="AY91" s="248"/>
      <c r="AZ91" s="248"/>
      <c r="BA91" s="248"/>
      <c r="BB91" s="248"/>
      <c r="BC91" s="248"/>
      <c r="BD91" s="248"/>
      <c r="BE91" s="248"/>
      <c r="BF91" s="248"/>
      <c r="BG91" s="248"/>
      <c r="BH91" s="248"/>
      <c r="BI91" s="248"/>
      <c r="BJ91" s="248"/>
      <c r="BK91" s="248"/>
      <c r="BL91" s="248"/>
      <c r="BM91" s="248"/>
      <c r="BN91" s="248"/>
    </row>
    <row r="92" spans="1:66" s="250" customFormat="1" ht="18" hidden="1">
      <c r="A92" s="248" t="str">
        <f t="shared" si="12"/>
        <v>1.14</v>
      </c>
      <c r="B92" s="259" t="s">
        <v>72</v>
      </c>
      <c r="C92" s="250" t="s">
        <v>28</v>
      </c>
      <c r="D92" s="251"/>
      <c r="E92" s="276">
        <v>46106</v>
      </c>
      <c r="F92" s="277">
        <f t="shared" si="10"/>
        <v>46112</v>
      </c>
      <c r="G92" s="252">
        <v>7</v>
      </c>
      <c r="H92" s="253">
        <v>0</v>
      </c>
      <c r="I92" s="254">
        <f t="shared" si="11"/>
        <v>5</v>
      </c>
      <c r="J92" s="255"/>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48"/>
      <c r="AY92" s="248"/>
      <c r="AZ92" s="248"/>
      <c r="BA92" s="248"/>
      <c r="BB92" s="248"/>
      <c r="BC92" s="248"/>
      <c r="BD92" s="248"/>
      <c r="BE92" s="248"/>
      <c r="BF92" s="248"/>
      <c r="BG92" s="248"/>
      <c r="BH92" s="248"/>
      <c r="BI92" s="248"/>
      <c r="BJ92" s="248"/>
      <c r="BK92" s="248"/>
      <c r="BL92" s="248"/>
      <c r="BM92" s="248"/>
      <c r="BN92" s="248"/>
    </row>
    <row r="93" spans="1:66" s="250" customFormat="1" ht="18" hidden="1">
      <c r="A93" s="248" t="str">
        <f t="shared" si="12"/>
        <v>1.15</v>
      </c>
      <c r="B93" s="259" t="s">
        <v>73</v>
      </c>
      <c r="C93" s="250" t="s">
        <v>28</v>
      </c>
      <c r="D93" s="251"/>
      <c r="E93" s="276">
        <v>46106</v>
      </c>
      <c r="F93" s="277">
        <f t="shared" si="10"/>
        <v>46112</v>
      </c>
      <c r="G93" s="252">
        <v>7</v>
      </c>
      <c r="H93" s="253">
        <v>0</v>
      </c>
      <c r="I93" s="254">
        <f t="shared" si="11"/>
        <v>5</v>
      </c>
      <c r="J93" s="255"/>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48"/>
      <c r="AY93" s="248"/>
      <c r="AZ93" s="248"/>
      <c r="BA93" s="248"/>
      <c r="BB93" s="248"/>
      <c r="BC93" s="248"/>
      <c r="BD93" s="248"/>
      <c r="BE93" s="248"/>
      <c r="BF93" s="248"/>
      <c r="BG93" s="248"/>
      <c r="BH93" s="248"/>
      <c r="BI93" s="248"/>
      <c r="BJ93" s="248"/>
      <c r="BK93" s="248"/>
      <c r="BL93" s="248"/>
      <c r="BM93" s="248"/>
      <c r="BN93" s="248"/>
    </row>
    <row r="94" spans="1:66" s="250" customFormat="1" ht="18" hidden="1">
      <c r="A94" s="248" t="str">
        <f t="shared" si="12"/>
        <v>1.16</v>
      </c>
      <c r="B94" s="259" t="s">
        <v>74</v>
      </c>
      <c r="C94" s="250" t="s">
        <v>28</v>
      </c>
      <c r="D94" s="251"/>
      <c r="E94" s="276">
        <v>46113</v>
      </c>
      <c r="F94" s="277">
        <f t="shared" si="10"/>
        <v>46119</v>
      </c>
      <c r="G94" s="252">
        <v>7</v>
      </c>
      <c r="H94" s="253">
        <v>0</v>
      </c>
      <c r="I94" s="254">
        <f t="shared" si="11"/>
        <v>5</v>
      </c>
      <c r="J94" s="255"/>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48"/>
      <c r="AY94" s="248"/>
      <c r="AZ94" s="248"/>
      <c r="BA94" s="248"/>
      <c r="BB94" s="248"/>
      <c r="BC94" s="248"/>
      <c r="BD94" s="248"/>
      <c r="BE94" s="248"/>
      <c r="BF94" s="248"/>
      <c r="BG94" s="248"/>
      <c r="BH94" s="248"/>
      <c r="BI94" s="248"/>
      <c r="BJ94" s="248"/>
      <c r="BK94" s="248"/>
      <c r="BL94" s="248"/>
      <c r="BM94" s="248"/>
      <c r="BN94" s="248"/>
    </row>
    <row r="95" spans="1:66" s="250" customFormat="1" ht="18" hidden="1">
      <c r="A95" s="248" t="str">
        <f t="shared" si="12"/>
        <v>1.17</v>
      </c>
      <c r="B95" s="259" t="s">
        <v>75</v>
      </c>
      <c r="C95" s="250" t="s">
        <v>20</v>
      </c>
      <c r="D95" s="251"/>
      <c r="E95" s="276">
        <v>46113</v>
      </c>
      <c r="F95" s="277">
        <f t="shared" si="10"/>
        <v>46119</v>
      </c>
      <c r="G95" s="252">
        <v>7</v>
      </c>
      <c r="H95" s="253">
        <v>0</v>
      </c>
      <c r="I95" s="254">
        <f t="shared" si="11"/>
        <v>5</v>
      </c>
      <c r="J95" s="255"/>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48"/>
      <c r="AY95" s="248"/>
      <c r="AZ95" s="248"/>
      <c r="BA95" s="248"/>
      <c r="BB95" s="248"/>
      <c r="BC95" s="248"/>
      <c r="BD95" s="248"/>
      <c r="BE95" s="248"/>
      <c r="BF95" s="248"/>
      <c r="BG95" s="248"/>
      <c r="BH95" s="248"/>
      <c r="BI95" s="248"/>
      <c r="BJ95" s="248"/>
      <c r="BK95" s="248"/>
      <c r="BL95" s="248"/>
      <c r="BM95" s="248"/>
      <c r="BN95" s="248"/>
    </row>
    <row r="96" spans="1:66" s="250" customFormat="1" ht="18" hidden="1">
      <c r="A96" s="248" t="str">
        <f t="shared" si="12"/>
        <v>1.18</v>
      </c>
      <c r="B96" s="259" t="s">
        <v>76</v>
      </c>
      <c r="C96" s="250" t="s">
        <v>28</v>
      </c>
      <c r="D96" s="251"/>
      <c r="E96" s="276">
        <v>46120</v>
      </c>
      <c r="F96" s="277">
        <f t="shared" si="10"/>
        <v>46126</v>
      </c>
      <c r="G96" s="252">
        <v>7</v>
      </c>
      <c r="H96" s="253">
        <v>0</v>
      </c>
      <c r="I96" s="254">
        <f t="shared" si="11"/>
        <v>5</v>
      </c>
      <c r="J96" s="255"/>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row>
    <row r="97" spans="1:66" s="250" customFormat="1" ht="18" hidden="1">
      <c r="A97" s="248" t="str">
        <f t="shared" si="12"/>
        <v>1.19</v>
      </c>
      <c r="B97" s="259" t="s">
        <v>77</v>
      </c>
      <c r="C97" s="250" t="s">
        <v>20</v>
      </c>
      <c r="D97" s="251"/>
      <c r="E97" s="276">
        <v>46120</v>
      </c>
      <c r="F97" s="277">
        <f t="shared" si="10"/>
        <v>46126</v>
      </c>
      <c r="G97" s="252">
        <v>7</v>
      </c>
      <c r="H97" s="253">
        <v>0</v>
      </c>
      <c r="I97" s="254">
        <f t="shared" si="11"/>
        <v>5</v>
      </c>
      <c r="J97" s="255"/>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48"/>
      <c r="AZ97" s="248"/>
      <c r="BA97" s="248"/>
      <c r="BB97" s="248"/>
      <c r="BC97" s="248"/>
      <c r="BD97" s="248"/>
      <c r="BE97" s="248"/>
      <c r="BF97" s="248"/>
      <c r="BG97" s="248"/>
      <c r="BH97" s="248"/>
      <c r="BI97" s="248"/>
      <c r="BJ97" s="248"/>
      <c r="BK97" s="248"/>
      <c r="BL97" s="248"/>
      <c r="BM97" s="248"/>
      <c r="BN97" s="248"/>
    </row>
    <row r="98" spans="1:66" s="250" customFormat="1" ht="18" hidden="1">
      <c r="A98" s="248" t="str">
        <f t="shared" si="12"/>
        <v>1.20</v>
      </c>
      <c r="B98" s="259" t="s">
        <v>78</v>
      </c>
      <c r="C98" s="250" t="s">
        <v>28</v>
      </c>
      <c r="D98" s="251"/>
      <c r="E98" s="276">
        <v>46127</v>
      </c>
      <c r="F98" s="277">
        <f t="shared" si="10"/>
        <v>46133</v>
      </c>
      <c r="G98" s="252">
        <v>7</v>
      </c>
      <c r="H98" s="253">
        <v>0</v>
      </c>
      <c r="I98" s="254">
        <f t="shared" si="11"/>
        <v>5</v>
      </c>
      <c r="J98" s="255"/>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row>
    <row r="99" spans="1:66" s="250" customFormat="1" ht="18" hidden="1">
      <c r="A99" s="248" t="str">
        <f t="shared" si="12"/>
        <v>1.21</v>
      </c>
      <c r="B99" s="259" t="s">
        <v>79</v>
      </c>
      <c r="C99" s="250" t="s">
        <v>20</v>
      </c>
      <c r="D99" s="251"/>
      <c r="E99" s="276">
        <v>46127</v>
      </c>
      <c r="F99" s="277">
        <f t="shared" si="10"/>
        <v>46133</v>
      </c>
      <c r="G99" s="252">
        <v>7</v>
      </c>
      <c r="H99" s="253">
        <v>0</v>
      </c>
      <c r="I99" s="254">
        <f t="shared" si="11"/>
        <v>5</v>
      </c>
      <c r="J99" s="255"/>
      <c r="K99" s="248"/>
      <c r="L99" s="248"/>
      <c r="M99" s="248"/>
      <c r="N99" s="248"/>
      <c r="O99" s="248"/>
      <c r="P99" s="248"/>
      <c r="Q99" s="248"/>
      <c r="R99" s="248"/>
      <c r="S99" s="248"/>
      <c r="T99" s="248"/>
      <c r="U99" s="248"/>
      <c r="V99" s="248"/>
      <c r="W99" s="248"/>
      <c r="X99" s="248"/>
      <c r="Y99" s="248"/>
      <c r="Z99" s="248"/>
      <c r="AA99" s="248"/>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48"/>
      <c r="AY99" s="248"/>
      <c r="AZ99" s="248"/>
      <c r="BA99" s="248"/>
      <c r="BB99" s="248"/>
      <c r="BC99" s="248"/>
      <c r="BD99" s="248"/>
      <c r="BE99" s="248"/>
      <c r="BF99" s="248"/>
      <c r="BG99" s="248"/>
      <c r="BH99" s="248"/>
      <c r="BI99" s="248"/>
      <c r="BJ99" s="248"/>
      <c r="BK99" s="248"/>
      <c r="BL99" s="248"/>
      <c r="BM99" s="248"/>
      <c r="BN99" s="248"/>
    </row>
    <row r="100" spans="1:66" s="250" customFormat="1" ht="18" hidden="1">
      <c r="A100" s="248" t="str">
        <f t="shared" si="12"/>
        <v>1.22</v>
      </c>
      <c r="B100" s="259" t="s">
        <v>80</v>
      </c>
      <c r="C100" s="250" t="s">
        <v>28</v>
      </c>
      <c r="D100" s="251"/>
      <c r="E100" s="276">
        <v>46134</v>
      </c>
      <c r="F100" s="277">
        <f t="shared" si="10"/>
        <v>46140</v>
      </c>
      <c r="G100" s="252">
        <v>7</v>
      </c>
      <c r="H100" s="253">
        <v>0</v>
      </c>
      <c r="I100" s="254">
        <f t="shared" si="11"/>
        <v>5</v>
      </c>
      <c r="J100" s="255"/>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48"/>
      <c r="AY100" s="248"/>
      <c r="AZ100" s="248"/>
      <c r="BA100" s="248"/>
      <c r="BB100" s="248"/>
      <c r="BC100" s="248"/>
      <c r="BD100" s="248"/>
      <c r="BE100" s="248"/>
      <c r="BF100" s="248"/>
      <c r="BG100" s="248"/>
      <c r="BH100" s="248"/>
      <c r="BI100" s="248"/>
      <c r="BJ100" s="248"/>
      <c r="BK100" s="248"/>
      <c r="BL100" s="248"/>
      <c r="BM100" s="248"/>
      <c r="BN100" s="248"/>
    </row>
    <row r="101" spans="1:66" s="250" customFormat="1" ht="18" hidden="1">
      <c r="A101" s="248" t="str">
        <f t="shared" si="12"/>
        <v>1.23</v>
      </c>
      <c r="B101" s="259" t="s">
        <v>81</v>
      </c>
      <c r="C101" s="250" t="s">
        <v>20</v>
      </c>
      <c r="D101" s="251"/>
      <c r="E101" s="276">
        <v>46134</v>
      </c>
      <c r="F101" s="277">
        <f t="shared" si="10"/>
        <v>46140</v>
      </c>
      <c r="G101" s="252">
        <v>7</v>
      </c>
      <c r="H101" s="253">
        <v>0</v>
      </c>
      <c r="I101" s="254">
        <f t="shared" si="11"/>
        <v>5</v>
      </c>
      <c r="J101" s="255"/>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8"/>
      <c r="BJ101" s="248"/>
      <c r="BK101" s="248"/>
      <c r="BL101" s="248"/>
      <c r="BM101" s="248"/>
      <c r="BN101" s="248"/>
    </row>
    <row r="102" spans="1:66" s="250" customFormat="1" ht="18" hidden="1">
      <c r="A102" s="248" t="str">
        <f t="shared" si="12"/>
        <v>1.24</v>
      </c>
      <c r="B102" s="259" t="s">
        <v>82</v>
      </c>
      <c r="C102" s="250" t="s">
        <v>28</v>
      </c>
      <c r="D102" s="251"/>
      <c r="E102" s="276">
        <v>46141</v>
      </c>
      <c r="F102" s="277">
        <f t="shared" si="10"/>
        <v>46147</v>
      </c>
      <c r="G102" s="252">
        <v>7</v>
      </c>
      <c r="H102" s="253">
        <v>0</v>
      </c>
      <c r="I102" s="254">
        <f t="shared" si="11"/>
        <v>5</v>
      </c>
      <c r="J102" s="255"/>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row>
    <row r="103" spans="1:66" s="250" customFormat="1" ht="18" hidden="1">
      <c r="A103" s="248" t="str">
        <f t="shared" si="12"/>
        <v>1.25</v>
      </c>
      <c r="B103" s="259" t="s">
        <v>83</v>
      </c>
      <c r="C103" s="250" t="s">
        <v>28</v>
      </c>
      <c r="D103" s="251"/>
      <c r="E103" s="276">
        <v>46141</v>
      </c>
      <c r="F103" s="277">
        <f t="shared" si="10"/>
        <v>46147</v>
      </c>
      <c r="G103" s="252">
        <v>7</v>
      </c>
      <c r="H103" s="253">
        <v>0</v>
      </c>
      <c r="I103" s="254">
        <f t="shared" si="11"/>
        <v>5</v>
      </c>
      <c r="J103" s="255"/>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248"/>
      <c r="BD103" s="248"/>
      <c r="BE103" s="248"/>
      <c r="BF103" s="248"/>
      <c r="BG103" s="248"/>
      <c r="BH103" s="248"/>
      <c r="BI103" s="248"/>
      <c r="BJ103" s="248"/>
      <c r="BK103" s="248"/>
      <c r="BL103" s="248"/>
      <c r="BM103" s="248"/>
      <c r="BN103" s="248"/>
    </row>
    <row r="104" spans="1:66" s="250" customFormat="1" ht="18" hidden="1">
      <c r="A104" s="248" t="str">
        <f t="shared" si="12"/>
        <v>1.26</v>
      </c>
      <c r="B104" s="259" t="s">
        <v>84</v>
      </c>
      <c r="C104" s="250" t="s">
        <v>28</v>
      </c>
      <c r="D104" s="251"/>
      <c r="E104" s="276">
        <v>46148</v>
      </c>
      <c r="F104" s="277">
        <f t="shared" si="10"/>
        <v>46154</v>
      </c>
      <c r="G104" s="252">
        <v>7</v>
      </c>
      <c r="H104" s="253">
        <v>0</v>
      </c>
      <c r="I104" s="254">
        <f t="shared" si="11"/>
        <v>5</v>
      </c>
      <c r="J104" s="255"/>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8"/>
      <c r="BN104" s="248"/>
    </row>
    <row r="105" spans="1:66" s="250" customFormat="1" ht="18" hidden="1">
      <c r="A105" s="248" t="str">
        <f t="shared" si="12"/>
        <v>1.27</v>
      </c>
      <c r="B105" s="259" t="s">
        <v>85</v>
      </c>
      <c r="C105" s="250" t="s">
        <v>28</v>
      </c>
      <c r="D105" s="251"/>
      <c r="E105" s="276">
        <v>46148</v>
      </c>
      <c r="F105" s="277">
        <f t="shared" si="10"/>
        <v>46154</v>
      </c>
      <c r="G105" s="252">
        <v>7</v>
      </c>
      <c r="H105" s="253">
        <v>0</v>
      </c>
      <c r="I105" s="254">
        <f t="shared" si="11"/>
        <v>5</v>
      </c>
      <c r="J105" s="255"/>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8"/>
      <c r="BN105" s="248"/>
    </row>
    <row r="106" spans="1:66" s="247" customFormat="1" ht="18" hidden="1">
      <c r="A106" s="260" t="str">
        <f>IF(ISERROR(VALUE(SUBSTITUTE(prevWBS,".",""))),"1",IF(ISERROR(FIND("`",SUBSTITUTE(prevWBS,".","`",1))),TEXT(VALUE(prevWBS)+1,"#"),TEXT(VALUE(LEFT(prevWBS,FIND("`",SUBSTITUTE(prevWBS,".","`",1))-1))+1,"#")))</f>
        <v>2</v>
      </c>
      <c r="B106" s="261" t="s">
        <v>86</v>
      </c>
      <c r="D106" s="262"/>
      <c r="E106" s="278"/>
      <c r="F106" s="278" t="str">
        <f t="shared" si="10"/>
        <v xml:space="preserve"> - </v>
      </c>
      <c r="G106" s="263"/>
      <c r="H106" s="264"/>
      <c r="I106" s="265" t="str">
        <f t="shared" si="11"/>
        <v xml:space="preserve"> - </v>
      </c>
      <c r="J106" s="266"/>
      <c r="K106" s="267"/>
      <c r="L106" s="267"/>
      <c r="M106" s="267"/>
      <c r="N106" s="267"/>
      <c r="O106" s="267"/>
      <c r="P106" s="267"/>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267"/>
      <c r="AO106" s="267"/>
      <c r="AP106" s="267"/>
      <c r="AQ106" s="267"/>
      <c r="AR106" s="267"/>
      <c r="AS106" s="267"/>
      <c r="AT106" s="267"/>
      <c r="AU106" s="267"/>
      <c r="AV106" s="267"/>
      <c r="AW106" s="267"/>
      <c r="AX106" s="267"/>
      <c r="AY106" s="267"/>
      <c r="AZ106" s="267"/>
      <c r="BA106" s="267"/>
      <c r="BB106" s="267"/>
      <c r="BC106" s="267"/>
      <c r="BD106" s="267"/>
      <c r="BE106" s="267"/>
      <c r="BF106" s="267"/>
      <c r="BG106" s="267"/>
      <c r="BH106" s="267"/>
      <c r="BI106" s="267"/>
      <c r="BJ106" s="267"/>
      <c r="BK106" s="267"/>
      <c r="BL106" s="267"/>
      <c r="BM106" s="267"/>
      <c r="BN106" s="267"/>
    </row>
    <row r="107" spans="1:66" s="250" customFormat="1" ht="18" hidden="1">
      <c r="A107" s="248" t="str">
        <f t="shared" si="12"/>
        <v>2.1</v>
      </c>
      <c r="B107" s="268" t="s">
        <v>87</v>
      </c>
      <c r="C107" s="250" t="s">
        <v>66</v>
      </c>
      <c r="D107" s="251"/>
      <c r="E107" s="276">
        <v>46034</v>
      </c>
      <c r="F107" s="277">
        <f t="shared" si="10"/>
        <v>46038</v>
      </c>
      <c r="G107" s="252">
        <v>5</v>
      </c>
      <c r="H107" s="253">
        <v>0</v>
      </c>
      <c r="I107" s="254">
        <f t="shared" si="11"/>
        <v>5</v>
      </c>
      <c r="J107" s="255"/>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48"/>
      <c r="AY107" s="248"/>
      <c r="AZ107" s="248"/>
      <c r="BA107" s="248"/>
      <c r="BB107" s="248"/>
      <c r="BC107" s="248"/>
      <c r="BD107" s="248"/>
      <c r="BE107" s="248"/>
      <c r="BF107" s="248"/>
      <c r="BG107" s="248"/>
      <c r="BH107" s="248"/>
      <c r="BI107" s="248"/>
      <c r="BJ107" s="248"/>
      <c r="BK107" s="248"/>
      <c r="BL107" s="248"/>
      <c r="BM107" s="248"/>
      <c r="BN107" s="248"/>
    </row>
    <row r="108" spans="1:66" s="250" customFormat="1" ht="18" hidden="1">
      <c r="A108" s="248" t="str">
        <f t="shared" si="12"/>
        <v>2.2</v>
      </c>
      <c r="B108" s="268" t="s">
        <v>88</v>
      </c>
      <c r="C108" s="250" t="s">
        <v>89</v>
      </c>
      <c r="D108" s="251"/>
      <c r="E108" s="276">
        <v>46023</v>
      </c>
      <c r="F108" s="277">
        <f t="shared" si="10"/>
        <v>46032</v>
      </c>
      <c r="G108" s="252">
        <v>10</v>
      </c>
      <c r="H108" s="253">
        <v>0</v>
      </c>
      <c r="I108" s="254">
        <v>6</v>
      </c>
      <c r="J108" s="255"/>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48"/>
      <c r="AY108" s="248"/>
      <c r="AZ108" s="248"/>
      <c r="BA108" s="248"/>
      <c r="BB108" s="248"/>
      <c r="BC108" s="248"/>
      <c r="BD108" s="248"/>
      <c r="BE108" s="248"/>
      <c r="BF108" s="248"/>
      <c r="BG108" s="248"/>
      <c r="BH108" s="248"/>
      <c r="BI108" s="248"/>
      <c r="BJ108" s="248"/>
      <c r="BK108" s="248"/>
      <c r="BL108" s="248"/>
      <c r="BM108" s="248"/>
      <c r="BN108" s="248"/>
    </row>
    <row r="109" spans="1:66" s="250" customFormat="1" ht="45" hidden="1" customHeight="1">
      <c r="A109" s="248" t="str">
        <f t="shared" si="12"/>
        <v>2.3</v>
      </c>
      <c r="B109" s="268" t="s">
        <v>90</v>
      </c>
      <c r="C109" s="250" t="s">
        <v>58</v>
      </c>
      <c r="D109" s="251"/>
      <c r="E109" s="276">
        <v>46034</v>
      </c>
      <c r="F109" s="277">
        <f t="shared" si="10"/>
        <v>46038</v>
      </c>
      <c r="G109" s="252">
        <v>5</v>
      </c>
      <c r="H109" s="253">
        <v>0</v>
      </c>
      <c r="I109" s="254">
        <v>5</v>
      </c>
      <c r="J109" s="255"/>
      <c r="K109" s="248"/>
      <c r="L109" s="248"/>
      <c r="M109" s="248"/>
      <c r="N109" s="248"/>
      <c r="O109" s="248"/>
      <c r="P109" s="248"/>
      <c r="Q109" s="248"/>
      <c r="R109" s="248"/>
      <c r="S109" s="248"/>
      <c r="T109" s="248"/>
      <c r="U109" s="248"/>
      <c r="V109" s="248"/>
      <c r="W109" s="248"/>
      <c r="X109" s="248"/>
      <c r="Y109" s="248"/>
      <c r="Z109" s="248"/>
      <c r="AA109" s="248"/>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48"/>
      <c r="AY109" s="248"/>
      <c r="AZ109" s="248"/>
      <c r="BA109" s="248"/>
      <c r="BB109" s="248"/>
      <c r="BC109" s="248"/>
      <c r="BD109" s="248"/>
      <c r="BE109" s="248"/>
      <c r="BF109" s="248"/>
      <c r="BG109" s="248"/>
      <c r="BH109" s="248"/>
      <c r="BI109" s="248"/>
      <c r="BJ109" s="248"/>
      <c r="BK109" s="248"/>
      <c r="BL109" s="248"/>
      <c r="BM109" s="248"/>
      <c r="BN109" s="248"/>
    </row>
    <row r="110" spans="1:66" s="247" customFormat="1" ht="18" hidden="1">
      <c r="A110" s="260" t="str">
        <f>IF(ISERROR(VALUE(SUBSTITUTE(prevWBS,".",""))),"1",IF(ISERROR(FIND("`",SUBSTITUTE(prevWBS,".","`",1))),TEXT(VALUE(prevWBS)+1,"#"),TEXT(VALUE(LEFT(prevWBS,FIND("`",SUBSTITUTE(prevWBS,".","`",1))-1))+1,"#")))</f>
        <v>3</v>
      </c>
      <c r="B110" s="261" t="s">
        <v>91</v>
      </c>
      <c r="D110" s="262"/>
      <c r="E110" s="278"/>
      <c r="F110" s="278" t="str">
        <f t="shared" si="10"/>
        <v xml:space="preserve"> - </v>
      </c>
      <c r="G110" s="263"/>
      <c r="H110" s="264"/>
      <c r="I110" s="265" t="str">
        <f t="shared" ref="I110" si="13">IF(OR(F110=0,E110=0)," - ",NETWORKDAYS(E110,F110))</f>
        <v xml:space="preserve"> - </v>
      </c>
      <c r="J110" s="266"/>
      <c r="K110" s="267"/>
      <c r="L110" s="267"/>
      <c r="M110" s="267"/>
      <c r="N110" s="267"/>
      <c r="O110" s="267"/>
      <c r="P110" s="267"/>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267"/>
      <c r="AO110" s="267"/>
      <c r="AP110" s="267"/>
      <c r="AQ110" s="267"/>
      <c r="AR110" s="267"/>
      <c r="AS110" s="267"/>
      <c r="AT110" s="267"/>
      <c r="AU110" s="267"/>
      <c r="AV110" s="267"/>
      <c r="AW110" s="267"/>
      <c r="AX110" s="267"/>
      <c r="AY110" s="267"/>
      <c r="AZ110" s="267"/>
      <c r="BA110" s="267"/>
      <c r="BB110" s="267"/>
      <c r="BC110" s="267"/>
      <c r="BD110" s="267"/>
      <c r="BE110" s="267"/>
      <c r="BF110" s="267"/>
      <c r="BG110" s="267"/>
      <c r="BH110" s="267"/>
      <c r="BI110" s="267"/>
      <c r="BJ110" s="267"/>
      <c r="BK110" s="267"/>
      <c r="BL110" s="267"/>
      <c r="BM110" s="267"/>
      <c r="BN110" s="267"/>
    </row>
    <row r="111" spans="1:66" s="250" customFormat="1" ht="18" hidden="1">
      <c r="A111" s="248" t="str">
        <f t="shared" si="12"/>
        <v>3.1</v>
      </c>
      <c r="B111" s="268" t="s">
        <v>92</v>
      </c>
      <c r="C111" s="250" t="s">
        <v>66</v>
      </c>
      <c r="D111" s="251"/>
      <c r="E111" s="276">
        <v>46041</v>
      </c>
      <c r="F111" s="277">
        <f t="shared" si="10"/>
        <v>46044</v>
      </c>
      <c r="G111" s="252">
        <v>4</v>
      </c>
      <c r="H111" s="253">
        <v>0</v>
      </c>
      <c r="I111" s="254">
        <v>4</v>
      </c>
      <c r="J111" s="255"/>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8"/>
      <c r="BN111" s="248"/>
    </row>
    <row r="112" spans="1:66" s="250" customFormat="1" ht="18" hidden="1">
      <c r="A112" s="248" t="str">
        <f t="shared" si="12"/>
        <v>3.2</v>
      </c>
      <c r="B112" s="268" t="s">
        <v>93</v>
      </c>
      <c r="C112" s="250" t="s">
        <v>58</v>
      </c>
      <c r="D112" s="251"/>
      <c r="E112" s="276">
        <v>46041</v>
      </c>
      <c r="F112" s="277">
        <f t="shared" si="10"/>
        <v>46044</v>
      </c>
      <c r="G112" s="252">
        <v>4</v>
      </c>
      <c r="H112" s="253">
        <v>0</v>
      </c>
      <c r="I112" s="254">
        <v>4</v>
      </c>
      <c r="J112" s="255"/>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48"/>
      <c r="AY112" s="248"/>
      <c r="AZ112" s="248"/>
      <c r="BA112" s="248"/>
      <c r="BB112" s="248"/>
      <c r="BC112" s="248"/>
      <c r="BD112" s="248"/>
      <c r="BE112" s="248"/>
      <c r="BF112" s="248"/>
      <c r="BG112" s="248"/>
      <c r="BH112" s="248"/>
      <c r="BI112" s="248"/>
      <c r="BJ112" s="248"/>
      <c r="BK112" s="248"/>
      <c r="BL112" s="248"/>
      <c r="BM112" s="248"/>
      <c r="BN112" s="248"/>
    </row>
    <row r="113" spans="1:66" s="250" customFormat="1" ht="18" hidden="1">
      <c r="A113" s="248" t="str">
        <f t="shared" si="12"/>
        <v>3.3</v>
      </c>
      <c r="B113" s="268" t="s">
        <v>94</v>
      </c>
      <c r="C113" s="250" t="s">
        <v>20</v>
      </c>
      <c r="D113" s="251"/>
      <c r="E113" s="276">
        <v>46045</v>
      </c>
      <c r="F113" s="277">
        <f t="shared" si="10"/>
        <v>46050</v>
      </c>
      <c r="G113" s="252">
        <v>6</v>
      </c>
      <c r="H113" s="253">
        <v>0</v>
      </c>
      <c r="I113" s="254">
        <v>4</v>
      </c>
      <c r="J113" s="255"/>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248"/>
      <c r="AY113" s="248"/>
      <c r="AZ113" s="248"/>
      <c r="BA113" s="248"/>
      <c r="BB113" s="248"/>
      <c r="BC113" s="248"/>
      <c r="BD113" s="248"/>
      <c r="BE113" s="248"/>
      <c r="BF113" s="248"/>
      <c r="BG113" s="248"/>
      <c r="BH113" s="248"/>
      <c r="BI113" s="248"/>
      <c r="BJ113" s="248"/>
      <c r="BK113" s="248"/>
      <c r="BL113" s="248"/>
      <c r="BM113" s="248"/>
      <c r="BN113" s="248"/>
    </row>
    <row r="114" spans="1:66" s="250" customFormat="1" ht="18" hidden="1">
      <c r="A114" s="248" t="str">
        <f t="shared" si="12"/>
        <v>3.4</v>
      </c>
      <c r="B114" s="268" t="s">
        <v>95</v>
      </c>
      <c r="C114" s="250" t="s">
        <v>20</v>
      </c>
      <c r="D114" s="251"/>
      <c r="E114" s="276">
        <v>46051</v>
      </c>
      <c r="F114" s="277">
        <f t="shared" si="10"/>
        <v>46056</v>
      </c>
      <c r="G114" s="252">
        <v>6</v>
      </c>
      <c r="H114" s="253">
        <v>0</v>
      </c>
      <c r="I114" s="254">
        <v>4</v>
      </c>
      <c r="J114" s="255"/>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row>
    <row r="115" spans="1:66" s="250" customFormat="1" ht="18" hidden="1">
      <c r="A115" s="248" t="str">
        <f t="shared" si="12"/>
        <v>3.5</v>
      </c>
      <c r="B115" s="268" t="s">
        <v>96</v>
      </c>
      <c r="C115" s="250" t="s">
        <v>28</v>
      </c>
      <c r="D115" s="251"/>
      <c r="E115" s="276">
        <v>46045</v>
      </c>
      <c r="F115" s="277">
        <f t="shared" si="10"/>
        <v>46050</v>
      </c>
      <c r="G115" s="252">
        <v>6</v>
      </c>
      <c r="H115" s="253">
        <v>0</v>
      </c>
      <c r="I115" s="254">
        <v>4</v>
      </c>
      <c r="J115" s="255"/>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48"/>
      <c r="AZ115" s="248"/>
      <c r="BA115" s="248"/>
      <c r="BB115" s="248"/>
      <c r="BC115" s="248"/>
      <c r="BD115" s="248"/>
      <c r="BE115" s="248"/>
      <c r="BF115" s="248"/>
      <c r="BG115" s="248"/>
      <c r="BH115" s="248"/>
      <c r="BI115" s="248"/>
      <c r="BJ115" s="248"/>
      <c r="BK115" s="248"/>
      <c r="BL115" s="248"/>
      <c r="BM115" s="248"/>
      <c r="BN115" s="248"/>
    </row>
    <row r="116" spans="1:66" s="247" customFormat="1" ht="18" hidden="1">
      <c r="A116" s="260" t="str">
        <f>IF(ISERROR(VALUE(SUBSTITUTE(prevWBS,".",""))),"1",IF(ISERROR(FIND("`",SUBSTITUTE(prevWBS,".","`",1))),TEXT(VALUE(prevWBS)+1,"#"),TEXT(VALUE(LEFT(prevWBS,FIND("`",SUBSTITUTE(prevWBS,".","`",1))-1))+1,"#")))</f>
        <v>4</v>
      </c>
      <c r="B116" s="261" t="s">
        <v>97</v>
      </c>
      <c r="D116" s="262"/>
      <c r="E116" s="278"/>
      <c r="F116" s="278" t="str">
        <f t="shared" si="10"/>
        <v xml:space="preserve"> - </v>
      </c>
      <c r="G116" s="263"/>
      <c r="H116" s="264"/>
      <c r="I116" s="265" t="str">
        <f t="shared" ref="I116" si="14">IF(OR(F116=0,E116=0)," - ",NETWORKDAYS(E116,F116))</f>
        <v xml:space="preserve"> - </v>
      </c>
      <c r="J116" s="266"/>
      <c r="K116" s="267"/>
      <c r="L116" s="267"/>
      <c r="M116" s="267"/>
      <c r="N116" s="267"/>
      <c r="O116" s="267"/>
      <c r="P116" s="267"/>
      <c r="Q116" s="267"/>
      <c r="R116" s="267"/>
      <c r="S116" s="267"/>
      <c r="T116" s="267"/>
      <c r="U116" s="267"/>
      <c r="V116" s="267"/>
      <c r="W116" s="267"/>
      <c r="X116" s="267"/>
      <c r="Y116" s="267"/>
      <c r="Z116" s="267"/>
      <c r="AA116" s="267"/>
      <c r="AB116" s="267"/>
      <c r="AC116" s="267"/>
      <c r="AD116" s="267"/>
      <c r="AE116" s="267"/>
      <c r="AF116" s="267"/>
      <c r="AG116" s="267"/>
      <c r="AH116" s="267"/>
      <c r="AI116" s="267"/>
      <c r="AJ116" s="267"/>
      <c r="AK116" s="267"/>
      <c r="AL116" s="267"/>
      <c r="AM116" s="267"/>
      <c r="AN116" s="267"/>
      <c r="AO116" s="267"/>
      <c r="AP116" s="267"/>
      <c r="AQ116" s="267"/>
      <c r="AR116" s="267"/>
      <c r="AS116" s="267"/>
      <c r="AT116" s="267"/>
      <c r="AU116" s="267"/>
      <c r="AV116" s="267"/>
      <c r="AW116" s="267"/>
      <c r="AX116" s="267"/>
      <c r="AY116" s="267"/>
      <c r="AZ116" s="267"/>
      <c r="BA116" s="267"/>
      <c r="BB116" s="267"/>
      <c r="BC116" s="267"/>
      <c r="BD116" s="267"/>
      <c r="BE116" s="267"/>
      <c r="BF116" s="267"/>
      <c r="BG116" s="267"/>
      <c r="BH116" s="267"/>
      <c r="BI116" s="267"/>
      <c r="BJ116" s="267"/>
      <c r="BK116" s="267"/>
      <c r="BL116" s="267"/>
      <c r="BM116" s="267"/>
      <c r="BN116" s="267"/>
    </row>
    <row r="117" spans="1:66" s="250" customFormat="1" ht="18" hidden="1">
      <c r="A117" s="248" t="str">
        <f t="shared" si="12"/>
        <v>4.1</v>
      </c>
      <c r="B117" s="268" t="s">
        <v>98</v>
      </c>
      <c r="C117" s="250" t="s">
        <v>66</v>
      </c>
      <c r="D117" s="251"/>
      <c r="E117" s="276">
        <v>46051</v>
      </c>
      <c r="F117" s="277">
        <f t="shared" si="10"/>
        <v>46056</v>
      </c>
      <c r="G117" s="252">
        <v>6</v>
      </c>
      <c r="H117" s="253">
        <v>0</v>
      </c>
      <c r="I117" s="254">
        <v>4</v>
      </c>
      <c r="J117" s="255"/>
      <c r="K117" s="248"/>
      <c r="L117" s="248"/>
      <c r="M117" s="248"/>
      <c r="N117" s="248"/>
      <c r="O117" s="248"/>
      <c r="P117" s="248"/>
      <c r="Q117" s="248"/>
      <c r="R117" s="248"/>
      <c r="S117" s="248"/>
      <c r="T117" s="248"/>
      <c r="U117" s="248"/>
      <c r="V117" s="248"/>
      <c r="W117" s="248"/>
      <c r="X117" s="248"/>
      <c r="Y117" s="248"/>
      <c r="Z117" s="248"/>
      <c r="AA117" s="248"/>
      <c r="AB117" s="248"/>
      <c r="AC117" s="248"/>
      <c r="AD117" s="248"/>
      <c r="AE117" s="248"/>
      <c r="AF117" s="248"/>
      <c r="AG117" s="248"/>
      <c r="AH117" s="248"/>
      <c r="AI117" s="248"/>
      <c r="AJ117" s="248"/>
      <c r="AK117" s="248"/>
      <c r="AL117" s="248"/>
      <c r="AM117" s="248"/>
      <c r="AN117" s="248"/>
      <c r="AO117" s="248"/>
      <c r="AP117" s="248"/>
      <c r="AQ117" s="248"/>
      <c r="AR117" s="248"/>
      <c r="AS117" s="248"/>
      <c r="AT117" s="248"/>
      <c r="AU117" s="248"/>
      <c r="AV117" s="248"/>
      <c r="AW117" s="248"/>
      <c r="AX117" s="248"/>
      <c r="AY117" s="248"/>
      <c r="AZ117" s="248"/>
      <c r="BA117" s="248"/>
      <c r="BB117" s="248"/>
      <c r="BC117" s="248"/>
      <c r="BD117" s="248"/>
      <c r="BE117" s="248"/>
      <c r="BF117" s="248"/>
      <c r="BG117" s="248"/>
      <c r="BH117" s="248"/>
      <c r="BI117" s="248"/>
      <c r="BJ117" s="248"/>
      <c r="BK117" s="248"/>
      <c r="BL117" s="248"/>
      <c r="BM117" s="248"/>
      <c r="BN117" s="248"/>
    </row>
  </sheetData>
  <sheetProtection formatCells="0" formatColumns="0" formatRows="0" insertRows="0" deleteRows="0"/>
  <autoFilter ref="A7:BN58">
    <filterColumn colId="2">
      <filters>
        <filter val="Baim"/>
      </filters>
    </filterColumn>
  </autoFilter>
  <mergeCells count="19">
    <mergeCell ref="AF4:AL4"/>
    <mergeCell ref="K1:AE1"/>
    <mergeCell ref="C4:E4"/>
    <mergeCell ref="K4:Q4"/>
    <mergeCell ref="R4:X4"/>
    <mergeCell ref="Y4:AE4"/>
    <mergeCell ref="C5:E5"/>
    <mergeCell ref="K5:Q5"/>
    <mergeCell ref="R5:X5"/>
    <mergeCell ref="Y5:AE5"/>
    <mergeCell ref="AF5:AL5"/>
    <mergeCell ref="AT5:AZ5"/>
    <mergeCell ref="BA5:BG5"/>
    <mergeCell ref="BH5:BN5"/>
    <mergeCell ref="AM4:AS4"/>
    <mergeCell ref="AT4:AZ4"/>
    <mergeCell ref="BA4:BG4"/>
    <mergeCell ref="BH4:BN4"/>
    <mergeCell ref="AM5:AS5"/>
  </mergeCells>
  <conditionalFormatting sqref="H8:H10 H78:H83 H20:H31">
    <cfRule type="dataBar" priority="34">
      <dataBar>
        <cfvo type="num" val="0"/>
        <cfvo type="num" val="1"/>
        <color theme="0" tint="-0.34998626667073579"/>
      </dataBar>
      <extLst>
        <ext xmlns:x14="http://schemas.microsoft.com/office/spreadsheetml/2009/9/main" uri="{B025F937-C7B1-47D3-B67F-A62EFF666E3E}">
          <x14:id>{88C23880-EA43-4BEE-87B4-A7E5A93F8C84}</x14:id>
        </ext>
      </extLst>
    </cfRule>
  </conditionalFormatting>
  <conditionalFormatting sqref="H11">
    <cfRule type="dataBar" priority="16">
      <dataBar>
        <cfvo type="num" val="0"/>
        <cfvo type="num" val="1"/>
        <color theme="0" tint="-0.34998626667073579"/>
      </dataBar>
      <extLst>
        <ext xmlns:x14="http://schemas.microsoft.com/office/spreadsheetml/2009/9/main" uri="{B025F937-C7B1-47D3-B67F-A62EFF666E3E}">
          <x14:id>{1753E369-6114-4336-9F15-D504388069B7}</x14:id>
        </ext>
      </extLst>
    </cfRule>
  </conditionalFormatting>
  <conditionalFormatting sqref="H12:H15">
    <cfRule type="dataBar" priority="15">
      <dataBar>
        <cfvo type="num" val="0"/>
        <cfvo type="num" val="1"/>
        <color theme="0" tint="-0.34998626667073579"/>
      </dataBar>
      <extLst>
        <ext xmlns:x14="http://schemas.microsoft.com/office/spreadsheetml/2009/9/main" uri="{B025F937-C7B1-47D3-B67F-A62EFF666E3E}">
          <x14:id>{0E69963B-A126-4E8C-BD15-493C2D425086}</x14:id>
        </ext>
      </extLst>
    </cfRule>
  </conditionalFormatting>
  <conditionalFormatting sqref="H16:H17">
    <cfRule type="dataBar" priority="14">
      <dataBar>
        <cfvo type="num" val="0"/>
        <cfvo type="num" val="1"/>
        <color theme="0" tint="-0.34998626667073579"/>
      </dataBar>
      <extLst>
        <ext xmlns:x14="http://schemas.microsoft.com/office/spreadsheetml/2009/9/main" uri="{B025F937-C7B1-47D3-B67F-A62EFF666E3E}">
          <x14:id>{B9AC7117-FBDA-4289-A2F4-E1E82A08C10B}</x14:id>
        </ext>
      </extLst>
    </cfRule>
  </conditionalFormatting>
  <conditionalFormatting sqref="H18">
    <cfRule type="dataBar" priority="5">
      <dataBar>
        <cfvo type="num" val="0"/>
        <cfvo type="num" val="1"/>
        <color theme="0" tint="-0.34998626667073579"/>
      </dataBar>
      <extLst>
        <ext xmlns:x14="http://schemas.microsoft.com/office/spreadsheetml/2009/9/main" uri="{B025F937-C7B1-47D3-B67F-A62EFF666E3E}">
          <x14:id>{78B9936A-B3AF-41B9-9636-88303B57D56A}</x14:id>
        </ext>
      </extLst>
    </cfRule>
  </conditionalFormatting>
  <conditionalFormatting sqref="H19">
    <cfRule type="dataBar" priority="1">
      <dataBar>
        <cfvo type="num" val="0"/>
        <cfvo type="num" val="1"/>
        <color theme="0" tint="-0.34998626667073579"/>
      </dataBar>
      <extLst>
        <ext xmlns:x14="http://schemas.microsoft.com/office/spreadsheetml/2009/9/main" uri="{B025F937-C7B1-47D3-B67F-A62EFF666E3E}">
          <x14:id>{37F62BDF-A2A0-4709-A37D-22EC8EF92944}</x14:id>
        </ext>
      </extLst>
    </cfRule>
  </conditionalFormatting>
  <conditionalFormatting sqref="H32">
    <cfRule type="dataBar" priority="13">
      <dataBar>
        <cfvo type="num" val="0"/>
        <cfvo type="num" val="1"/>
        <color theme="0" tint="-0.34998626667073579"/>
      </dataBar>
      <extLst>
        <ext xmlns:x14="http://schemas.microsoft.com/office/spreadsheetml/2009/9/main" uri="{B025F937-C7B1-47D3-B67F-A62EFF666E3E}">
          <x14:id>{AFFC5B4B-392D-4091-AF13-D693527F3F21}</x14:id>
        </ext>
      </extLst>
    </cfRule>
  </conditionalFormatting>
  <conditionalFormatting sqref="H33">
    <cfRule type="dataBar" priority="12">
      <dataBar>
        <cfvo type="num" val="0"/>
        <cfvo type="num" val="1"/>
        <color theme="0" tint="-0.34998626667073579"/>
      </dataBar>
      <extLst>
        <ext xmlns:x14="http://schemas.microsoft.com/office/spreadsheetml/2009/9/main" uri="{B025F937-C7B1-47D3-B67F-A62EFF666E3E}">
          <x14:id>{C098296F-610D-43DE-BAA4-762A77798B03}</x14:id>
        </ext>
      </extLst>
    </cfRule>
  </conditionalFormatting>
  <conditionalFormatting sqref="H34">
    <cfRule type="dataBar" priority="11">
      <dataBar>
        <cfvo type="num" val="0"/>
        <cfvo type="num" val="1"/>
        <color theme="0" tint="-0.34998626667073579"/>
      </dataBar>
      <extLst>
        <ext xmlns:x14="http://schemas.microsoft.com/office/spreadsheetml/2009/9/main" uri="{B025F937-C7B1-47D3-B67F-A62EFF666E3E}">
          <x14:id>{97578F13-E054-4E1C-8C91-7285AB936F1D}</x14:id>
        </ext>
      </extLst>
    </cfRule>
  </conditionalFormatting>
  <conditionalFormatting sqref="H35">
    <cfRule type="dataBar" priority="10">
      <dataBar>
        <cfvo type="num" val="0"/>
        <cfvo type="num" val="1"/>
        <color theme="0" tint="-0.34998626667073579"/>
      </dataBar>
      <extLst>
        <ext xmlns:x14="http://schemas.microsoft.com/office/spreadsheetml/2009/9/main" uri="{B025F937-C7B1-47D3-B67F-A62EFF666E3E}">
          <x14:id>{79B9E27F-B6F4-4322-BCAA-B30BAD4F9598}</x14:id>
        </ext>
      </extLst>
    </cfRule>
  </conditionalFormatting>
  <conditionalFormatting sqref="H36">
    <cfRule type="dataBar" priority="9">
      <dataBar>
        <cfvo type="num" val="0"/>
        <cfvo type="num" val="1"/>
        <color theme="0" tint="-0.34998626667073579"/>
      </dataBar>
      <extLst>
        <ext xmlns:x14="http://schemas.microsoft.com/office/spreadsheetml/2009/9/main" uri="{B025F937-C7B1-47D3-B67F-A62EFF666E3E}">
          <x14:id>{D0263584-0672-43E7-BC92-1CF74D088C10}</x14:id>
        </ext>
      </extLst>
    </cfRule>
  </conditionalFormatting>
  <conditionalFormatting sqref="H37">
    <cfRule type="dataBar" priority="8">
      <dataBar>
        <cfvo type="num" val="0"/>
        <cfvo type="num" val="1"/>
        <color theme="0" tint="-0.34998626667073579"/>
      </dataBar>
      <extLst>
        <ext xmlns:x14="http://schemas.microsoft.com/office/spreadsheetml/2009/9/main" uri="{B025F937-C7B1-47D3-B67F-A62EFF666E3E}">
          <x14:id>{9A6027ED-343C-45D3-BCB4-16CE2F75D99A}</x14:id>
        </ext>
      </extLst>
    </cfRule>
  </conditionalFormatting>
  <conditionalFormatting sqref="H38">
    <cfRule type="dataBar" priority="7">
      <dataBar>
        <cfvo type="num" val="0"/>
        <cfvo type="num" val="1"/>
        <color theme="0" tint="-0.34998626667073579"/>
      </dataBar>
      <extLst>
        <ext xmlns:x14="http://schemas.microsoft.com/office/spreadsheetml/2009/9/main" uri="{B025F937-C7B1-47D3-B67F-A62EFF666E3E}">
          <x14:id>{D291C2F1-206E-4A16-B299-67E1E2A02397}</x14:id>
        </ext>
      </extLst>
    </cfRule>
  </conditionalFormatting>
  <conditionalFormatting sqref="H39:H77">
    <cfRule type="dataBar" priority="6">
      <dataBar>
        <cfvo type="num" val="0"/>
        <cfvo type="num" val="1"/>
        <color theme="0" tint="-0.34998626667073579"/>
      </dataBar>
      <extLst>
        <ext xmlns:x14="http://schemas.microsoft.com/office/spreadsheetml/2009/9/main" uri="{B025F937-C7B1-47D3-B67F-A62EFF666E3E}">
          <x14:id>{231FB386-EC77-45C4-AED9-CE7AB7BBCB42}</x14:id>
        </ext>
      </extLst>
    </cfRule>
  </conditionalFormatting>
  <conditionalFormatting sqref="H84:H88">
    <cfRule type="dataBar" priority="33">
      <dataBar>
        <cfvo type="num" val="0"/>
        <cfvo type="num" val="1"/>
        <color theme="0" tint="-0.34998626667073579"/>
      </dataBar>
      <extLst>
        <ext xmlns:x14="http://schemas.microsoft.com/office/spreadsheetml/2009/9/main" uri="{B025F937-C7B1-47D3-B67F-A62EFF666E3E}">
          <x14:id>{9AF11907-76CF-47F2-B51F-9B3BF135858B}</x14:id>
        </ext>
      </extLst>
    </cfRule>
  </conditionalFormatting>
  <conditionalFormatting sqref="H89:H91">
    <cfRule type="dataBar" priority="32">
      <dataBar>
        <cfvo type="num" val="0"/>
        <cfvo type="num" val="1"/>
        <color theme="0" tint="-0.34998626667073579"/>
      </dataBar>
      <extLst>
        <ext xmlns:x14="http://schemas.microsoft.com/office/spreadsheetml/2009/9/main" uri="{B025F937-C7B1-47D3-B67F-A62EFF666E3E}">
          <x14:id>{1CBFB136-F498-4044-871A-4D091F4D77C0}</x14:id>
        </ext>
      </extLst>
    </cfRule>
  </conditionalFormatting>
  <conditionalFormatting sqref="H92">
    <cfRule type="dataBar" priority="23">
      <dataBar>
        <cfvo type="num" val="0"/>
        <cfvo type="num" val="1"/>
        <color theme="0" tint="-0.34998626667073579"/>
      </dataBar>
      <extLst>
        <ext xmlns:x14="http://schemas.microsoft.com/office/spreadsheetml/2009/9/main" uri="{B025F937-C7B1-47D3-B67F-A62EFF666E3E}">
          <x14:id>{6D505E0E-6908-4817-B952-15362798EBAC}</x14:id>
        </ext>
      </extLst>
    </cfRule>
  </conditionalFormatting>
  <conditionalFormatting sqref="H93">
    <cfRule type="dataBar" priority="22">
      <dataBar>
        <cfvo type="num" val="0"/>
        <cfvo type="num" val="1"/>
        <color theme="0" tint="-0.34998626667073579"/>
      </dataBar>
      <extLst>
        <ext xmlns:x14="http://schemas.microsoft.com/office/spreadsheetml/2009/9/main" uri="{B025F937-C7B1-47D3-B67F-A62EFF666E3E}">
          <x14:id>{FE065D30-4CAD-4737-97FB-7A9CBD6B0F6D}</x14:id>
        </ext>
      </extLst>
    </cfRule>
  </conditionalFormatting>
  <conditionalFormatting sqref="H94:H98">
    <cfRule type="dataBar" priority="31">
      <dataBar>
        <cfvo type="num" val="0"/>
        <cfvo type="num" val="1"/>
        <color theme="0" tint="-0.34998626667073579"/>
      </dataBar>
      <extLst>
        <ext xmlns:x14="http://schemas.microsoft.com/office/spreadsheetml/2009/9/main" uri="{B025F937-C7B1-47D3-B67F-A62EFF666E3E}">
          <x14:id>{74AE8103-5E53-4204-AAF3-5A9D47EA4581}</x14:id>
        </ext>
      </extLst>
    </cfRule>
  </conditionalFormatting>
  <conditionalFormatting sqref="H99:H100">
    <cfRule type="dataBar" priority="30">
      <dataBar>
        <cfvo type="num" val="0"/>
        <cfvo type="num" val="1"/>
        <color theme="0" tint="-0.34998626667073579"/>
      </dataBar>
      <extLst>
        <ext xmlns:x14="http://schemas.microsoft.com/office/spreadsheetml/2009/9/main" uri="{B025F937-C7B1-47D3-B67F-A62EFF666E3E}">
          <x14:id>{ACCD64F6-5102-4B45-8963-15618AE94E0A}</x14:id>
        </ext>
      </extLst>
    </cfRule>
  </conditionalFormatting>
  <conditionalFormatting sqref="H101">
    <cfRule type="dataBar" priority="21">
      <dataBar>
        <cfvo type="num" val="0"/>
        <cfvo type="num" val="1"/>
        <color theme="0" tint="-0.34998626667073579"/>
      </dataBar>
      <extLst>
        <ext xmlns:x14="http://schemas.microsoft.com/office/spreadsheetml/2009/9/main" uri="{B025F937-C7B1-47D3-B67F-A62EFF666E3E}">
          <x14:id>{4188F96B-1CE7-4EAF-B677-4417EBBAA29C}</x14:id>
        </ext>
      </extLst>
    </cfRule>
  </conditionalFormatting>
  <conditionalFormatting sqref="H102">
    <cfRule type="dataBar" priority="20">
      <dataBar>
        <cfvo type="num" val="0"/>
        <cfvo type="num" val="1"/>
        <color theme="0" tint="-0.34998626667073579"/>
      </dataBar>
      <extLst>
        <ext xmlns:x14="http://schemas.microsoft.com/office/spreadsheetml/2009/9/main" uri="{B025F937-C7B1-47D3-B67F-A62EFF666E3E}">
          <x14:id>{C9DC287C-A755-4C4C-8AD8-662CE38FCFB7}</x14:id>
        </ext>
      </extLst>
    </cfRule>
  </conditionalFormatting>
  <conditionalFormatting sqref="H103">
    <cfRule type="dataBar" priority="19">
      <dataBar>
        <cfvo type="num" val="0"/>
        <cfvo type="num" val="1"/>
        <color theme="0" tint="-0.34998626667073579"/>
      </dataBar>
      <extLst>
        <ext xmlns:x14="http://schemas.microsoft.com/office/spreadsheetml/2009/9/main" uri="{B025F937-C7B1-47D3-B67F-A62EFF666E3E}">
          <x14:id>{5391E2AA-2447-4284-8624-778D15EDE0F4}</x14:id>
        </ext>
      </extLst>
    </cfRule>
  </conditionalFormatting>
  <conditionalFormatting sqref="H104">
    <cfRule type="dataBar" priority="18">
      <dataBar>
        <cfvo type="num" val="0"/>
        <cfvo type="num" val="1"/>
        <color theme="0" tint="-0.34998626667073579"/>
      </dataBar>
      <extLst>
        <ext xmlns:x14="http://schemas.microsoft.com/office/spreadsheetml/2009/9/main" uri="{B025F937-C7B1-47D3-B67F-A62EFF666E3E}">
          <x14:id>{38CCB1EB-3A44-4251-90DE-96AD124B586A}</x14:id>
        </ext>
      </extLst>
    </cfRule>
  </conditionalFormatting>
  <conditionalFormatting sqref="H105">
    <cfRule type="dataBar" priority="17">
      <dataBar>
        <cfvo type="num" val="0"/>
        <cfvo type="num" val="1"/>
        <color theme="0" tint="-0.34998626667073579"/>
      </dataBar>
      <extLst>
        <ext xmlns:x14="http://schemas.microsoft.com/office/spreadsheetml/2009/9/main" uri="{B025F937-C7B1-47D3-B67F-A62EFF666E3E}">
          <x14:id>{D3810865-7486-4DFF-80C8-6F199F2D6F1C}</x14:id>
        </ext>
      </extLst>
    </cfRule>
  </conditionalFormatting>
  <conditionalFormatting sqref="H106">
    <cfRule type="dataBar" priority="29">
      <dataBar>
        <cfvo type="num" val="0"/>
        <cfvo type="num" val="1"/>
        <color theme="0" tint="-0.34998626667073579"/>
      </dataBar>
      <extLst>
        <ext xmlns:x14="http://schemas.microsoft.com/office/spreadsheetml/2009/9/main" uri="{B025F937-C7B1-47D3-B67F-A62EFF666E3E}">
          <x14:id>{3B4BD113-1F4F-47FF-AA62-AD1F5FE907E8}</x14:id>
        </ext>
      </extLst>
    </cfRule>
  </conditionalFormatting>
  <conditionalFormatting sqref="H107:H109">
    <cfRule type="dataBar" priority="28">
      <dataBar>
        <cfvo type="num" val="0"/>
        <cfvo type="num" val="1"/>
        <color theme="0" tint="-0.34998626667073579"/>
      </dataBar>
      <extLst>
        <ext xmlns:x14="http://schemas.microsoft.com/office/spreadsheetml/2009/9/main" uri="{B025F937-C7B1-47D3-B67F-A62EFF666E3E}">
          <x14:id>{77156A94-91F3-467D-B3DB-1E9E05B97052}</x14:id>
        </ext>
      </extLst>
    </cfRule>
  </conditionalFormatting>
  <conditionalFormatting sqref="H110">
    <cfRule type="dataBar" priority="27">
      <dataBar>
        <cfvo type="num" val="0"/>
        <cfvo type="num" val="1"/>
        <color theme="0" tint="-0.34998626667073579"/>
      </dataBar>
      <extLst>
        <ext xmlns:x14="http://schemas.microsoft.com/office/spreadsheetml/2009/9/main" uri="{B025F937-C7B1-47D3-B67F-A62EFF666E3E}">
          <x14:id>{8E894FE0-4F7D-420D-9360-175DDBB5658A}</x14:id>
        </ext>
      </extLst>
    </cfRule>
  </conditionalFormatting>
  <conditionalFormatting sqref="H111:H115">
    <cfRule type="dataBar" priority="26">
      <dataBar>
        <cfvo type="num" val="0"/>
        <cfvo type="num" val="1"/>
        <color theme="0" tint="-0.34998626667073579"/>
      </dataBar>
      <extLst>
        <ext xmlns:x14="http://schemas.microsoft.com/office/spreadsheetml/2009/9/main" uri="{B025F937-C7B1-47D3-B67F-A62EFF666E3E}">
          <x14:id>{DB28AA6C-935A-438B-B9E2-C155EE63D22F}</x14:id>
        </ext>
      </extLst>
    </cfRule>
  </conditionalFormatting>
  <conditionalFormatting sqref="H116">
    <cfRule type="dataBar" priority="25">
      <dataBar>
        <cfvo type="num" val="0"/>
        <cfvo type="num" val="1"/>
        <color theme="0" tint="-0.34998626667073579"/>
      </dataBar>
      <extLst>
        <ext xmlns:x14="http://schemas.microsoft.com/office/spreadsheetml/2009/9/main" uri="{B025F937-C7B1-47D3-B67F-A62EFF666E3E}">
          <x14:id>{6F78D65A-9578-43BD-830D-05D906E764EC}</x14:id>
        </ext>
      </extLst>
    </cfRule>
  </conditionalFormatting>
  <conditionalFormatting sqref="H117">
    <cfRule type="dataBar" priority="24">
      <dataBar>
        <cfvo type="num" val="0"/>
        <cfvo type="num" val="1"/>
        <color theme="0" tint="-0.34998626667073579"/>
      </dataBar>
      <extLst>
        <ext xmlns:x14="http://schemas.microsoft.com/office/spreadsheetml/2009/9/main" uri="{B025F937-C7B1-47D3-B67F-A62EFF666E3E}">
          <x14:id>{5155EC1D-EE47-46F1-9576-675DEE2B117A}</x14:id>
        </ext>
      </extLst>
    </cfRule>
  </conditionalFormatting>
  <conditionalFormatting sqref="K6:BN7">
    <cfRule type="expression" dxfId="82" priority="35">
      <formula>K$6=TODAY()</formula>
    </cfRule>
  </conditionalFormatting>
  <conditionalFormatting sqref="K6:BN117">
    <cfRule type="expression" dxfId="81" priority="2">
      <formula>K$6=TODAY()</formula>
    </cfRule>
  </conditionalFormatting>
  <conditionalFormatting sqref="K8:BN117">
    <cfRule type="expression" dxfId="80" priority="3">
      <formula>AND($E8&lt;=K$6,ROUNDDOWN(($F8-$E8+1)*$H8,0)+$E8-1&gt;=K$6)</formula>
    </cfRule>
    <cfRule type="expression" dxfId="79" priority="4">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7649" r:id="rId4"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88C23880-EA43-4BEE-87B4-A7E5A93F8C84}">
            <x14:dataBar minLength="0" maxLength="100" gradient="0">
              <x14:cfvo type="num">
                <xm:f>0</xm:f>
              </x14:cfvo>
              <x14:cfvo type="num">
                <xm:f>1</xm:f>
              </x14:cfvo>
              <x14:negativeFillColor rgb="FFFF0000"/>
              <x14:axisColor rgb="FF000000"/>
            </x14:dataBar>
          </x14:cfRule>
          <xm:sqref>H8:H10 H78:H83 H20:H31</xm:sqref>
        </x14:conditionalFormatting>
        <x14:conditionalFormatting xmlns:xm="http://schemas.microsoft.com/office/excel/2006/main">
          <x14:cfRule type="dataBar" id="{1753E369-6114-4336-9F15-D504388069B7}">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0E69963B-A126-4E8C-BD15-493C2D425086}">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B9AC7117-FBDA-4289-A2F4-E1E82A08C10B}">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78B9936A-B3AF-41B9-9636-88303B57D56A}">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37F62BDF-A2A0-4709-A37D-22EC8EF92944}">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AFFC5B4B-392D-4091-AF13-D693527F3F21}">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C098296F-610D-43DE-BAA4-762A77798B03}">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97578F13-E054-4E1C-8C91-7285AB936F1D}">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79B9E27F-B6F4-4322-BCAA-B30BAD4F9598}">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D0263584-0672-43E7-BC92-1CF74D088C10}">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9A6027ED-343C-45D3-BCB4-16CE2F75D99A}">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D291C2F1-206E-4A16-B299-67E1E2A02397}">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231FB386-EC77-45C4-AED9-CE7AB7BBCB42}">
            <x14:dataBar minLength="0" maxLength="100" gradient="0">
              <x14:cfvo type="num">
                <xm:f>0</xm:f>
              </x14:cfvo>
              <x14:cfvo type="num">
                <xm:f>1</xm:f>
              </x14:cfvo>
              <x14:negativeFillColor rgb="FFFF0000"/>
              <x14:axisColor rgb="FF000000"/>
            </x14:dataBar>
          </x14:cfRule>
          <xm:sqref>H39:H77</xm:sqref>
        </x14:conditionalFormatting>
        <x14:conditionalFormatting xmlns:xm="http://schemas.microsoft.com/office/excel/2006/main">
          <x14:cfRule type="dataBar" id="{9AF11907-76CF-47F2-B51F-9B3BF135858B}">
            <x14:dataBar minLength="0" maxLength="100" gradient="0">
              <x14:cfvo type="num">
                <xm:f>0</xm:f>
              </x14:cfvo>
              <x14:cfvo type="num">
                <xm:f>1</xm:f>
              </x14:cfvo>
              <x14:negativeFillColor rgb="FFFF0000"/>
              <x14:axisColor rgb="FF000000"/>
            </x14:dataBar>
          </x14:cfRule>
          <xm:sqref>H84:H88</xm:sqref>
        </x14:conditionalFormatting>
        <x14:conditionalFormatting xmlns:xm="http://schemas.microsoft.com/office/excel/2006/main">
          <x14:cfRule type="dataBar" id="{1CBFB136-F498-4044-871A-4D091F4D77C0}">
            <x14:dataBar minLength="0" maxLength="100" gradient="0">
              <x14:cfvo type="num">
                <xm:f>0</xm:f>
              </x14:cfvo>
              <x14:cfvo type="num">
                <xm:f>1</xm:f>
              </x14:cfvo>
              <x14:negativeFillColor rgb="FFFF0000"/>
              <x14:axisColor rgb="FF000000"/>
            </x14:dataBar>
          </x14:cfRule>
          <xm:sqref>H89:H91</xm:sqref>
        </x14:conditionalFormatting>
        <x14:conditionalFormatting xmlns:xm="http://schemas.microsoft.com/office/excel/2006/main">
          <x14:cfRule type="dataBar" id="{6D505E0E-6908-4817-B952-15362798EBAC}">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FE065D30-4CAD-4737-97FB-7A9CBD6B0F6D}">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74AE8103-5E53-4204-AAF3-5A9D47EA4581}">
            <x14:dataBar minLength="0" maxLength="100" gradient="0">
              <x14:cfvo type="num">
                <xm:f>0</xm:f>
              </x14:cfvo>
              <x14:cfvo type="num">
                <xm:f>1</xm:f>
              </x14:cfvo>
              <x14:negativeFillColor rgb="FFFF0000"/>
              <x14:axisColor rgb="FF000000"/>
            </x14:dataBar>
          </x14:cfRule>
          <xm:sqref>H94:H98</xm:sqref>
        </x14:conditionalFormatting>
        <x14:conditionalFormatting xmlns:xm="http://schemas.microsoft.com/office/excel/2006/main">
          <x14:cfRule type="dataBar" id="{ACCD64F6-5102-4B45-8963-15618AE94E0A}">
            <x14:dataBar minLength="0" maxLength="100" gradient="0">
              <x14:cfvo type="num">
                <xm:f>0</xm:f>
              </x14:cfvo>
              <x14:cfvo type="num">
                <xm:f>1</xm:f>
              </x14:cfvo>
              <x14:negativeFillColor rgb="FFFF0000"/>
              <x14:axisColor rgb="FF000000"/>
            </x14:dataBar>
          </x14:cfRule>
          <xm:sqref>H99:H100</xm:sqref>
        </x14:conditionalFormatting>
        <x14:conditionalFormatting xmlns:xm="http://schemas.microsoft.com/office/excel/2006/main">
          <x14:cfRule type="dataBar" id="{4188F96B-1CE7-4EAF-B677-4417EBBAA29C}">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C9DC287C-A755-4C4C-8AD8-662CE38FCFB7}">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5391E2AA-2447-4284-8624-778D15EDE0F4}">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38CCB1EB-3A44-4251-90DE-96AD124B586A}">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D3810865-7486-4DFF-80C8-6F199F2D6F1C}">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3B4BD113-1F4F-47FF-AA62-AD1F5FE907E8}">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77156A94-91F3-467D-B3DB-1E9E05B97052}">
            <x14:dataBar minLength="0" maxLength="100" gradient="0">
              <x14:cfvo type="num">
                <xm:f>0</xm:f>
              </x14:cfvo>
              <x14:cfvo type="num">
                <xm:f>1</xm:f>
              </x14:cfvo>
              <x14:negativeFillColor rgb="FFFF0000"/>
              <x14:axisColor rgb="FF000000"/>
            </x14:dataBar>
          </x14:cfRule>
          <xm:sqref>H107:H109</xm:sqref>
        </x14:conditionalFormatting>
        <x14:conditionalFormatting xmlns:xm="http://schemas.microsoft.com/office/excel/2006/main">
          <x14:cfRule type="dataBar" id="{8E894FE0-4F7D-420D-9360-175DDBB5658A}">
            <x14:dataBar minLength="0" maxLength="100" gradient="0">
              <x14:cfvo type="num">
                <xm:f>0</xm:f>
              </x14:cfvo>
              <x14:cfvo type="num">
                <xm:f>1</xm:f>
              </x14:cfvo>
              <x14:negativeFillColor rgb="FFFF0000"/>
              <x14:axisColor rgb="FF000000"/>
            </x14:dataBar>
          </x14:cfRule>
          <xm:sqref>H110</xm:sqref>
        </x14:conditionalFormatting>
        <x14:conditionalFormatting xmlns:xm="http://schemas.microsoft.com/office/excel/2006/main">
          <x14:cfRule type="dataBar" id="{DB28AA6C-935A-438B-B9E2-C155EE63D22F}">
            <x14:dataBar minLength="0" maxLength="100" gradient="0">
              <x14:cfvo type="num">
                <xm:f>0</xm:f>
              </x14:cfvo>
              <x14:cfvo type="num">
                <xm:f>1</xm:f>
              </x14:cfvo>
              <x14:negativeFillColor rgb="FFFF0000"/>
              <x14:axisColor rgb="FF000000"/>
            </x14:dataBar>
          </x14:cfRule>
          <xm:sqref>H111:H115</xm:sqref>
        </x14:conditionalFormatting>
        <x14:conditionalFormatting xmlns:xm="http://schemas.microsoft.com/office/excel/2006/main">
          <x14:cfRule type="dataBar" id="{6F78D65A-9578-43BD-830D-05D906E764EC}">
            <x14:dataBar minLength="0" maxLength="100" gradient="0">
              <x14:cfvo type="num">
                <xm:f>0</xm:f>
              </x14:cfvo>
              <x14:cfvo type="num">
                <xm:f>1</xm:f>
              </x14:cfvo>
              <x14:negativeFillColor rgb="FFFF0000"/>
              <x14:axisColor rgb="FF000000"/>
            </x14:dataBar>
          </x14:cfRule>
          <xm:sqref>H116</xm:sqref>
        </x14:conditionalFormatting>
        <x14:conditionalFormatting xmlns:xm="http://schemas.microsoft.com/office/excel/2006/main">
          <x14:cfRule type="dataBar" id="{5155EC1D-EE47-46F1-9576-675DEE2B117A}">
            <x14:dataBar minLength="0" maxLength="100" gradient="0">
              <x14:cfvo type="num">
                <xm:f>0</xm:f>
              </x14:cfvo>
              <x14:cfvo type="num">
                <xm:f>1</xm:f>
              </x14:cfvo>
              <x14:negativeFillColor rgb="FFFF0000"/>
              <x14:axisColor rgb="FF000000"/>
            </x14:dataBar>
          </x14:cfRule>
          <xm:sqref>H117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R105"/>
  <sheetViews>
    <sheetView showGridLines="0" workbookViewId="0">
      <pane ySplit="7" topLeftCell="A38" activePane="bottomLeft" state="frozen"/>
      <selection pane="bottomLeft" activeCell="C20" sqref="C20"/>
    </sheetView>
  </sheetViews>
  <sheetFormatPr defaultColWidth="9.140625" defaultRowHeight="12.75"/>
  <cols>
    <col min="1" max="2" width="6.85546875" customWidth="1"/>
    <col min="3" max="3" width="55.28515625" customWidth="1"/>
    <col min="4" max="4" width="13.42578125" customWidth="1"/>
    <col min="5" max="7" width="13.42578125" hidden="1" customWidth="1"/>
    <col min="8" max="8" width="14" customWidth="1"/>
    <col min="9" max="10" width="12" style="171" customWidth="1"/>
    <col min="11" max="11" width="6" customWidth="1"/>
    <col min="12" max="12" width="6.7109375" customWidth="1"/>
    <col min="13" max="13" width="6.42578125" customWidth="1"/>
    <col min="14" max="14" width="1.85546875" customWidth="1"/>
    <col min="15" max="70" width="2.42578125" customWidth="1"/>
  </cols>
  <sheetData>
    <row r="1" spans="1:70" ht="30" customHeight="1">
      <c r="A1" s="47" t="s">
        <v>0</v>
      </c>
      <c r="B1" s="47"/>
      <c r="C1" s="48"/>
      <c r="D1" s="48"/>
      <c r="E1" s="48"/>
      <c r="F1" s="48"/>
      <c r="G1" s="48"/>
      <c r="H1" s="48"/>
      <c r="I1" s="169"/>
      <c r="J1" s="169"/>
      <c r="M1" s="73"/>
      <c r="O1" s="450"/>
      <c r="P1" s="450"/>
      <c r="Q1" s="450"/>
      <c r="R1" s="450"/>
      <c r="S1" s="450"/>
      <c r="T1" s="450"/>
      <c r="U1" s="450"/>
      <c r="V1" s="450"/>
      <c r="W1" s="450"/>
      <c r="X1" s="450"/>
      <c r="Y1" s="450"/>
      <c r="Z1" s="450"/>
      <c r="AA1" s="450"/>
      <c r="AB1" s="450"/>
      <c r="AC1" s="450"/>
      <c r="AD1" s="450"/>
      <c r="AE1" s="450"/>
      <c r="AF1" s="450"/>
      <c r="AG1" s="450"/>
      <c r="AH1" s="450"/>
      <c r="AI1" s="450"/>
    </row>
    <row r="2" spans="1:70" ht="18" customHeight="1">
      <c r="A2" s="49"/>
      <c r="B2" s="49"/>
      <c r="C2" s="50"/>
      <c r="D2" s="50"/>
      <c r="E2" s="50"/>
      <c r="F2" s="50"/>
      <c r="G2" s="50"/>
      <c r="H2" s="51"/>
      <c r="I2" s="170"/>
      <c r="J2" s="170"/>
      <c r="L2" s="52"/>
    </row>
    <row r="3" spans="1:70" ht="14.25">
      <c r="A3" s="49"/>
      <c r="B3" s="49"/>
      <c r="L3" s="52"/>
      <c r="O3" s="74"/>
      <c r="P3" s="74"/>
      <c r="Q3" s="74"/>
      <c r="R3" s="74"/>
      <c r="S3" s="74"/>
      <c r="T3" s="74"/>
      <c r="U3" s="74"/>
      <c r="V3" s="74"/>
      <c r="W3" s="74"/>
      <c r="X3" s="74"/>
      <c r="Y3" s="74"/>
      <c r="Z3" s="74"/>
      <c r="AA3" s="74"/>
      <c r="AB3" s="74"/>
      <c r="AC3" s="74"/>
      <c r="AD3" s="74"/>
      <c r="AE3" s="74"/>
    </row>
    <row r="4" spans="1:70" ht="17.25" customHeight="1">
      <c r="A4" s="53"/>
      <c r="B4" s="53"/>
      <c r="C4" s="54" t="s">
        <v>1</v>
      </c>
      <c r="D4" s="451">
        <v>45986</v>
      </c>
      <c r="E4" s="451"/>
      <c r="F4" s="451"/>
      <c r="G4" s="451"/>
      <c r="H4" s="451"/>
      <c r="I4" s="451"/>
      <c r="J4" s="172"/>
      <c r="K4" s="54" t="s">
        <v>2</v>
      </c>
      <c r="L4" s="55">
        <v>1</v>
      </c>
      <c r="N4" s="53"/>
      <c r="O4" s="447" t="str">
        <f>"Week "&amp;(O6-($D$4-WEEKDAY($D$4,1)+2))/7+1</f>
        <v>Week 1</v>
      </c>
      <c r="P4" s="448"/>
      <c r="Q4" s="448"/>
      <c r="R4" s="448"/>
      <c r="S4" s="448"/>
      <c r="T4" s="448"/>
      <c r="U4" s="449"/>
      <c r="V4" s="447" t="str">
        <f>"Week "&amp;(V6-($D$4-WEEKDAY($D$4,1)+2))/7+1</f>
        <v>Week 2</v>
      </c>
      <c r="W4" s="448"/>
      <c r="X4" s="448"/>
      <c r="Y4" s="448"/>
      <c r="Z4" s="448"/>
      <c r="AA4" s="448"/>
      <c r="AB4" s="449"/>
      <c r="AC4" s="447" t="str">
        <f>"Week "&amp;(AC6-($D$4-WEEKDAY($D$4,1)+2))/7+1</f>
        <v>Week 3</v>
      </c>
      <c r="AD4" s="448"/>
      <c r="AE4" s="448"/>
      <c r="AF4" s="448"/>
      <c r="AG4" s="448"/>
      <c r="AH4" s="448"/>
      <c r="AI4" s="449"/>
      <c r="AJ4" s="447" t="str">
        <f>"Week "&amp;(AJ6-($D$4-WEEKDAY($D$4,1)+2))/7+1</f>
        <v>Week 4</v>
      </c>
      <c r="AK4" s="448"/>
      <c r="AL4" s="448"/>
      <c r="AM4" s="448"/>
      <c r="AN4" s="448"/>
      <c r="AO4" s="448"/>
      <c r="AP4" s="449"/>
      <c r="AQ4" s="447" t="str">
        <f>"Week "&amp;(AQ6-($D$4-WEEKDAY($D$4,1)+2))/7+1</f>
        <v>Week 5</v>
      </c>
      <c r="AR4" s="448"/>
      <c r="AS4" s="448"/>
      <c r="AT4" s="448"/>
      <c r="AU4" s="448"/>
      <c r="AV4" s="448"/>
      <c r="AW4" s="449"/>
      <c r="AX4" s="447" t="str">
        <f>"Week "&amp;(AX6-($D$4-WEEKDAY($D$4,1)+2))/7+1</f>
        <v>Week 6</v>
      </c>
      <c r="AY4" s="448"/>
      <c r="AZ4" s="448"/>
      <c r="BA4" s="448"/>
      <c r="BB4" s="448"/>
      <c r="BC4" s="448"/>
      <c r="BD4" s="449"/>
      <c r="BE4" s="447" t="str">
        <f>"Week "&amp;(BE6-($D$4-WEEKDAY($D$4,1)+2))/7+1</f>
        <v>Week 7</v>
      </c>
      <c r="BF4" s="448"/>
      <c r="BG4" s="448"/>
      <c r="BH4" s="448"/>
      <c r="BI4" s="448"/>
      <c r="BJ4" s="448"/>
      <c r="BK4" s="449"/>
      <c r="BL4" s="447" t="str">
        <f>"Week "&amp;(BL6-($D$4-WEEKDAY($D$4,1)+2))/7+1</f>
        <v>Week 8</v>
      </c>
      <c r="BM4" s="448"/>
      <c r="BN4" s="448"/>
      <c r="BO4" s="448"/>
      <c r="BP4" s="448"/>
      <c r="BQ4" s="448"/>
      <c r="BR4" s="449"/>
    </row>
    <row r="5" spans="1:70" ht="17.25" customHeight="1">
      <c r="A5" s="53"/>
      <c r="B5" s="53"/>
      <c r="C5" s="54" t="s">
        <v>3</v>
      </c>
      <c r="D5" s="446" t="s">
        <v>4</v>
      </c>
      <c r="E5" s="446"/>
      <c r="F5" s="446"/>
      <c r="G5" s="446"/>
      <c r="H5" s="446"/>
      <c r="I5" s="446"/>
      <c r="J5" s="172"/>
      <c r="K5" s="53"/>
      <c r="L5" s="53"/>
      <c r="M5" s="53"/>
      <c r="N5" s="53"/>
      <c r="O5" s="443">
        <f>O6</f>
        <v>45985</v>
      </c>
      <c r="P5" s="444"/>
      <c r="Q5" s="444"/>
      <c r="R5" s="444"/>
      <c r="S5" s="444"/>
      <c r="T5" s="444"/>
      <c r="U5" s="445"/>
      <c r="V5" s="443">
        <f>V6</f>
        <v>45992</v>
      </c>
      <c r="W5" s="444"/>
      <c r="X5" s="444"/>
      <c r="Y5" s="444"/>
      <c r="Z5" s="444"/>
      <c r="AA5" s="444"/>
      <c r="AB5" s="445"/>
      <c r="AC5" s="443">
        <f>AC6</f>
        <v>45999</v>
      </c>
      <c r="AD5" s="444"/>
      <c r="AE5" s="444"/>
      <c r="AF5" s="444"/>
      <c r="AG5" s="444"/>
      <c r="AH5" s="444"/>
      <c r="AI5" s="445"/>
      <c r="AJ5" s="443">
        <f>AJ6</f>
        <v>46006</v>
      </c>
      <c r="AK5" s="444"/>
      <c r="AL5" s="444"/>
      <c r="AM5" s="444"/>
      <c r="AN5" s="444"/>
      <c r="AO5" s="444"/>
      <c r="AP5" s="445"/>
      <c r="AQ5" s="443">
        <f>AQ6</f>
        <v>46013</v>
      </c>
      <c r="AR5" s="444"/>
      <c r="AS5" s="444"/>
      <c r="AT5" s="444"/>
      <c r="AU5" s="444"/>
      <c r="AV5" s="444"/>
      <c r="AW5" s="445"/>
      <c r="AX5" s="443">
        <f>AX6</f>
        <v>46020</v>
      </c>
      <c r="AY5" s="444"/>
      <c r="AZ5" s="444"/>
      <c r="BA5" s="444"/>
      <c r="BB5" s="444"/>
      <c r="BC5" s="444"/>
      <c r="BD5" s="445"/>
      <c r="BE5" s="443">
        <f>BE6</f>
        <v>46027</v>
      </c>
      <c r="BF5" s="444"/>
      <c r="BG5" s="444"/>
      <c r="BH5" s="444"/>
      <c r="BI5" s="444"/>
      <c r="BJ5" s="444"/>
      <c r="BK5" s="445"/>
      <c r="BL5" s="443">
        <f>BL6</f>
        <v>46034</v>
      </c>
      <c r="BM5" s="444"/>
      <c r="BN5" s="444"/>
      <c r="BO5" s="444"/>
      <c r="BP5" s="444"/>
      <c r="BQ5" s="444"/>
      <c r="BR5" s="445"/>
    </row>
    <row r="6" spans="1:70">
      <c r="A6" s="53"/>
      <c r="B6" s="53"/>
      <c r="C6" s="53"/>
      <c r="D6" s="53"/>
      <c r="E6" s="53"/>
      <c r="F6" s="53"/>
      <c r="G6" s="53"/>
      <c r="H6" s="53"/>
      <c r="I6" s="172"/>
      <c r="J6" s="172"/>
      <c r="K6" s="53"/>
      <c r="L6" s="53"/>
      <c r="M6" s="53"/>
      <c r="N6" s="53"/>
      <c r="O6" s="75">
        <f>D4-WEEKDAY(D4,1)+2+7*(L4-1)</f>
        <v>45985</v>
      </c>
      <c r="P6" s="76">
        <f t="shared" ref="P6:AU6" si="0">O6+1</f>
        <v>45986</v>
      </c>
      <c r="Q6" s="76">
        <f t="shared" si="0"/>
        <v>45987</v>
      </c>
      <c r="R6" s="76">
        <f t="shared" si="0"/>
        <v>45988</v>
      </c>
      <c r="S6" s="76">
        <f t="shared" si="0"/>
        <v>45989</v>
      </c>
      <c r="T6" s="76">
        <f t="shared" si="0"/>
        <v>45990</v>
      </c>
      <c r="U6" s="84">
        <f t="shared" si="0"/>
        <v>45991</v>
      </c>
      <c r="V6" s="75">
        <f t="shared" si="0"/>
        <v>45992</v>
      </c>
      <c r="W6" s="76">
        <f t="shared" si="0"/>
        <v>45993</v>
      </c>
      <c r="X6" s="76">
        <f t="shared" si="0"/>
        <v>45994</v>
      </c>
      <c r="Y6" s="76">
        <f t="shared" si="0"/>
        <v>45995</v>
      </c>
      <c r="Z6" s="76">
        <f t="shared" si="0"/>
        <v>45996</v>
      </c>
      <c r="AA6" s="76">
        <f t="shared" si="0"/>
        <v>45997</v>
      </c>
      <c r="AB6" s="84">
        <f t="shared" si="0"/>
        <v>45998</v>
      </c>
      <c r="AC6" s="75">
        <f t="shared" si="0"/>
        <v>45999</v>
      </c>
      <c r="AD6" s="76">
        <f t="shared" si="0"/>
        <v>46000</v>
      </c>
      <c r="AE6" s="76">
        <f t="shared" si="0"/>
        <v>46001</v>
      </c>
      <c r="AF6" s="76">
        <f t="shared" si="0"/>
        <v>46002</v>
      </c>
      <c r="AG6" s="76">
        <f t="shared" si="0"/>
        <v>46003</v>
      </c>
      <c r="AH6" s="76">
        <f t="shared" si="0"/>
        <v>46004</v>
      </c>
      <c r="AI6" s="84">
        <f t="shared" si="0"/>
        <v>46005</v>
      </c>
      <c r="AJ6" s="75">
        <f t="shared" si="0"/>
        <v>46006</v>
      </c>
      <c r="AK6" s="76">
        <f t="shared" si="0"/>
        <v>46007</v>
      </c>
      <c r="AL6" s="76">
        <f t="shared" si="0"/>
        <v>46008</v>
      </c>
      <c r="AM6" s="76">
        <f t="shared" si="0"/>
        <v>46009</v>
      </c>
      <c r="AN6" s="76">
        <f t="shared" si="0"/>
        <v>46010</v>
      </c>
      <c r="AO6" s="76">
        <f t="shared" si="0"/>
        <v>46011</v>
      </c>
      <c r="AP6" s="84">
        <f t="shared" si="0"/>
        <v>46012</v>
      </c>
      <c r="AQ6" s="75">
        <f t="shared" si="0"/>
        <v>46013</v>
      </c>
      <c r="AR6" s="76">
        <f t="shared" si="0"/>
        <v>46014</v>
      </c>
      <c r="AS6" s="76">
        <f t="shared" si="0"/>
        <v>46015</v>
      </c>
      <c r="AT6" s="76">
        <f t="shared" si="0"/>
        <v>46016</v>
      </c>
      <c r="AU6" s="76">
        <f t="shared" si="0"/>
        <v>46017</v>
      </c>
      <c r="AV6" s="76">
        <f t="shared" ref="AV6:BR6" si="1">AU6+1</f>
        <v>46018</v>
      </c>
      <c r="AW6" s="84">
        <f t="shared" si="1"/>
        <v>46019</v>
      </c>
      <c r="AX6" s="75">
        <f t="shared" si="1"/>
        <v>46020</v>
      </c>
      <c r="AY6" s="76">
        <f t="shared" si="1"/>
        <v>46021</v>
      </c>
      <c r="AZ6" s="76">
        <f t="shared" si="1"/>
        <v>46022</v>
      </c>
      <c r="BA6" s="76">
        <f t="shared" si="1"/>
        <v>46023</v>
      </c>
      <c r="BB6" s="76">
        <f t="shared" si="1"/>
        <v>46024</v>
      </c>
      <c r="BC6" s="76">
        <f t="shared" si="1"/>
        <v>46025</v>
      </c>
      <c r="BD6" s="84">
        <f t="shared" si="1"/>
        <v>46026</v>
      </c>
      <c r="BE6" s="75">
        <f t="shared" si="1"/>
        <v>46027</v>
      </c>
      <c r="BF6" s="76">
        <f t="shared" si="1"/>
        <v>46028</v>
      </c>
      <c r="BG6" s="76">
        <f t="shared" si="1"/>
        <v>46029</v>
      </c>
      <c r="BH6" s="76">
        <f t="shared" si="1"/>
        <v>46030</v>
      </c>
      <c r="BI6" s="76">
        <f t="shared" si="1"/>
        <v>46031</v>
      </c>
      <c r="BJ6" s="76">
        <f t="shared" si="1"/>
        <v>46032</v>
      </c>
      <c r="BK6" s="84">
        <f t="shared" si="1"/>
        <v>46033</v>
      </c>
      <c r="BL6" s="75">
        <f t="shared" si="1"/>
        <v>46034</v>
      </c>
      <c r="BM6" s="76">
        <f t="shared" si="1"/>
        <v>46035</v>
      </c>
      <c r="BN6" s="76">
        <f t="shared" si="1"/>
        <v>46036</v>
      </c>
      <c r="BO6" s="76">
        <f t="shared" si="1"/>
        <v>46037</v>
      </c>
      <c r="BP6" s="76">
        <f t="shared" si="1"/>
        <v>46038</v>
      </c>
      <c r="BQ6" s="76">
        <f t="shared" si="1"/>
        <v>46039</v>
      </c>
      <c r="BR6" s="84">
        <f t="shared" si="1"/>
        <v>46040</v>
      </c>
    </row>
    <row r="7" spans="1:70" ht="24.75" thickBot="1">
      <c r="A7" s="56" t="s">
        <v>5</v>
      </c>
      <c r="B7" s="56" t="s">
        <v>241</v>
      </c>
      <c r="C7" s="56" t="s">
        <v>6</v>
      </c>
      <c r="D7" s="113" t="s">
        <v>237</v>
      </c>
      <c r="E7" s="113"/>
      <c r="F7" s="113" t="s">
        <v>238</v>
      </c>
      <c r="G7" s="113" t="s">
        <v>239</v>
      </c>
      <c r="H7" s="58" t="s">
        <v>8</v>
      </c>
      <c r="I7" s="173" t="s">
        <v>9</v>
      </c>
      <c r="J7" s="173" t="s">
        <v>10</v>
      </c>
      <c r="K7" s="57" t="s">
        <v>11</v>
      </c>
      <c r="L7" s="57" t="s">
        <v>12</v>
      </c>
      <c r="M7" s="57" t="s">
        <v>13</v>
      </c>
      <c r="N7" s="57"/>
      <c r="O7" s="77" t="str">
        <f t="shared" ref="O7:AT7" si="2">CHOOSE(WEEKDAY(O6,1),"S","M","T","W","T","F","S")</f>
        <v>M</v>
      </c>
      <c r="P7" s="78" t="str">
        <f t="shared" si="2"/>
        <v>T</v>
      </c>
      <c r="Q7" s="78" t="str">
        <f t="shared" si="2"/>
        <v>W</v>
      </c>
      <c r="R7" s="78" t="str">
        <f t="shared" si="2"/>
        <v>T</v>
      </c>
      <c r="S7" s="78" t="str">
        <f t="shared" si="2"/>
        <v>F</v>
      </c>
      <c r="T7" s="78" t="str">
        <f t="shared" si="2"/>
        <v>S</v>
      </c>
      <c r="U7" s="85" t="str">
        <f t="shared" si="2"/>
        <v>S</v>
      </c>
      <c r="V7" s="77" t="str">
        <f t="shared" si="2"/>
        <v>M</v>
      </c>
      <c r="W7" s="78" t="str">
        <f t="shared" si="2"/>
        <v>T</v>
      </c>
      <c r="X7" s="78" t="str">
        <f t="shared" si="2"/>
        <v>W</v>
      </c>
      <c r="Y7" s="78" t="str">
        <f t="shared" si="2"/>
        <v>T</v>
      </c>
      <c r="Z7" s="78" t="str">
        <f t="shared" si="2"/>
        <v>F</v>
      </c>
      <c r="AA7" s="78" t="str">
        <f t="shared" si="2"/>
        <v>S</v>
      </c>
      <c r="AB7" s="85" t="str">
        <f t="shared" si="2"/>
        <v>S</v>
      </c>
      <c r="AC7" s="77" t="str">
        <f t="shared" si="2"/>
        <v>M</v>
      </c>
      <c r="AD7" s="78" t="str">
        <f t="shared" si="2"/>
        <v>T</v>
      </c>
      <c r="AE7" s="78" t="str">
        <f t="shared" si="2"/>
        <v>W</v>
      </c>
      <c r="AF7" s="78" t="str">
        <f t="shared" si="2"/>
        <v>T</v>
      </c>
      <c r="AG7" s="78" t="str">
        <f t="shared" si="2"/>
        <v>F</v>
      </c>
      <c r="AH7" s="78" t="str">
        <f t="shared" si="2"/>
        <v>S</v>
      </c>
      <c r="AI7" s="85" t="str">
        <f t="shared" si="2"/>
        <v>S</v>
      </c>
      <c r="AJ7" s="77" t="str">
        <f t="shared" si="2"/>
        <v>M</v>
      </c>
      <c r="AK7" s="78" t="str">
        <f t="shared" si="2"/>
        <v>T</v>
      </c>
      <c r="AL7" s="78" t="str">
        <f t="shared" si="2"/>
        <v>W</v>
      </c>
      <c r="AM7" s="78" t="str">
        <f t="shared" si="2"/>
        <v>T</v>
      </c>
      <c r="AN7" s="78" t="str">
        <f t="shared" si="2"/>
        <v>F</v>
      </c>
      <c r="AO7" s="78" t="str">
        <f t="shared" si="2"/>
        <v>S</v>
      </c>
      <c r="AP7" s="85" t="str">
        <f t="shared" si="2"/>
        <v>S</v>
      </c>
      <c r="AQ7" s="77" t="str">
        <f t="shared" si="2"/>
        <v>M</v>
      </c>
      <c r="AR7" s="78" t="str">
        <f t="shared" si="2"/>
        <v>T</v>
      </c>
      <c r="AS7" s="78" t="str">
        <f t="shared" si="2"/>
        <v>W</v>
      </c>
      <c r="AT7" s="78" t="str">
        <f t="shared" si="2"/>
        <v>T</v>
      </c>
      <c r="AU7" s="78" t="str">
        <f t="shared" ref="AU7:BR7" si="3">CHOOSE(WEEKDAY(AU6,1),"S","M","T","W","T","F","S")</f>
        <v>F</v>
      </c>
      <c r="AV7" s="78" t="str">
        <f t="shared" si="3"/>
        <v>S</v>
      </c>
      <c r="AW7" s="85" t="str">
        <f t="shared" si="3"/>
        <v>S</v>
      </c>
      <c r="AX7" s="77" t="str">
        <f t="shared" si="3"/>
        <v>M</v>
      </c>
      <c r="AY7" s="78" t="str">
        <f t="shared" si="3"/>
        <v>T</v>
      </c>
      <c r="AZ7" s="78" t="str">
        <f t="shared" si="3"/>
        <v>W</v>
      </c>
      <c r="BA7" s="78" t="str">
        <f t="shared" si="3"/>
        <v>T</v>
      </c>
      <c r="BB7" s="78" t="str">
        <f t="shared" si="3"/>
        <v>F</v>
      </c>
      <c r="BC7" s="78" t="str">
        <f t="shared" si="3"/>
        <v>S</v>
      </c>
      <c r="BD7" s="85" t="str">
        <f t="shared" si="3"/>
        <v>S</v>
      </c>
      <c r="BE7" s="77" t="str">
        <f t="shared" si="3"/>
        <v>M</v>
      </c>
      <c r="BF7" s="78" t="str">
        <f t="shared" si="3"/>
        <v>T</v>
      </c>
      <c r="BG7" s="78" t="str">
        <f t="shared" si="3"/>
        <v>W</v>
      </c>
      <c r="BH7" s="78" t="str">
        <f t="shared" si="3"/>
        <v>T</v>
      </c>
      <c r="BI7" s="78" t="str">
        <f t="shared" si="3"/>
        <v>F</v>
      </c>
      <c r="BJ7" s="78" t="str">
        <f t="shared" si="3"/>
        <v>S</v>
      </c>
      <c r="BK7" s="85" t="str">
        <f t="shared" si="3"/>
        <v>S</v>
      </c>
      <c r="BL7" s="77" t="str">
        <f t="shared" si="3"/>
        <v>M</v>
      </c>
      <c r="BM7" s="78" t="str">
        <f t="shared" si="3"/>
        <v>T</v>
      </c>
      <c r="BN7" s="78" t="str">
        <f t="shared" si="3"/>
        <v>W</v>
      </c>
      <c r="BO7" s="78" t="str">
        <f t="shared" si="3"/>
        <v>T</v>
      </c>
      <c r="BP7" s="78" t="str">
        <f t="shared" si="3"/>
        <v>F</v>
      </c>
      <c r="BQ7" s="78" t="str">
        <f t="shared" si="3"/>
        <v>S</v>
      </c>
      <c r="BR7" s="85" t="str">
        <f t="shared" si="3"/>
        <v>S</v>
      </c>
    </row>
    <row r="8" spans="1:70" s="45" customFormat="1" ht="18">
      <c r="A8" s="59" t="str">
        <f>IF(ISERROR(VALUE(SUBSTITUTE(prevWBS,".",""))),"1",IF(ISERROR(FIND("`",SUBSTITUTE(prevWBS,".","`",1))),TEXT(VALUE(prevWBS)+1,"#"),TEXT(VALUE(LEFT(prevWBS,FIND("`",SUBSTITUTE(prevWBS,".","`",1))-1))+1,"#")))</f>
        <v>1</v>
      </c>
      <c r="B8" s="59"/>
      <c r="C8" s="60" t="s">
        <v>14</v>
      </c>
      <c r="D8" s="61"/>
      <c r="E8" s="61"/>
      <c r="F8" s="61"/>
      <c r="G8" s="61"/>
      <c r="H8" s="62"/>
      <c r="I8" s="174"/>
      <c r="J8" s="178" t="str">
        <f t="shared" ref="J8:J24" si="4">IF(ISBLANK(I8)," - ",IF(K8=0,I8,I8+K8-1))</f>
        <v xml:space="preserve"> - </v>
      </c>
      <c r="K8" s="63"/>
      <c r="L8" s="64"/>
      <c r="M8" s="79" t="str">
        <f t="shared" ref="M8:M71" si="5">IF(OR(J8=0,I8=0)," - ",NETWORKDAYS(I8,J8))</f>
        <v xml:space="preserve"> - </v>
      </c>
      <c r="N8" s="80"/>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row>
    <row r="9" spans="1:70" s="46" customFormat="1" ht="18">
      <c r="A9" s="65" t="str">
        <f t="shared" ref="A9:A46"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5"/>
      <c r="C9" s="66" t="s">
        <v>15</v>
      </c>
      <c r="D9" s="46" t="s">
        <v>16</v>
      </c>
      <c r="E9" s="164" t="b">
        <f>+D9=F9</f>
        <v>1</v>
      </c>
      <c r="F9" s="164" t="str">
        <f>+VLOOKUP($C9,b!$B$7:$C$46,2,FALSE)</f>
        <v>Baim, Budi</v>
      </c>
      <c r="G9" s="164" t="str">
        <f>IF(ISERROR(VLOOKUP($C9,'c'!$B$7:$C$20,2,FALSE)),"TIDAK ADA SCHEDULE",VLOOKUP($C9,'c'!$B$7:$C$20,2,FALSE))</f>
        <v>Baim, Budi</v>
      </c>
      <c r="H9" s="67"/>
      <c r="I9" s="175">
        <v>45987</v>
      </c>
      <c r="J9" s="179">
        <f t="shared" si="4"/>
        <v>45987</v>
      </c>
      <c r="K9" s="68">
        <v>1</v>
      </c>
      <c r="L9" s="69">
        <v>1</v>
      </c>
      <c r="M9" s="82">
        <f t="shared" si="5"/>
        <v>1</v>
      </c>
      <c r="N9" s="83"/>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row>
    <row r="10" spans="1:70" s="46" customFormat="1" ht="18">
      <c r="A10" s="65" t="str">
        <f t="shared" si="6"/>
        <v>1.2</v>
      </c>
      <c r="B10" s="65"/>
      <c r="C10" s="66" t="s">
        <v>17</v>
      </c>
      <c r="D10" s="46" t="s">
        <v>16</v>
      </c>
      <c r="E10" s="164" t="b">
        <f t="shared" ref="E10:E46" si="7">+D10=F10</f>
        <v>1</v>
      </c>
      <c r="F10" s="164" t="str">
        <f>+b!C10</f>
        <v>Baim, Budi</v>
      </c>
      <c r="G10" s="164" t="str">
        <f>+'c'!C10</f>
        <v>Baim, Budi</v>
      </c>
      <c r="H10" s="67"/>
      <c r="I10" s="175">
        <v>45988</v>
      </c>
      <c r="J10" s="179">
        <f t="shared" si="4"/>
        <v>46054</v>
      </c>
      <c r="K10" s="68">
        <v>67</v>
      </c>
      <c r="L10" s="70">
        <v>0.4</v>
      </c>
      <c r="M10" s="82">
        <f t="shared" si="5"/>
        <v>47</v>
      </c>
      <c r="N10" s="83"/>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row>
    <row r="11" spans="1:70" s="46" customFormat="1" ht="18">
      <c r="A11" s="65" t="str">
        <f t="shared" si="6"/>
        <v>1.3</v>
      </c>
      <c r="B11" s="65"/>
      <c r="C11" s="66" t="s">
        <v>18</v>
      </c>
      <c r="D11" s="46" t="s">
        <v>16</v>
      </c>
      <c r="E11" s="164" t="b">
        <f t="shared" si="7"/>
        <v>1</v>
      </c>
      <c r="F11" s="164" t="str">
        <f>+VLOOKUP($C11,b!$B$7:$C$46,2,FALSE)</f>
        <v>Baim, Budi</v>
      </c>
      <c r="G11" s="164" t="str">
        <f>IF(ISERROR(VLOOKUP($C11,'c'!$B$7:$C$20,2,FALSE)),"TIDAK ADA SCHEDULE",VLOOKUP($C11,'c'!$B$7:$C$20,2,FALSE))</f>
        <v>Baim, Budi</v>
      </c>
      <c r="H11" s="67"/>
      <c r="I11" s="175">
        <v>45995</v>
      </c>
      <c r="J11" s="179">
        <f t="shared" si="4"/>
        <v>46001</v>
      </c>
      <c r="K11" s="68">
        <v>7</v>
      </c>
      <c r="L11" s="69">
        <v>1</v>
      </c>
      <c r="M11" s="82">
        <f t="shared" ref="M11:M24" si="8">IF(OR(J11=0,I11=0)," - ",NETWORKDAYS(I11,J11))</f>
        <v>5</v>
      </c>
      <c r="N11" s="83"/>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row>
    <row r="12" spans="1:70" s="46" customFormat="1" ht="18">
      <c r="A12" s="65" t="str">
        <f t="shared" si="6"/>
        <v>1.4</v>
      </c>
      <c r="B12" s="65"/>
      <c r="C12" s="66" t="s">
        <v>19</v>
      </c>
      <c r="D12" s="46" t="s">
        <v>20</v>
      </c>
      <c r="E12" s="164" t="b">
        <f t="shared" si="7"/>
        <v>1</v>
      </c>
      <c r="F12" s="164" t="str">
        <f>+VLOOKUP($C12,b!$B$7:$C$46,2,FALSE)</f>
        <v>Baim</v>
      </c>
      <c r="G12" s="164" t="str">
        <f>IF(ISERROR(VLOOKUP($C12,'c'!$B$7:$C$20,2,FALSE)),"TIDAK ADA SCHEDULE",VLOOKUP($C12,'c'!$B$7:$C$20,2,FALSE))</f>
        <v>Baim</v>
      </c>
      <c r="H12" s="67"/>
      <c r="I12" s="175">
        <v>46009</v>
      </c>
      <c r="J12" s="179">
        <f t="shared" si="4"/>
        <v>46014</v>
      </c>
      <c r="K12" s="68">
        <v>6</v>
      </c>
      <c r="L12" s="69">
        <v>1</v>
      </c>
      <c r="M12" s="82">
        <f t="shared" si="8"/>
        <v>4</v>
      </c>
      <c r="N12" s="83"/>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row>
    <row r="13" spans="1:70" s="46" customFormat="1" ht="18">
      <c r="A13" s="65" t="str">
        <f t="shared" si="6"/>
        <v>1.5</v>
      </c>
      <c r="B13" s="65"/>
      <c r="C13" s="66" t="s">
        <v>21</v>
      </c>
      <c r="D13" s="46" t="s">
        <v>16</v>
      </c>
      <c r="E13" s="164" t="b">
        <f t="shared" si="7"/>
        <v>1</v>
      </c>
      <c r="F13" s="164" t="str">
        <f>+VLOOKUP($C13,b!$B$7:$C$46,2,FALSE)</f>
        <v>Baim, Budi</v>
      </c>
      <c r="G13" s="164" t="str">
        <f>IF(ISERROR(VLOOKUP($C13,'c'!$B$7:$C$20,2,FALSE)),"TIDAK ADA SCHEDULE",VLOOKUP($C13,'c'!$B$7:$C$20,2,FALSE))</f>
        <v>TIDAK ADA SCHEDULE</v>
      </c>
      <c r="H13" s="67"/>
      <c r="I13" s="175">
        <v>46021</v>
      </c>
      <c r="J13" s="179">
        <f t="shared" ref="J13" si="9">IF(ISBLANK(I13)," - ",IF(K13=0,I13,I13+K13-1))</f>
        <v>46021</v>
      </c>
      <c r="K13" s="68">
        <v>1</v>
      </c>
      <c r="L13" s="69">
        <v>1</v>
      </c>
      <c r="M13" s="82">
        <f t="shared" ref="M13" si="10">IF(OR(J13=0,I13=0)," - ",NETWORKDAYS(I13,J13))</f>
        <v>1</v>
      </c>
      <c r="N13" s="83"/>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row>
    <row r="14" spans="1:70" s="46" customFormat="1" ht="18">
      <c r="A14" s="65" t="str">
        <f t="shared" si="6"/>
        <v>1.6</v>
      </c>
      <c r="B14" s="65"/>
      <c r="C14" s="66" t="s">
        <v>22</v>
      </c>
      <c r="D14" s="46" t="s">
        <v>20</v>
      </c>
      <c r="E14" s="164" t="b">
        <f t="shared" si="7"/>
        <v>1</v>
      </c>
      <c r="F14" s="164" t="str">
        <f>+VLOOKUP($C14,b!$B$7:$C$46,2,FALSE)</f>
        <v>Baim</v>
      </c>
      <c r="G14" s="164" t="str">
        <f>IF(ISERROR(VLOOKUP($C14,'c'!$B$7:$C$20,2,FALSE)),"TIDAK ADA SCHEDULE",VLOOKUP($C14,'c'!$B$7:$C$20,2,FALSE))</f>
        <v>TIDAK ADA SCHEDULE</v>
      </c>
      <c r="H14" s="67"/>
      <c r="I14" s="175">
        <v>46021</v>
      </c>
      <c r="J14" s="179">
        <f t="shared" ref="J14" si="11">IF(ISBLANK(I14)," - ",IF(K14=0,I14,I14+K14-1))</f>
        <v>46030</v>
      </c>
      <c r="K14" s="68">
        <v>10</v>
      </c>
      <c r="L14" s="70">
        <v>1</v>
      </c>
      <c r="M14" s="82">
        <f t="shared" ref="M14" si="12">IF(OR(J14=0,I14=0)," - ",NETWORKDAYS(I14,J14))</f>
        <v>8</v>
      </c>
      <c r="N14" s="83"/>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row>
    <row r="15" spans="1:70" s="46" customFormat="1" ht="18">
      <c r="A15" s="65" t="str">
        <f t="shared" si="6"/>
        <v>1.7</v>
      </c>
      <c r="B15" s="65"/>
      <c r="C15" s="66" t="s">
        <v>23</v>
      </c>
      <c r="D15" s="46" t="s">
        <v>16</v>
      </c>
      <c r="E15" s="164" t="b">
        <f t="shared" si="7"/>
        <v>1</v>
      </c>
      <c r="F15" s="164" t="str">
        <f>+VLOOKUP($C15,b!$B$7:$C$46,2,FALSE)</f>
        <v>Baim, Budi</v>
      </c>
      <c r="G15" s="164" t="str">
        <f>IF(ISERROR(VLOOKUP($C15,'c'!$B$7:$C$20,2,FALSE)),"TIDAK ADA SCHEDULE",VLOOKUP($C15,'c'!$B$7:$C$20,2,FALSE))</f>
        <v>TIDAK ADA SCHEDULE</v>
      </c>
      <c r="H15" s="67"/>
      <c r="I15" s="175">
        <v>46028</v>
      </c>
      <c r="J15" s="179">
        <f t="shared" ref="J15" si="13">IF(ISBLANK(I15)," - ",IF(K15=0,I15,I15+K15-1))</f>
        <v>46030</v>
      </c>
      <c r="K15" s="68">
        <v>3</v>
      </c>
      <c r="L15" s="70">
        <v>1</v>
      </c>
      <c r="M15" s="82">
        <f t="shared" ref="M15" si="14">IF(OR(J15=0,I15=0)," - ",NETWORKDAYS(I15,J15))</f>
        <v>3</v>
      </c>
      <c r="N15" s="83"/>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row>
    <row r="16" spans="1:70" s="143" customFormat="1" ht="18">
      <c r="A16" s="141" t="str">
        <f t="shared" si="6"/>
        <v>1.8</v>
      </c>
      <c r="B16" s="141"/>
      <c r="C16" s="142" t="s">
        <v>24</v>
      </c>
      <c r="D16" s="143" t="s">
        <v>20</v>
      </c>
      <c r="E16" s="165" t="b">
        <f t="shared" si="7"/>
        <v>1</v>
      </c>
      <c r="F16" s="165" t="str">
        <f>+VLOOKUP($C16,b!$B$7:$C$46,2,FALSE)</f>
        <v>Baim</v>
      </c>
      <c r="G16" s="165" t="str">
        <f>IF(ISERROR(VLOOKUP($C16,'c'!$B$7:$C$20,2,FALSE)),"TIDAK ADA SCHEDULE",VLOOKUP($C16,'c'!$B$7:$C$20,2,FALSE))</f>
        <v>Baim, Budi</v>
      </c>
      <c r="H16" s="144"/>
      <c r="I16" s="176">
        <v>46031</v>
      </c>
      <c r="J16" s="146">
        <f t="shared" si="4"/>
        <v>46040</v>
      </c>
      <c r="K16" s="166">
        <v>10</v>
      </c>
      <c r="L16" s="167">
        <v>0</v>
      </c>
      <c r="M16" s="149">
        <f t="shared" si="8"/>
        <v>6</v>
      </c>
      <c r="N16" s="150"/>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row>
    <row r="17" spans="1:70" s="46" customFormat="1" ht="18">
      <c r="A17" s="65" t="str">
        <f t="shared" si="6"/>
        <v>1.9</v>
      </c>
      <c r="B17" s="65"/>
      <c r="C17" s="66" t="s">
        <v>25</v>
      </c>
      <c r="D17" s="46" t="s">
        <v>16</v>
      </c>
      <c r="E17" s="164" t="b">
        <f t="shared" si="7"/>
        <v>1</v>
      </c>
      <c r="F17" s="164" t="str">
        <f>+VLOOKUP($C17,b!$B$7:$C$46,2,FALSE)</f>
        <v>Baim, Budi</v>
      </c>
      <c r="G17" s="164" t="str">
        <f>IF(ISERROR(VLOOKUP($C17,'c'!$B$7:$C$20,2,FALSE)),"TIDAK ADA SCHEDULE",VLOOKUP($C17,'c'!$B$7:$C$20,2,FALSE))</f>
        <v>TIDAK ADA SCHEDULE</v>
      </c>
      <c r="H17" s="67"/>
      <c r="I17" s="175">
        <v>46030</v>
      </c>
      <c r="J17" s="179">
        <f t="shared" ref="J17" si="15">IF(ISBLANK(I17)," - ",IF(K17=0,I17,I17+K17-1))</f>
        <v>46030</v>
      </c>
      <c r="K17" s="68">
        <v>1</v>
      </c>
      <c r="L17" s="70">
        <v>1</v>
      </c>
      <c r="M17" s="82">
        <f t="shared" ref="M17" si="16">IF(OR(J17=0,I17=0)," - ",NETWORKDAYS(I17,J17))</f>
        <v>1</v>
      </c>
      <c r="N17" s="83"/>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row>
    <row r="18" spans="1:70" s="143" customFormat="1" ht="21" customHeight="1">
      <c r="A18" s="141" t="str">
        <f t="shared" si="6"/>
        <v>1.10</v>
      </c>
      <c r="B18" s="141" t="s">
        <v>242</v>
      </c>
      <c r="C18" s="142" t="s">
        <v>26</v>
      </c>
      <c r="D18" s="143" t="s">
        <v>20</v>
      </c>
      <c r="E18" s="165" t="b">
        <f t="shared" si="7"/>
        <v>0</v>
      </c>
      <c r="F18" s="165" t="str">
        <f>+VLOOKUP($C18,b!$B$7:$C$46,2,FALSE)</f>
        <v>Budi</v>
      </c>
      <c r="G18" s="165" t="str">
        <f>IF(ISERROR(VLOOKUP($C18,'c'!$B$7:$C$20,2,FALSE)),"TIDAK ADA SCHEDULE",VLOOKUP($C18,'c'!$B$7:$C$20,2,FALSE))</f>
        <v>Baim</v>
      </c>
      <c r="H18" s="144"/>
      <c r="I18" s="176">
        <v>46031</v>
      </c>
      <c r="J18" s="146">
        <f t="shared" ref="J18" si="17">IF(ISBLANK(I18)," - ",IF(K18=0,I18,I18+K18-1))</f>
        <v>46040</v>
      </c>
      <c r="K18" s="166">
        <v>10</v>
      </c>
      <c r="L18" s="167">
        <v>0</v>
      </c>
      <c r="M18" s="149">
        <f t="shared" ref="M18" si="18">IF(OR(J18=0,I18=0)," - ",NETWORKDAYS(I18,J18))</f>
        <v>6</v>
      </c>
      <c r="N18" s="150"/>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s="141"/>
      <c r="BR18" s="141"/>
    </row>
    <row r="19" spans="1:70" s="46" customFormat="1" ht="24">
      <c r="A19" s="65" t="str">
        <f t="shared" si="6"/>
        <v>1.11</v>
      </c>
      <c r="B19" s="65" t="s">
        <v>242</v>
      </c>
      <c r="C19" s="66" t="s">
        <v>27</v>
      </c>
      <c r="D19" s="46" t="s">
        <v>28</v>
      </c>
      <c r="E19" s="164" t="b">
        <f t="shared" si="7"/>
        <v>1</v>
      </c>
      <c r="F19" s="164" t="str">
        <f>+VLOOKUP($C19,b!$B$7:$C$46,2,FALSE)</f>
        <v>Budi</v>
      </c>
      <c r="G19" s="164" t="str">
        <f>IF(ISERROR(VLOOKUP($C19,'c'!$B$7:$C$20,2,FALSE)),"TIDAK ADA SCHEDULE",VLOOKUP($C19,'c'!$B$7:$C$20,2,FALSE))</f>
        <v>Budi</v>
      </c>
      <c r="H19" s="67"/>
      <c r="I19" s="175">
        <v>46031</v>
      </c>
      <c r="J19" s="179">
        <f t="shared" ref="J19" si="19">IF(ISBLANK(I19)," - ",IF(K19=0,I19,I19+K19-1))</f>
        <v>46040</v>
      </c>
      <c r="K19" s="68">
        <v>10</v>
      </c>
      <c r="L19" s="69">
        <v>0</v>
      </c>
      <c r="M19" s="82">
        <f t="shared" ref="M19:M20" si="20">IF(OR(J19=0,I19=0)," - ",NETWORKDAYS(I19,J19))</f>
        <v>6</v>
      </c>
      <c r="N19" s="83"/>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row>
    <row r="20" spans="1:70" s="200" customFormat="1" ht="18">
      <c r="A20" s="197" t="str">
        <f t="shared" si="6"/>
        <v>1.12</v>
      </c>
      <c r="B20" s="198" t="s">
        <v>56</v>
      </c>
      <c r="C20" s="199" t="s">
        <v>29</v>
      </c>
      <c r="D20" s="200" t="s">
        <v>28</v>
      </c>
      <c r="E20" s="201" t="b">
        <f t="shared" si="7"/>
        <v>1</v>
      </c>
      <c r="F20" s="201" t="str">
        <f>+VLOOKUP($C20,b!$B$7:$C$46,2,FALSE)</f>
        <v>Budi</v>
      </c>
      <c r="G20" s="201" t="str">
        <f>IF(ISERROR(VLOOKUP($C20,'c'!$B$7:$C$20,2,FALSE)),"TIDAK ADA SCHEDULE",VLOOKUP($C20,'c'!$B$7:$C$20,2,FALSE))</f>
        <v>TIDAK ADA SCHEDULE</v>
      </c>
      <c r="H20" s="202"/>
      <c r="I20" s="208">
        <v>45676</v>
      </c>
      <c r="J20" s="203">
        <f t="shared" si="4"/>
        <v>45683</v>
      </c>
      <c r="K20" s="209">
        <v>8</v>
      </c>
      <c r="L20" s="210">
        <v>0</v>
      </c>
      <c r="M20" s="204">
        <f t="shared" si="20"/>
        <v>5</v>
      </c>
      <c r="N20" s="205"/>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197"/>
    </row>
    <row r="21" spans="1:70" s="200" customFormat="1" ht="18">
      <c r="A21" s="197" t="str">
        <f t="shared" si="6"/>
        <v>1.13</v>
      </c>
      <c r="B21" s="198" t="s">
        <v>56</v>
      </c>
      <c r="C21" s="206" t="s">
        <v>30</v>
      </c>
      <c r="D21" s="200" t="s">
        <v>20</v>
      </c>
      <c r="E21" s="201" t="b">
        <f t="shared" si="7"/>
        <v>1</v>
      </c>
      <c r="F21" s="201" t="str">
        <f>+VLOOKUP($C21,b!$B$7:$C$46,2,FALSE)</f>
        <v>Baim</v>
      </c>
      <c r="G21" s="201" t="str">
        <f>IF(ISERROR(VLOOKUP($C21,'c'!$B$7:$C$20,2,FALSE)),"TIDAK ADA SCHEDULE",VLOOKUP($C21,'c'!$B$7:$C$20,2,FALSE))</f>
        <v>TIDAK ADA SCHEDULE</v>
      </c>
      <c r="H21" s="202"/>
      <c r="I21" s="208">
        <v>45676</v>
      </c>
      <c r="J21" s="203">
        <f t="shared" si="4"/>
        <v>45683</v>
      </c>
      <c r="K21" s="209">
        <v>8</v>
      </c>
      <c r="L21" s="210">
        <v>0</v>
      </c>
      <c r="M21" s="204">
        <f t="shared" si="8"/>
        <v>5</v>
      </c>
      <c r="N21" s="205"/>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row>
    <row r="22" spans="1:70" s="46" customFormat="1" ht="18">
      <c r="A22" s="65" t="str">
        <f t="shared" si="6"/>
        <v>1.14</v>
      </c>
      <c r="B22" s="180" t="s">
        <v>56</v>
      </c>
      <c r="C22" s="66" t="s">
        <v>31</v>
      </c>
      <c r="D22" s="46" t="s">
        <v>28</v>
      </c>
      <c r="E22" s="164" t="b">
        <f t="shared" si="7"/>
        <v>1</v>
      </c>
      <c r="F22" s="164" t="str">
        <f>+VLOOKUP($C22,b!$B$7:$C$46,2,FALSE)</f>
        <v>Budi</v>
      </c>
      <c r="G22" s="164" t="str">
        <f>IF(ISERROR(VLOOKUP($C22,'c'!$B$7:$C$20,2,FALSE)),"TIDAK ADA SCHEDULE",VLOOKUP($C22,'c'!$B$7:$C$20,2,FALSE))</f>
        <v>TIDAK ADA SCHEDULE</v>
      </c>
      <c r="H22" s="67"/>
      <c r="I22" s="175">
        <f t="shared" ref="I22:I46" si="21">J20+1</f>
        <v>45684</v>
      </c>
      <c r="J22" s="179">
        <f t="shared" si="4"/>
        <v>45691</v>
      </c>
      <c r="K22" s="209">
        <v>8</v>
      </c>
      <c r="L22" s="210">
        <v>0</v>
      </c>
      <c r="M22" s="82">
        <f t="shared" si="8"/>
        <v>6</v>
      </c>
      <c r="N22" s="83"/>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row>
    <row r="23" spans="1:70" s="46" customFormat="1" ht="18">
      <c r="A23" s="65" t="str">
        <f t="shared" si="6"/>
        <v>1.15</v>
      </c>
      <c r="B23" s="180" t="s">
        <v>56</v>
      </c>
      <c r="C23" s="207" t="s">
        <v>32</v>
      </c>
      <c r="D23" s="183" t="s">
        <v>20</v>
      </c>
      <c r="E23" s="164" t="b">
        <f t="shared" si="7"/>
        <v>1</v>
      </c>
      <c r="F23" s="164" t="str">
        <f>+VLOOKUP($C23,b!$B$7:$C$46,2,FALSE)</f>
        <v>Baim</v>
      </c>
      <c r="G23" s="164" t="str">
        <f>IF(ISERROR(VLOOKUP($C23,'c'!$B$7:$C$20,2,FALSE)),"TIDAK ADA SCHEDULE",VLOOKUP($C23,'c'!$B$7:$C$20,2,FALSE))</f>
        <v>TIDAK ADA SCHEDULE</v>
      </c>
      <c r="H23" s="67"/>
      <c r="I23" s="175">
        <f t="shared" si="21"/>
        <v>45684</v>
      </c>
      <c r="J23" s="179">
        <f t="shared" si="4"/>
        <v>45691</v>
      </c>
      <c r="K23" s="68">
        <v>8</v>
      </c>
      <c r="L23" s="69">
        <v>0</v>
      </c>
      <c r="M23" s="82">
        <f t="shared" si="8"/>
        <v>6</v>
      </c>
      <c r="N23" s="83"/>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row>
    <row r="24" spans="1:70" s="46" customFormat="1" ht="18">
      <c r="A24" s="65" t="str">
        <f t="shared" si="6"/>
        <v>1.16</v>
      </c>
      <c r="B24" s="180" t="s">
        <v>56</v>
      </c>
      <c r="C24" s="66" t="s">
        <v>33</v>
      </c>
      <c r="D24" s="46" t="s">
        <v>28</v>
      </c>
      <c r="E24" s="164" t="b">
        <f t="shared" si="7"/>
        <v>1</v>
      </c>
      <c r="F24" s="164" t="str">
        <f>+VLOOKUP($C24,b!$B$7:$C$46,2,FALSE)</f>
        <v>Budi</v>
      </c>
      <c r="G24" s="164" t="str">
        <f>IF(ISERROR(VLOOKUP($C24,'c'!$B$7:$C$20,2,FALSE)),"TIDAK ADA SCHEDULE",VLOOKUP($C24,'c'!$B$7:$C$20,2,FALSE))</f>
        <v>TIDAK ADA SCHEDULE</v>
      </c>
      <c r="H24" s="67"/>
      <c r="I24" s="175">
        <f t="shared" si="21"/>
        <v>45692</v>
      </c>
      <c r="J24" s="179">
        <f t="shared" si="4"/>
        <v>45699</v>
      </c>
      <c r="K24" s="68">
        <v>8</v>
      </c>
      <c r="L24" s="69">
        <v>0</v>
      </c>
      <c r="M24" s="82">
        <f t="shared" si="8"/>
        <v>6</v>
      </c>
      <c r="N24" s="83"/>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row>
    <row r="25" spans="1:70" s="183" customFormat="1" ht="18">
      <c r="A25" s="181" t="str">
        <f t="shared" si="6"/>
        <v>1.17</v>
      </c>
      <c r="B25" s="182" t="s">
        <v>56</v>
      </c>
      <c r="C25" s="218" t="s">
        <v>34</v>
      </c>
      <c r="D25" s="183" t="s">
        <v>20</v>
      </c>
      <c r="E25" s="184" t="b">
        <f t="shared" si="7"/>
        <v>1</v>
      </c>
      <c r="F25" s="184" t="str">
        <f>+VLOOKUP($C25,b!$B$7:$C$46,2,FALSE)</f>
        <v>Baim</v>
      </c>
      <c r="G25" s="184" t="str">
        <f>IF(ISERROR(VLOOKUP($C25,'c'!$B$7:$C$20,2,FALSE)),"TIDAK ADA SCHEDULE",VLOOKUP($C25,'c'!$B$7:$C$20,2,FALSE))</f>
        <v>TIDAK ADA SCHEDULE</v>
      </c>
      <c r="H25" s="185"/>
      <c r="I25" s="186">
        <f t="shared" si="21"/>
        <v>45692</v>
      </c>
      <c r="J25" s="187">
        <f t="shared" ref="J25" si="22">IF(ISBLANK(I25)," - ",IF(K25=0,I25,I25+K25-1))</f>
        <v>45699</v>
      </c>
      <c r="K25" s="188">
        <v>8</v>
      </c>
      <c r="L25" s="189">
        <v>0</v>
      </c>
      <c r="M25" s="188">
        <f t="shared" ref="M25" si="23">IF(OR(J25=0,I25=0)," - ",NETWORKDAYS(I25,J25))</f>
        <v>6</v>
      </c>
      <c r="N25" s="190"/>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row>
    <row r="26" spans="1:70" s="183" customFormat="1" ht="18">
      <c r="A26" s="181" t="str">
        <f t="shared" si="6"/>
        <v>1.18</v>
      </c>
      <c r="B26" s="182" t="s">
        <v>56</v>
      </c>
      <c r="C26" s="218" t="s">
        <v>35</v>
      </c>
      <c r="D26" s="183" t="s">
        <v>28</v>
      </c>
      <c r="E26" s="184" t="b">
        <f t="shared" si="7"/>
        <v>1</v>
      </c>
      <c r="F26" s="184" t="str">
        <f>+VLOOKUP($C26,b!$B$7:$C$46,2,FALSE)</f>
        <v>Budi</v>
      </c>
      <c r="G26" s="184" t="str">
        <f>IF(ISERROR(VLOOKUP($C26,'c'!$B$7:$C$20,2,FALSE)),"TIDAK ADA SCHEDULE",VLOOKUP($C26,'c'!$B$7:$C$20,2,FALSE))</f>
        <v>TIDAK ADA SCHEDULE</v>
      </c>
      <c r="H26" s="185"/>
      <c r="I26" s="186">
        <f t="shared" si="21"/>
        <v>45700</v>
      </c>
      <c r="J26" s="187">
        <f t="shared" ref="J26" si="24">IF(ISBLANK(I26)," - ",IF(K26=0,I26,I26+K26-1))</f>
        <v>45707</v>
      </c>
      <c r="K26" s="188">
        <v>8</v>
      </c>
      <c r="L26" s="189">
        <v>0</v>
      </c>
      <c r="M26" s="188">
        <f t="shared" ref="M26" si="25">IF(OR(J26=0,I26=0)," - ",NETWORKDAYS(I26,J26))</f>
        <v>6</v>
      </c>
      <c r="N26" s="190"/>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row>
    <row r="27" spans="1:70" s="46" customFormat="1" ht="18">
      <c r="A27" s="65" t="str">
        <f t="shared" si="6"/>
        <v>1.19</v>
      </c>
      <c r="B27" s="180" t="s">
        <v>56</v>
      </c>
      <c r="C27" s="207" t="s">
        <v>36</v>
      </c>
      <c r="D27" s="183" t="s">
        <v>20</v>
      </c>
      <c r="E27" s="164" t="b">
        <f t="shared" si="7"/>
        <v>1</v>
      </c>
      <c r="F27" s="164" t="str">
        <f>+VLOOKUP($C27,b!$B$7:$C$46,2,FALSE)</f>
        <v>Baim</v>
      </c>
      <c r="G27" s="164" t="str">
        <f>IF(ISERROR(VLOOKUP($C27,'c'!$B$7:$C$20,2,FALSE)),"TIDAK ADA SCHEDULE",VLOOKUP($C27,'c'!$B$7:$C$20,2,FALSE))</f>
        <v>TIDAK ADA SCHEDULE</v>
      </c>
      <c r="H27" s="67"/>
      <c r="I27" s="175">
        <f t="shared" si="21"/>
        <v>45700</v>
      </c>
      <c r="J27" s="179">
        <f t="shared" ref="J27:J46" si="26">IF(ISBLANK(I27)," - ",IF(K27=0,I27,I27+K27-1))</f>
        <v>45707</v>
      </c>
      <c r="K27" s="68">
        <v>8</v>
      </c>
      <c r="L27" s="69">
        <v>0</v>
      </c>
      <c r="M27" s="82">
        <f t="shared" ref="M27:M46" si="27">IF(OR(J27=0,I27=0)," - ",NETWORKDAYS(I27,J27))</f>
        <v>6</v>
      </c>
      <c r="N27" s="83"/>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row>
    <row r="28" spans="1:70" s="46" customFormat="1" ht="18">
      <c r="A28" s="65" t="str">
        <f t="shared" si="6"/>
        <v>1.20</v>
      </c>
      <c r="B28" s="180" t="s">
        <v>56</v>
      </c>
      <c r="C28" s="66" t="s">
        <v>37</v>
      </c>
      <c r="D28" s="46" t="s">
        <v>28</v>
      </c>
      <c r="E28" s="164" t="b">
        <f t="shared" si="7"/>
        <v>1</v>
      </c>
      <c r="F28" s="164" t="str">
        <f>+VLOOKUP($C28,b!$B$7:$C$46,2,FALSE)</f>
        <v>Budi</v>
      </c>
      <c r="G28" s="164" t="str">
        <f>IF(ISERROR(VLOOKUP($C28,'c'!$B$7:$C$20,2,FALSE)),"TIDAK ADA SCHEDULE",VLOOKUP($C28,'c'!$B$7:$C$20,2,FALSE))</f>
        <v>TIDAK ADA SCHEDULE</v>
      </c>
      <c r="H28" s="67"/>
      <c r="I28" s="175">
        <f t="shared" si="21"/>
        <v>45708</v>
      </c>
      <c r="J28" s="179">
        <f t="shared" si="26"/>
        <v>45715</v>
      </c>
      <c r="K28" s="68">
        <v>8</v>
      </c>
      <c r="L28" s="69">
        <v>0</v>
      </c>
      <c r="M28" s="82">
        <f t="shared" si="27"/>
        <v>6</v>
      </c>
      <c r="N28" s="83"/>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row>
    <row r="29" spans="1:70" s="46" customFormat="1" ht="18">
      <c r="A29" s="65" t="str">
        <f t="shared" si="6"/>
        <v>1.21</v>
      </c>
      <c r="B29" s="180" t="s">
        <v>56</v>
      </c>
      <c r="C29" s="207" t="s">
        <v>38</v>
      </c>
      <c r="D29" s="183" t="s">
        <v>20</v>
      </c>
      <c r="E29" s="164" t="b">
        <f t="shared" si="7"/>
        <v>1</v>
      </c>
      <c r="F29" s="164" t="str">
        <f>+VLOOKUP($C29,b!$B$7:$C$46,2,FALSE)</f>
        <v>Baim</v>
      </c>
      <c r="G29" s="164" t="str">
        <f>IF(ISERROR(VLOOKUP($C29,'c'!$B$7:$C$20,2,FALSE)),"TIDAK ADA SCHEDULE",VLOOKUP($C29,'c'!$B$7:$C$20,2,FALSE))</f>
        <v>TIDAK ADA SCHEDULE</v>
      </c>
      <c r="H29" s="67"/>
      <c r="I29" s="175">
        <f t="shared" si="21"/>
        <v>45708</v>
      </c>
      <c r="J29" s="179">
        <f t="shared" si="26"/>
        <v>45715</v>
      </c>
      <c r="K29" s="68">
        <v>8</v>
      </c>
      <c r="L29" s="69">
        <v>0</v>
      </c>
      <c r="M29" s="82">
        <f t="shared" si="27"/>
        <v>6</v>
      </c>
      <c r="N29" s="83"/>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row>
    <row r="30" spans="1:70" s="46" customFormat="1" ht="18">
      <c r="A30" s="65" t="str">
        <f t="shared" si="6"/>
        <v>1.22</v>
      </c>
      <c r="B30" s="180" t="s">
        <v>56</v>
      </c>
      <c r="C30" s="66" t="s">
        <v>39</v>
      </c>
      <c r="D30" s="46" t="s">
        <v>28</v>
      </c>
      <c r="E30" s="164" t="b">
        <f t="shared" si="7"/>
        <v>1</v>
      </c>
      <c r="F30" s="164" t="str">
        <f>+VLOOKUP($C30,b!$B$7:$C$46,2,FALSE)</f>
        <v>Budi</v>
      </c>
      <c r="G30" s="164" t="str">
        <f>IF(ISERROR(VLOOKUP($C30,'c'!$B$7:$C$20,2,FALSE)),"TIDAK ADA SCHEDULE",VLOOKUP($C30,'c'!$B$7:$C$20,2,FALSE))</f>
        <v>TIDAK ADA SCHEDULE</v>
      </c>
      <c r="H30" s="67"/>
      <c r="I30" s="175">
        <f t="shared" si="21"/>
        <v>45716</v>
      </c>
      <c r="J30" s="179">
        <f t="shared" si="26"/>
        <v>45723</v>
      </c>
      <c r="K30" s="68">
        <v>8</v>
      </c>
      <c r="L30" s="69">
        <v>0</v>
      </c>
      <c r="M30" s="82">
        <f t="shared" si="27"/>
        <v>6</v>
      </c>
      <c r="N30" s="83"/>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row>
    <row r="31" spans="1:70" s="46" customFormat="1" ht="18">
      <c r="A31" s="65" t="str">
        <f t="shared" si="6"/>
        <v>1.23</v>
      </c>
      <c r="B31" s="180" t="s">
        <v>56</v>
      </c>
      <c r="C31" s="66" t="s">
        <v>40</v>
      </c>
      <c r="D31" s="46" t="s">
        <v>20</v>
      </c>
      <c r="E31" s="164" t="b">
        <f t="shared" si="7"/>
        <v>1</v>
      </c>
      <c r="F31" s="164" t="str">
        <f>+VLOOKUP($C31,b!$B$7:$C$46,2,FALSE)</f>
        <v>Baim</v>
      </c>
      <c r="G31" s="164" t="str">
        <f>IF(ISERROR(VLOOKUP($C31,'c'!$B$7:$C$20,2,FALSE)),"TIDAK ADA SCHEDULE",VLOOKUP($C31,'c'!$B$7:$C$20,2,FALSE))</f>
        <v>TIDAK ADA SCHEDULE</v>
      </c>
      <c r="H31" s="67"/>
      <c r="I31" s="175">
        <f t="shared" si="21"/>
        <v>45716</v>
      </c>
      <c r="J31" s="179">
        <f t="shared" si="26"/>
        <v>45723</v>
      </c>
      <c r="K31" s="68">
        <v>8</v>
      </c>
      <c r="L31" s="69">
        <v>0</v>
      </c>
      <c r="M31" s="82">
        <f t="shared" si="27"/>
        <v>6</v>
      </c>
      <c r="N31" s="83"/>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row>
    <row r="32" spans="1:70" s="46" customFormat="1" ht="18">
      <c r="A32" s="65" t="str">
        <f t="shared" si="6"/>
        <v>1.24</v>
      </c>
      <c r="B32" s="180" t="s">
        <v>56</v>
      </c>
      <c r="C32" s="66" t="s">
        <v>41</v>
      </c>
      <c r="D32" s="46" t="s">
        <v>28</v>
      </c>
      <c r="E32" s="164" t="b">
        <f t="shared" si="7"/>
        <v>1</v>
      </c>
      <c r="F32" s="164" t="str">
        <f>+VLOOKUP($C32,b!$B$7:$C$46,2,FALSE)</f>
        <v>Budi</v>
      </c>
      <c r="G32" s="164" t="str">
        <f>IF(ISERROR(VLOOKUP($C32,'c'!$B$7:$C$20,2,FALSE)),"TIDAK ADA SCHEDULE",VLOOKUP($C32,'c'!$B$7:$C$20,2,FALSE))</f>
        <v>TIDAK ADA SCHEDULE</v>
      </c>
      <c r="H32" s="67"/>
      <c r="I32" s="175">
        <f t="shared" si="21"/>
        <v>45724</v>
      </c>
      <c r="J32" s="179">
        <f t="shared" si="26"/>
        <v>45731</v>
      </c>
      <c r="K32" s="68">
        <v>8</v>
      </c>
      <c r="L32" s="69">
        <v>0</v>
      </c>
      <c r="M32" s="82">
        <f t="shared" si="27"/>
        <v>5</v>
      </c>
      <c r="N32" s="83"/>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row>
    <row r="33" spans="1:70" s="46" customFormat="1" ht="18">
      <c r="A33" s="65" t="str">
        <f t="shared" si="6"/>
        <v>1.25</v>
      </c>
      <c r="B33" s="180" t="s">
        <v>56</v>
      </c>
      <c r="C33" s="66" t="s">
        <v>42</v>
      </c>
      <c r="D33" s="46" t="s">
        <v>20</v>
      </c>
      <c r="E33" s="164" t="b">
        <f t="shared" si="7"/>
        <v>1</v>
      </c>
      <c r="F33" s="164" t="str">
        <f>+VLOOKUP($C33,b!$B$7:$C$46,2,FALSE)</f>
        <v>Baim</v>
      </c>
      <c r="G33" s="164" t="str">
        <f>IF(ISERROR(VLOOKUP($C33,'c'!$B$7:$C$20,2,FALSE)),"TIDAK ADA SCHEDULE",VLOOKUP($C33,'c'!$B$7:$C$20,2,FALSE))</f>
        <v>TIDAK ADA SCHEDULE</v>
      </c>
      <c r="H33" s="67"/>
      <c r="I33" s="175">
        <f t="shared" si="21"/>
        <v>45724</v>
      </c>
      <c r="J33" s="179">
        <f t="shared" si="26"/>
        <v>45731</v>
      </c>
      <c r="K33" s="68">
        <v>8</v>
      </c>
      <c r="L33" s="69">
        <v>0</v>
      </c>
      <c r="M33" s="82">
        <f t="shared" si="27"/>
        <v>5</v>
      </c>
      <c r="N33" s="83"/>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row>
    <row r="34" spans="1:70" s="46" customFormat="1" ht="18">
      <c r="A34" s="65" t="str">
        <f t="shared" si="6"/>
        <v>1.26</v>
      </c>
      <c r="B34" s="180" t="s">
        <v>56</v>
      </c>
      <c r="C34" s="66" t="s">
        <v>43</v>
      </c>
      <c r="D34" s="46" t="s">
        <v>28</v>
      </c>
      <c r="E34" s="164" t="b">
        <f t="shared" si="7"/>
        <v>1</v>
      </c>
      <c r="F34" s="164" t="str">
        <f>+VLOOKUP($C34,b!$B$7:$C$46,2,FALSE)</f>
        <v>Budi</v>
      </c>
      <c r="G34" s="164" t="str">
        <f>IF(ISERROR(VLOOKUP($C34,'c'!$B$7:$C$20,2,FALSE)),"TIDAK ADA SCHEDULE",VLOOKUP($C34,'c'!$B$7:$C$20,2,FALSE))</f>
        <v>TIDAK ADA SCHEDULE</v>
      </c>
      <c r="H34" s="67"/>
      <c r="I34" s="175">
        <f t="shared" si="21"/>
        <v>45732</v>
      </c>
      <c r="J34" s="179">
        <f t="shared" si="26"/>
        <v>45739</v>
      </c>
      <c r="K34" s="68">
        <v>8</v>
      </c>
      <c r="L34" s="69">
        <v>0</v>
      </c>
      <c r="M34" s="82">
        <f t="shared" si="27"/>
        <v>5</v>
      </c>
      <c r="N34" s="83"/>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row>
    <row r="35" spans="1:70" s="46" customFormat="1" ht="18">
      <c r="A35" s="65" t="str">
        <f t="shared" si="6"/>
        <v>1.27</v>
      </c>
      <c r="B35" s="180" t="s">
        <v>56</v>
      </c>
      <c r="C35" s="66" t="s">
        <v>44</v>
      </c>
      <c r="D35" s="46" t="s">
        <v>20</v>
      </c>
      <c r="E35" s="164" t="b">
        <f t="shared" si="7"/>
        <v>1</v>
      </c>
      <c r="F35" s="164" t="str">
        <f>+VLOOKUP($C35,b!$B$7:$C$46,2,FALSE)</f>
        <v>Baim</v>
      </c>
      <c r="G35" s="164" t="str">
        <f>IF(ISERROR(VLOOKUP($C35,'c'!$B$7:$C$20,2,FALSE)),"TIDAK ADA SCHEDULE",VLOOKUP($C35,'c'!$B$7:$C$20,2,FALSE))</f>
        <v>TIDAK ADA SCHEDULE</v>
      </c>
      <c r="H35" s="67"/>
      <c r="I35" s="175">
        <f t="shared" si="21"/>
        <v>45732</v>
      </c>
      <c r="J35" s="179">
        <f t="shared" si="26"/>
        <v>45739</v>
      </c>
      <c r="K35" s="68">
        <v>8</v>
      </c>
      <c r="L35" s="69">
        <v>0</v>
      </c>
      <c r="M35" s="82">
        <f t="shared" si="27"/>
        <v>5</v>
      </c>
      <c r="N35" s="83"/>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row>
    <row r="36" spans="1:70" s="46" customFormat="1" ht="18">
      <c r="A36" s="65" t="str">
        <f t="shared" si="6"/>
        <v>1.28</v>
      </c>
      <c r="B36" s="180" t="s">
        <v>56</v>
      </c>
      <c r="C36" s="66" t="s">
        <v>45</v>
      </c>
      <c r="D36" s="46" t="s">
        <v>28</v>
      </c>
      <c r="E36" s="164" t="b">
        <f t="shared" si="7"/>
        <v>1</v>
      </c>
      <c r="F36" s="164" t="str">
        <f>+VLOOKUP($C36,b!$B$7:$C$46,2,FALSE)</f>
        <v>Budi</v>
      </c>
      <c r="G36" s="164" t="str">
        <f>IF(ISERROR(VLOOKUP($C36,'c'!$B$7:$C$20,2,FALSE)),"TIDAK ADA SCHEDULE",VLOOKUP($C36,'c'!$B$7:$C$20,2,FALSE))</f>
        <v>TIDAK ADA SCHEDULE</v>
      </c>
      <c r="H36" s="67"/>
      <c r="I36" s="175">
        <f t="shared" si="21"/>
        <v>45740</v>
      </c>
      <c r="J36" s="179">
        <f t="shared" si="26"/>
        <v>45755</v>
      </c>
      <c r="K36" s="68">
        <v>16</v>
      </c>
      <c r="L36" s="69">
        <v>0</v>
      </c>
      <c r="M36" s="82">
        <f t="shared" si="27"/>
        <v>12</v>
      </c>
      <c r="N36" s="83"/>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row>
    <row r="37" spans="1:70" s="46" customFormat="1" ht="18">
      <c r="A37" s="65" t="str">
        <f t="shared" si="6"/>
        <v>1.29</v>
      </c>
      <c r="B37" s="180" t="s">
        <v>56</v>
      </c>
      <c r="C37" s="66" t="s">
        <v>46</v>
      </c>
      <c r="D37" s="46" t="s">
        <v>20</v>
      </c>
      <c r="E37" s="164" t="b">
        <f t="shared" si="7"/>
        <v>1</v>
      </c>
      <c r="F37" s="164" t="str">
        <f>+VLOOKUP($C37,b!$B$7:$C$46,2,FALSE)</f>
        <v>Baim</v>
      </c>
      <c r="G37" s="164" t="str">
        <f>IF(ISERROR(VLOOKUP($C37,'c'!$B$7:$C$20,2,FALSE)),"TIDAK ADA SCHEDULE",VLOOKUP($C37,'c'!$B$7:$C$20,2,FALSE))</f>
        <v>TIDAK ADA SCHEDULE</v>
      </c>
      <c r="H37" s="67"/>
      <c r="I37" s="175">
        <f t="shared" si="21"/>
        <v>45740</v>
      </c>
      <c r="J37" s="179">
        <f t="shared" si="26"/>
        <v>45755</v>
      </c>
      <c r="K37" s="68">
        <v>16</v>
      </c>
      <c r="L37" s="69">
        <v>0</v>
      </c>
      <c r="M37" s="82">
        <f t="shared" si="27"/>
        <v>12</v>
      </c>
      <c r="N37" s="83"/>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row>
    <row r="38" spans="1:70" s="46" customFormat="1" ht="18">
      <c r="A38" s="65" t="str">
        <f t="shared" si="6"/>
        <v>1.30</v>
      </c>
      <c r="B38" s="180" t="s">
        <v>56</v>
      </c>
      <c r="C38" s="66" t="s">
        <v>47</v>
      </c>
      <c r="D38" s="46" t="s">
        <v>28</v>
      </c>
      <c r="E38" s="164" t="b">
        <f t="shared" si="7"/>
        <v>1</v>
      </c>
      <c r="F38" s="164" t="str">
        <f>+VLOOKUP($C38,b!$B$7:$C$46,2,FALSE)</f>
        <v>Budi</v>
      </c>
      <c r="G38" s="164" t="str">
        <f>IF(ISERROR(VLOOKUP($C38,'c'!$B$7:$C$20,2,FALSE)),"TIDAK ADA SCHEDULE",VLOOKUP($C38,'c'!$B$7:$C$20,2,FALSE))</f>
        <v>TIDAK ADA SCHEDULE</v>
      </c>
      <c r="H38" s="67"/>
      <c r="I38" s="175">
        <f t="shared" si="21"/>
        <v>45756</v>
      </c>
      <c r="J38" s="179">
        <f t="shared" si="26"/>
        <v>45763</v>
      </c>
      <c r="K38" s="68">
        <v>8</v>
      </c>
      <c r="L38" s="69">
        <v>0</v>
      </c>
      <c r="M38" s="82">
        <f t="shared" si="27"/>
        <v>6</v>
      </c>
      <c r="N38" s="83"/>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row>
    <row r="39" spans="1:70" s="46" customFormat="1" ht="18">
      <c r="A39" s="65" t="str">
        <f t="shared" si="6"/>
        <v>1.31</v>
      </c>
      <c r="B39" s="180" t="s">
        <v>56</v>
      </c>
      <c r="C39" s="66" t="s">
        <v>48</v>
      </c>
      <c r="D39" s="46" t="s">
        <v>20</v>
      </c>
      <c r="E39" s="164" t="b">
        <f t="shared" si="7"/>
        <v>1</v>
      </c>
      <c r="F39" s="164" t="str">
        <f>+VLOOKUP($C39,b!$B$7:$C$46,2,FALSE)</f>
        <v>Baim</v>
      </c>
      <c r="G39" s="164" t="str">
        <f>IF(ISERROR(VLOOKUP($C39,'c'!$B$7:$C$20,2,FALSE)),"TIDAK ADA SCHEDULE",VLOOKUP($C39,'c'!$B$7:$C$20,2,FALSE))</f>
        <v>TIDAK ADA SCHEDULE</v>
      </c>
      <c r="H39" s="67"/>
      <c r="I39" s="175">
        <f t="shared" si="21"/>
        <v>45756</v>
      </c>
      <c r="J39" s="179">
        <f t="shared" si="26"/>
        <v>45763</v>
      </c>
      <c r="K39" s="68">
        <v>8</v>
      </c>
      <c r="L39" s="69">
        <v>0</v>
      </c>
      <c r="M39" s="82">
        <f t="shared" si="27"/>
        <v>6</v>
      </c>
      <c r="N39" s="83"/>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row>
    <row r="40" spans="1:70" s="46" customFormat="1" ht="18">
      <c r="A40" s="65" t="str">
        <f t="shared" si="6"/>
        <v>1.32</v>
      </c>
      <c r="B40" s="180" t="s">
        <v>56</v>
      </c>
      <c r="C40" s="66" t="s">
        <v>49</v>
      </c>
      <c r="D40" s="46" t="s">
        <v>28</v>
      </c>
      <c r="E40" s="164" t="b">
        <f t="shared" si="7"/>
        <v>1</v>
      </c>
      <c r="F40" s="164" t="str">
        <f>+VLOOKUP($C40,b!$B$7:$C$46,2,FALSE)</f>
        <v>Budi</v>
      </c>
      <c r="G40" s="164" t="str">
        <f>IF(ISERROR(VLOOKUP($C40,'c'!$B$7:$C$20,2,FALSE)),"TIDAK ADA SCHEDULE",VLOOKUP($C40,'c'!$B$7:$C$20,2,FALSE))</f>
        <v>TIDAK ADA SCHEDULE</v>
      </c>
      <c r="H40" s="67"/>
      <c r="I40" s="175">
        <f t="shared" si="21"/>
        <v>45764</v>
      </c>
      <c r="J40" s="179">
        <f t="shared" si="26"/>
        <v>45771</v>
      </c>
      <c r="K40" s="68">
        <v>8</v>
      </c>
      <c r="L40" s="69">
        <v>0</v>
      </c>
      <c r="M40" s="82">
        <f t="shared" si="27"/>
        <v>6</v>
      </c>
      <c r="N40" s="83"/>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row>
    <row r="41" spans="1:70" s="46" customFormat="1" ht="18">
      <c r="A41" s="65" t="str">
        <f t="shared" si="6"/>
        <v>1.33</v>
      </c>
      <c r="B41" s="180" t="s">
        <v>56</v>
      </c>
      <c r="C41" s="66" t="s">
        <v>50</v>
      </c>
      <c r="D41" s="46" t="s">
        <v>20</v>
      </c>
      <c r="E41" s="164" t="b">
        <f t="shared" si="7"/>
        <v>1</v>
      </c>
      <c r="F41" s="164" t="str">
        <f>+VLOOKUP($C41,b!$B$7:$C$46,2,FALSE)</f>
        <v>Baim</v>
      </c>
      <c r="G41" s="164" t="str">
        <f>IF(ISERROR(VLOOKUP($C41,'c'!$B$7:$C$20,2,FALSE)),"TIDAK ADA SCHEDULE",VLOOKUP($C41,'c'!$B$7:$C$20,2,FALSE))</f>
        <v>TIDAK ADA SCHEDULE</v>
      </c>
      <c r="H41" s="67"/>
      <c r="I41" s="175">
        <f t="shared" si="21"/>
        <v>45764</v>
      </c>
      <c r="J41" s="179">
        <f t="shared" si="26"/>
        <v>45771</v>
      </c>
      <c r="K41" s="68">
        <v>8</v>
      </c>
      <c r="L41" s="69">
        <v>0</v>
      </c>
      <c r="M41" s="82">
        <f t="shared" si="27"/>
        <v>6</v>
      </c>
      <c r="N41" s="83"/>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row>
    <row r="42" spans="1:70" s="46" customFormat="1" ht="18">
      <c r="A42" s="65" t="str">
        <f t="shared" si="6"/>
        <v>1.34</v>
      </c>
      <c r="B42" s="180" t="s">
        <v>56</v>
      </c>
      <c r="C42" s="66" t="s">
        <v>51</v>
      </c>
      <c r="D42" s="46" t="s">
        <v>28</v>
      </c>
      <c r="E42" s="164" t="b">
        <f t="shared" si="7"/>
        <v>1</v>
      </c>
      <c r="F42" s="164" t="str">
        <f>+VLOOKUP($C42,b!$B$7:$C$46,2,FALSE)</f>
        <v>Budi</v>
      </c>
      <c r="G42" s="164" t="str">
        <f>IF(ISERROR(VLOOKUP($C42,'c'!$B$7:$C$20,2,FALSE)),"TIDAK ADA SCHEDULE",VLOOKUP($C42,'c'!$B$7:$C$20,2,FALSE))</f>
        <v>TIDAK ADA SCHEDULE</v>
      </c>
      <c r="H42" s="67"/>
      <c r="I42" s="175">
        <f t="shared" si="21"/>
        <v>45772</v>
      </c>
      <c r="J42" s="179">
        <f t="shared" si="26"/>
        <v>45779</v>
      </c>
      <c r="K42" s="68">
        <v>8</v>
      </c>
      <c r="L42" s="69">
        <v>0</v>
      </c>
      <c r="M42" s="82">
        <f t="shared" si="27"/>
        <v>6</v>
      </c>
      <c r="N42" s="83"/>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row>
    <row r="43" spans="1:70" s="46" customFormat="1" ht="18">
      <c r="A43" s="65" t="str">
        <f t="shared" si="6"/>
        <v>1.35</v>
      </c>
      <c r="B43" s="180" t="s">
        <v>56</v>
      </c>
      <c r="C43" s="66" t="s">
        <v>52</v>
      </c>
      <c r="D43" s="46" t="s">
        <v>20</v>
      </c>
      <c r="E43" s="164" t="b">
        <f t="shared" si="7"/>
        <v>1</v>
      </c>
      <c r="F43" s="164" t="str">
        <f>+VLOOKUP($C43,b!$B$7:$C$46,2,FALSE)</f>
        <v>Baim</v>
      </c>
      <c r="G43" s="164" t="str">
        <f>IF(ISERROR(VLOOKUP($C43,'c'!$B$7:$C$20,2,FALSE)),"TIDAK ADA SCHEDULE",VLOOKUP($C43,'c'!$B$7:$C$20,2,FALSE))</f>
        <v>TIDAK ADA SCHEDULE</v>
      </c>
      <c r="H43" s="67"/>
      <c r="I43" s="175">
        <f t="shared" si="21"/>
        <v>45772</v>
      </c>
      <c r="J43" s="179">
        <f t="shared" si="26"/>
        <v>45779</v>
      </c>
      <c r="K43" s="68">
        <v>8</v>
      </c>
      <c r="L43" s="69">
        <v>0</v>
      </c>
      <c r="M43" s="82">
        <f t="shared" si="27"/>
        <v>6</v>
      </c>
      <c r="N43" s="83"/>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row>
    <row r="44" spans="1:70" s="46" customFormat="1" ht="18">
      <c r="A44" s="65" t="str">
        <f t="shared" si="6"/>
        <v>1.36</v>
      </c>
      <c r="B44" s="180" t="s">
        <v>56</v>
      </c>
      <c r="C44" s="66" t="s">
        <v>53</v>
      </c>
      <c r="D44" s="46" t="s">
        <v>28</v>
      </c>
      <c r="E44" s="164" t="b">
        <f t="shared" si="7"/>
        <v>1</v>
      </c>
      <c r="F44" s="164" t="str">
        <f>+VLOOKUP($C44,b!$B$7:$C$46,2,FALSE)</f>
        <v>Budi</v>
      </c>
      <c r="G44" s="164" t="str">
        <f>IF(ISERROR(VLOOKUP($C44,'c'!$B$7:$C$20,2,FALSE)),"TIDAK ADA SCHEDULE",VLOOKUP($C44,'c'!$B$7:$C$20,2,FALSE))</f>
        <v>TIDAK ADA SCHEDULE</v>
      </c>
      <c r="H44" s="67"/>
      <c r="I44" s="175">
        <f t="shared" si="21"/>
        <v>45780</v>
      </c>
      <c r="J44" s="179">
        <f t="shared" si="26"/>
        <v>45787</v>
      </c>
      <c r="K44" s="68">
        <v>8</v>
      </c>
      <c r="L44" s="69">
        <v>0</v>
      </c>
      <c r="M44" s="82">
        <f t="shared" si="27"/>
        <v>5</v>
      </c>
      <c r="N44" s="83"/>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row>
    <row r="45" spans="1:70" s="46" customFormat="1" ht="18">
      <c r="A45" s="65" t="str">
        <f t="shared" si="6"/>
        <v>1.37</v>
      </c>
      <c r="B45" s="180" t="s">
        <v>56</v>
      </c>
      <c r="C45" s="66" t="s">
        <v>54</v>
      </c>
      <c r="D45" s="46" t="s">
        <v>20</v>
      </c>
      <c r="E45" s="164" t="b">
        <f t="shared" si="7"/>
        <v>1</v>
      </c>
      <c r="F45" s="164" t="str">
        <f>+VLOOKUP($C45,b!$B$7:$C$46,2,FALSE)</f>
        <v>Baim</v>
      </c>
      <c r="G45" s="164" t="str">
        <f>IF(ISERROR(VLOOKUP($C45,'c'!$B$7:$C$20,2,FALSE)),"TIDAK ADA SCHEDULE",VLOOKUP($C45,'c'!$B$7:$C$20,2,FALSE))</f>
        <v>TIDAK ADA SCHEDULE</v>
      </c>
      <c r="H45" s="67"/>
      <c r="I45" s="175">
        <f t="shared" si="21"/>
        <v>45780</v>
      </c>
      <c r="J45" s="179">
        <f t="shared" si="26"/>
        <v>45787</v>
      </c>
      <c r="K45" s="68">
        <v>8</v>
      </c>
      <c r="L45" s="69">
        <v>0</v>
      </c>
      <c r="M45" s="82">
        <f t="shared" si="27"/>
        <v>5</v>
      </c>
      <c r="N45" s="83"/>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row>
    <row r="46" spans="1:70" s="46" customFormat="1" ht="18">
      <c r="A46" s="65" t="str">
        <f t="shared" si="6"/>
        <v>1.38</v>
      </c>
      <c r="B46" s="180" t="s">
        <v>56</v>
      </c>
      <c r="C46" s="66" t="s">
        <v>55</v>
      </c>
      <c r="D46" s="46" t="s">
        <v>28</v>
      </c>
      <c r="E46" s="164" t="b">
        <f t="shared" si="7"/>
        <v>1</v>
      </c>
      <c r="F46" s="164" t="str">
        <f>+VLOOKUP($C46,b!$B$7:$C$46,2,FALSE)</f>
        <v>Budi</v>
      </c>
      <c r="G46" s="164" t="str">
        <f>IF(ISERROR(VLOOKUP($C46,'c'!$B$7:$C$20,2,FALSE)),"TIDAK ADA SCHEDULE",VLOOKUP($C46,'c'!$B$7:$C$20,2,FALSE))</f>
        <v>TIDAK ADA SCHEDULE</v>
      </c>
      <c r="H46" s="67"/>
      <c r="I46" s="175">
        <f t="shared" si="21"/>
        <v>45788</v>
      </c>
      <c r="J46" s="179">
        <f t="shared" si="26"/>
        <v>45795</v>
      </c>
      <c r="K46" s="68">
        <v>8</v>
      </c>
      <c r="L46" s="69">
        <v>0</v>
      </c>
      <c r="M46" s="82">
        <f t="shared" si="27"/>
        <v>5</v>
      </c>
      <c r="N46" s="83"/>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row>
    <row r="47" spans="1:70" s="46" customFormat="1" ht="18">
      <c r="A47" s="65"/>
      <c r="B47" s="65"/>
      <c r="C47" s="66"/>
      <c r="E47" s="164"/>
      <c r="F47" s="164"/>
      <c r="G47" s="164"/>
      <c r="H47" s="67"/>
      <c r="I47" s="175"/>
      <c r="J47" s="179"/>
      <c r="K47" s="68"/>
      <c r="L47" s="69"/>
      <c r="M47" s="82"/>
      <c r="N47" s="83"/>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row>
    <row r="48" spans="1:70" s="46" customFormat="1" ht="18">
      <c r="A48" s="65"/>
      <c r="B48" s="65"/>
      <c r="C48" s="66"/>
      <c r="E48" s="164"/>
      <c r="F48" s="164"/>
      <c r="G48" s="164"/>
      <c r="H48" s="67"/>
      <c r="I48" s="175"/>
      <c r="J48" s="179"/>
      <c r="K48" s="68"/>
      <c r="L48" s="69"/>
      <c r="M48" s="82"/>
      <c r="N48" s="83"/>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row>
    <row r="49" spans="1:70" s="46" customFormat="1" ht="18">
      <c r="A49" s="65"/>
      <c r="B49" s="65"/>
      <c r="C49" s="66"/>
      <c r="E49" s="164"/>
      <c r="F49" s="164"/>
      <c r="G49" s="164"/>
      <c r="H49" s="67"/>
      <c r="I49" s="175"/>
      <c r="J49" s="179"/>
      <c r="K49" s="68"/>
      <c r="L49" s="69"/>
      <c r="M49" s="82"/>
      <c r="N49" s="83"/>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row>
    <row r="50" spans="1:70" s="46" customFormat="1" ht="18">
      <c r="A50" s="65"/>
      <c r="B50" s="65"/>
      <c r="C50" s="66"/>
      <c r="E50" s="164"/>
      <c r="F50" s="164"/>
      <c r="G50" s="164"/>
      <c r="H50" s="67"/>
      <c r="I50" s="175"/>
      <c r="J50" s="179"/>
      <c r="K50" s="68"/>
      <c r="L50" s="69"/>
      <c r="M50" s="82"/>
      <c r="N50" s="83"/>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row>
    <row r="51" spans="1:70" s="46" customFormat="1" ht="18">
      <c r="A51" s="65"/>
      <c r="B51" s="65"/>
      <c r="C51" s="66"/>
      <c r="E51" s="164"/>
      <c r="F51" s="164"/>
      <c r="G51" s="164"/>
      <c r="H51" s="67"/>
      <c r="I51" s="175"/>
      <c r="J51" s="179"/>
      <c r="K51" s="68"/>
      <c r="L51" s="69"/>
      <c r="M51" s="82"/>
      <c r="N51" s="83"/>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row>
    <row r="52" spans="1:70" s="46" customFormat="1" ht="18">
      <c r="A52" s="65"/>
      <c r="B52" s="65"/>
      <c r="C52" s="66"/>
      <c r="E52" s="164"/>
      <c r="F52" s="164"/>
      <c r="G52" s="164"/>
      <c r="H52" s="67"/>
      <c r="I52" s="175"/>
      <c r="J52" s="179"/>
      <c r="K52" s="68"/>
      <c r="L52" s="69"/>
      <c r="M52" s="82"/>
      <c r="N52" s="83"/>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row>
    <row r="53" spans="1:70" s="46" customFormat="1" ht="18">
      <c r="A53" s="65"/>
      <c r="B53" s="65"/>
      <c r="C53" s="66"/>
      <c r="E53" s="164"/>
      <c r="F53" s="164"/>
      <c r="G53" s="164"/>
      <c r="H53" s="67"/>
      <c r="I53" s="175"/>
      <c r="J53" s="179"/>
      <c r="K53" s="68"/>
      <c r="L53" s="69"/>
      <c r="M53" s="82"/>
      <c r="N53" s="83"/>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row>
    <row r="54" spans="1:70" s="46" customFormat="1" ht="18">
      <c r="A54" s="65"/>
      <c r="B54" s="65"/>
      <c r="C54" s="66"/>
      <c r="E54" s="164"/>
      <c r="F54" s="164"/>
      <c r="G54" s="164"/>
      <c r="H54" s="67"/>
      <c r="I54" s="175"/>
      <c r="J54" s="179"/>
      <c r="K54" s="68"/>
      <c r="L54" s="69"/>
      <c r="M54" s="82"/>
      <c r="N54" s="83"/>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row>
    <row r="55" spans="1:70" s="46" customFormat="1" ht="18">
      <c r="A55" s="65"/>
      <c r="B55" s="65"/>
      <c r="C55" s="66"/>
      <c r="E55" s="164"/>
      <c r="F55" s="164"/>
      <c r="G55" s="164"/>
      <c r="H55" s="67"/>
      <c r="I55" s="175"/>
      <c r="J55" s="179"/>
      <c r="K55" s="68"/>
      <c r="L55" s="69"/>
      <c r="M55" s="82"/>
      <c r="N55" s="83"/>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row>
    <row r="56" spans="1:70" s="46" customFormat="1" ht="18">
      <c r="A56" s="65"/>
      <c r="B56" s="65"/>
      <c r="C56" s="66"/>
      <c r="E56" s="164"/>
      <c r="F56" s="164"/>
      <c r="G56" s="164"/>
      <c r="H56" s="67"/>
      <c r="I56" s="175"/>
      <c r="J56" s="179"/>
      <c r="K56" s="68"/>
      <c r="L56" s="69"/>
      <c r="M56" s="82"/>
      <c r="N56" s="83"/>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row>
    <row r="57" spans="1:70" s="46" customFormat="1" ht="18">
      <c r="A57" s="65"/>
      <c r="B57" s="65"/>
      <c r="C57" s="66"/>
      <c r="E57" s="164"/>
      <c r="F57" s="164"/>
      <c r="G57" s="164"/>
      <c r="H57" s="67"/>
      <c r="I57" s="175"/>
      <c r="J57" s="179"/>
      <c r="K57" s="68"/>
      <c r="L57" s="69"/>
      <c r="M57" s="82"/>
      <c r="N57" s="83"/>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row>
    <row r="58" spans="1:70" s="46" customFormat="1" ht="18">
      <c r="A58" s="65"/>
      <c r="B58" s="65"/>
      <c r="C58" s="66"/>
      <c r="E58" s="164"/>
      <c r="F58" s="164"/>
      <c r="G58" s="164"/>
      <c r="H58" s="67"/>
      <c r="I58" s="175"/>
      <c r="J58" s="179"/>
      <c r="K58" s="68"/>
      <c r="L58" s="69"/>
      <c r="M58" s="82"/>
      <c r="N58" s="83"/>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row>
    <row r="59" spans="1:70" s="46" customFormat="1" ht="18">
      <c r="A59" s="65"/>
      <c r="B59" s="65"/>
      <c r="C59" s="66"/>
      <c r="E59" s="164"/>
      <c r="F59" s="164"/>
      <c r="G59" s="164"/>
      <c r="H59" s="67"/>
      <c r="I59" s="175"/>
      <c r="J59" s="179"/>
      <c r="K59" s="68"/>
      <c r="L59" s="69"/>
      <c r="M59" s="82"/>
      <c r="N59" s="83"/>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row>
    <row r="60" spans="1:70" s="46" customFormat="1" ht="18">
      <c r="A60" s="65"/>
      <c r="B60" s="65"/>
      <c r="C60" s="66"/>
      <c r="E60" s="164"/>
      <c r="F60" s="164"/>
      <c r="G60" s="164"/>
      <c r="H60" s="67"/>
      <c r="I60" s="175"/>
      <c r="J60" s="179"/>
      <c r="K60" s="68"/>
      <c r="L60" s="69"/>
      <c r="M60" s="82"/>
      <c r="N60" s="83"/>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row>
    <row r="61" spans="1:70" s="46" customFormat="1" ht="18">
      <c r="A61" s="65"/>
      <c r="B61" s="65"/>
      <c r="C61" s="66"/>
      <c r="E61" s="164"/>
      <c r="F61" s="164"/>
      <c r="G61" s="164"/>
      <c r="H61" s="67"/>
      <c r="I61" s="175"/>
      <c r="J61" s="179"/>
      <c r="K61" s="68"/>
      <c r="L61" s="69"/>
      <c r="M61" s="82"/>
      <c r="N61" s="83"/>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row>
    <row r="62" spans="1:70" s="46" customFormat="1" ht="18">
      <c r="A62" s="65"/>
      <c r="B62" s="65"/>
      <c r="C62" s="66"/>
      <c r="E62" s="164"/>
      <c r="F62" s="164"/>
      <c r="G62" s="164"/>
      <c r="H62" s="67"/>
      <c r="I62" s="175"/>
      <c r="J62" s="179"/>
      <c r="K62" s="68"/>
      <c r="L62" s="69"/>
      <c r="M62" s="82"/>
      <c r="N62" s="83"/>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row>
    <row r="63" spans="1:70" s="46" customFormat="1" ht="18">
      <c r="A63" s="65"/>
      <c r="B63" s="65"/>
      <c r="C63" s="66"/>
      <c r="E63" s="164"/>
      <c r="F63" s="164"/>
      <c r="G63" s="164"/>
      <c r="H63" s="67"/>
      <c r="I63" s="175"/>
      <c r="J63" s="179"/>
      <c r="K63" s="68"/>
      <c r="L63" s="69"/>
      <c r="M63" s="82"/>
      <c r="N63" s="83"/>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row>
    <row r="64" spans="1:70" s="46" customFormat="1" ht="18">
      <c r="A64" s="65"/>
      <c r="B64" s="65"/>
      <c r="C64" s="66"/>
      <c r="E64" s="164"/>
      <c r="F64" s="164"/>
      <c r="G64" s="164"/>
      <c r="H64" s="67"/>
      <c r="I64" s="175"/>
      <c r="J64" s="179"/>
      <c r="K64" s="68"/>
      <c r="L64" s="69"/>
      <c r="M64" s="82"/>
      <c r="N64" s="83"/>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row>
    <row r="65" spans="1:70" s="46" customFormat="1" ht="18">
      <c r="A65" s="65"/>
      <c r="B65" s="65"/>
      <c r="C65" s="66"/>
      <c r="E65" s="164"/>
      <c r="F65" s="164"/>
      <c r="G65" s="164"/>
      <c r="H65" s="67"/>
      <c r="I65" s="175"/>
      <c r="J65" s="179"/>
      <c r="K65" s="68"/>
      <c r="L65" s="69"/>
      <c r="M65" s="82"/>
      <c r="N65" s="83"/>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row>
    <row r="66" spans="1:70" s="45" customFormat="1" ht="18" hidden="1">
      <c r="A66" s="86" t="str">
        <f>IF(ISERROR(VALUE(SUBSTITUTE(prevWBS,".",""))),"1",IF(ISERROR(FIND("`",SUBSTITUTE(prevWBS,".","`",1))),TEXT(VALUE(prevWBS)+1,"#"),TEXT(VALUE(LEFT(prevWBS,FIND("`",SUBSTITUTE(prevWBS,".","`",1))-1))+1,"#")))</f>
        <v>1</v>
      </c>
      <c r="B66" s="86"/>
      <c r="C66" s="87" t="s">
        <v>56</v>
      </c>
      <c r="H66" s="88"/>
      <c r="I66" s="177"/>
      <c r="J66" s="177" t="str">
        <f t="shared" ref="J66:J71" si="28">IF(ISBLANK(I66)," - ",IF(K66=0,I66,I66+K66-1))</f>
        <v xml:space="preserve"> - </v>
      </c>
      <c r="K66" s="89"/>
      <c r="L66" s="90"/>
      <c r="M66" s="92" t="str">
        <f t="shared" si="5"/>
        <v xml:space="preserve"> - </v>
      </c>
      <c r="N66" s="93"/>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row>
    <row r="67" spans="1:70" s="46" customFormat="1" ht="18" hidden="1">
      <c r="A67" s="65" t="str">
        <f t="shared" ref="A67:A105" si="2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7" s="65"/>
      <c r="C67" s="66" t="s">
        <v>57</v>
      </c>
      <c r="D67" s="46" t="s">
        <v>58</v>
      </c>
      <c r="E67" s="164"/>
      <c r="F67" s="164"/>
      <c r="G67" s="164"/>
      <c r="H67" s="67"/>
      <c r="I67" s="175">
        <v>46057</v>
      </c>
      <c r="J67" s="179">
        <f t="shared" si="28"/>
        <v>46063</v>
      </c>
      <c r="K67" s="68">
        <v>7</v>
      </c>
      <c r="L67" s="69">
        <v>0</v>
      </c>
      <c r="M67" s="82">
        <f t="shared" si="5"/>
        <v>5</v>
      </c>
      <c r="N67" s="83"/>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row>
    <row r="68" spans="1:70" s="46" customFormat="1" ht="18" hidden="1">
      <c r="A68" s="65" t="str">
        <f t="shared" si="29"/>
        <v>1.2</v>
      </c>
      <c r="B68" s="65"/>
      <c r="C68" s="66" t="s">
        <v>59</v>
      </c>
      <c r="D68" s="46" t="s">
        <v>20</v>
      </c>
      <c r="E68" s="164"/>
      <c r="F68" s="164"/>
      <c r="G68" s="164"/>
      <c r="H68" s="67"/>
      <c r="I68" s="175">
        <v>46064</v>
      </c>
      <c r="J68" s="179">
        <f t="shared" si="28"/>
        <v>46070</v>
      </c>
      <c r="K68" s="68">
        <v>7</v>
      </c>
      <c r="L68" s="69">
        <v>0</v>
      </c>
      <c r="M68" s="82">
        <f t="shared" si="5"/>
        <v>5</v>
      </c>
      <c r="N68" s="83"/>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row>
    <row r="69" spans="1:70" s="46" customFormat="1" ht="44.25" hidden="1" customHeight="1">
      <c r="A69" s="65" t="str">
        <f t="shared" si="29"/>
        <v>1.3</v>
      </c>
      <c r="B69" s="65"/>
      <c r="C69" s="66" t="s">
        <v>60</v>
      </c>
      <c r="D69" s="46" t="s">
        <v>28</v>
      </c>
      <c r="E69" s="164"/>
      <c r="F69" s="164"/>
      <c r="G69" s="164"/>
      <c r="H69" s="67"/>
      <c r="I69" s="175">
        <v>46064</v>
      </c>
      <c r="J69" s="179">
        <f t="shared" si="28"/>
        <v>46070</v>
      </c>
      <c r="K69" s="68">
        <v>7</v>
      </c>
      <c r="L69" s="69">
        <v>0</v>
      </c>
      <c r="M69" s="82">
        <f t="shared" si="5"/>
        <v>5</v>
      </c>
      <c r="N69" s="83"/>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row>
    <row r="70" spans="1:70" s="46" customFormat="1" ht="18" hidden="1">
      <c r="A70" s="65" t="str">
        <f t="shared" si="29"/>
        <v>1.4</v>
      </c>
      <c r="B70" s="65"/>
      <c r="C70" s="66" t="s">
        <v>61</v>
      </c>
      <c r="D70" s="46" t="s">
        <v>20</v>
      </c>
      <c r="E70" s="164"/>
      <c r="F70" s="164"/>
      <c r="G70" s="164"/>
      <c r="H70" s="67"/>
      <c r="I70" s="175">
        <v>46071</v>
      </c>
      <c r="J70" s="179">
        <f t="shared" si="28"/>
        <v>46077</v>
      </c>
      <c r="K70" s="68">
        <v>7</v>
      </c>
      <c r="L70" s="69">
        <v>0</v>
      </c>
      <c r="M70" s="82">
        <f t="shared" si="5"/>
        <v>5</v>
      </c>
      <c r="N70" s="83"/>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row>
    <row r="71" spans="1:70" s="46" customFormat="1" ht="18" hidden="1">
      <c r="A71" s="65" t="str">
        <f t="shared" si="29"/>
        <v>1.5</v>
      </c>
      <c r="B71" s="65"/>
      <c r="C71" s="66" t="s">
        <v>62</v>
      </c>
      <c r="D71" s="46" t="s">
        <v>28</v>
      </c>
      <c r="E71" s="164"/>
      <c r="F71" s="164"/>
      <c r="G71" s="164"/>
      <c r="H71" s="67"/>
      <c r="I71" s="175">
        <v>46071</v>
      </c>
      <c r="J71" s="179">
        <f t="shared" si="28"/>
        <v>46077</v>
      </c>
      <c r="K71" s="68">
        <v>7</v>
      </c>
      <c r="L71" s="69">
        <v>0</v>
      </c>
      <c r="M71" s="82">
        <f t="shared" si="5"/>
        <v>5</v>
      </c>
      <c r="N71" s="83"/>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row>
    <row r="72" spans="1:70" s="46" customFormat="1" ht="18" hidden="1">
      <c r="A72" s="65" t="str">
        <f t="shared" si="29"/>
        <v>1.6</v>
      </c>
      <c r="B72" s="65"/>
      <c r="C72" s="66" t="s">
        <v>63</v>
      </c>
      <c r="D72" s="46" t="s">
        <v>20</v>
      </c>
      <c r="E72" s="164"/>
      <c r="F72" s="164"/>
      <c r="G72" s="164"/>
      <c r="H72" s="67"/>
      <c r="I72" s="175">
        <v>46078</v>
      </c>
      <c r="J72" s="179">
        <f t="shared" ref="J72:J86" si="30">IF(ISBLANK(I72)," - ",IF(K72=0,I72,I72+K72-1))</f>
        <v>46084</v>
      </c>
      <c r="K72" s="68">
        <v>7</v>
      </c>
      <c r="L72" s="69">
        <v>0</v>
      </c>
      <c r="M72" s="82">
        <f t="shared" ref="M72:M86" si="31">IF(OR(J72=0,I72=0)," - ",NETWORKDAYS(I72,J72))</f>
        <v>5</v>
      </c>
      <c r="N72" s="83"/>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row>
    <row r="73" spans="1:70" s="46" customFormat="1" ht="18" hidden="1">
      <c r="A73" s="65" t="str">
        <f t="shared" si="29"/>
        <v>1.7</v>
      </c>
      <c r="B73" s="65"/>
      <c r="C73" s="66" t="s">
        <v>64</v>
      </c>
      <c r="D73" s="46" t="s">
        <v>28</v>
      </c>
      <c r="E73" s="164"/>
      <c r="F73" s="164"/>
      <c r="G73" s="164"/>
      <c r="H73" s="67"/>
      <c r="I73" s="175">
        <v>46078</v>
      </c>
      <c r="J73" s="179">
        <f t="shared" si="30"/>
        <v>46084</v>
      </c>
      <c r="K73" s="68">
        <v>7</v>
      </c>
      <c r="L73" s="69">
        <v>0</v>
      </c>
      <c r="M73" s="82">
        <f t="shared" si="31"/>
        <v>5</v>
      </c>
      <c r="N73" s="83"/>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row>
    <row r="74" spans="1:70" s="46" customFormat="1" ht="18" hidden="1">
      <c r="A74" s="65" t="str">
        <f t="shared" si="29"/>
        <v>1.8</v>
      </c>
      <c r="B74" s="65"/>
      <c r="C74" s="66" t="s">
        <v>65</v>
      </c>
      <c r="D74" s="46" t="s">
        <v>66</v>
      </c>
      <c r="E74" s="164"/>
      <c r="F74" s="164"/>
      <c r="G74" s="164"/>
      <c r="H74" s="67"/>
      <c r="I74" s="175">
        <v>46057</v>
      </c>
      <c r="J74" s="179">
        <f t="shared" si="30"/>
        <v>46063</v>
      </c>
      <c r="K74" s="68">
        <v>7</v>
      </c>
      <c r="L74" s="69">
        <v>0</v>
      </c>
      <c r="M74" s="82">
        <f t="shared" si="31"/>
        <v>5</v>
      </c>
      <c r="N74" s="83"/>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row>
    <row r="75" spans="1:70" s="46" customFormat="1" ht="18" hidden="1">
      <c r="A75" s="65" t="str">
        <f t="shared" si="29"/>
        <v>1.9</v>
      </c>
      <c r="B75" s="65"/>
      <c r="C75" s="66" t="s">
        <v>67</v>
      </c>
      <c r="D75" s="46" t="s">
        <v>20</v>
      </c>
      <c r="E75" s="164"/>
      <c r="F75" s="164"/>
      <c r="G75" s="164"/>
      <c r="H75" s="67"/>
      <c r="I75" s="175">
        <v>46085</v>
      </c>
      <c r="J75" s="179">
        <f t="shared" si="30"/>
        <v>46091</v>
      </c>
      <c r="K75" s="68">
        <v>7</v>
      </c>
      <c r="L75" s="69">
        <v>0</v>
      </c>
      <c r="M75" s="82">
        <f t="shared" si="31"/>
        <v>5</v>
      </c>
      <c r="N75" s="83"/>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row>
    <row r="76" spans="1:70" s="46" customFormat="1" ht="18" hidden="1">
      <c r="A76" s="65" t="str">
        <f t="shared" si="29"/>
        <v>1.10</v>
      </c>
      <c r="B76" s="65"/>
      <c r="C76" s="66" t="s">
        <v>68</v>
      </c>
      <c r="D76" s="46" t="s">
        <v>28</v>
      </c>
      <c r="E76" s="164"/>
      <c r="F76" s="164"/>
      <c r="G76" s="164"/>
      <c r="H76" s="67"/>
      <c r="I76" s="175">
        <v>46085</v>
      </c>
      <c r="J76" s="179">
        <f t="shared" si="30"/>
        <v>46091</v>
      </c>
      <c r="K76" s="68">
        <v>7</v>
      </c>
      <c r="L76" s="69">
        <v>0</v>
      </c>
      <c r="M76" s="82">
        <f t="shared" si="31"/>
        <v>5</v>
      </c>
      <c r="N76" s="83"/>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row>
    <row r="77" spans="1:70" s="46" customFormat="1" ht="18" hidden="1">
      <c r="A77" s="65" t="str">
        <f t="shared" si="29"/>
        <v>1.11</v>
      </c>
      <c r="B77" s="65"/>
      <c r="C77" s="66" t="s">
        <v>69</v>
      </c>
      <c r="D77" s="46" t="s">
        <v>28</v>
      </c>
      <c r="E77" s="164"/>
      <c r="F77" s="164"/>
      <c r="G77" s="164"/>
      <c r="H77" s="67"/>
      <c r="I77" s="175">
        <v>46092</v>
      </c>
      <c r="J77" s="179">
        <f t="shared" si="30"/>
        <v>46098</v>
      </c>
      <c r="K77" s="68">
        <v>7</v>
      </c>
      <c r="L77" s="69">
        <v>0</v>
      </c>
      <c r="M77" s="82">
        <f t="shared" si="31"/>
        <v>5</v>
      </c>
      <c r="N77" s="83"/>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row>
    <row r="78" spans="1:70" s="46" customFormat="1" ht="18" hidden="1">
      <c r="A78" s="65" t="str">
        <f t="shared" si="29"/>
        <v>1.12</v>
      </c>
      <c r="B78" s="65"/>
      <c r="C78" s="66" t="s">
        <v>70</v>
      </c>
      <c r="D78" s="46" t="s">
        <v>20</v>
      </c>
      <c r="E78" s="164"/>
      <c r="F78" s="164"/>
      <c r="G78" s="164"/>
      <c r="H78" s="67"/>
      <c r="I78" s="175">
        <v>46092</v>
      </c>
      <c r="J78" s="179">
        <f t="shared" si="30"/>
        <v>46098</v>
      </c>
      <c r="K78" s="68">
        <v>7</v>
      </c>
      <c r="L78" s="69">
        <v>0</v>
      </c>
      <c r="M78" s="82">
        <f t="shared" si="31"/>
        <v>5</v>
      </c>
      <c r="N78" s="83"/>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row>
    <row r="79" spans="1:70" s="46" customFormat="1" ht="18" hidden="1">
      <c r="A79" s="65" t="str">
        <f t="shared" si="29"/>
        <v>1.13</v>
      </c>
      <c r="B79" s="65"/>
      <c r="C79" s="66" t="s">
        <v>71</v>
      </c>
      <c r="D79" s="46" t="s">
        <v>28</v>
      </c>
      <c r="E79" s="164"/>
      <c r="F79" s="164"/>
      <c r="G79" s="164"/>
      <c r="H79" s="67"/>
      <c r="I79" s="175">
        <v>46099</v>
      </c>
      <c r="J79" s="179">
        <f t="shared" si="30"/>
        <v>46105</v>
      </c>
      <c r="K79" s="68">
        <v>7</v>
      </c>
      <c r="L79" s="69">
        <v>0</v>
      </c>
      <c r="M79" s="82">
        <f t="shared" si="31"/>
        <v>5</v>
      </c>
      <c r="N79" s="83"/>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row>
    <row r="80" spans="1:70" s="46" customFormat="1" ht="18" hidden="1">
      <c r="A80" s="65" t="str">
        <f t="shared" si="29"/>
        <v>1.14</v>
      </c>
      <c r="B80" s="65"/>
      <c r="C80" s="66" t="s">
        <v>72</v>
      </c>
      <c r="D80" s="46" t="s">
        <v>28</v>
      </c>
      <c r="E80" s="164"/>
      <c r="F80" s="164"/>
      <c r="G80" s="164"/>
      <c r="H80" s="67"/>
      <c r="I80" s="175">
        <v>46106</v>
      </c>
      <c r="J80" s="179">
        <f t="shared" ref="J80" si="32">IF(ISBLANK(I80)," - ",IF(K80=0,I80,I80+K80-1))</f>
        <v>46112</v>
      </c>
      <c r="K80" s="68">
        <v>7</v>
      </c>
      <c r="L80" s="69">
        <v>0</v>
      </c>
      <c r="M80" s="82">
        <f t="shared" ref="M80" si="33">IF(OR(J80=0,I80=0)," - ",NETWORKDAYS(I80,J80))</f>
        <v>5</v>
      </c>
      <c r="N80" s="83"/>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row>
    <row r="81" spans="1:70" s="46" customFormat="1" ht="18" hidden="1">
      <c r="A81" s="65" t="str">
        <f t="shared" si="29"/>
        <v>1.15</v>
      </c>
      <c r="B81" s="65"/>
      <c r="C81" s="66" t="s">
        <v>73</v>
      </c>
      <c r="D81" s="46" t="s">
        <v>28</v>
      </c>
      <c r="E81" s="164"/>
      <c r="F81" s="164"/>
      <c r="G81" s="164"/>
      <c r="H81" s="67"/>
      <c r="I81" s="175">
        <v>46106</v>
      </c>
      <c r="J81" s="179">
        <f t="shared" ref="J81" si="34">IF(ISBLANK(I81)," - ",IF(K81=0,I81,I81+K81-1))</f>
        <v>46112</v>
      </c>
      <c r="K81" s="68">
        <v>7</v>
      </c>
      <c r="L81" s="69">
        <v>0</v>
      </c>
      <c r="M81" s="82">
        <f t="shared" ref="M81" si="35">IF(OR(J81=0,I81=0)," - ",NETWORKDAYS(I81,J81))</f>
        <v>5</v>
      </c>
      <c r="N81" s="83"/>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65"/>
      <c r="BQ81" s="65"/>
      <c r="BR81" s="65"/>
    </row>
    <row r="82" spans="1:70" s="46" customFormat="1" ht="18" hidden="1">
      <c r="A82" s="65" t="str">
        <f t="shared" si="29"/>
        <v>1.16</v>
      </c>
      <c r="B82" s="65"/>
      <c r="C82" s="66" t="s">
        <v>74</v>
      </c>
      <c r="D82" s="46" t="s">
        <v>28</v>
      </c>
      <c r="E82" s="164"/>
      <c r="F82" s="164"/>
      <c r="G82" s="164"/>
      <c r="H82" s="67"/>
      <c r="I82" s="175">
        <v>46113</v>
      </c>
      <c r="J82" s="179">
        <f t="shared" si="30"/>
        <v>46119</v>
      </c>
      <c r="K82" s="68">
        <v>7</v>
      </c>
      <c r="L82" s="69">
        <v>0</v>
      </c>
      <c r="M82" s="82">
        <f t="shared" si="31"/>
        <v>5</v>
      </c>
      <c r="N82" s="83"/>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row>
    <row r="83" spans="1:70" s="46" customFormat="1" ht="18" hidden="1">
      <c r="A83" s="65" t="str">
        <f t="shared" si="29"/>
        <v>1.17</v>
      </c>
      <c r="B83" s="65"/>
      <c r="C83" s="66" t="s">
        <v>75</v>
      </c>
      <c r="D83" s="46" t="s">
        <v>20</v>
      </c>
      <c r="E83" s="164"/>
      <c r="F83" s="164"/>
      <c r="G83" s="164"/>
      <c r="H83" s="67"/>
      <c r="I83" s="175">
        <v>46113</v>
      </c>
      <c r="J83" s="179">
        <f t="shared" si="30"/>
        <v>46119</v>
      </c>
      <c r="K83" s="68">
        <v>7</v>
      </c>
      <c r="L83" s="69">
        <v>0</v>
      </c>
      <c r="M83" s="82">
        <f t="shared" si="31"/>
        <v>5</v>
      </c>
      <c r="N83" s="83"/>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row>
    <row r="84" spans="1:70" s="46" customFormat="1" ht="18" hidden="1">
      <c r="A84" s="65" t="str">
        <f t="shared" si="29"/>
        <v>1.18</v>
      </c>
      <c r="B84" s="65"/>
      <c r="C84" s="66" t="s">
        <v>76</v>
      </c>
      <c r="D84" s="46" t="s">
        <v>28</v>
      </c>
      <c r="E84" s="164"/>
      <c r="F84" s="164"/>
      <c r="G84" s="164"/>
      <c r="H84" s="67"/>
      <c r="I84" s="175">
        <v>46120</v>
      </c>
      <c r="J84" s="179">
        <f t="shared" si="30"/>
        <v>46126</v>
      </c>
      <c r="K84" s="68">
        <v>7</v>
      </c>
      <c r="L84" s="69">
        <v>0</v>
      </c>
      <c r="M84" s="82">
        <f t="shared" si="31"/>
        <v>5</v>
      </c>
      <c r="N84" s="83"/>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row>
    <row r="85" spans="1:70" s="46" customFormat="1" ht="18" hidden="1">
      <c r="A85" s="65" t="str">
        <f t="shared" si="29"/>
        <v>1.19</v>
      </c>
      <c r="B85" s="65"/>
      <c r="C85" s="66" t="s">
        <v>77</v>
      </c>
      <c r="D85" s="46" t="s">
        <v>20</v>
      </c>
      <c r="E85" s="164"/>
      <c r="F85" s="164"/>
      <c r="G85" s="164"/>
      <c r="H85" s="67"/>
      <c r="I85" s="175">
        <v>46120</v>
      </c>
      <c r="J85" s="179">
        <f t="shared" si="30"/>
        <v>46126</v>
      </c>
      <c r="K85" s="68">
        <v>7</v>
      </c>
      <c r="L85" s="69">
        <v>0</v>
      </c>
      <c r="M85" s="82">
        <f t="shared" si="31"/>
        <v>5</v>
      </c>
      <c r="N85" s="83"/>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row>
    <row r="86" spans="1:70" s="46" customFormat="1" ht="18" hidden="1">
      <c r="A86" s="65" t="str">
        <f t="shared" si="29"/>
        <v>1.20</v>
      </c>
      <c r="B86" s="65"/>
      <c r="C86" s="66" t="s">
        <v>78</v>
      </c>
      <c r="D86" s="46" t="s">
        <v>28</v>
      </c>
      <c r="E86" s="164"/>
      <c r="F86" s="164"/>
      <c r="G86" s="164"/>
      <c r="H86" s="67"/>
      <c r="I86" s="175">
        <v>46127</v>
      </c>
      <c r="J86" s="179">
        <f t="shared" si="30"/>
        <v>46133</v>
      </c>
      <c r="K86" s="68">
        <v>7</v>
      </c>
      <c r="L86" s="69">
        <v>0</v>
      </c>
      <c r="M86" s="82">
        <f t="shared" si="31"/>
        <v>5</v>
      </c>
      <c r="N86" s="83"/>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row>
    <row r="87" spans="1:70" s="46" customFormat="1" ht="18" hidden="1">
      <c r="A87" s="65" t="str">
        <f t="shared" si="29"/>
        <v>1.21</v>
      </c>
      <c r="B87" s="65"/>
      <c r="C87" s="66" t="s">
        <v>79</v>
      </c>
      <c r="D87" s="46" t="s">
        <v>20</v>
      </c>
      <c r="E87" s="164"/>
      <c r="F87" s="164"/>
      <c r="G87" s="164"/>
      <c r="H87" s="67"/>
      <c r="I87" s="175">
        <v>46127</v>
      </c>
      <c r="J87" s="179">
        <f t="shared" ref="J87:J97" si="36">IF(ISBLANK(I87)," - ",IF(K87=0,I87,I87+K87-1))</f>
        <v>46133</v>
      </c>
      <c r="K87" s="68">
        <v>7</v>
      </c>
      <c r="L87" s="69">
        <v>0</v>
      </c>
      <c r="M87" s="82">
        <f t="shared" ref="M87:M95" si="37">IF(OR(J87=0,I87=0)," - ",NETWORKDAYS(I87,J87))</f>
        <v>5</v>
      </c>
      <c r="N87" s="83"/>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row>
    <row r="88" spans="1:70" s="46" customFormat="1" ht="18" hidden="1">
      <c r="A88" s="65" t="str">
        <f t="shared" si="29"/>
        <v>1.22</v>
      </c>
      <c r="B88" s="65"/>
      <c r="C88" s="66" t="s">
        <v>80</v>
      </c>
      <c r="D88" s="46" t="s">
        <v>28</v>
      </c>
      <c r="E88" s="164"/>
      <c r="F88" s="164"/>
      <c r="G88" s="164"/>
      <c r="H88" s="67"/>
      <c r="I88" s="175">
        <v>46134</v>
      </c>
      <c r="J88" s="179">
        <f t="shared" si="36"/>
        <v>46140</v>
      </c>
      <c r="K88" s="68">
        <v>7</v>
      </c>
      <c r="L88" s="69">
        <v>0</v>
      </c>
      <c r="M88" s="82">
        <f t="shared" si="37"/>
        <v>5</v>
      </c>
      <c r="N88" s="83"/>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row>
    <row r="89" spans="1:70" s="46" customFormat="1" ht="18" hidden="1">
      <c r="A89" s="65" t="str">
        <f t="shared" si="29"/>
        <v>1.23</v>
      </c>
      <c r="B89" s="65"/>
      <c r="C89" s="66" t="s">
        <v>81</v>
      </c>
      <c r="D89" s="46" t="s">
        <v>20</v>
      </c>
      <c r="E89" s="164"/>
      <c r="F89" s="164"/>
      <c r="G89" s="164"/>
      <c r="H89" s="67"/>
      <c r="I89" s="175">
        <v>46134</v>
      </c>
      <c r="J89" s="179">
        <f t="shared" ref="J89:J90" si="38">IF(ISBLANK(I89)," - ",IF(K89=0,I89,I89+K89-1))</f>
        <v>46140</v>
      </c>
      <c r="K89" s="68">
        <v>7</v>
      </c>
      <c r="L89" s="69">
        <v>0</v>
      </c>
      <c r="M89" s="82">
        <f t="shared" ref="M89:M90" si="39">IF(OR(J89=0,I89=0)," - ",NETWORKDAYS(I89,J89))</f>
        <v>5</v>
      </c>
      <c r="N89" s="83"/>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row>
    <row r="90" spans="1:70" s="46" customFormat="1" ht="18" hidden="1">
      <c r="A90" s="65" t="str">
        <f t="shared" si="29"/>
        <v>1.24</v>
      </c>
      <c r="B90" s="65"/>
      <c r="C90" s="66" t="s">
        <v>82</v>
      </c>
      <c r="D90" s="46" t="s">
        <v>28</v>
      </c>
      <c r="E90" s="164"/>
      <c r="F90" s="164"/>
      <c r="G90" s="164"/>
      <c r="H90" s="67"/>
      <c r="I90" s="175">
        <v>46141</v>
      </c>
      <c r="J90" s="179">
        <f t="shared" si="38"/>
        <v>46147</v>
      </c>
      <c r="K90" s="68">
        <v>7</v>
      </c>
      <c r="L90" s="69">
        <v>0</v>
      </c>
      <c r="M90" s="82">
        <f t="shared" si="39"/>
        <v>5</v>
      </c>
      <c r="N90" s="83"/>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row>
    <row r="91" spans="1:70" s="46" customFormat="1" ht="18" hidden="1">
      <c r="A91" s="65" t="str">
        <f t="shared" si="29"/>
        <v>1.25</v>
      </c>
      <c r="B91" s="65"/>
      <c r="C91" s="66" t="s">
        <v>83</v>
      </c>
      <c r="D91" s="46" t="s">
        <v>28</v>
      </c>
      <c r="E91" s="164"/>
      <c r="F91" s="164"/>
      <c r="G91" s="164"/>
      <c r="H91" s="67"/>
      <c r="I91" s="175">
        <v>46141</v>
      </c>
      <c r="J91" s="179">
        <f t="shared" ref="J91:J93" si="40">IF(ISBLANK(I91)," - ",IF(K91=0,I91,I91+K91-1))</f>
        <v>46147</v>
      </c>
      <c r="K91" s="68">
        <v>7</v>
      </c>
      <c r="L91" s="69">
        <v>0</v>
      </c>
      <c r="M91" s="82">
        <f t="shared" ref="M91:M93" si="41">IF(OR(J91=0,I91=0)," - ",NETWORKDAYS(I91,J91))</f>
        <v>5</v>
      </c>
      <c r="N91" s="83"/>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row>
    <row r="92" spans="1:70" s="46" customFormat="1" ht="18" hidden="1">
      <c r="A92" s="65" t="str">
        <f t="shared" si="29"/>
        <v>1.26</v>
      </c>
      <c r="B92" s="65"/>
      <c r="C92" s="66" t="s">
        <v>84</v>
      </c>
      <c r="D92" s="46" t="s">
        <v>28</v>
      </c>
      <c r="E92" s="164"/>
      <c r="F92" s="164"/>
      <c r="G92" s="164"/>
      <c r="H92" s="67"/>
      <c r="I92" s="175">
        <v>46148</v>
      </c>
      <c r="J92" s="179">
        <f t="shared" si="40"/>
        <v>46154</v>
      </c>
      <c r="K92" s="68">
        <v>7</v>
      </c>
      <c r="L92" s="69">
        <v>0</v>
      </c>
      <c r="M92" s="82">
        <f t="shared" si="41"/>
        <v>5</v>
      </c>
      <c r="N92" s="83"/>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row>
    <row r="93" spans="1:70" s="46" customFormat="1" ht="18" hidden="1">
      <c r="A93" s="65" t="str">
        <f t="shared" si="29"/>
        <v>1.27</v>
      </c>
      <c r="B93" s="65"/>
      <c r="C93" s="66" t="s">
        <v>85</v>
      </c>
      <c r="D93" s="46" t="s">
        <v>28</v>
      </c>
      <c r="E93" s="164"/>
      <c r="F93" s="164"/>
      <c r="G93" s="164"/>
      <c r="H93" s="67"/>
      <c r="I93" s="175">
        <v>46148</v>
      </c>
      <c r="J93" s="179">
        <f t="shared" si="40"/>
        <v>46154</v>
      </c>
      <c r="K93" s="68">
        <v>7</v>
      </c>
      <c r="L93" s="69">
        <v>0</v>
      </c>
      <c r="M93" s="82">
        <f t="shared" si="41"/>
        <v>5</v>
      </c>
      <c r="N93" s="83"/>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row>
    <row r="94" spans="1:70" s="45" customFormat="1" ht="18" hidden="1">
      <c r="A94" s="86" t="str">
        <f>IF(ISERROR(VALUE(SUBSTITUTE(prevWBS,".",""))),"1",IF(ISERROR(FIND("`",SUBSTITUTE(prevWBS,".","`",1))),TEXT(VALUE(prevWBS)+1,"#"),TEXT(VALUE(LEFT(prevWBS,FIND("`",SUBSTITUTE(prevWBS,".","`",1))-1))+1,"#")))</f>
        <v>2</v>
      </c>
      <c r="B94" s="86"/>
      <c r="C94" s="87" t="s">
        <v>86</v>
      </c>
      <c r="H94" s="88"/>
      <c r="I94" s="177"/>
      <c r="J94" s="177" t="str">
        <f t="shared" si="36"/>
        <v xml:space="preserve"> - </v>
      </c>
      <c r="K94" s="89"/>
      <c r="L94" s="90"/>
      <c r="M94" s="92" t="str">
        <f t="shared" si="37"/>
        <v xml:space="preserve"> - </v>
      </c>
      <c r="N94" s="93"/>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row>
    <row r="95" spans="1:70" s="46" customFormat="1" ht="18" hidden="1">
      <c r="A95" s="65" t="str">
        <f t="shared" si="29"/>
        <v>2.1</v>
      </c>
      <c r="B95" s="180"/>
      <c r="C95" s="91" t="s">
        <v>87</v>
      </c>
      <c r="D95" s="46" t="s">
        <v>66</v>
      </c>
      <c r="E95" s="164"/>
      <c r="F95" s="164"/>
      <c r="G95" s="164"/>
      <c r="H95" s="67"/>
      <c r="I95" s="175">
        <v>46034</v>
      </c>
      <c r="J95" s="179">
        <f t="shared" si="36"/>
        <v>46038</v>
      </c>
      <c r="K95" s="68">
        <v>5</v>
      </c>
      <c r="L95" s="69">
        <v>0</v>
      </c>
      <c r="M95" s="82">
        <f t="shared" si="37"/>
        <v>5</v>
      </c>
      <c r="N95" s="83"/>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row>
    <row r="96" spans="1:70" s="46" customFormat="1" ht="18" hidden="1">
      <c r="A96" s="65" t="str">
        <f t="shared" si="29"/>
        <v>2.2</v>
      </c>
      <c r="B96" s="180"/>
      <c r="C96" s="91" t="s">
        <v>88</v>
      </c>
      <c r="D96" s="46" t="s">
        <v>89</v>
      </c>
      <c r="E96" s="164"/>
      <c r="F96" s="164"/>
      <c r="G96" s="164"/>
      <c r="H96" s="67"/>
      <c r="I96" s="175">
        <v>46023</v>
      </c>
      <c r="J96" s="179">
        <f t="shared" si="36"/>
        <v>46032</v>
      </c>
      <c r="K96" s="68">
        <v>10</v>
      </c>
      <c r="L96" s="69">
        <v>0</v>
      </c>
      <c r="M96" s="82">
        <v>6</v>
      </c>
      <c r="N96" s="83"/>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row>
    <row r="97" spans="1:70" s="46" customFormat="1" ht="45" hidden="1" customHeight="1">
      <c r="A97" s="65" t="str">
        <f t="shared" si="29"/>
        <v>2.3</v>
      </c>
      <c r="B97" s="180"/>
      <c r="C97" s="91" t="s">
        <v>90</v>
      </c>
      <c r="D97" s="46" t="s">
        <v>58</v>
      </c>
      <c r="E97" s="164"/>
      <c r="F97" s="164"/>
      <c r="G97" s="164"/>
      <c r="H97" s="67"/>
      <c r="I97" s="175">
        <v>46034</v>
      </c>
      <c r="J97" s="179">
        <f t="shared" si="36"/>
        <v>46038</v>
      </c>
      <c r="K97" s="68">
        <v>5</v>
      </c>
      <c r="L97" s="69">
        <v>0</v>
      </c>
      <c r="M97" s="82">
        <v>5</v>
      </c>
      <c r="N97" s="83"/>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row>
    <row r="98" spans="1:70" s="45" customFormat="1" ht="18" hidden="1">
      <c r="A98" s="86" t="str">
        <f>IF(ISERROR(VALUE(SUBSTITUTE(prevWBS,".",""))),"1",IF(ISERROR(FIND("`",SUBSTITUTE(prevWBS,".","`",1))),TEXT(VALUE(prevWBS)+1,"#"),TEXT(VALUE(LEFT(prevWBS,FIND("`",SUBSTITUTE(prevWBS,".","`",1))-1))+1,"#")))</f>
        <v>3</v>
      </c>
      <c r="B98" s="86"/>
      <c r="C98" s="87" t="s">
        <v>91</v>
      </c>
      <c r="H98" s="88"/>
      <c r="I98" s="177"/>
      <c r="J98" s="177" t="str">
        <f t="shared" ref="J98:J103" si="42">IF(ISBLANK(I98)," - ",IF(K98=0,I98,I98+K98-1))</f>
        <v xml:space="preserve"> - </v>
      </c>
      <c r="K98" s="89"/>
      <c r="L98" s="90"/>
      <c r="M98" s="92" t="str">
        <f t="shared" ref="M98" si="43">IF(OR(J98=0,I98=0)," - ",NETWORKDAYS(I98,J98))</f>
        <v xml:space="preserve"> - </v>
      </c>
      <c r="N98" s="93"/>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row>
    <row r="99" spans="1:70" s="46" customFormat="1" ht="18" hidden="1">
      <c r="A99" s="65" t="str">
        <f t="shared" si="29"/>
        <v>3.1</v>
      </c>
      <c r="B99" s="180"/>
      <c r="C99" s="91" t="s">
        <v>92</v>
      </c>
      <c r="D99" s="46" t="s">
        <v>66</v>
      </c>
      <c r="E99" s="164"/>
      <c r="F99" s="164"/>
      <c r="G99" s="164"/>
      <c r="H99" s="67"/>
      <c r="I99" s="175">
        <v>46041</v>
      </c>
      <c r="J99" s="179">
        <f t="shared" si="42"/>
        <v>46044</v>
      </c>
      <c r="K99" s="68">
        <v>4</v>
      </c>
      <c r="L99" s="69">
        <v>0</v>
      </c>
      <c r="M99" s="82">
        <v>4</v>
      </c>
      <c r="N99" s="83"/>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row>
    <row r="100" spans="1:70" s="46" customFormat="1" ht="18" hidden="1">
      <c r="A100" s="65" t="str">
        <f t="shared" si="29"/>
        <v>3.2</v>
      </c>
      <c r="B100" s="180"/>
      <c r="C100" s="91" t="s">
        <v>93</v>
      </c>
      <c r="D100" s="46" t="s">
        <v>58</v>
      </c>
      <c r="E100" s="164"/>
      <c r="F100" s="164"/>
      <c r="G100" s="164"/>
      <c r="H100" s="67"/>
      <c r="I100" s="175">
        <v>46041</v>
      </c>
      <c r="J100" s="179">
        <f t="shared" si="42"/>
        <v>46044</v>
      </c>
      <c r="K100" s="68">
        <v>4</v>
      </c>
      <c r="L100" s="69">
        <v>0</v>
      </c>
      <c r="M100" s="82">
        <v>4</v>
      </c>
      <c r="N100" s="83"/>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row>
    <row r="101" spans="1:70" s="46" customFormat="1" ht="18" hidden="1">
      <c r="A101" s="65" t="str">
        <f t="shared" si="29"/>
        <v>3.3</v>
      </c>
      <c r="B101" s="180"/>
      <c r="C101" s="91" t="s">
        <v>94</v>
      </c>
      <c r="D101" s="46" t="s">
        <v>20</v>
      </c>
      <c r="E101" s="164"/>
      <c r="F101" s="164"/>
      <c r="G101" s="164"/>
      <c r="H101" s="67"/>
      <c r="I101" s="175">
        <v>46045</v>
      </c>
      <c r="J101" s="179">
        <f t="shared" si="42"/>
        <v>46050</v>
      </c>
      <c r="K101" s="68">
        <v>6</v>
      </c>
      <c r="L101" s="69">
        <v>0</v>
      </c>
      <c r="M101" s="82">
        <v>4</v>
      </c>
      <c r="N101" s="83"/>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row>
    <row r="102" spans="1:70" s="46" customFormat="1" ht="18" hidden="1">
      <c r="A102" s="65" t="str">
        <f t="shared" si="29"/>
        <v>3.4</v>
      </c>
      <c r="B102" s="180"/>
      <c r="C102" s="91" t="s">
        <v>95</v>
      </c>
      <c r="D102" s="46" t="s">
        <v>20</v>
      </c>
      <c r="E102" s="164"/>
      <c r="F102" s="164"/>
      <c r="G102" s="164"/>
      <c r="H102" s="67"/>
      <c r="I102" s="175">
        <v>46051</v>
      </c>
      <c r="J102" s="179">
        <f t="shared" si="42"/>
        <v>46056</v>
      </c>
      <c r="K102" s="68">
        <v>6</v>
      </c>
      <c r="L102" s="69">
        <v>0</v>
      </c>
      <c r="M102" s="82">
        <v>4</v>
      </c>
      <c r="N102" s="83"/>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row>
    <row r="103" spans="1:70" s="46" customFormat="1" ht="18" hidden="1">
      <c r="A103" s="65" t="str">
        <f t="shared" si="29"/>
        <v>3.5</v>
      </c>
      <c r="B103" s="180"/>
      <c r="C103" s="91" t="s">
        <v>96</v>
      </c>
      <c r="D103" s="46" t="s">
        <v>28</v>
      </c>
      <c r="E103" s="164"/>
      <c r="F103" s="164"/>
      <c r="G103" s="164"/>
      <c r="H103" s="67"/>
      <c r="I103" s="175">
        <v>46045</v>
      </c>
      <c r="J103" s="179">
        <f t="shared" si="42"/>
        <v>46050</v>
      </c>
      <c r="K103" s="68">
        <v>6</v>
      </c>
      <c r="L103" s="69">
        <v>0</v>
      </c>
      <c r="M103" s="82">
        <v>4</v>
      </c>
      <c r="N103" s="83"/>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row>
    <row r="104" spans="1:70" s="45" customFormat="1" ht="18" hidden="1">
      <c r="A104" s="86" t="str">
        <f>IF(ISERROR(VALUE(SUBSTITUTE(prevWBS,".",""))),"1",IF(ISERROR(FIND("`",SUBSTITUTE(prevWBS,".","`",1))),TEXT(VALUE(prevWBS)+1,"#"),TEXT(VALUE(LEFT(prevWBS,FIND("`",SUBSTITUTE(prevWBS,".","`",1))-1))+1,"#")))</f>
        <v>4</v>
      </c>
      <c r="B104" s="86"/>
      <c r="C104" s="87" t="s">
        <v>97</v>
      </c>
      <c r="H104" s="88"/>
      <c r="I104" s="177"/>
      <c r="J104" s="177" t="str">
        <f t="shared" ref="J104:J105" si="44">IF(ISBLANK(I104)," - ",IF(K104=0,I104,I104+K104-1))</f>
        <v xml:space="preserve"> - </v>
      </c>
      <c r="K104" s="89"/>
      <c r="L104" s="90"/>
      <c r="M104" s="92" t="str">
        <f t="shared" ref="M104" si="45">IF(OR(J104=0,I104=0)," - ",NETWORKDAYS(I104,J104))</f>
        <v xml:space="preserve"> - </v>
      </c>
      <c r="N104" s="93"/>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row>
    <row r="105" spans="1:70" s="46" customFormat="1" ht="18" hidden="1">
      <c r="A105" s="65" t="str">
        <f t="shared" si="29"/>
        <v>4.1</v>
      </c>
      <c r="B105" s="180"/>
      <c r="C105" s="91" t="s">
        <v>98</v>
      </c>
      <c r="D105" s="46" t="s">
        <v>66</v>
      </c>
      <c r="E105" s="164"/>
      <c r="F105" s="164"/>
      <c r="G105" s="164"/>
      <c r="H105" s="67"/>
      <c r="I105" s="175">
        <v>46051</v>
      </c>
      <c r="J105" s="179">
        <f t="shared" si="44"/>
        <v>46056</v>
      </c>
      <c r="K105" s="68">
        <v>6</v>
      </c>
      <c r="L105" s="69">
        <v>0</v>
      </c>
      <c r="M105" s="82">
        <v>4</v>
      </c>
      <c r="N105" s="83"/>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row>
  </sheetData>
  <sheetProtection formatCells="0" formatColumns="0" formatRows="0" insertRows="0" deleteRows="0"/>
  <autoFilter ref="A7:BR46"/>
  <mergeCells count="19">
    <mergeCell ref="O1:AI1"/>
    <mergeCell ref="D4:I4"/>
    <mergeCell ref="O4:U4"/>
    <mergeCell ref="V4:AB4"/>
    <mergeCell ref="AC4:AI4"/>
    <mergeCell ref="AJ4:AP4"/>
    <mergeCell ref="AQ4:AW4"/>
    <mergeCell ref="AX4:BD4"/>
    <mergeCell ref="BE4:BK4"/>
    <mergeCell ref="BL4:BR4"/>
    <mergeCell ref="AQ5:AW5"/>
    <mergeCell ref="AX5:BD5"/>
    <mergeCell ref="BE5:BK5"/>
    <mergeCell ref="BL5:BR5"/>
    <mergeCell ref="D5:I5"/>
    <mergeCell ref="O5:U5"/>
    <mergeCell ref="V5:AB5"/>
    <mergeCell ref="AC5:AI5"/>
    <mergeCell ref="AJ5:AP5"/>
  </mergeCells>
  <conditionalFormatting sqref="L11">
    <cfRule type="dataBar" priority="53">
      <dataBar>
        <cfvo type="num" val="0"/>
        <cfvo type="num" val="1"/>
        <color theme="0" tint="-0.34998626667073579"/>
      </dataBar>
      <extLst>
        <ext xmlns:x14="http://schemas.microsoft.com/office/spreadsheetml/2009/9/main" uri="{B025F937-C7B1-47D3-B67F-A62EFF666E3E}">
          <x14:id>{9C13E323-CF38-48A3-A459-A525E04C0668}</x14:id>
        </ext>
      </extLst>
    </cfRule>
  </conditionalFormatting>
  <conditionalFormatting sqref="L20">
    <cfRule type="dataBar" priority="33">
      <dataBar>
        <cfvo type="num" val="0"/>
        <cfvo type="num" val="1"/>
        <color theme="0" tint="-0.34998626667073579"/>
      </dataBar>
      <extLst>
        <ext xmlns:x14="http://schemas.microsoft.com/office/spreadsheetml/2009/9/main" uri="{B025F937-C7B1-47D3-B67F-A62EFF666E3E}">
          <x14:id>{548D7211-0FCB-4506-8F98-10B5D0AC6ED0}</x14:id>
        </ext>
      </extLst>
    </cfRule>
  </conditionalFormatting>
  <conditionalFormatting sqref="L21">
    <cfRule type="dataBar" priority="29">
      <dataBar>
        <cfvo type="num" val="0"/>
        <cfvo type="num" val="1"/>
        <color theme="0" tint="-0.34998626667073579"/>
      </dataBar>
      <extLst>
        <ext xmlns:x14="http://schemas.microsoft.com/office/spreadsheetml/2009/9/main" uri="{B025F937-C7B1-47D3-B67F-A62EFF666E3E}">
          <x14:id>{AAFFE4FE-F5A6-450B-99F5-6011FE73794B}</x14:id>
        </ext>
      </extLst>
    </cfRule>
  </conditionalFormatting>
  <conditionalFormatting sqref="L22">
    <cfRule type="dataBar" priority="25">
      <dataBar>
        <cfvo type="num" val="0"/>
        <cfvo type="num" val="1"/>
        <color theme="0" tint="-0.34998626667073579"/>
      </dataBar>
      <extLst>
        <ext xmlns:x14="http://schemas.microsoft.com/office/spreadsheetml/2009/9/main" uri="{B025F937-C7B1-47D3-B67F-A62EFF666E3E}">
          <x14:id>{A0AE961F-8223-45E5-B5E4-F75BB11EDBE0}</x14:id>
        </ext>
      </extLst>
    </cfRule>
  </conditionalFormatting>
  <conditionalFormatting sqref="L23">
    <cfRule type="dataBar" priority="21">
      <dataBar>
        <cfvo type="num" val="0"/>
        <cfvo type="num" val="1"/>
        <color theme="0" tint="-0.34998626667073579"/>
      </dataBar>
      <extLst>
        <ext xmlns:x14="http://schemas.microsoft.com/office/spreadsheetml/2009/9/main" uri="{B025F937-C7B1-47D3-B67F-A62EFF666E3E}">
          <x14:id>{E2F26549-F3C5-4423-B25F-DB99143EF657}</x14:id>
        </ext>
      </extLst>
    </cfRule>
  </conditionalFormatting>
  <conditionalFormatting sqref="L24">
    <cfRule type="dataBar" priority="17">
      <dataBar>
        <cfvo type="num" val="0"/>
        <cfvo type="num" val="1"/>
        <color theme="0" tint="-0.34998626667073579"/>
      </dataBar>
      <extLst>
        <ext xmlns:x14="http://schemas.microsoft.com/office/spreadsheetml/2009/9/main" uri="{B025F937-C7B1-47D3-B67F-A62EFF666E3E}">
          <x14:id>{C61B00E0-680A-41B5-AD0A-697E40A7F358}</x14:id>
        </ext>
      </extLst>
    </cfRule>
  </conditionalFormatting>
  <conditionalFormatting sqref="L25">
    <cfRule type="dataBar" priority="9">
      <dataBar>
        <cfvo type="num" val="0"/>
        <cfvo type="num" val="1"/>
        <color theme="0" tint="-0.34998626667073579"/>
      </dataBar>
      <extLst>
        <ext xmlns:x14="http://schemas.microsoft.com/office/spreadsheetml/2009/9/main" uri="{B025F937-C7B1-47D3-B67F-A62EFF666E3E}">
          <x14:id>{9F273E73-4FCE-4067-A1ED-637818DD2B88}</x14:id>
        </ext>
      </extLst>
    </cfRule>
  </conditionalFormatting>
  <conditionalFormatting sqref="L26">
    <cfRule type="dataBar" priority="5">
      <dataBar>
        <cfvo type="num" val="0"/>
        <cfvo type="num" val="1"/>
        <color theme="0" tint="-0.34998626667073579"/>
      </dataBar>
      <extLst>
        <ext xmlns:x14="http://schemas.microsoft.com/office/spreadsheetml/2009/9/main" uri="{B025F937-C7B1-47D3-B67F-A62EFF666E3E}">
          <x14:id>{B7A975C1-9FC6-4C48-B703-300F8B58D6AE}</x14:id>
        </ext>
      </extLst>
    </cfRule>
  </conditionalFormatting>
  <conditionalFormatting sqref="L80">
    <cfRule type="dataBar" priority="93">
      <dataBar>
        <cfvo type="num" val="0"/>
        <cfvo type="num" val="1"/>
        <color theme="0" tint="-0.34998626667073579"/>
      </dataBar>
      <extLst>
        <ext xmlns:x14="http://schemas.microsoft.com/office/spreadsheetml/2009/9/main" uri="{B025F937-C7B1-47D3-B67F-A62EFF666E3E}">
          <x14:id>{E47AC1BC-25A0-471C-99F0-F2D7DE74FD09}</x14:id>
        </ext>
      </extLst>
    </cfRule>
  </conditionalFormatting>
  <conditionalFormatting sqref="L81">
    <cfRule type="dataBar" priority="89">
      <dataBar>
        <cfvo type="num" val="0"/>
        <cfvo type="num" val="1"/>
        <color theme="0" tint="-0.34998626667073579"/>
      </dataBar>
      <extLst>
        <ext xmlns:x14="http://schemas.microsoft.com/office/spreadsheetml/2009/9/main" uri="{B025F937-C7B1-47D3-B67F-A62EFF666E3E}">
          <x14:id>{C453931F-B926-44FB-A8E9-234893A95172}</x14:id>
        </ext>
      </extLst>
    </cfRule>
  </conditionalFormatting>
  <conditionalFormatting sqref="L89">
    <cfRule type="dataBar" priority="85">
      <dataBar>
        <cfvo type="num" val="0"/>
        <cfvo type="num" val="1"/>
        <color theme="0" tint="-0.34998626667073579"/>
      </dataBar>
      <extLst>
        <ext xmlns:x14="http://schemas.microsoft.com/office/spreadsheetml/2009/9/main" uri="{B025F937-C7B1-47D3-B67F-A62EFF666E3E}">
          <x14:id>{7836BF6A-75C9-42F3-B466-AB06761F2FD2}</x14:id>
        </ext>
      </extLst>
    </cfRule>
  </conditionalFormatting>
  <conditionalFormatting sqref="L90">
    <cfRule type="dataBar" priority="77">
      <dataBar>
        <cfvo type="num" val="0"/>
        <cfvo type="num" val="1"/>
        <color theme="0" tint="-0.34998626667073579"/>
      </dataBar>
      <extLst>
        <ext xmlns:x14="http://schemas.microsoft.com/office/spreadsheetml/2009/9/main" uri="{B025F937-C7B1-47D3-B67F-A62EFF666E3E}">
          <x14:id>{46CFA943-0A24-414B-97FB-5C40D7080DE2}</x14:id>
        </ext>
      </extLst>
    </cfRule>
  </conditionalFormatting>
  <conditionalFormatting sqref="L91">
    <cfRule type="dataBar" priority="73">
      <dataBar>
        <cfvo type="num" val="0"/>
        <cfvo type="num" val="1"/>
        <color theme="0" tint="-0.34998626667073579"/>
      </dataBar>
      <extLst>
        <ext xmlns:x14="http://schemas.microsoft.com/office/spreadsheetml/2009/9/main" uri="{B025F937-C7B1-47D3-B67F-A62EFF666E3E}">
          <x14:id>{B6E1762F-3063-424A-A683-CDA1E85E731A}</x14:id>
        </ext>
      </extLst>
    </cfRule>
  </conditionalFormatting>
  <conditionalFormatting sqref="L92">
    <cfRule type="dataBar" priority="65">
      <dataBar>
        <cfvo type="num" val="0"/>
        <cfvo type="num" val="1"/>
        <color theme="0" tint="-0.34998626667073579"/>
      </dataBar>
      <extLst>
        <ext xmlns:x14="http://schemas.microsoft.com/office/spreadsheetml/2009/9/main" uri="{B025F937-C7B1-47D3-B67F-A62EFF666E3E}">
          <x14:id>{67FD47B9-7319-47E1-B112-65C9F3658189}</x14:id>
        </ext>
      </extLst>
    </cfRule>
  </conditionalFormatting>
  <conditionalFormatting sqref="L93">
    <cfRule type="dataBar" priority="61">
      <dataBar>
        <cfvo type="num" val="0"/>
        <cfvo type="num" val="1"/>
        <color theme="0" tint="-0.34998626667073579"/>
      </dataBar>
      <extLst>
        <ext xmlns:x14="http://schemas.microsoft.com/office/spreadsheetml/2009/9/main" uri="{B025F937-C7B1-47D3-B67F-A62EFF666E3E}">
          <x14:id>{36D6CAA2-BE55-4A4B-B353-47A65D986EE1}</x14:id>
        </ext>
      </extLst>
    </cfRule>
  </conditionalFormatting>
  <conditionalFormatting sqref="L94">
    <cfRule type="dataBar" priority="133">
      <dataBar>
        <cfvo type="num" val="0"/>
        <cfvo type="num" val="1"/>
        <color theme="0" tint="-0.34998626667073579"/>
      </dataBar>
      <extLst>
        <ext xmlns:x14="http://schemas.microsoft.com/office/spreadsheetml/2009/9/main" uri="{B025F937-C7B1-47D3-B67F-A62EFF666E3E}">
          <x14:id>{CC12B12C-3A65-4175-AD10-84C38BF46F10}</x14:id>
        </ext>
      </extLst>
    </cfRule>
  </conditionalFormatting>
  <conditionalFormatting sqref="L98">
    <cfRule type="dataBar" priority="121">
      <dataBar>
        <cfvo type="num" val="0"/>
        <cfvo type="num" val="1"/>
        <color theme="0" tint="-0.34998626667073579"/>
      </dataBar>
      <extLst>
        <ext xmlns:x14="http://schemas.microsoft.com/office/spreadsheetml/2009/9/main" uri="{B025F937-C7B1-47D3-B67F-A62EFF666E3E}">
          <x14:id>{07A4A6AA-DC34-4399-A10C-E06438836B6D}</x14:id>
        </ext>
      </extLst>
    </cfRule>
  </conditionalFormatting>
  <conditionalFormatting sqref="L104">
    <cfRule type="dataBar" priority="101">
      <dataBar>
        <cfvo type="num" val="0"/>
        <cfvo type="num" val="1"/>
        <color theme="0" tint="-0.34998626667073579"/>
      </dataBar>
      <extLst>
        <ext xmlns:x14="http://schemas.microsoft.com/office/spreadsheetml/2009/9/main" uri="{B025F937-C7B1-47D3-B67F-A62EFF666E3E}">
          <x14:id>{E04E4EF8-27FF-4CE4-A2DB-92C8DED46615}</x14:id>
        </ext>
      </extLst>
    </cfRule>
  </conditionalFormatting>
  <conditionalFormatting sqref="L105">
    <cfRule type="dataBar" priority="97">
      <dataBar>
        <cfvo type="num" val="0"/>
        <cfvo type="num" val="1"/>
        <color theme="0" tint="-0.34998626667073579"/>
      </dataBar>
      <extLst>
        <ext xmlns:x14="http://schemas.microsoft.com/office/spreadsheetml/2009/9/main" uri="{B025F937-C7B1-47D3-B67F-A62EFF666E3E}">
          <x14:id>{6C533FA5-B450-4874-9955-754E3E81522B}</x14:id>
        </ext>
      </extLst>
    </cfRule>
  </conditionalFormatting>
  <conditionalFormatting sqref="L12:L15">
    <cfRule type="dataBar" priority="49">
      <dataBar>
        <cfvo type="num" val="0"/>
        <cfvo type="num" val="1"/>
        <color theme="0" tint="-0.34998626667073579"/>
      </dataBar>
      <extLst>
        <ext xmlns:x14="http://schemas.microsoft.com/office/spreadsheetml/2009/9/main" uri="{B025F937-C7B1-47D3-B67F-A62EFF666E3E}">
          <x14:id>{BFD978A7-C616-4B10-9F06-90BA85FD5CE8}</x14:id>
        </ext>
      </extLst>
    </cfRule>
  </conditionalFormatting>
  <conditionalFormatting sqref="L16:L19">
    <cfRule type="dataBar" priority="45">
      <dataBar>
        <cfvo type="num" val="0"/>
        <cfvo type="num" val="1"/>
        <color theme="0" tint="-0.34998626667073579"/>
      </dataBar>
      <extLst>
        <ext xmlns:x14="http://schemas.microsoft.com/office/spreadsheetml/2009/9/main" uri="{B025F937-C7B1-47D3-B67F-A62EFF666E3E}">
          <x14:id>{4CEF9324-63A2-43E8-8226-4E9A4B8F95D2}</x14:id>
        </ext>
      </extLst>
    </cfRule>
  </conditionalFormatting>
  <conditionalFormatting sqref="L27:L65">
    <cfRule type="dataBar" priority="1">
      <dataBar>
        <cfvo type="num" val="0"/>
        <cfvo type="num" val="1"/>
        <color theme="0" tint="-0.34998626667073579"/>
      </dataBar>
      <extLst>
        <ext xmlns:x14="http://schemas.microsoft.com/office/spreadsheetml/2009/9/main" uri="{B025F937-C7B1-47D3-B67F-A62EFF666E3E}">
          <x14:id>{21365D5A-8AE7-4C55-AA7B-D69C4D5B9A48}</x14:id>
        </ext>
      </extLst>
    </cfRule>
  </conditionalFormatting>
  <conditionalFormatting sqref="L72:L76">
    <cfRule type="dataBar" priority="153">
      <dataBar>
        <cfvo type="num" val="0"/>
        <cfvo type="num" val="1"/>
        <color theme="0" tint="-0.34998626667073579"/>
      </dataBar>
      <extLst>
        <ext xmlns:x14="http://schemas.microsoft.com/office/spreadsheetml/2009/9/main" uri="{B025F937-C7B1-47D3-B67F-A62EFF666E3E}">
          <x14:id>{4872497F-C6D0-42E7-91BD-951CC3062082}</x14:id>
        </ext>
      </extLst>
    </cfRule>
  </conditionalFormatting>
  <conditionalFormatting sqref="L77:L79">
    <cfRule type="dataBar" priority="149">
      <dataBar>
        <cfvo type="num" val="0"/>
        <cfvo type="num" val="1"/>
        <color theme="0" tint="-0.34998626667073579"/>
      </dataBar>
      <extLst>
        <ext xmlns:x14="http://schemas.microsoft.com/office/spreadsheetml/2009/9/main" uri="{B025F937-C7B1-47D3-B67F-A62EFF666E3E}">
          <x14:id>{58A9120A-FBF7-45F5-80BD-F30F960C6F11}</x14:id>
        </ext>
      </extLst>
    </cfRule>
  </conditionalFormatting>
  <conditionalFormatting sqref="L82:L86">
    <cfRule type="dataBar" priority="145">
      <dataBar>
        <cfvo type="num" val="0"/>
        <cfvo type="num" val="1"/>
        <color theme="0" tint="-0.34998626667073579"/>
      </dataBar>
      <extLst>
        <ext xmlns:x14="http://schemas.microsoft.com/office/spreadsheetml/2009/9/main" uri="{B025F937-C7B1-47D3-B67F-A62EFF666E3E}">
          <x14:id>{484CA215-AF2D-4DCB-83A4-554246058577}</x14:id>
        </ext>
      </extLst>
    </cfRule>
  </conditionalFormatting>
  <conditionalFormatting sqref="L87:L88">
    <cfRule type="dataBar" priority="141">
      <dataBar>
        <cfvo type="num" val="0"/>
        <cfvo type="num" val="1"/>
        <color theme="0" tint="-0.34998626667073579"/>
      </dataBar>
      <extLst>
        <ext xmlns:x14="http://schemas.microsoft.com/office/spreadsheetml/2009/9/main" uri="{B025F937-C7B1-47D3-B67F-A62EFF666E3E}">
          <x14:id>{F0302DC2-BE31-4B05-9700-D830B70EC35C}</x14:id>
        </ext>
      </extLst>
    </cfRule>
  </conditionalFormatting>
  <conditionalFormatting sqref="L95:L97">
    <cfRule type="dataBar" priority="129">
      <dataBar>
        <cfvo type="num" val="0"/>
        <cfvo type="num" val="1"/>
        <color theme="0" tint="-0.34998626667073579"/>
      </dataBar>
      <extLst>
        <ext xmlns:x14="http://schemas.microsoft.com/office/spreadsheetml/2009/9/main" uri="{B025F937-C7B1-47D3-B67F-A62EFF666E3E}">
          <x14:id>{9AD1601A-2195-4FB8-8EF6-C483A1123CF9}</x14:id>
        </ext>
      </extLst>
    </cfRule>
  </conditionalFormatting>
  <conditionalFormatting sqref="L99:L103">
    <cfRule type="dataBar" priority="113">
      <dataBar>
        <cfvo type="num" val="0"/>
        <cfvo type="num" val="1"/>
        <color theme="0" tint="-0.34998626667073579"/>
      </dataBar>
      <extLst>
        <ext xmlns:x14="http://schemas.microsoft.com/office/spreadsheetml/2009/9/main" uri="{B025F937-C7B1-47D3-B67F-A62EFF666E3E}">
          <x14:id>{4998F2AE-67CA-4B65-B865-C70F9557EF95}</x14:id>
        </ext>
      </extLst>
    </cfRule>
  </conditionalFormatting>
  <conditionalFormatting sqref="O6:BR7">
    <cfRule type="expression" dxfId="78" priority="209">
      <formula>O$6=TODAY()</formula>
    </cfRule>
  </conditionalFormatting>
  <conditionalFormatting sqref="O6:BR105">
    <cfRule type="expression" dxfId="77" priority="46">
      <formula>O$6=TODAY()</formula>
    </cfRule>
  </conditionalFormatting>
  <conditionalFormatting sqref="L8:L10 L66:L71">
    <cfRule type="dataBar" priority="166">
      <dataBar>
        <cfvo type="num" val="0"/>
        <cfvo type="num" val="1"/>
        <color theme="0" tint="-0.34998626667073579"/>
      </dataBar>
      <extLst>
        <ext xmlns:x14="http://schemas.microsoft.com/office/spreadsheetml/2009/9/main" uri="{B025F937-C7B1-47D3-B67F-A62EFF666E3E}">
          <x14:id>{B871BBBC-7A4D-477A-8C31-BD1B928BE07C}</x14:id>
        </ext>
      </extLst>
    </cfRule>
  </conditionalFormatting>
  <conditionalFormatting sqref="O8:BR105">
    <cfRule type="expression" dxfId="76" priority="47">
      <formula>AND($I8&lt;=O$6,ROUNDDOWN(($J8-$I8+1)*$L8,0)+$I8-1&gt;=O$6)</formula>
    </cfRule>
    <cfRule type="expression" dxfId="75" priority="48">
      <formula>AND(NOT(ISBLANK($I8)),$I8&lt;=O$6,$J8&gt;=O$6)</formula>
    </cfRule>
  </conditionalFormatting>
  <dataValidations count="1">
    <dataValidation allowBlank="1" showInputMessage="1" promptTitle="Display Week" prompt="Enter the week number to display first in the Gantt Chart. The weeks are numbered starting from the week containing the Project Start Date." sqref="L4"/>
  </dataValidations>
  <hyperlinks>
    <hyperlink ref="C21" location="'DASHBOARD LAYOUT PER BIN '!A1" display="DASHBOARD LAYOUT PER BIN"/>
    <hyperlink ref="C23" location="'GUDANG PACKING LEAD TIME (fix)'!A1" display="LAPORAN GUDANG PACKING LEAD TIME"/>
    <hyperlink ref="C27" location="'LIST KARTON PER KODE ORDER(fix)'!A1" display="LIST KARTON PER KODE ORDER"/>
    <hyperlink ref="C29" location="'MONITORING KAIN GREY'!A1" display="MONITORING KAIN GREY"/>
  </hyperlinks>
  <pageMargins left="0.25" right="0.25" top="0.5" bottom="0.5" header="0.5" footer="0.25"/>
  <pageSetup scale="53" orientation="landscape" r:id="rId1"/>
  <headerFooter alignWithMargins="0"/>
  <ignoredErrors>
    <ignoredError sqref="A66" formula="1"/>
    <ignoredError sqref="L68:L70 K66:L66 I6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13</xdr:col>
                    <xdr:colOff>95250</xdr:colOff>
                    <xdr:row>1</xdr:row>
                    <xdr:rowOff>123825</xdr:rowOff>
                  </from>
                  <to>
                    <xdr:col>31</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9C13E323-CF38-48A3-A459-A525E04C0668}">
            <x14:dataBar minLength="0" maxLength="100" gradient="0">
              <x14:cfvo type="num">
                <xm:f>0</xm:f>
              </x14:cfvo>
              <x14:cfvo type="num">
                <xm:f>1</xm:f>
              </x14:cfvo>
              <x14:negativeFillColor rgb="FFFF0000"/>
              <x14:axisColor rgb="FF000000"/>
            </x14:dataBar>
          </x14:cfRule>
          <xm:sqref>L11</xm:sqref>
        </x14:conditionalFormatting>
        <x14:conditionalFormatting xmlns:xm="http://schemas.microsoft.com/office/excel/2006/main">
          <x14:cfRule type="dataBar" id="{548D7211-0FCB-4506-8F98-10B5D0AC6ED0}">
            <x14:dataBar minLength="0" maxLength="100" gradient="0">
              <x14:cfvo type="num">
                <xm:f>0</xm:f>
              </x14:cfvo>
              <x14:cfvo type="num">
                <xm:f>1</xm:f>
              </x14:cfvo>
              <x14:negativeFillColor rgb="FFFF0000"/>
              <x14:axisColor rgb="FF000000"/>
            </x14:dataBar>
          </x14:cfRule>
          <xm:sqref>L20</xm:sqref>
        </x14:conditionalFormatting>
        <x14:conditionalFormatting xmlns:xm="http://schemas.microsoft.com/office/excel/2006/main">
          <x14:cfRule type="dataBar" id="{AAFFE4FE-F5A6-450B-99F5-6011FE73794B}">
            <x14:dataBar minLength="0" maxLength="100" gradient="0">
              <x14:cfvo type="num">
                <xm:f>0</xm:f>
              </x14:cfvo>
              <x14:cfvo type="num">
                <xm:f>1</xm:f>
              </x14:cfvo>
              <x14:negativeFillColor rgb="FFFF0000"/>
              <x14:axisColor rgb="FF000000"/>
            </x14:dataBar>
          </x14:cfRule>
          <xm:sqref>L21</xm:sqref>
        </x14:conditionalFormatting>
        <x14:conditionalFormatting xmlns:xm="http://schemas.microsoft.com/office/excel/2006/main">
          <x14:cfRule type="dataBar" id="{A0AE961F-8223-45E5-B5E4-F75BB11EDBE0}">
            <x14:dataBar minLength="0" maxLength="100" gradient="0">
              <x14:cfvo type="num">
                <xm:f>0</xm:f>
              </x14:cfvo>
              <x14:cfvo type="num">
                <xm:f>1</xm:f>
              </x14:cfvo>
              <x14:negativeFillColor rgb="FFFF0000"/>
              <x14:axisColor rgb="FF000000"/>
            </x14:dataBar>
          </x14:cfRule>
          <xm:sqref>L22</xm:sqref>
        </x14:conditionalFormatting>
        <x14:conditionalFormatting xmlns:xm="http://schemas.microsoft.com/office/excel/2006/main">
          <x14:cfRule type="dataBar" id="{E2F26549-F3C5-4423-B25F-DB99143EF657}">
            <x14:dataBar minLength="0" maxLength="100" gradient="0">
              <x14:cfvo type="num">
                <xm:f>0</xm:f>
              </x14:cfvo>
              <x14:cfvo type="num">
                <xm:f>1</xm:f>
              </x14:cfvo>
              <x14:negativeFillColor rgb="FFFF0000"/>
              <x14:axisColor rgb="FF000000"/>
            </x14:dataBar>
          </x14:cfRule>
          <xm:sqref>L23</xm:sqref>
        </x14:conditionalFormatting>
        <x14:conditionalFormatting xmlns:xm="http://schemas.microsoft.com/office/excel/2006/main">
          <x14:cfRule type="dataBar" id="{C61B00E0-680A-41B5-AD0A-697E40A7F358}">
            <x14:dataBar minLength="0" maxLength="100" gradient="0">
              <x14:cfvo type="num">
                <xm:f>0</xm:f>
              </x14:cfvo>
              <x14:cfvo type="num">
                <xm:f>1</xm:f>
              </x14:cfvo>
              <x14:negativeFillColor rgb="FFFF0000"/>
              <x14:axisColor rgb="FF000000"/>
            </x14:dataBar>
          </x14:cfRule>
          <xm:sqref>L24</xm:sqref>
        </x14:conditionalFormatting>
        <x14:conditionalFormatting xmlns:xm="http://schemas.microsoft.com/office/excel/2006/main">
          <x14:cfRule type="dataBar" id="{9F273E73-4FCE-4067-A1ED-637818DD2B88}">
            <x14:dataBar minLength="0" maxLength="100" gradient="0">
              <x14:cfvo type="num">
                <xm:f>0</xm:f>
              </x14:cfvo>
              <x14:cfvo type="num">
                <xm:f>1</xm:f>
              </x14:cfvo>
              <x14:negativeFillColor rgb="FFFF0000"/>
              <x14:axisColor rgb="FF000000"/>
            </x14:dataBar>
          </x14:cfRule>
          <xm:sqref>L25</xm:sqref>
        </x14:conditionalFormatting>
        <x14:conditionalFormatting xmlns:xm="http://schemas.microsoft.com/office/excel/2006/main">
          <x14:cfRule type="dataBar" id="{B7A975C1-9FC6-4C48-B703-300F8B58D6AE}">
            <x14:dataBar minLength="0" maxLength="100" gradient="0">
              <x14:cfvo type="num">
                <xm:f>0</xm:f>
              </x14:cfvo>
              <x14:cfvo type="num">
                <xm:f>1</xm:f>
              </x14:cfvo>
              <x14:negativeFillColor rgb="FFFF0000"/>
              <x14:axisColor rgb="FF000000"/>
            </x14:dataBar>
          </x14:cfRule>
          <xm:sqref>L26</xm:sqref>
        </x14:conditionalFormatting>
        <x14:conditionalFormatting xmlns:xm="http://schemas.microsoft.com/office/excel/2006/main">
          <x14:cfRule type="dataBar" id="{E47AC1BC-25A0-471C-99F0-F2D7DE74FD09}">
            <x14:dataBar minLength="0" maxLength="100" gradient="0">
              <x14:cfvo type="num">
                <xm:f>0</xm:f>
              </x14:cfvo>
              <x14:cfvo type="num">
                <xm:f>1</xm:f>
              </x14:cfvo>
              <x14:negativeFillColor rgb="FFFF0000"/>
              <x14:axisColor rgb="FF000000"/>
            </x14:dataBar>
          </x14:cfRule>
          <xm:sqref>L80</xm:sqref>
        </x14:conditionalFormatting>
        <x14:conditionalFormatting xmlns:xm="http://schemas.microsoft.com/office/excel/2006/main">
          <x14:cfRule type="dataBar" id="{C453931F-B926-44FB-A8E9-234893A95172}">
            <x14:dataBar minLength="0" maxLength="100" gradient="0">
              <x14:cfvo type="num">
                <xm:f>0</xm:f>
              </x14:cfvo>
              <x14:cfvo type="num">
                <xm:f>1</xm:f>
              </x14:cfvo>
              <x14:negativeFillColor rgb="FFFF0000"/>
              <x14:axisColor rgb="FF000000"/>
            </x14:dataBar>
          </x14:cfRule>
          <xm:sqref>L81</xm:sqref>
        </x14:conditionalFormatting>
        <x14:conditionalFormatting xmlns:xm="http://schemas.microsoft.com/office/excel/2006/main">
          <x14:cfRule type="dataBar" id="{7836BF6A-75C9-42F3-B466-AB06761F2FD2}">
            <x14:dataBar minLength="0" maxLength="100" gradient="0">
              <x14:cfvo type="num">
                <xm:f>0</xm:f>
              </x14:cfvo>
              <x14:cfvo type="num">
                <xm:f>1</xm:f>
              </x14:cfvo>
              <x14:negativeFillColor rgb="FFFF0000"/>
              <x14:axisColor rgb="FF000000"/>
            </x14:dataBar>
          </x14:cfRule>
          <xm:sqref>L89</xm:sqref>
        </x14:conditionalFormatting>
        <x14:conditionalFormatting xmlns:xm="http://schemas.microsoft.com/office/excel/2006/main">
          <x14:cfRule type="dataBar" id="{46CFA943-0A24-414B-97FB-5C40D7080DE2}">
            <x14:dataBar minLength="0" maxLength="100" gradient="0">
              <x14:cfvo type="num">
                <xm:f>0</xm:f>
              </x14:cfvo>
              <x14:cfvo type="num">
                <xm:f>1</xm:f>
              </x14:cfvo>
              <x14:negativeFillColor rgb="FFFF0000"/>
              <x14:axisColor rgb="FF000000"/>
            </x14:dataBar>
          </x14:cfRule>
          <xm:sqref>L90</xm:sqref>
        </x14:conditionalFormatting>
        <x14:conditionalFormatting xmlns:xm="http://schemas.microsoft.com/office/excel/2006/main">
          <x14:cfRule type="dataBar" id="{B6E1762F-3063-424A-A683-CDA1E85E731A}">
            <x14:dataBar minLength="0" maxLength="100" gradient="0">
              <x14:cfvo type="num">
                <xm:f>0</xm:f>
              </x14:cfvo>
              <x14:cfvo type="num">
                <xm:f>1</xm:f>
              </x14:cfvo>
              <x14:negativeFillColor rgb="FFFF0000"/>
              <x14:axisColor rgb="FF000000"/>
            </x14:dataBar>
          </x14:cfRule>
          <xm:sqref>L91</xm:sqref>
        </x14:conditionalFormatting>
        <x14:conditionalFormatting xmlns:xm="http://schemas.microsoft.com/office/excel/2006/main">
          <x14:cfRule type="dataBar" id="{67FD47B9-7319-47E1-B112-65C9F3658189}">
            <x14:dataBar minLength="0" maxLength="100" gradient="0">
              <x14:cfvo type="num">
                <xm:f>0</xm:f>
              </x14:cfvo>
              <x14:cfvo type="num">
                <xm:f>1</xm:f>
              </x14:cfvo>
              <x14:negativeFillColor rgb="FFFF0000"/>
              <x14:axisColor rgb="FF000000"/>
            </x14:dataBar>
          </x14:cfRule>
          <xm:sqref>L92</xm:sqref>
        </x14:conditionalFormatting>
        <x14:conditionalFormatting xmlns:xm="http://schemas.microsoft.com/office/excel/2006/main">
          <x14:cfRule type="dataBar" id="{36D6CAA2-BE55-4A4B-B353-47A65D986EE1}">
            <x14:dataBar minLength="0" maxLength="100" gradient="0">
              <x14:cfvo type="num">
                <xm:f>0</xm:f>
              </x14:cfvo>
              <x14:cfvo type="num">
                <xm:f>1</xm:f>
              </x14:cfvo>
              <x14:negativeFillColor rgb="FFFF0000"/>
              <x14:axisColor rgb="FF000000"/>
            </x14:dataBar>
          </x14:cfRule>
          <xm:sqref>L93</xm:sqref>
        </x14:conditionalFormatting>
        <x14:conditionalFormatting xmlns:xm="http://schemas.microsoft.com/office/excel/2006/main">
          <x14:cfRule type="dataBar" id="{CC12B12C-3A65-4175-AD10-84C38BF46F10}">
            <x14:dataBar minLength="0" maxLength="100" gradient="0">
              <x14:cfvo type="num">
                <xm:f>0</xm:f>
              </x14:cfvo>
              <x14:cfvo type="num">
                <xm:f>1</xm:f>
              </x14:cfvo>
              <x14:negativeFillColor rgb="FFFF0000"/>
              <x14:axisColor rgb="FF000000"/>
            </x14:dataBar>
          </x14:cfRule>
          <xm:sqref>L94</xm:sqref>
        </x14:conditionalFormatting>
        <x14:conditionalFormatting xmlns:xm="http://schemas.microsoft.com/office/excel/2006/main">
          <x14:cfRule type="dataBar" id="{07A4A6AA-DC34-4399-A10C-E06438836B6D}">
            <x14:dataBar minLength="0" maxLength="100" gradient="0">
              <x14:cfvo type="num">
                <xm:f>0</xm:f>
              </x14:cfvo>
              <x14:cfvo type="num">
                <xm:f>1</xm:f>
              </x14:cfvo>
              <x14:negativeFillColor rgb="FFFF0000"/>
              <x14:axisColor rgb="FF000000"/>
            </x14:dataBar>
          </x14:cfRule>
          <xm:sqref>L98</xm:sqref>
        </x14:conditionalFormatting>
        <x14:conditionalFormatting xmlns:xm="http://schemas.microsoft.com/office/excel/2006/main">
          <x14:cfRule type="dataBar" id="{E04E4EF8-27FF-4CE4-A2DB-92C8DED46615}">
            <x14:dataBar minLength="0" maxLength="100" gradient="0">
              <x14:cfvo type="num">
                <xm:f>0</xm:f>
              </x14:cfvo>
              <x14:cfvo type="num">
                <xm:f>1</xm:f>
              </x14:cfvo>
              <x14:negativeFillColor rgb="FFFF0000"/>
              <x14:axisColor rgb="FF000000"/>
            </x14:dataBar>
          </x14:cfRule>
          <xm:sqref>L104</xm:sqref>
        </x14:conditionalFormatting>
        <x14:conditionalFormatting xmlns:xm="http://schemas.microsoft.com/office/excel/2006/main">
          <x14:cfRule type="dataBar" id="{6C533FA5-B450-4874-9955-754E3E81522B}">
            <x14:dataBar minLength="0" maxLength="100" gradient="0">
              <x14:cfvo type="num">
                <xm:f>0</xm:f>
              </x14:cfvo>
              <x14:cfvo type="num">
                <xm:f>1</xm:f>
              </x14:cfvo>
              <x14:negativeFillColor rgb="FFFF0000"/>
              <x14:axisColor rgb="FF000000"/>
            </x14:dataBar>
          </x14:cfRule>
          <xm:sqref>L105</xm:sqref>
        </x14:conditionalFormatting>
        <x14:conditionalFormatting xmlns:xm="http://schemas.microsoft.com/office/excel/2006/main">
          <x14:cfRule type="dataBar" id="{BFD978A7-C616-4B10-9F06-90BA85FD5CE8}">
            <x14:dataBar minLength="0" maxLength="100" gradient="0">
              <x14:cfvo type="num">
                <xm:f>0</xm:f>
              </x14:cfvo>
              <x14:cfvo type="num">
                <xm:f>1</xm:f>
              </x14:cfvo>
              <x14:negativeFillColor rgb="FFFF0000"/>
              <x14:axisColor rgb="FF000000"/>
            </x14:dataBar>
          </x14:cfRule>
          <xm:sqref>L12:L15</xm:sqref>
        </x14:conditionalFormatting>
        <x14:conditionalFormatting xmlns:xm="http://schemas.microsoft.com/office/excel/2006/main">
          <x14:cfRule type="dataBar" id="{4CEF9324-63A2-43E8-8226-4E9A4B8F95D2}">
            <x14:dataBar minLength="0" maxLength="100" gradient="0">
              <x14:cfvo type="num">
                <xm:f>0</xm:f>
              </x14:cfvo>
              <x14:cfvo type="num">
                <xm:f>1</xm:f>
              </x14:cfvo>
              <x14:negativeFillColor rgb="FFFF0000"/>
              <x14:axisColor rgb="FF000000"/>
            </x14:dataBar>
          </x14:cfRule>
          <xm:sqref>L16:L19</xm:sqref>
        </x14:conditionalFormatting>
        <x14:conditionalFormatting xmlns:xm="http://schemas.microsoft.com/office/excel/2006/main">
          <x14:cfRule type="dataBar" id="{21365D5A-8AE7-4C55-AA7B-D69C4D5B9A48}">
            <x14:dataBar minLength="0" maxLength="100" gradient="0">
              <x14:cfvo type="num">
                <xm:f>0</xm:f>
              </x14:cfvo>
              <x14:cfvo type="num">
                <xm:f>1</xm:f>
              </x14:cfvo>
              <x14:negativeFillColor rgb="FFFF0000"/>
              <x14:axisColor rgb="FF000000"/>
            </x14:dataBar>
          </x14:cfRule>
          <xm:sqref>L27:L65</xm:sqref>
        </x14:conditionalFormatting>
        <x14:conditionalFormatting xmlns:xm="http://schemas.microsoft.com/office/excel/2006/main">
          <x14:cfRule type="dataBar" id="{4872497F-C6D0-42E7-91BD-951CC3062082}">
            <x14:dataBar minLength="0" maxLength="100" gradient="0">
              <x14:cfvo type="num">
                <xm:f>0</xm:f>
              </x14:cfvo>
              <x14:cfvo type="num">
                <xm:f>1</xm:f>
              </x14:cfvo>
              <x14:negativeFillColor rgb="FFFF0000"/>
              <x14:axisColor rgb="FF000000"/>
            </x14:dataBar>
          </x14:cfRule>
          <xm:sqref>L72:L76</xm:sqref>
        </x14:conditionalFormatting>
        <x14:conditionalFormatting xmlns:xm="http://schemas.microsoft.com/office/excel/2006/main">
          <x14:cfRule type="dataBar" id="{58A9120A-FBF7-45F5-80BD-F30F960C6F11}">
            <x14:dataBar minLength="0" maxLength="100" gradient="0">
              <x14:cfvo type="num">
                <xm:f>0</xm:f>
              </x14:cfvo>
              <x14:cfvo type="num">
                <xm:f>1</xm:f>
              </x14:cfvo>
              <x14:negativeFillColor rgb="FFFF0000"/>
              <x14:axisColor rgb="FF000000"/>
            </x14:dataBar>
          </x14:cfRule>
          <xm:sqref>L77:L79</xm:sqref>
        </x14:conditionalFormatting>
        <x14:conditionalFormatting xmlns:xm="http://schemas.microsoft.com/office/excel/2006/main">
          <x14:cfRule type="dataBar" id="{484CA215-AF2D-4DCB-83A4-554246058577}">
            <x14:dataBar minLength="0" maxLength="100" gradient="0">
              <x14:cfvo type="num">
                <xm:f>0</xm:f>
              </x14:cfvo>
              <x14:cfvo type="num">
                <xm:f>1</xm:f>
              </x14:cfvo>
              <x14:negativeFillColor rgb="FFFF0000"/>
              <x14:axisColor rgb="FF000000"/>
            </x14:dataBar>
          </x14:cfRule>
          <xm:sqref>L82:L86</xm:sqref>
        </x14:conditionalFormatting>
        <x14:conditionalFormatting xmlns:xm="http://schemas.microsoft.com/office/excel/2006/main">
          <x14:cfRule type="dataBar" id="{F0302DC2-BE31-4B05-9700-D830B70EC35C}">
            <x14:dataBar minLength="0" maxLength="100" gradient="0">
              <x14:cfvo type="num">
                <xm:f>0</xm:f>
              </x14:cfvo>
              <x14:cfvo type="num">
                <xm:f>1</xm:f>
              </x14:cfvo>
              <x14:negativeFillColor rgb="FFFF0000"/>
              <x14:axisColor rgb="FF000000"/>
            </x14:dataBar>
          </x14:cfRule>
          <xm:sqref>L87:L88</xm:sqref>
        </x14:conditionalFormatting>
        <x14:conditionalFormatting xmlns:xm="http://schemas.microsoft.com/office/excel/2006/main">
          <x14:cfRule type="dataBar" id="{9AD1601A-2195-4FB8-8EF6-C483A1123CF9}">
            <x14:dataBar minLength="0" maxLength="100" gradient="0">
              <x14:cfvo type="num">
                <xm:f>0</xm:f>
              </x14:cfvo>
              <x14:cfvo type="num">
                <xm:f>1</xm:f>
              </x14:cfvo>
              <x14:negativeFillColor rgb="FFFF0000"/>
              <x14:axisColor rgb="FF000000"/>
            </x14:dataBar>
          </x14:cfRule>
          <xm:sqref>L95:L97</xm:sqref>
        </x14:conditionalFormatting>
        <x14:conditionalFormatting xmlns:xm="http://schemas.microsoft.com/office/excel/2006/main">
          <x14:cfRule type="dataBar" id="{4998F2AE-67CA-4B65-B865-C70F9557EF95}">
            <x14:dataBar minLength="0" maxLength="100" gradient="0">
              <x14:cfvo type="num">
                <xm:f>0</xm:f>
              </x14:cfvo>
              <x14:cfvo type="num">
                <xm:f>1</xm:f>
              </x14:cfvo>
              <x14:negativeFillColor rgb="FFFF0000"/>
              <x14:axisColor rgb="FF000000"/>
            </x14:dataBar>
          </x14:cfRule>
          <xm:sqref>L99:L103</xm:sqref>
        </x14:conditionalFormatting>
        <x14:conditionalFormatting xmlns:xm="http://schemas.microsoft.com/office/excel/2006/main">
          <x14:cfRule type="dataBar" id="{B871BBBC-7A4D-477A-8C31-BD1B928BE07C}">
            <x14:dataBar minLength="0" maxLength="100" gradient="0">
              <x14:cfvo type="num">
                <xm:f>0</xm:f>
              </x14:cfvo>
              <x14:cfvo type="num">
                <xm:f>1</xm:f>
              </x14:cfvo>
              <x14:negativeFillColor rgb="FFFF0000"/>
              <x14:axisColor rgb="FF000000"/>
            </x14:dataBar>
          </x14:cfRule>
          <xm:sqref>L8:L10 L66:L71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41" t="s">
        <v>99</v>
      </c>
    </row>
    <row r="4" spans="1:3">
      <c r="C4" s="26" t="s">
        <v>100</v>
      </c>
    </row>
    <row r="5" spans="1:3">
      <c r="C5" t="s">
        <v>101</v>
      </c>
    </row>
    <row r="7" spans="1:3" ht="18">
      <c r="C7" s="42" t="s">
        <v>102</v>
      </c>
    </row>
    <row r="8" spans="1:3">
      <c r="C8" s="43" t="s">
        <v>103</v>
      </c>
    </row>
    <row r="10" spans="1:3">
      <c r="C10" t="s">
        <v>104</v>
      </c>
    </row>
    <row r="11" spans="1:3">
      <c r="C11" t="s">
        <v>105</v>
      </c>
    </row>
    <row r="13" spans="1:3" ht="18">
      <c r="C13" s="42" t="s">
        <v>106</v>
      </c>
    </row>
    <row r="16" spans="1:3" ht="15.75">
      <c r="A16" s="17" t="s">
        <v>107</v>
      </c>
    </row>
    <row r="18" spans="2:2" ht="15">
      <c r="B18" s="44" t="s">
        <v>108</v>
      </c>
    </row>
    <row r="19" spans="2:2">
      <c r="B19" t="s">
        <v>109</v>
      </c>
    </row>
    <row r="20" spans="2:2">
      <c r="B20" t="s">
        <v>110</v>
      </c>
    </row>
    <row r="22" spans="2:2" ht="15">
      <c r="B22" s="44" t="s">
        <v>111</v>
      </c>
    </row>
    <row r="23" spans="2:2">
      <c r="B23" t="s">
        <v>112</v>
      </c>
    </row>
    <row r="24" spans="2:2">
      <c r="B24" t="s">
        <v>113</v>
      </c>
    </row>
    <row r="26" spans="2:2" ht="15">
      <c r="B26" s="44" t="s">
        <v>114</v>
      </c>
    </row>
    <row r="27" spans="2:2">
      <c r="B27" t="s">
        <v>115</v>
      </c>
    </row>
    <row r="28" spans="2:2">
      <c r="B28" t="s">
        <v>116</v>
      </c>
    </row>
    <row r="29" spans="2:2">
      <c r="B29" t="s">
        <v>117</v>
      </c>
    </row>
    <row r="30" spans="2:2">
      <c r="B30" t="s">
        <v>118</v>
      </c>
    </row>
    <row r="31" spans="2:2">
      <c r="B31" t="s">
        <v>119</v>
      </c>
    </row>
    <row r="32" spans="2:2">
      <c r="B32" t="s">
        <v>120</v>
      </c>
    </row>
    <row r="34" spans="2:2" ht="15">
      <c r="B34" s="44" t="s">
        <v>121</v>
      </c>
    </row>
    <row r="35" spans="2:2">
      <c r="B35" t="s">
        <v>122</v>
      </c>
    </row>
    <row r="36" spans="2:2">
      <c r="B36" t="s">
        <v>123</v>
      </c>
    </row>
    <row r="37" spans="2:2">
      <c r="B37" t="s">
        <v>124</v>
      </c>
    </row>
    <row r="39" spans="2:2" ht="15">
      <c r="B39" s="44" t="s">
        <v>125</v>
      </c>
    </row>
    <row r="40" spans="2:2">
      <c r="B40" t="s">
        <v>126</v>
      </c>
    </row>
    <row r="42" spans="2:2" ht="15">
      <c r="B42" s="44" t="s">
        <v>127</v>
      </c>
    </row>
    <row r="43" spans="2:2">
      <c r="B43" t="s">
        <v>128</v>
      </c>
    </row>
    <row r="44" spans="2:2">
      <c r="B44" t="s">
        <v>129</v>
      </c>
    </row>
    <row r="46" spans="2:2" ht="18">
      <c r="B46" s="42" t="s">
        <v>130</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2" t="s">
        <v>131</v>
      </c>
      <c r="B1" s="13"/>
    </row>
    <row r="2" spans="1:3" ht="14.25">
      <c r="A2" s="14" t="s">
        <v>103</v>
      </c>
      <c r="B2" s="15"/>
    </row>
    <row r="3" spans="1:3">
      <c r="B3" s="15"/>
    </row>
    <row r="4" spans="1:3" ht="18">
      <c r="A4" s="16" t="s">
        <v>132</v>
      </c>
      <c r="B4" s="17"/>
    </row>
    <row r="5" spans="1:3" ht="57">
      <c r="B5" s="18" t="s">
        <v>133</v>
      </c>
    </row>
    <row r="7" spans="1:3" ht="28.5">
      <c r="B7" s="18" t="s">
        <v>134</v>
      </c>
    </row>
    <row r="9" spans="1:3" ht="14.25">
      <c r="B9" s="14" t="s">
        <v>135</v>
      </c>
    </row>
    <row r="11" spans="1:3" ht="28.5">
      <c r="B11" s="19" t="s">
        <v>136</v>
      </c>
    </row>
    <row r="13" spans="1:3" ht="18">
      <c r="A13" s="452" t="s">
        <v>137</v>
      </c>
      <c r="B13" s="452"/>
    </row>
    <row r="15" spans="1:3" s="12" customFormat="1" ht="18">
      <c r="A15" s="20"/>
      <c r="B15" s="21" t="s">
        <v>138</v>
      </c>
    </row>
    <row r="16" spans="1:3" s="12" customFormat="1" ht="18">
      <c r="A16" s="20"/>
      <c r="B16" s="21" t="s">
        <v>139</v>
      </c>
      <c r="C16" s="22" t="s">
        <v>140</v>
      </c>
    </row>
    <row r="17" spans="1:3" ht="18">
      <c r="A17" s="23"/>
      <c r="B17" s="21" t="s">
        <v>141</v>
      </c>
    </row>
    <row r="18" spans="1:3" ht="18">
      <c r="A18" s="23"/>
      <c r="B18" s="21" t="s">
        <v>142</v>
      </c>
    </row>
    <row r="19" spans="1:3" ht="18">
      <c r="A19" s="23"/>
      <c r="B19" s="21" t="s">
        <v>143</v>
      </c>
    </row>
    <row r="20" spans="1:3" s="12" customFormat="1" ht="18">
      <c r="A20" s="20"/>
      <c r="B20" s="21" t="s">
        <v>144</v>
      </c>
      <c r="C20" s="24" t="s">
        <v>145</v>
      </c>
    </row>
    <row r="21" spans="1:3" ht="18">
      <c r="A21" s="23"/>
      <c r="B21" s="21" t="s">
        <v>146</v>
      </c>
    </row>
    <row r="22" spans="1:3" ht="18">
      <c r="A22" s="23"/>
      <c r="B22" s="25" t="s">
        <v>147</v>
      </c>
    </row>
    <row r="23" spans="1:3" ht="18">
      <c r="A23" s="23"/>
      <c r="B23" s="26"/>
    </row>
    <row r="24" spans="1:3" ht="18">
      <c r="A24" s="452" t="s">
        <v>148</v>
      </c>
      <c r="B24" s="452"/>
    </row>
    <row r="25" spans="1:3" ht="43.5">
      <c r="A25" s="23"/>
      <c r="B25" s="21" t="s">
        <v>149</v>
      </c>
    </row>
    <row r="26" spans="1:3" ht="18">
      <c r="A26" s="23"/>
      <c r="B26" s="21"/>
    </row>
    <row r="27" spans="1:3" ht="18">
      <c r="A27" s="23"/>
      <c r="B27" s="27" t="s">
        <v>150</v>
      </c>
    </row>
    <row r="28" spans="1:3" ht="18">
      <c r="A28" s="23"/>
      <c r="B28" s="21" t="s">
        <v>151</v>
      </c>
    </row>
    <row r="29" spans="1:3" ht="28.5">
      <c r="A29" s="23"/>
      <c r="B29" s="21" t="s">
        <v>152</v>
      </c>
    </row>
    <row r="30" spans="1:3" ht="18">
      <c r="A30" s="23"/>
      <c r="B30" s="21"/>
    </row>
    <row r="31" spans="1:3" ht="18">
      <c r="A31" s="23"/>
      <c r="B31" s="27" t="s">
        <v>153</v>
      </c>
    </row>
    <row r="32" spans="1:3" ht="18">
      <c r="A32" s="23"/>
      <c r="B32" s="21" t="s">
        <v>154</v>
      </c>
    </row>
    <row r="33" spans="1:2" ht="18">
      <c r="A33" s="23"/>
      <c r="B33" s="21" t="s">
        <v>155</v>
      </c>
    </row>
    <row r="34" spans="1:2" ht="18">
      <c r="A34" s="23"/>
      <c r="B34" s="26"/>
    </row>
    <row r="35" spans="1:2" ht="28.5">
      <c r="A35" s="23"/>
      <c r="B35" s="21" t="s">
        <v>156</v>
      </c>
    </row>
    <row r="36" spans="1:2" ht="18">
      <c r="A36" s="23"/>
      <c r="B36" s="28" t="s">
        <v>157</v>
      </c>
    </row>
    <row r="37" spans="1:2" ht="18">
      <c r="A37" s="23"/>
      <c r="B37" s="26"/>
    </row>
    <row r="38" spans="1:2" ht="18">
      <c r="A38" s="452" t="s">
        <v>158</v>
      </c>
      <c r="B38" s="452"/>
    </row>
    <row r="39" spans="1:2" ht="28.5">
      <c r="B39" s="21" t="s">
        <v>159</v>
      </c>
    </row>
    <row r="41" spans="1:2" ht="14.25">
      <c r="B41" s="21" t="s">
        <v>160</v>
      </c>
    </row>
    <row r="43" spans="1:2" ht="28.5">
      <c r="B43" s="21" t="s">
        <v>161</v>
      </c>
    </row>
    <row r="45" spans="1:2" ht="28.5">
      <c r="B45" s="21" t="s">
        <v>162</v>
      </c>
    </row>
    <row r="46" spans="1:2">
      <c r="B46" s="29"/>
    </row>
    <row r="47" spans="1:2" ht="28.5">
      <c r="B47" s="21" t="s">
        <v>163</v>
      </c>
    </row>
    <row r="49" spans="1:2" ht="18">
      <c r="A49" s="452" t="s">
        <v>164</v>
      </c>
      <c r="B49" s="452"/>
    </row>
    <row r="50" spans="1:2" ht="28.5">
      <c r="B50" s="21" t="s">
        <v>165</v>
      </c>
    </row>
    <row r="52" spans="1:2" ht="14.25">
      <c r="A52" s="30" t="s">
        <v>166</v>
      </c>
      <c r="B52" s="21" t="s">
        <v>167</v>
      </c>
    </row>
    <row r="53" spans="1:2" ht="14.25">
      <c r="A53" s="30" t="s">
        <v>168</v>
      </c>
      <c r="B53" s="21" t="s">
        <v>169</v>
      </c>
    </row>
    <row r="54" spans="1:2" ht="14.25">
      <c r="A54" s="30" t="s">
        <v>170</v>
      </c>
      <c r="B54" s="21" t="s">
        <v>171</v>
      </c>
    </row>
    <row r="55" spans="1:2" ht="28.5">
      <c r="A55" s="19"/>
      <c r="B55" s="21" t="s">
        <v>172</v>
      </c>
    </row>
    <row r="56" spans="1:2" ht="28.5">
      <c r="A56" s="19"/>
      <c r="B56" s="21" t="s">
        <v>173</v>
      </c>
    </row>
    <row r="57" spans="1:2" ht="14.25">
      <c r="A57" s="30" t="s">
        <v>174</v>
      </c>
      <c r="B57" s="21" t="s">
        <v>175</v>
      </c>
    </row>
    <row r="58" spans="1:2" ht="14.25">
      <c r="A58" s="19"/>
      <c r="B58" s="21" t="s">
        <v>176</v>
      </c>
    </row>
    <row r="59" spans="1:2" ht="14.25">
      <c r="A59" s="19"/>
      <c r="B59" s="21" t="s">
        <v>177</v>
      </c>
    </row>
    <row r="60" spans="1:2" ht="14.25">
      <c r="A60" s="30" t="s">
        <v>178</v>
      </c>
      <c r="B60" s="21" t="s">
        <v>179</v>
      </c>
    </row>
    <row r="61" spans="1:2" ht="28.5">
      <c r="A61" s="19"/>
      <c r="B61" s="21" t="s">
        <v>180</v>
      </c>
    </row>
    <row r="62" spans="1:2" ht="14.25">
      <c r="A62" s="30" t="s">
        <v>181</v>
      </c>
      <c r="B62" s="21" t="s">
        <v>182</v>
      </c>
    </row>
    <row r="63" spans="1:2" ht="14.25">
      <c r="A63" s="31"/>
      <c r="B63" s="21" t="s">
        <v>183</v>
      </c>
    </row>
    <row r="64" spans="1:2">
      <c r="B64" s="32"/>
    </row>
    <row r="65" spans="1:2" ht="18">
      <c r="A65" s="452" t="s">
        <v>184</v>
      </c>
      <c r="B65" s="452"/>
    </row>
    <row r="66" spans="1:2" ht="42.75">
      <c r="B66" s="21" t="s">
        <v>185</v>
      </c>
    </row>
    <row r="68" spans="1:2" ht="18">
      <c r="A68" s="452" t="s">
        <v>186</v>
      </c>
      <c r="B68" s="452"/>
    </row>
    <row r="69" spans="1:2" ht="15">
      <c r="A69" s="33" t="s">
        <v>187</v>
      </c>
      <c r="B69" s="34" t="s">
        <v>188</v>
      </c>
    </row>
    <row r="70" spans="1:2" ht="28.5">
      <c r="A70" s="31"/>
      <c r="B70" s="35" t="s">
        <v>189</v>
      </c>
    </row>
    <row r="71" spans="1:2" ht="14.25">
      <c r="A71" s="31"/>
      <c r="B71" s="36"/>
    </row>
    <row r="72" spans="1:2" ht="15">
      <c r="A72" s="33" t="s">
        <v>187</v>
      </c>
      <c r="B72" s="34" t="s">
        <v>190</v>
      </c>
    </row>
    <row r="73" spans="1:2" ht="28.5">
      <c r="A73" s="31"/>
      <c r="B73" s="35" t="s">
        <v>191</v>
      </c>
    </row>
    <row r="74" spans="1:2" ht="14.25">
      <c r="A74" s="31"/>
      <c r="B74" s="36"/>
    </row>
    <row r="75" spans="1:2" ht="15">
      <c r="A75" s="33" t="s">
        <v>187</v>
      </c>
      <c r="B75" s="37" t="s">
        <v>192</v>
      </c>
    </row>
    <row r="76" spans="1:2" ht="42.75">
      <c r="A76" s="31"/>
      <c r="B76" s="18" t="s">
        <v>193</v>
      </c>
    </row>
    <row r="77" spans="1:2" ht="14.25">
      <c r="A77" s="31"/>
      <c r="B77" s="31"/>
    </row>
    <row r="78" spans="1:2" ht="15">
      <c r="A78" s="33" t="s">
        <v>187</v>
      </c>
      <c r="B78" s="37" t="s">
        <v>194</v>
      </c>
    </row>
    <row r="79" spans="1:2" ht="28.5">
      <c r="A79" s="31"/>
      <c r="B79" s="18" t="s">
        <v>195</v>
      </c>
    </row>
    <row r="80" spans="1:2" ht="14.25">
      <c r="A80" s="31"/>
      <c r="B80" s="31"/>
    </row>
    <row r="81" spans="1:2" ht="15">
      <c r="A81" s="33" t="s">
        <v>187</v>
      </c>
      <c r="B81" s="37" t="s">
        <v>196</v>
      </c>
    </row>
    <row r="82" spans="1:2" ht="14.25">
      <c r="A82" s="31"/>
      <c r="B82" s="38" t="s">
        <v>197</v>
      </c>
    </row>
    <row r="83" spans="1:2" ht="14.25">
      <c r="A83" s="31"/>
      <c r="B83" s="38" t="s">
        <v>198</v>
      </c>
    </row>
    <row r="84" spans="1:2" ht="14.25">
      <c r="A84" s="31"/>
      <c r="B84" s="38" t="s">
        <v>199</v>
      </c>
    </row>
    <row r="85" spans="1:2" ht="15">
      <c r="A85" s="31"/>
      <c r="B85" s="39"/>
    </row>
    <row r="86" spans="1:2" ht="15">
      <c r="A86" s="33" t="s">
        <v>187</v>
      </c>
      <c r="B86" s="37" t="s">
        <v>200</v>
      </c>
    </row>
    <row r="87" spans="1:2" ht="42.75">
      <c r="A87" s="31"/>
      <c r="B87" s="18" t="s">
        <v>201</v>
      </c>
    </row>
    <row r="88" spans="1:2" ht="14.25">
      <c r="A88" s="31"/>
      <c r="B88" s="95" t="s">
        <v>202</v>
      </c>
    </row>
    <row r="89" spans="1:2" ht="57">
      <c r="A89" s="31"/>
      <c r="B89" s="96" t="s">
        <v>203</v>
      </c>
    </row>
    <row r="90" spans="1:2" ht="14.25">
      <c r="A90" s="31"/>
      <c r="B90" s="31"/>
    </row>
    <row r="91" spans="1:2" ht="15">
      <c r="A91" s="33" t="s">
        <v>187</v>
      </c>
      <c r="B91" s="37" t="s">
        <v>204</v>
      </c>
    </row>
    <row r="92" spans="1:2" ht="28.5">
      <c r="A92" s="19"/>
      <c r="B92" s="38" t="s">
        <v>205</v>
      </c>
    </row>
    <row r="94" spans="1:2">
      <c r="A94" s="40" t="s">
        <v>206</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2" t="s">
        <v>207</v>
      </c>
      <c r="B1" s="2"/>
    </row>
    <row r="2" spans="1:3" ht="15">
      <c r="B2" s="3"/>
    </row>
    <row r="3" spans="1:3" ht="15">
      <c r="A3" s="4"/>
      <c r="B3" s="5" t="s">
        <v>208</v>
      </c>
      <c r="C3" s="4"/>
    </row>
    <row r="4" spans="1:3" ht="14.25">
      <c r="A4" s="6"/>
      <c r="B4" s="7" t="s">
        <v>103</v>
      </c>
      <c r="C4" s="6"/>
    </row>
    <row r="5" spans="1:3" ht="15">
      <c r="A5" s="6"/>
      <c r="B5" s="8"/>
      <c r="C5" s="6"/>
    </row>
    <row r="6" spans="1:3" ht="15.75">
      <c r="A6" s="6"/>
      <c r="B6" s="9" t="s">
        <v>206</v>
      </c>
      <c r="C6" s="6"/>
    </row>
    <row r="7" spans="1:3" ht="15">
      <c r="A7" s="6"/>
      <c r="B7" s="8"/>
      <c r="C7" s="6"/>
    </row>
    <row r="8" spans="1:3" ht="30">
      <c r="A8" s="6"/>
      <c r="B8" s="8" t="s">
        <v>209</v>
      </c>
      <c r="C8" s="6"/>
    </row>
    <row r="9" spans="1:3" ht="15">
      <c r="A9" s="6"/>
      <c r="B9" s="8"/>
      <c r="C9" s="6"/>
    </row>
    <row r="10" spans="1:3" ht="46.5">
      <c r="A10" s="6"/>
      <c r="B10" s="8" t="s">
        <v>210</v>
      </c>
      <c r="C10" s="6"/>
    </row>
    <row r="11" spans="1:3" ht="15">
      <c r="A11" s="6"/>
      <c r="B11" s="8"/>
      <c r="C11" s="6"/>
    </row>
    <row r="12" spans="1:3" ht="45">
      <c r="A12" s="6"/>
      <c r="B12" s="8" t="s">
        <v>211</v>
      </c>
      <c r="C12" s="6"/>
    </row>
    <row r="13" spans="1:3" ht="15">
      <c r="A13" s="6"/>
      <c r="B13" s="8"/>
      <c r="C13" s="6"/>
    </row>
    <row r="14" spans="1:3" ht="60">
      <c r="A14" s="6"/>
      <c r="B14" s="8" t="s">
        <v>212</v>
      </c>
      <c r="C14" s="6"/>
    </row>
    <row r="15" spans="1:3" ht="15">
      <c r="A15" s="6"/>
      <c r="B15" s="8"/>
      <c r="C15" s="6"/>
    </row>
    <row r="16" spans="1:3" ht="30.75">
      <c r="A16" s="6"/>
      <c r="B16" s="8" t="s">
        <v>213</v>
      </c>
      <c r="C16" s="6"/>
    </row>
    <row r="17" spans="1:3" ht="15">
      <c r="A17" s="6"/>
      <c r="B17" s="8"/>
      <c r="C17" s="6"/>
    </row>
    <row r="18" spans="1:3" ht="15.75">
      <c r="A18" s="6"/>
      <c r="B18" s="9" t="s">
        <v>214</v>
      </c>
      <c r="C18" s="6"/>
    </row>
    <row r="19" spans="1:3" ht="15">
      <c r="A19" s="6"/>
      <c r="B19" s="10" t="s">
        <v>215</v>
      </c>
      <c r="C19" s="6"/>
    </row>
    <row r="20" spans="1:3" ht="15">
      <c r="A20" s="6"/>
      <c r="B20" s="11"/>
      <c r="C20" s="6"/>
    </row>
    <row r="21" spans="1:3">
      <c r="A21" s="6"/>
      <c r="B21" s="6"/>
      <c r="C21" s="6"/>
    </row>
    <row r="22" spans="1:3">
      <c r="A22" s="6"/>
      <c r="B22" s="6"/>
      <c r="C22" s="6"/>
    </row>
    <row r="23" spans="1:3">
      <c r="A23" s="6"/>
      <c r="B23" s="6"/>
      <c r="C23" s="6"/>
    </row>
    <row r="24" spans="1:3">
      <c r="A24" s="6"/>
      <c r="B24" s="6"/>
      <c r="C24" s="6"/>
    </row>
    <row r="25" spans="1:3">
      <c r="A25" s="6"/>
      <c r="B25" s="6"/>
      <c r="C25" s="6"/>
    </row>
    <row r="26" spans="1:3">
      <c r="A26" s="6"/>
      <c r="B26" s="6"/>
      <c r="C26" s="6"/>
    </row>
    <row r="27" spans="1:3">
      <c r="A27" s="6"/>
      <c r="B27" s="6"/>
      <c r="C27" s="6"/>
    </row>
    <row r="28" spans="1:3">
      <c r="A28" s="6"/>
      <c r="B28" s="6"/>
      <c r="C28" s="6"/>
    </row>
    <row r="29" spans="1:3">
      <c r="A29" s="6"/>
      <c r="B29" s="6"/>
      <c r="C29" s="6"/>
    </row>
  </sheetData>
  <hyperlinks>
    <hyperlink ref="B4" r:id="rId1"/>
    <hyperlink ref="B19" r:id="rId2"/>
  </hyperlinks>
  <pageMargins left="0.7" right="0.7" top="0.75" bottom="0.75" header="0.3" footer="0.3"/>
  <pageSetup orientation="portrait"/>
  <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BN105"/>
  <sheetViews>
    <sheetView showGridLines="0" workbookViewId="0">
      <pane ySplit="7" topLeftCell="A36" activePane="bottomLeft" state="frozen"/>
      <selection activeCell="F2" activeCellId="1" sqref="C1:E1048576 F1:F1048576"/>
      <selection pane="bottomLeft" activeCell="F2" activeCellId="1" sqref="C1:E1048576 F1:F1048576"/>
    </sheetView>
  </sheetViews>
  <sheetFormatPr defaultColWidth="9.140625" defaultRowHeight="12.75"/>
  <cols>
    <col min="1" max="1" width="6.85546875" customWidth="1"/>
    <col min="2" max="2" width="55.28515625" customWidth="1"/>
    <col min="3" max="3" width="13.42578125" customWidth="1"/>
    <col min="4" max="4" width="14" customWidth="1"/>
    <col min="5" max="6" width="12" style="171" customWidth="1"/>
    <col min="7" max="7" width="6" customWidth="1"/>
    <col min="8" max="8" width="6.7109375" customWidth="1"/>
    <col min="9" max="9" width="6.42578125" customWidth="1"/>
    <col min="10" max="10" width="1.85546875" customWidth="1"/>
    <col min="11" max="66" width="2.42578125" customWidth="1"/>
  </cols>
  <sheetData>
    <row r="1" spans="1:66" ht="30" customHeight="1">
      <c r="A1" s="47" t="s">
        <v>220</v>
      </c>
      <c r="B1" s="48"/>
      <c r="C1" s="48"/>
      <c r="D1" s="48"/>
      <c r="E1" s="169"/>
      <c r="F1" s="169"/>
      <c r="I1" s="73"/>
      <c r="K1" s="450"/>
      <c r="L1" s="450"/>
      <c r="M1" s="450"/>
      <c r="N1" s="450"/>
      <c r="O1" s="450"/>
      <c r="P1" s="450"/>
      <c r="Q1" s="450"/>
      <c r="R1" s="450"/>
      <c r="S1" s="450"/>
      <c r="T1" s="450"/>
      <c r="U1" s="450"/>
      <c r="V1" s="450"/>
      <c r="W1" s="450"/>
      <c r="X1" s="450"/>
      <c r="Y1" s="450"/>
      <c r="Z1" s="450"/>
      <c r="AA1" s="450"/>
      <c r="AB1" s="450"/>
      <c r="AC1" s="450"/>
      <c r="AD1" s="450"/>
      <c r="AE1" s="450"/>
    </row>
    <row r="2" spans="1:66" ht="18" customHeight="1">
      <c r="A2" s="49"/>
      <c r="B2" s="50"/>
      <c r="C2" s="50"/>
      <c r="D2" s="51"/>
      <c r="E2" s="170"/>
      <c r="F2" s="170"/>
      <c r="H2" s="52"/>
    </row>
    <row r="3" spans="1:66" ht="14.25">
      <c r="A3" s="49"/>
      <c r="H3" s="52"/>
      <c r="K3" s="74"/>
      <c r="L3" s="74"/>
      <c r="M3" s="74"/>
      <c r="N3" s="74"/>
      <c r="O3" s="74"/>
      <c r="P3" s="74"/>
      <c r="Q3" s="74"/>
      <c r="R3" s="74"/>
      <c r="S3" s="74"/>
      <c r="T3" s="74"/>
      <c r="U3" s="74"/>
      <c r="V3" s="74"/>
      <c r="W3" s="74"/>
      <c r="X3" s="74"/>
      <c r="Y3" s="74"/>
      <c r="Z3" s="74"/>
      <c r="AA3" s="74"/>
    </row>
    <row r="4" spans="1:66" ht="17.25" customHeight="1">
      <c r="A4" s="53"/>
      <c r="B4" s="54" t="s">
        <v>1</v>
      </c>
      <c r="C4" s="451">
        <v>45986</v>
      </c>
      <c r="D4" s="451"/>
      <c r="E4" s="451"/>
      <c r="F4" s="172"/>
      <c r="G4" s="54" t="s">
        <v>2</v>
      </c>
      <c r="H4" s="55">
        <v>1</v>
      </c>
      <c r="J4" s="53"/>
      <c r="K4" s="447" t="str">
        <f>"Week "&amp;(K6-($C$4-WEEKDAY($C$4,1)+2))/7+1</f>
        <v>Week 1</v>
      </c>
      <c r="L4" s="448"/>
      <c r="M4" s="448"/>
      <c r="N4" s="448"/>
      <c r="O4" s="448"/>
      <c r="P4" s="448"/>
      <c r="Q4" s="449"/>
      <c r="R4" s="447" t="str">
        <f>"Week "&amp;(R6-($C$4-WEEKDAY($C$4,1)+2))/7+1</f>
        <v>Week 2</v>
      </c>
      <c r="S4" s="448"/>
      <c r="T4" s="448"/>
      <c r="U4" s="448"/>
      <c r="V4" s="448"/>
      <c r="W4" s="448"/>
      <c r="X4" s="449"/>
      <c r="Y4" s="447" t="str">
        <f>"Week "&amp;(Y6-($C$4-WEEKDAY($C$4,1)+2))/7+1</f>
        <v>Week 3</v>
      </c>
      <c r="Z4" s="448"/>
      <c r="AA4" s="448"/>
      <c r="AB4" s="448"/>
      <c r="AC4" s="448"/>
      <c r="AD4" s="448"/>
      <c r="AE4" s="449"/>
      <c r="AF4" s="447" t="str">
        <f>"Week "&amp;(AF6-($C$4-WEEKDAY($C$4,1)+2))/7+1</f>
        <v>Week 4</v>
      </c>
      <c r="AG4" s="448"/>
      <c r="AH4" s="448"/>
      <c r="AI4" s="448"/>
      <c r="AJ4" s="448"/>
      <c r="AK4" s="448"/>
      <c r="AL4" s="449"/>
      <c r="AM4" s="447" t="str">
        <f>"Week "&amp;(AM6-($C$4-WEEKDAY($C$4,1)+2))/7+1</f>
        <v>Week 5</v>
      </c>
      <c r="AN4" s="448"/>
      <c r="AO4" s="448"/>
      <c r="AP4" s="448"/>
      <c r="AQ4" s="448"/>
      <c r="AR4" s="448"/>
      <c r="AS4" s="449"/>
      <c r="AT4" s="447" t="str">
        <f>"Week "&amp;(AT6-($C$4-WEEKDAY($C$4,1)+2))/7+1</f>
        <v>Week 6</v>
      </c>
      <c r="AU4" s="448"/>
      <c r="AV4" s="448"/>
      <c r="AW4" s="448"/>
      <c r="AX4" s="448"/>
      <c r="AY4" s="448"/>
      <c r="AZ4" s="449"/>
      <c r="BA4" s="447" t="str">
        <f>"Week "&amp;(BA6-($C$4-WEEKDAY($C$4,1)+2))/7+1</f>
        <v>Week 7</v>
      </c>
      <c r="BB4" s="448"/>
      <c r="BC4" s="448"/>
      <c r="BD4" s="448"/>
      <c r="BE4" s="448"/>
      <c r="BF4" s="448"/>
      <c r="BG4" s="449"/>
      <c r="BH4" s="447" t="str">
        <f>"Week "&amp;(BH6-($C$4-WEEKDAY($C$4,1)+2))/7+1</f>
        <v>Week 8</v>
      </c>
      <c r="BI4" s="448"/>
      <c r="BJ4" s="448"/>
      <c r="BK4" s="448"/>
      <c r="BL4" s="448"/>
      <c r="BM4" s="448"/>
      <c r="BN4" s="449"/>
    </row>
    <row r="5" spans="1:66" ht="17.25" customHeight="1">
      <c r="A5" s="53"/>
      <c r="B5" s="54" t="s">
        <v>3</v>
      </c>
      <c r="C5" s="446" t="s">
        <v>4</v>
      </c>
      <c r="D5" s="446"/>
      <c r="E5" s="446"/>
      <c r="F5" s="172"/>
      <c r="G5" s="53"/>
      <c r="H5" s="53"/>
      <c r="I5" s="53"/>
      <c r="J5" s="53"/>
      <c r="K5" s="443">
        <f>K6</f>
        <v>45985</v>
      </c>
      <c r="L5" s="444"/>
      <c r="M5" s="444"/>
      <c r="N5" s="444"/>
      <c r="O5" s="444"/>
      <c r="P5" s="444"/>
      <c r="Q5" s="445"/>
      <c r="R5" s="443">
        <f>R6</f>
        <v>45992</v>
      </c>
      <c r="S5" s="444"/>
      <c r="T5" s="444"/>
      <c r="U5" s="444"/>
      <c r="V5" s="444"/>
      <c r="W5" s="444"/>
      <c r="X5" s="445"/>
      <c r="Y5" s="443">
        <f>Y6</f>
        <v>45999</v>
      </c>
      <c r="Z5" s="444"/>
      <c r="AA5" s="444"/>
      <c r="AB5" s="444"/>
      <c r="AC5" s="444"/>
      <c r="AD5" s="444"/>
      <c r="AE5" s="445"/>
      <c r="AF5" s="443">
        <f>AF6</f>
        <v>46006</v>
      </c>
      <c r="AG5" s="444"/>
      <c r="AH5" s="444"/>
      <c r="AI5" s="444"/>
      <c r="AJ5" s="444"/>
      <c r="AK5" s="444"/>
      <c r="AL5" s="445"/>
      <c r="AM5" s="443">
        <f>AM6</f>
        <v>46013</v>
      </c>
      <c r="AN5" s="444"/>
      <c r="AO5" s="444"/>
      <c r="AP5" s="444"/>
      <c r="AQ5" s="444"/>
      <c r="AR5" s="444"/>
      <c r="AS5" s="445"/>
      <c r="AT5" s="443">
        <f>AT6</f>
        <v>46020</v>
      </c>
      <c r="AU5" s="444"/>
      <c r="AV5" s="444"/>
      <c r="AW5" s="444"/>
      <c r="AX5" s="444"/>
      <c r="AY5" s="444"/>
      <c r="AZ5" s="445"/>
      <c r="BA5" s="443">
        <f>BA6</f>
        <v>46027</v>
      </c>
      <c r="BB5" s="444"/>
      <c r="BC5" s="444"/>
      <c r="BD5" s="444"/>
      <c r="BE5" s="444"/>
      <c r="BF5" s="444"/>
      <c r="BG5" s="445"/>
      <c r="BH5" s="443">
        <f>BH6</f>
        <v>46034</v>
      </c>
      <c r="BI5" s="444"/>
      <c r="BJ5" s="444"/>
      <c r="BK5" s="444"/>
      <c r="BL5" s="444"/>
      <c r="BM5" s="444"/>
      <c r="BN5" s="445"/>
    </row>
    <row r="6" spans="1:66">
      <c r="A6" s="53"/>
      <c r="B6" s="53"/>
      <c r="C6" s="53"/>
      <c r="D6" s="53"/>
      <c r="E6" s="172"/>
      <c r="F6" s="172"/>
      <c r="G6" s="53"/>
      <c r="H6" s="53"/>
      <c r="I6" s="53"/>
      <c r="J6" s="53"/>
      <c r="K6" s="75">
        <f>C4-WEEKDAY(C4,1)+2+7*(H4-1)</f>
        <v>45985</v>
      </c>
      <c r="L6" s="76">
        <f t="shared" ref="L6:BN6" si="0">K6+1</f>
        <v>45986</v>
      </c>
      <c r="M6" s="76">
        <f t="shared" si="0"/>
        <v>45987</v>
      </c>
      <c r="N6" s="76">
        <f t="shared" si="0"/>
        <v>45988</v>
      </c>
      <c r="O6" s="76">
        <f t="shared" si="0"/>
        <v>45989</v>
      </c>
      <c r="P6" s="76">
        <f t="shared" si="0"/>
        <v>45990</v>
      </c>
      <c r="Q6" s="84">
        <f t="shared" si="0"/>
        <v>45991</v>
      </c>
      <c r="R6" s="75">
        <f t="shared" si="0"/>
        <v>45992</v>
      </c>
      <c r="S6" s="76">
        <f t="shared" si="0"/>
        <v>45993</v>
      </c>
      <c r="T6" s="76">
        <f t="shared" si="0"/>
        <v>45994</v>
      </c>
      <c r="U6" s="76">
        <f t="shared" si="0"/>
        <v>45995</v>
      </c>
      <c r="V6" s="76">
        <f t="shared" si="0"/>
        <v>45996</v>
      </c>
      <c r="W6" s="76">
        <f t="shared" si="0"/>
        <v>45997</v>
      </c>
      <c r="X6" s="84">
        <f t="shared" si="0"/>
        <v>45998</v>
      </c>
      <c r="Y6" s="75">
        <f t="shared" si="0"/>
        <v>45999</v>
      </c>
      <c r="Z6" s="76">
        <f t="shared" si="0"/>
        <v>46000</v>
      </c>
      <c r="AA6" s="76">
        <f t="shared" si="0"/>
        <v>46001</v>
      </c>
      <c r="AB6" s="76">
        <f t="shared" si="0"/>
        <v>46002</v>
      </c>
      <c r="AC6" s="76">
        <f t="shared" si="0"/>
        <v>46003</v>
      </c>
      <c r="AD6" s="76">
        <f t="shared" si="0"/>
        <v>46004</v>
      </c>
      <c r="AE6" s="84">
        <f t="shared" si="0"/>
        <v>46005</v>
      </c>
      <c r="AF6" s="75">
        <f t="shared" si="0"/>
        <v>46006</v>
      </c>
      <c r="AG6" s="76">
        <f t="shared" si="0"/>
        <v>46007</v>
      </c>
      <c r="AH6" s="76">
        <f t="shared" si="0"/>
        <v>46008</v>
      </c>
      <c r="AI6" s="76">
        <f t="shared" si="0"/>
        <v>46009</v>
      </c>
      <c r="AJ6" s="76">
        <f t="shared" si="0"/>
        <v>46010</v>
      </c>
      <c r="AK6" s="76">
        <f t="shared" si="0"/>
        <v>46011</v>
      </c>
      <c r="AL6" s="84">
        <f t="shared" si="0"/>
        <v>46012</v>
      </c>
      <c r="AM6" s="75">
        <f t="shared" si="0"/>
        <v>46013</v>
      </c>
      <c r="AN6" s="76">
        <f t="shared" si="0"/>
        <v>46014</v>
      </c>
      <c r="AO6" s="76">
        <f t="shared" si="0"/>
        <v>46015</v>
      </c>
      <c r="AP6" s="76">
        <f t="shared" si="0"/>
        <v>46016</v>
      </c>
      <c r="AQ6" s="76">
        <f t="shared" si="0"/>
        <v>46017</v>
      </c>
      <c r="AR6" s="76">
        <f t="shared" si="0"/>
        <v>46018</v>
      </c>
      <c r="AS6" s="84">
        <f t="shared" si="0"/>
        <v>46019</v>
      </c>
      <c r="AT6" s="75">
        <f t="shared" si="0"/>
        <v>46020</v>
      </c>
      <c r="AU6" s="76">
        <f t="shared" si="0"/>
        <v>46021</v>
      </c>
      <c r="AV6" s="76">
        <f t="shared" si="0"/>
        <v>46022</v>
      </c>
      <c r="AW6" s="76">
        <f t="shared" si="0"/>
        <v>46023</v>
      </c>
      <c r="AX6" s="76">
        <f t="shared" si="0"/>
        <v>46024</v>
      </c>
      <c r="AY6" s="76">
        <f t="shared" si="0"/>
        <v>46025</v>
      </c>
      <c r="AZ6" s="84">
        <f t="shared" si="0"/>
        <v>46026</v>
      </c>
      <c r="BA6" s="75">
        <f t="shared" si="0"/>
        <v>46027</v>
      </c>
      <c r="BB6" s="76">
        <f t="shared" si="0"/>
        <v>46028</v>
      </c>
      <c r="BC6" s="76">
        <f t="shared" si="0"/>
        <v>46029</v>
      </c>
      <c r="BD6" s="76">
        <f t="shared" si="0"/>
        <v>46030</v>
      </c>
      <c r="BE6" s="76">
        <f t="shared" si="0"/>
        <v>46031</v>
      </c>
      <c r="BF6" s="76">
        <f t="shared" si="0"/>
        <v>46032</v>
      </c>
      <c r="BG6" s="84">
        <f t="shared" si="0"/>
        <v>46033</v>
      </c>
      <c r="BH6" s="75">
        <f t="shared" si="0"/>
        <v>46034</v>
      </c>
      <c r="BI6" s="76">
        <f t="shared" si="0"/>
        <v>46035</v>
      </c>
      <c r="BJ6" s="76">
        <f t="shared" si="0"/>
        <v>46036</v>
      </c>
      <c r="BK6" s="76">
        <f t="shared" si="0"/>
        <v>46037</v>
      </c>
      <c r="BL6" s="76">
        <f t="shared" si="0"/>
        <v>46038</v>
      </c>
      <c r="BM6" s="76">
        <f t="shared" si="0"/>
        <v>46039</v>
      </c>
      <c r="BN6" s="84">
        <f t="shared" si="0"/>
        <v>46040</v>
      </c>
    </row>
    <row r="7" spans="1:66" ht="24.75" thickBot="1">
      <c r="A7" s="56" t="s">
        <v>5</v>
      </c>
      <c r="B7" s="56" t="s">
        <v>6</v>
      </c>
      <c r="C7" s="57" t="s">
        <v>7</v>
      </c>
      <c r="D7" s="58" t="s">
        <v>8</v>
      </c>
      <c r="E7" s="173" t="s">
        <v>9</v>
      </c>
      <c r="F7" s="173" t="s">
        <v>10</v>
      </c>
      <c r="G7" s="57" t="s">
        <v>11</v>
      </c>
      <c r="H7" s="57" t="s">
        <v>12</v>
      </c>
      <c r="I7" s="57" t="s">
        <v>13</v>
      </c>
      <c r="J7" s="57"/>
      <c r="K7" s="77" t="str">
        <f t="shared" ref="K7:BN7" si="1">CHOOSE(WEEKDAY(K6,1),"S","M","T","W","T","F","S")</f>
        <v>M</v>
      </c>
      <c r="L7" s="78" t="str">
        <f t="shared" si="1"/>
        <v>T</v>
      </c>
      <c r="M7" s="78" t="str">
        <f t="shared" si="1"/>
        <v>W</v>
      </c>
      <c r="N7" s="78" t="str">
        <f t="shared" si="1"/>
        <v>T</v>
      </c>
      <c r="O7" s="78" t="str">
        <f t="shared" si="1"/>
        <v>F</v>
      </c>
      <c r="P7" s="78" t="str">
        <f t="shared" si="1"/>
        <v>S</v>
      </c>
      <c r="Q7" s="85" t="str">
        <f t="shared" si="1"/>
        <v>S</v>
      </c>
      <c r="R7" s="77" t="str">
        <f t="shared" si="1"/>
        <v>M</v>
      </c>
      <c r="S7" s="78" t="str">
        <f t="shared" si="1"/>
        <v>T</v>
      </c>
      <c r="T7" s="78" t="str">
        <f t="shared" si="1"/>
        <v>W</v>
      </c>
      <c r="U7" s="78" t="str">
        <f t="shared" si="1"/>
        <v>T</v>
      </c>
      <c r="V7" s="78" t="str">
        <f t="shared" si="1"/>
        <v>F</v>
      </c>
      <c r="W7" s="78" t="str">
        <f t="shared" si="1"/>
        <v>S</v>
      </c>
      <c r="X7" s="85" t="str">
        <f t="shared" si="1"/>
        <v>S</v>
      </c>
      <c r="Y7" s="77" t="str">
        <f t="shared" si="1"/>
        <v>M</v>
      </c>
      <c r="Z7" s="78" t="str">
        <f t="shared" si="1"/>
        <v>T</v>
      </c>
      <c r="AA7" s="78" t="str">
        <f t="shared" si="1"/>
        <v>W</v>
      </c>
      <c r="AB7" s="78" t="str">
        <f t="shared" si="1"/>
        <v>T</v>
      </c>
      <c r="AC7" s="78" t="str">
        <f t="shared" si="1"/>
        <v>F</v>
      </c>
      <c r="AD7" s="78" t="str">
        <f t="shared" si="1"/>
        <v>S</v>
      </c>
      <c r="AE7" s="85" t="str">
        <f t="shared" si="1"/>
        <v>S</v>
      </c>
      <c r="AF7" s="77" t="str">
        <f t="shared" si="1"/>
        <v>M</v>
      </c>
      <c r="AG7" s="78" t="str">
        <f t="shared" si="1"/>
        <v>T</v>
      </c>
      <c r="AH7" s="78" t="str">
        <f t="shared" si="1"/>
        <v>W</v>
      </c>
      <c r="AI7" s="78" t="str">
        <f t="shared" si="1"/>
        <v>T</v>
      </c>
      <c r="AJ7" s="78" t="str">
        <f t="shared" si="1"/>
        <v>F</v>
      </c>
      <c r="AK7" s="78" t="str">
        <f t="shared" si="1"/>
        <v>S</v>
      </c>
      <c r="AL7" s="85" t="str">
        <f t="shared" si="1"/>
        <v>S</v>
      </c>
      <c r="AM7" s="77" t="str">
        <f t="shared" si="1"/>
        <v>M</v>
      </c>
      <c r="AN7" s="78" t="str">
        <f t="shared" si="1"/>
        <v>T</v>
      </c>
      <c r="AO7" s="78" t="str">
        <f t="shared" si="1"/>
        <v>W</v>
      </c>
      <c r="AP7" s="78" t="str">
        <f t="shared" si="1"/>
        <v>T</v>
      </c>
      <c r="AQ7" s="78" t="str">
        <f t="shared" si="1"/>
        <v>F</v>
      </c>
      <c r="AR7" s="78" t="str">
        <f t="shared" si="1"/>
        <v>S</v>
      </c>
      <c r="AS7" s="85" t="str">
        <f t="shared" si="1"/>
        <v>S</v>
      </c>
      <c r="AT7" s="77" t="str">
        <f t="shared" si="1"/>
        <v>M</v>
      </c>
      <c r="AU7" s="78" t="str">
        <f t="shared" si="1"/>
        <v>T</v>
      </c>
      <c r="AV7" s="78" t="str">
        <f t="shared" si="1"/>
        <v>W</v>
      </c>
      <c r="AW7" s="78" t="str">
        <f t="shared" si="1"/>
        <v>T</v>
      </c>
      <c r="AX7" s="78" t="str">
        <f t="shared" si="1"/>
        <v>F</v>
      </c>
      <c r="AY7" s="78" t="str">
        <f t="shared" si="1"/>
        <v>S</v>
      </c>
      <c r="AZ7" s="85" t="str">
        <f t="shared" si="1"/>
        <v>S</v>
      </c>
      <c r="BA7" s="77" t="str">
        <f t="shared" si="1"/>
        <v>M</v>
      </c>
      <c r="BB7" s="78" t="str">
        <f t="shared" si="1"/>
        <v>T</v>
      </c>
      <c r="BC7" s="78" t="str">
        <f t="shared" si="1"/>
        <v>W</v>
      </c>
      <c r="BD7" s="78" t="str">
        <f t="shared" si="1"/>
        <v>T</v>
      </c>
      <c r="BE7" s="78" t="str">
        <f t="shared" si="1"/>
        <v>F</v>
      </c>
      <c r="BF7" s="78" t="str">
        <f t="shared" si="1"/>
        <v>S</v>
      </c>
      <c r="BG7" s="85" t="str">
        <f t="shared" si="1"/>
        <v>S</v>
      </c>
      <c r="BH7" s="77" t="str">
        <f t="shared" si="1"/>
        <v>M</v>
      </c>
      <c r="BI7" s="78" t="str">
        <f t="shared" si="1"/>
        <v>T</v>
      </c>
      <c r="BJ7" s="78" t="str">
        <f t="shared" si="1"/>
        <v>W</v>
      </c>
      <c r="BK7" s="78" t="str">
        <f t="shared" si="1"/>
        <v>T</v>
      </c>
      <c r="BL7" s="78" t="str">
        <f t="shared" si="1"/>
        <v>F</v>
      </c>
      <c r="BM7" s="78" t="str">
        <f t="shared" si="1"/>
        <v>S</v>
      </c>
      <c r="BN7" s="85" t="str">
        <f t="shared" si="1"/>
        <v>S</v>
      </c>
    </row>
    <row r="8" spans="1:66" s="45" customFormat="1" ht="18">
      <c r="A8" s="59" t="str">
        <f>IF(ISERROR(VALUE(SUBSTITUTE(prevWBS,".",""))),"1",IF(ISERROR(FIND("`",SUBSTITUTE(prevWBS,".","`",1))),TEXT(VALUE(prevWBS)+1,"#"),TEXT(VALUE(LEFT(prevWBS,FIND("`",SUBSTITUTE(prevWBS,".","`",1))-1))+1,"#")))</f>
        <v>1</v>
      </c>
      <c r="B8" s="60" t="s">
        <v>14</v>
      </c>
      <c r="C8" s="61"/>
      <c r="D8" s="62"/>
      <c r="E8" s="174"/>
      <c r="F8" s="178" t="str">
        <f t="shared" ref="F8:F46" si="2">IF(ISBLANK(E8)," - ",IF(G8=0,E8,E8+G8-1))</f>
        <v xml:space="preserve"> - </v>
      </c>
      <c r="G8" s="63"/>
      <c r="H8" s="64"/>
      <c r="I8" s="79" t="str">
        <f t="shared" ref="I8:I71" si="3">IF(OR(F8=0,E8=0)," - ",NETWORKDAYS(E8,F8))</f>
        <v xml:space="preserve"> - </v>
      </c>
      <c r="J8" s="80"/>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row>
    <row r="9" spans="1:66" s="46" customFormat="1" ht="18">
      <c r="A9" s="65" t="str">
        <f t="shared" ref="A9:A46"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6" t="s">
        <v>15</v>
      </c>
      <c r="C9" s="46" t="s">
        <v>16</v>
      </c>
      <c r="D9" s="67"/>
      <c r="E9" s="175">
        <v>45987</v>
      </c>
      <c r="F9" s="179">
        <f t="shared" si="2"/>
        <v>45987</v>
      </c>
      <c r="G9" s="68">
        <v>1</v>
      </c>
      <c r="H9" s="69">
        <v>1</v>
      </c>
      <c r="I9" s="82">
        <f t="shared" si="3"/>
        <v>1</v>
      </c>
      <c r="J9" s="83"/>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row>
    <row r="10" spans="1:66" s="46" customFormat="1" ht="18">
      <c r="A10" s="65" t="str">
        <f t="shared" si="4"/>
        <v>1.2</v>
      </c>
      <c r="B10" s="66" t="s">
        <v>221</v>
      </c>
      <c r="C10" s="46" t="s">
        <v>16</v>
      </c>
      <c r="D10" s="67"/>
      <c r="E10" s="175">
        <v>45988</v>
      </c>
      <c r="F10" s="179">
        <f t="shared" si="2"/>
        <v>46054</v>
      </c>
      <c r="G10" s="68">
        <v>67</v>
      </c>
      <c r="H10" s="69">
        <v>0.3</v>
      </c>
      <c r="I10" s="82">
        <f t="shared" si="3"/>
        <v>47</v>
      </c>
      <c r="J10" s="83"/>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row>
    <row r="11" spans="1:66" s="46" customFormat="1" ht="18">
      <c r="A11" s="65" t="str">
        <f t="shared" si="4"/>
        <v>1.3</v>
      </c>
      <c r="B11" s="66" t="s">
        <v>18</v>
      </c>
      <c r="C11" s="46" t="s">
        <v>16</v>
      </c>
      <c r="D11" s="67"/>
      <c r="E11" s="175">
        <v>45995</v>
      </c>
      <c r="F11" s="179">
        <f t="shared" si="2"/>
        <v>46001</v>
      </c>
      <c r="G11" s="68">
        <v>7</v>
      </c>
      <c r="H11" s="69">
        <v>1</v>
      </c>
      <c r="I11" s="82">
        <f t="shared" si="3"/>
        <v>5</v>
      </c>
      <c r="J11" s="83"/>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row>
    <row r="12" spans="1:66" s="46" customFormat="1" ht="18">
      <c r="A12" s="65" t="str">
        <f t="shared" si="4"/>
        <v>1.4</v>
      </c>
      <c r="B12" s="66" t="s">
        <v>19</v>
      </c>
      <c r="C12" s="46" t="s">
        <v>20</v>
      </c>
      <c r="D12" s="67"/>
      <c r="E12" s="175">
        <v>46009</v>
      </c>
      <c r="F12" s="179">
        <f t="shared" si="2"/>
        <v>46014</v>
      </c>
      <c r="G12" s="68">
        <v>6</v>
      </c>
      <c r="H12" s="69">
        <v>1</v>
      </c>
      <c r="I12" s="82">
        <f t="shared" si="3"/>
        <v>4</v>
      </c>
      <c r="J12" s="83"/>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row>
    <row r="13" spans="1:66" s="46" customFormat="1" ht="18">
      <c r="A13" s="65" t="str">
        <f t="shared" si="4"/>
        <v>1.5</v>
      </c>
      <c r="B13" s="66" t="s">
        <v>21</v>
      </c>
      <c r="C13" s="46" t="s">
        <v>16</v>
      </c>
      <c r="D13" s="67"/>
      <c r="E13" s="175">
        <v>46021</v>
      </c>
      <c r="F13" s="179">
        <f t="shared" si="2"/>
        <v>46021</v>
      </c>
      <c r="G13" s="68">
        <v>1</v>
      </c>
      <c r="H13" s="69">
        <v>1</v>
      </c>
      <c r="I13" s="82">
        <f t="shared" si="3"/>
        <v>1</v>
      </c>
      <c r="J13" s="83"/>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row>
    <row r="14" spans="1:66" s="46" customFormat="1" ht="18">
      <c r="A14" s="65" t="str">
        <f t="shared" si="4"/>
        <v>1.6</v>
      </c>
      <c r="B14" s="66" t="s">
        <v>22</v>
      </c>
      <c r="C14" s="46" t="s">
        <v>20</v>
      </c>
      <c r="D14" s="67"/>
      <c r="E14" s="175">
        <v>46021</v>
      </c>
      <c r="F14" s="179">
        <f t="shared" si="2"/>
        <v>46030</v>
      </c>
      <c r="G14" s="68">
        <v>10</v>
      </c>
      <c r="H14" s="70">
        <v>1</v>
      </c>
      <c r="I14" s="82">
        <f t="shared" si="3"/>
        <v>8</v>
      </c>
      <c r="J14" s="83"/>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row>
    <row r="15" spans="1:66" s="46" customFormat="1" ht="18">
      <c r="A15" s="65" t="str">
        <f t="shared" si="4"/>
        <v>1.7</v>
      </c>
      <c r="B15" s="66" t="s">
        <v>23</v>
      </c>
      <c r="C15" s="46" t="s">
        <v>16</v>
      </c>
      <c r="D15" s="67"/>
      <c r="E15" s="175">
        <v>46028</v>
      </c>
      <c r="F15" s="179">
        <f t="shared" si="2"/>
        <v>46030</v>
      </c>
      <c r="G15" s="68">
        <v>3</v>
      </c>
      <c r="H15" s="70">
        <v>1</v>
      </c>
      <c r="I15" s="82">
        <f t="shared" si="3"/>
        <v>3</v>
      </c>
      <c r="J15" s="83"/>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row>
    <row r="16" spans="1:66" s="46" customFormat="1" ht="18">
      <c r="A16" s="65" t="str">
        <f t="shared" si="4"/>
        <v>1.8</v>
      </c>
      <c r="B16" s="66" t="s">
        <v>24</v>
      </c>
      <c r="C16" s="46" t="s">
        <v>20</v>
      </c>
      <c r="D16" s="67"/>
      <c r="E16" s="175">
        <v>46031</v>
      </c>
      <c r="F16" s="179">
        <f t="shared" si="2"/>
        <v>46040</v>
      </c>
      <c r="G16" s="68">
        <v>10</v>
      </c>
      <c r="H16" s="69">
        <v>0</v>
      </c>
      <c r="I16" s="82">
        <f t="shared" si="3"/>
        <v>6</v>
      </c>
      <c r="J16" s="83"/>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row>
    <row r="17" spans="1:66" s="46" customFormat="1" ht="18">
      <c r="A17" s="65" t="str">
        <f t="shared" si="4"/>
        <v>1.9</v>
      </c>
      <c r="B17" s="66" t="s">
        <v>25</v>
      </c>
      <c r="C17" s="46" t="s">
        <v>16</v>
      </c>
      <c r="D17" s="67"/>
      <c r="E17" s="175">
        <v>46030</v>
      </c>
      <c r="F17" s="179">
        <f t="shared" si="2"/>
        <v>46030</v>
      </c>
      <c r="G17" s="68">
        <v>1</v>
      </c>
      <c r="H17" s="70">
        <v>0.8</v>
      </c>
      <c r="I17" s="82">
        <f t="shared" si="3"/>
        <v>1</v>
      </c>
      <c r="J17" s="83"/>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row>
    <row r="18" spans="1:66" s="46" customFormat="1" ht="18">
      <c r="A18" s="65" t="str">
        <f t="shared" si="4"/>
        <v>1.10</v>
      </c>
      <c r="B18" s="66" t="s">
        <v>26</v>
      </c>
      <c r="C18" s="46" t="s">
        <v>28</v>
      </c>
      <c r="D18" s="67"/>
      <c r="E18" s="175"/>
      <c r="F18" s="179" t="str">
        <f t="shared" si="2"/>
        <v xml:space="preserve"> - </v>
      </c>
      <c r="G18" s="68">
        <v>10</v>
      </c>
      <c r="H18" s="69">
        <v>0</v>
      </c>
      <c r="I18" s="82" t="str">
        <f t="shared" si="3"/>
        <v xml:space="preserve"> - </v>
      </c>
      <c r="J18" s="83"/>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row>
    <row r="19" spans="1:66" s="46" customFormat="1" ht="24">
      <c r="A19" s="65" t="str">
        <f t="shared" si="4"/>
        <v>1.11</v>
      </c>
      <c r="B19" s="66" t="s">
        <v>27</v>
      </c>
      <c r="C19" s="46" t="s">
        <v>28</v>
      </c>
      <c r="D19" s="67"/>
      <c r="E19" s="175"/>
      <c r="F19" s="179" t="str">
        <f t="shared" si="2"/>
        <v xml:space="preserve"> - </v>
      </c>
      <c r="G19" s="68">
        <v>10</v>
      </c>
      <c r="H19" s="69">
        <v>0</v>
      </c>
      <c r="I19" s="82" t="str">
        <f t="shared" si="3"/>
        <v xml:space="preserve"> - </v>
      </c>
      <c r="J19" s="83"/>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row>
    <row r="20" spans="1:66" s="46" customFormat="1" ht="18">
      <c r="A20" s="65" t="str">
        <f t="shared" si="4"/>
        <v>1.12</v>
      </c>
      <c r="B20" s="71" t="s">
        <v>29</v>
      </c>
      <c r="C20" s="46" t="s">
        <v>28</v>
      </c>
      <c r="D20" s="67"/>
      <c r="E20" s="175">
        <v>45676</v>
      </c>
      <c r="F20" s="179">
        <f t="shared" si="2"/>
        <v>45683</v>
      </c>
      <c r="G20" s="68">
        <v>8</v>
      </c>
      <c r="H20" s="69">
        <v>0</v>
      </c>
      <c r="I20" s="82">
        <f t="shared" si="3"/>
        <v>5</v>
      </c>
      <c r="J20" s="83"/>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row>
    <row r="21" spans="1:66" s="46" customFormat="1" ht="18">
      <c r="A21" s="65" t="str">
        <f t="shared" si="4"/>
        <v>1.13</v>
      </c>
      <c r="B21" s="72" t="s">
        <v>30</v>
      </c>
      <c r="C21" s="46" t="s">
        <v>20</v>
      </c>
      <c r="D21" s="67"/>
      <c r="E21" s="175">
        <v>45676</v>
      </c>
      <c r="F21" s="179">
        <f t="shared" si="2"/>
        <v>45683</v>
      </c>
      <c r="G21" s="68">
        <v>8</v>
      </c>
      <c r="H21" s="69">
        <v>0</v>
      </c>
      <c r="I21" s="82">
        <f t="shared" si="3"/>
        <v>5</v>
      </c>
      <c r="J21" s="83"/>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row>
    <row r="22" spans="1:66" s="46" customFormat="1" ht="18">
      <c r="A22" s="65" t="str">
        <f t="shared" si="4"/>
        <v>1.14</v>
      </c>
      <c r="B22" s="66" t="s">
        <v>31</v>
      </c>
      <c r="C22" s="46" t="s">
        <v>28</v>
      </c>
      <c r="D22" s="67"/>
      <c r="E22" s="175">
        <f t="shared" ref="E22:E46" si="5">F20+1</f>
        <v>45684</v>
      </c>
      <c r="F22" s="179">
        <f t="shared" si="2"/>
        <v>45691</v>
      </c>
      <c r="G22" s="68">
        <v>8</v>
      </c>
      <c r="H22" s="69">
        <v>0</v>
      </c>
      <c r="I22" s="82">
        <f t="shared" si="3"/>
        <v>6</v>
      </c>
      <c r="J22" s="83"/>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row>
    <row r="23" spans="1:66" s="46" customFormat="1" ht="18">
      <c r="A23" s="65" t="str">
        <f t="shared" si="4"/>
        <v>1.15</v>
      </c>
      <c r="B23" s="66" t="s">
        <v>32</v>
      </c>
      <c r="C23" s="46" t="s">
        <v>20</v>
      </c>
      <c r="D23" s="67"/>
      <c r="E23" s="175">
        <f t="shared" si="5"/>
        <v>45684</v>
      </c>
      <c r="F23" s="179">
        <f t="shared" si="2"/>
        <v>45691</v>
      </c>
      <c r="G23" s="68">
        <v>8</v>
      </c>
      <c r="H23" s="69">
        <v>0</v>
      </c>
      <c r="I23" s="82">
        <f t="shared" si="3"/>
        <v>6</v>
      </c>
      <c r="J23" s="83"/>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row>
    <row r="24" spans="1:66" s="46" customFormat="1" ht="18">
      <c r="A24" s="65" t="str">
        <f t="shared" si="4"/>
        <v>1.16</v>
      </c>
      <c r="B24" s="66" t="s">
        <v>33</v>
      </c>
      <c r="C24" s="46" t="s">
        <v>28</v>
      </c>
      <c r="D24" s="67"/>
      <c r="E24" s="175">
        <f t="shared" si="5"/>
        <v>45692</v>
      </c>
      <c r="F24" s="179">
        <f t="shared" si="2"/>
        <v>45699</v>
      </c>
      <c r="G24" s="68">
        <v>8</v>
      </c>
      <c r="H24" s="69">
        <v>0</v>
      </c>
      <c r="I24" s="82">
        <f t="shared" si="3"/>
        <v>6</v>
      </c>
      <c r="J24" s="83"/>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row>
    <row r="25" spans="1:66" s="46" customFormat="1" ht="18">
      <c r="A25" s="65" t="str">
        <f t="shared" si="4"/>
        <v>1.17</v>
      </c>
      <c r="B25" s="66" t="s">
        <v>34</v>
      </c>
      <c r="C25" s="46" t="s">
        <v>20</v>
      </c>
      <c r="D25" s="67"/>
      <c r="E25" s="175">
        <f t="shared" si="5"/>
        <v>45692</v>
      </c>
      <c r="F25" s="179">
        <f t="shared" si="2"/>
        <v>45699</v>
      </c>
      <c r="G25" s="68">
        <v>8</v>
      </c>
      <c r="H25" s="69">
        <v>0</v>
      </c>
      <c r="I25" s="82">
        <f t="shared" si="3"/>
        <v>6</v>
      </c>
      <c r="J25" s="83"/>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row>
    <row r="26" spans="1:66" s="46" customFormat="1" ht="18">
      <c r="A26" s="65" t="str">
        <f t="shared" si="4"/>
        <v>1.18</v>
      </c>
      <c r="B26" s="66" t="s">
        <v>35</v>
      </c>
      <c r="C26" s="46" t="s">
        <v>28</v>
      </c>
      <c r="D26" s="67"/>
      <c r="E26" s="175">
        <f t="shared" si="5"/>
        <v>45700</v>
      </c>
      <c r="F26" s="179">
        <f t="shared" si="2"/>
        <v>45707</v>
      </c>
      <c r="G26" s="68">
        <v>8</v>
      </c>
      <c r="H26" s="69">
        <v>0</v>
      </c>
      <c r="I26" s="82">
        <f t="shared" si="3"/>
        <v>6</v>
      </c>
      <c r="J26" s="83"/>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row>
    <row r="27" spans="1:66" s="46" customFormat="1" ht="18">
      <c r="A27" s="65" t="str">
        <f t="shared" si="4"/>
        <v>1.19</v>
      </c>
      <c r="B27" s="66" t="s">
        <v>36</v>
      </c>
      <c r="C27" s="46" t="s">
        <v>20</v>
      </c>
      <c r="D27" s="67"/>
      <c r="E27" s="175">
        <f t="shared" si="5"/>
        <v>45700</v>
      </c>
      <c r="F27" s="179">
        <f t="shared" si="2"/>
        <v>45707</v>
      </c>
      <c r="G27" s="68">
        <v>8</v>
      </c>
      <c r="H27" s="69">
        <v>0</v>
      </c>
      <c r="I27" s="82">
        <f t="shared" si="3"/>
        <v>6</v>
      </c>
      <c r="J27" s="83"/>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row>
    <row r="28" spans="1:66" s="46" customFormat="1" ht="18">
      <c r="A28" s="65" t="str">
        <f t="shared" si="4"/>
        <v>1.20</v>
      </c>
      <c r="B28" s="66" t="s">
        <v>37</v>
      </c>
      <c r="C28" s="46" t="s">
        <v>28</v>
      </c>
      <c r="D28" s="67"/>
      <c r="E28" s="175">
        <f t="shared" si="5"/>
        <v>45708</v>
      </c>
      <c r="F28" s="179">
        <f t="shared" si="2"/>
        <v>45715</v>
      </c>
      <c r="G28" s="68">
        <v>8</v>
      </c>
      <c r="H28" s="69">
        <v>0</v>
      </c>
      <c r="I28" s="82">
        <f t="shared" si="3"/>
        <v>6</v>
      </c>
      <c r="J28" s="83"/>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row>
    <row r="29" spans="1:66" s="46" customFormat="1" ht="18">
      <c r="A29" s="65" t="str">
        <f t="shared" si="4"/>
        <v>1.21</v>
      </c>
      <c r="B29" s="66" t="s">
        <v>38</v>
      </c>
      <c r="C29" s="46" t="s">
        <v>20</v>
      </c>
      <c r="D29" s="67"/>
      <c r="E29" s="175">
        <f t="shared" si="5"/>
        <v>45708</v>
      </c>
      <c r="F29" s="179">
        <f t="shared" si="2"/>
        <v>45715</v>
      </c>
      <c r="G29" s="68">
        <v>8</v>
      </c>
      <c r="H29" s="69">
        <v>0</v>
      </c>
      <c r="I29" s="82">
        <f t="shared" si="3"/>
        <v>6</v>
      </c>
      <c r="J29" s="83"/>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row>
    <row r="30" spans="1:66" s="46" customFormat="1" ht="18">
      <c r="A30" s="65" t="str">
        <f t="shared" si="4"/>
        <v>1.22</v>
      </c>
      <c r="B30" s="66" t="s">
        <v>39</v>
      </c>
      <c r="C30" s="46" t="s">
        <v>28</v>
      </c>
      <c r="D30" s="67"/>
      <c r="E30" s="175">
        <f t="shared" si="5"/>
        <v>45716</v>
      </c>
      <c r="F30" s="179">
        <f t="shared" si="2"/>
        <v>45723</v>
      </c>
      <c r="G30" s="68">
        <v>8</v>
      </c>
      <c r="H30" s="69">
        <v>0</v>
      </c>
      <c r="I30" s="82">
        <f t="shared" si="3"/>
        <v>6</v>
      </c>
      <c r="J30" s="83"/>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row>
    <row r="31" spans="1:66" s="46" customFormat="1" ht="18">
      <c r="A31" s="65" t="str">
        <f t="shared" si="4"/>
        <v>1.23</v>
      </c>
      <c r="B31" s="66" t="s">
        <v>40</v>
      </c>
      <c r="C31" s="46" t="s">
        <v>20</v>
      </c>
      <c r="D31" s="67"/>
      <c r="E31" s="175">
        <f t="shared" si="5"/>
        <v>45716</v>
      </c>
      <c r="F31" s="179">
        <f t="shared" si="2"/>
        <v>45723</v>
      </c>
      <c r="G31" s="68">
        <v>8</v>
      </c>
      <c r="H31" s="69">
        <v>0</v>
      </c>
      <c r="I31" s="82">
        <f t="shared" si="3"/>
        <v>6</v>
      </c>
      <c r="J31" s="83"/>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row>
    <row r="32" spans="1:66" s="46" customFormat="1" ht="18">
      <c r="A32" s="65" t="str">
        <f t="shared" si="4"/>
        <v>1.24</v>
      </c>
      <c r="B32" s="66" t="s">
        <v>41</v>
      </c>
      <c r="C32" s="46" t="s">
        <v>28</v>
      </c>
      <c r="D32" s="67"/>
      <c r="E32" s="175">
        <f t="shared" si="5"/>
        <v>45724</v>
      </c>
      <c r="F32" s="179">
        <f t="shared" si="2"/>
        <v>45731</v>
      </c>
      <c r="G32" s="68">
        <v>8</v>
      </c>
      <c r="H32" s="69">
        <v>0</v>
      </c>
      <c r="I32" s="82">
        <f t="shared" si="3"/>
        <v>5</v>
      </c>
      <c r="J32" s="83"/>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row>
    <row r="33" spans="1:66" s="46" customFormat="1" ht="18">
      <c r="A33" s="65" t="str">
        <f t="shared" si="4"/>
        <v>1.25</v>
      </c>
      <c r="B33" s="66" t="s">
        <v>42</v>
      </c>
      <c r="C33" s="46" t="s">
        <v>20</v>
      </c>
      <c r="D33" s="67"/>
      <c r="E33" s="175">
        <f t="shared" si="5"/>
        <v>45724</v>
      </c>
      <c r="F33" s="179">
        <f t="shared" si="2"/>
        <v>45731</v>
      </c>
      <c r="G33" s="68">
        <v>8</v>
      </c>
      <c r="H33" s="69">
        <v>0</v>
      </c>
      <c r="I33" s="82">
        <f t="shared" si="3"/>
        <v>5</v>
      </c>
      <c r="J33" s="83"/>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row>
    <row r="34" spans="1:66" s="46" customFormat="1" ht="18">
      <c r="A34" s="65" t="str">
        <f t="shared" si="4"/>
        <v>1.26</v>
      </c>
      <c r="B34" s="66" t="s">
        <v>43</v>
      </c>
      <c r="C34" s="46" t="s">
        <v>28</v>
      </c>
      <c r="D34" s="67"/>
      <c r="E34" s="175">
        <f t="shared" si="5"/>
        <v>45732</v>
      </c>
      <c r="F34" s="179">
        <f t="shared" si="2"/>
        <v>45739</v>
      </c>
      <c r="G34" s="68">
        <v>8</v>
      </c>
      <c r="H34" s="69">
        <v>0</v>
      </c>
      <c r="I34" s="82">
        <f t="shared" si="3"/>
        <v>5</v>
      </c>
      <c r="J34" s="83"/>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row>
    <row r="35" spans="1:66" s="46" customFormat="1" ht="18">
      <c r="A35" s="65" t="str">
        <f t="shared" si="4"/>
        <v>1.27</v>
      </c>
      <c r="B35" s="66" t="s">
        <v>44</v>
      </c>
      <c r="C35" s="46" t="s">
        <v>20</v>
      </c>
      <c r="D35" s="67"/>
      <c r="E35" s="175">
        <f t="shared" si="5"/>
        <v>45732</v>
      </c>
      <c r="F35" s="179">
        <f t="shared" si="2"/>
        <v>45739</v>
      </c>
      <c r="G35" s="68">
        <v>8</v>
      </c>
      <c r="H35" s="69">
        <v>0</v>
      </c>
      <c r="I35" s="82">
        <f t="shared" si="3"/>
        <v>5</v>
      </c>
      <c r="J35" s="83"/>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row>
    <row r="36" spans="1:66" s="46" customFormat="1" ht="18">
      <c r="A36" s="65" t="str">
        <f t="shared" si="4"/>
        <v>1.28</v>
      </c>
      <c r="B36" s="66" t="s">
        <v>45</v>
      </c>
      <c r="C36" s="46" t="s">
        <v>28</v>
      </c>
      <c r="D36" s="67"/>
      <c r="E36" s="175">
        <f t="shared" si="5"/>
        <v>45740</v>
      </c>
      <c r="F36" s="179">
        <f t="shared" si="2"/>
        <v>45755</v>
      </c>
      <c r="G36" s="68">
        <v>16</v>
      </c>
      <c r="H36" s="69">
        <v>0</v>
      </c>
      <c r="I36" s="82">
        <f t="shared" si="3"/>
        <v>12</v>
      </c>
      <c r="J36" s="83"/>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row>
    <row r="37" spans="1:66" s="46" customFormat="1" ht="18">
      <c r="A37" s="65" t="str">
        <f t="shared" si="4"/>
        <v>1.29</v>
      </c>
      <c r="B37" s="66" t="s">
        <v>46</v>
      </c>
      <c r="C37" s="46" t="s">
        <v>20</v>
      </c>
      <c r="D37" s="67"/>
      <c r="E37" s="175">
        <f t="shared" si="5"/>
        <v>45740</v>
      </c>
      <c r="F37" s="179">
        <f t="shared" si="2"/>
        <v>45755</v>
      </c>
      <c r="G37" s="68">
        <v>16</v>
      </c>
      <c r="H37" s="69">
        <v>0</v>
      </c>
      <c r="I37" s="82">
        <f t="shared" si="3"/>
        <v>12</v>
      </c>
      <c r="J37" s="83"/>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row>
    <row r="38" spans="1:66" s="46" customFormat="1" ht="18">
      <c r="A38" s="65" t="str">
        <f t="shared" si="4"/>
        <v>1.30</v>
      </c>
      <c r="B38" s="66" t="s">
        <v>47</v>
      </c>
      <c r="C38" s="46" t="s">
        <v>28</v>
      </c>
      <c r="D38" s="67"/>
      <c r="E38" s="175">
        <f t="shared" si="5"/>
        <v>45756</v>
      </c>
      <c r="F38" s="179">
        <f t="shared" si="2"/>
        <v>45763</v>
      </c>
      <c r="G38" s="68">
        <v>8</v>
      </c>
      <c r="H38" s="69">
        <v>0</v>
      </c>
      <c r="I38" s="82">
        <f t="shared" si="3"/>
        <v>6</v>
      </c>
      <c r="J38" s="83"/>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row>
    <row r="39" spans="1:66" s="46" customFormat="1" ht="18">
      <c r="A39" s="65" t="str">
        <f t="shared" si="4"/>
        <v>1.31</v>
      </c>
      <c r="B39" s="66" t="s">
        <v>48</v>
      </c>
      <c r="C39" s="46" t="s">
        <v>20</v>
      </c>
      <c r="D39" s="67"/>
      <c r="E39" s="175">
        <f t="shared" si="5"/>
        <v>45756</v>
      </c>
      <c r="F39" s="179">
        <f t="shared" si="2"/>
        <v>45763</v>
      </c>
      <c r="G39" s="68">
        <v>8</v>
      </c>
      <c r="H39" s="69">
        <v>0</v>
      </c>
      <c r="I39" s="82">
        <f t="shared" si="3"/>
        <v>6</v>
      </c>
      <c r="J39" s="83"/>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row>
    <row r="40" spans="1:66" s="46" customFormat="1" ht="18">
      <c r="A40" s="65" t="str">
        <f t="shared" si="4"/>
        <v>1.32</v>
      </c>
      <c r="B40" s="66" t="s">
        <v>49</v>
      </c>
      <c r="C40" s="46" t="s">
        <v>28</v>
      </c>
      <c r="D40" s="67"/>
      <c r="E40" s="175">
        <f t="shared" si="5"/>
        <v>45764</v>
      </c>
      <c r="F40" s="179">
        <f t="shared" si="2"/>
        <v>45771</v>
      </c>
      <c r="G40" s="68">
        <v>8</v>
      </c>
      <c r="H40" s="69">
        <v>0</v>
      </c>
      <c r="I40" s="82">
        <f t="shared" si="3"/>
        <v>6</v>
      </c>
      <c r="J40" s="83"/>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row>
    <row r="41" spans="1:66" s="46" customFormat="1" ht="18">
      <c r="A41" s="65" t="str">
        <f t="shared" si="4"/>
        <v>1.33</v>
      </c>
      <c r="B41" s="66" t="s">
        <v>50</v>
      </c>
      <c r="C41" s="46" t="s">
        <v>20</v>
      </c>
      <c r="D41" s="67"/>
      <c r="E41" s="175">
        <f t="shared" si="5"/>
        <v>45764</v>
      </c>
      <c r="F41" s="179">
        <f t="shared" si="2"/>
        <v>45771</v>
      </c>
      <c r="G41" s="68">
        <v>8</v>
      </c>
      <c r="H41" s="69">
        <v>0</v>
      </c>
      <c r="I41" s="82">
        <f t="shared" si="3"/>
        <v>6</v>
      </c>
      <c r="J41" s="83"/>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row>
    <row r="42" spans="1:66" s="46" customFormat="1" ht="18">
      <c r="A42" s="65" t="str">
        <f t="shared" si="4"/>
        <v>1.34</v>
      </c>
      <c r="B42" s="66" t="s">
        <v>51</v>
      </c>
      <c r="C42" s="46" t="s">
        <v>28</v>
      </c>
      <c r="D42" s="67"/>
      <c r="E42" s="175">
        <f t="shared" si="5"/>
        <v>45772</v>
      </c>
      <c r="F42" s="179">
        <f t="shared" si="2"/>
        <v>45779</v>
      </c>
      <c r="G42" s="68">
        <v>8</v>
      </c>
      <c r="H42" s="69">
        <v>0</v>
      </c>
      <c r="I42" s="82">
        <f t="shared" si="3"/>
        <v>6</v>
      </c>
      <c r="J42" s="83"/>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row>
    <row r="43" spans="1:66" s="46" customFormat="1" ht="18">
      <c r="A43" s="65" t="str">
        <f t="shared" si="4"/>
        <v>1.35</v>
      </c>
      <c r="B43" s="66" t="s">
        <v>52</v>
      </c>
      <c r="C43" s="46" t="s">
        <v>20</v>
      </c>
      <c r="D43" s="67"/>
      <c r="E43" s="175">
        <f t="shared" si="5"/>
        <v>45772</v>
      </c>
      <c r="F43" s="179">
        <f t="shared" si="2"/>
        <v>45779</v>
      </c>
      <c r="G43" s="68">
        <v>8</v>
      </c>
      <c r="H43" s="69">
        <v>0</v>
      </c>
      <c r="I43" s="82">
        <f t="shared" si="3"/>
        <v>6</v>
      </c>
      <c r="J43" s="83"/>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row>
    <row r="44" spans="1:66" s="46" customFormat="1" ht="18">
      <c r="A44" s="65" t="str">
        <f t="shared" si="4"/>
        <v>1.36</v>
      </c>
      <c r="B44" s="66" t="s">
        <v>53</v>
      </c>
      <c r="C44" s="46" t="s">
        <v>28</v>
      </c>
      <c r="D44" s="67"/>
      <c r="E44" s="175">
        <f t="shared" si="5"/>
        <v>45780</v>
      </c>
      <c r="F44" s="179">
        <f t="shared" si="2"/>
        <v>45787</v>
      </c>
      <c r="G44" s="68">
        <v>8</v>
      </c>
      <c r="H44" s="69">
        <v>0</v>
      </c>
      <c r="I44" s="82">
        <f t="shared" si="3"/>
        <v>5</v>
      </c>
      <c r="J44" s="83"/>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row>
    <row r="45" spans="1:66" s="46" customFormat="1" ht="18">
      <c r="A45" s="65" t="str">
        <f t="shared" si="4"/>
        <v>1.37</v>
      </c>
      <c r="B45" s="66" t="s">
        <v>54</v>
      </c>
      <c r="C45" s="46" t="s">
        <v>20</v>
      </c>
      <c r="D45" s="67"/>
      <c r="E45" s="175">
        <f t="shared" si="5"/>
        <v>45780</v>
      </c>
      <c r="F45" s="179">
        <f t="shared" si="2"/>
        <v>45787</v>
      </c>
      <c r="G45" s="68">
        <v>8</v>
      </c>
      <c r="H45" s="69">
        <v>0</v>
      </c>
      <c r="I45" s="82">
        <f t="shared" si="3"/>
        <v>5</v>
      </c>
      <c r="J45" s="83"/>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row>
    <row r="46" spans="1:66" s="46" customFormat="1" ht="18">
      <c r="A46" s="65" t="str">
        <f t="shared" si="4"/>
        <v>1.38</v>
      </c>
      <c r="B46" s="66" t="s">
        <v>55</v>
      </c>
      <c r="C46" s="46" t="s">
        <v>28</v>
      </c>
      <c r="D46" s="67"/>
      <c r="E46" s="175">
        <f t="shared" si="5"/>
        <v>45788</v>
      </c>
      <c r="F46" s="179">
        <f t="shared" si="2"/>
        <v>45795</v>
      </c>
      <c r="G46" s="68">
        <v>8</v>
      </c>
      <c r="H46" s="69">
        <v>0</v>
      </c>
      <c r="I46" s="82">
        <f t="shared" si="3"/>
        <v>5</v>
      </c>
      <c r="J46" s="83"/>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row>
    <row r="47" spans="1:66" s="46" customFormat="1" ht="18">
      <c r="A47" s="65"/>
      <c r="B47" s="66"/>
      <c r="D47" s="67"/>
      <c r="E47" s="175"/>
      <c r="F47" s="179"/>
      <c r="G47" s="68"/>
      <c r="H47" s="69"/>
      <c r="I47" s="82"/>
      <c r="J47" s="83"/>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row>
    <row r="48" spans="1:66" s="46" customFormat="1" ht="18">
      <c r="A48" s="65"/>
      <c r="B48" s="66"/>
      <c r="D48" s="67"/>
      <c r="E48" s="175"/>
      <c r="F48" s="179"/>
      <c r="G48" s="68"/>
      <c r="H48" s="69"/>
      <c r="I48" s="82"/>
      <c r="J48" s="83"/>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row>
    <row r="49" spans="1:66" s="46" customFormat="1" ht="18">
      <c r="A49" s="65"/>
      <c r="B49" s="66"/>
      <c r="D49" s="67"/>
      <c r="E49" s="175"/>
      <c r="F49" s="179"/>
      <c r="G49" s="68"/>
      <c r="H49" s="69"/>
      <c r="I49" s="82"/>
      <c r="J49" s="83"/>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row>
    <row r="50" spans="1:66" s="46" customFormat="1" ht="18">
      <c r="A50" s="65"/>
      <c r="B50" s="66"/>
      <c r="D50" s="67"/>
      <c r="E50" s="175"/>
      <c r="F50" s="179"/>
      <c r="G50" s="68"/>
      <c r="H50" s="69"/>
      <c r="I50" s="82"/>
      <c r="J50" s="83"/>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row>
    <row r="51" spans="1:66" s="46" customFormat="1" ht="18">
      <c r="A51" s="65"/>
      <c r="B51" s="66"/>
      <c r="D51" s="67"/>
      <c r="E51" s="175"/>
      <c r="F51" s="179"/>
      <c r="G51" s="68"/>
      <c r="H51" s="69"/>
      <c r="I51" s="82"/>
      <c r="J51" s="83"/>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row>
    <row r="52" spans="1:66" s="46" customFormat="1" ht="18">
      <c r="A52" s="65"/>
      <c r="B52" s="66"/>
      <c r="D52" s="67"/>
      <c r="E52" s="175"/>
      <c r="F52" s="179"/>
      <c r="G52" s="68"/>
      <c r="H52" s="69"/>
      <c r="I52" s="82"/>
      <c r="J52" s="83"/>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row>
    <row r="53" spans="1:66" s="46" customFormat="1" ht="18">
      <c r="A53" s="65"/>
      <c r="B53" s="66"/>
      <c r="D53" s="67"/>
      <c r="E53" s="175"/>
      <c r="F53" s="179"/>
      <c r="G53" s="68"/>
      <c r="H53" s="69"/>
      <c r="I53" s="82"/>
      <c r="J53" s="83"/>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row>
    <row r="54" spans="1:66" s="46" customFormat="1" ht="18">
      <c r="A54" s="65"/>
      <c r="B54" s="66"/>
      <c r="D54" s="67"/>
      <c r="E54" s="175"/>
      <c r="F54" s="179"/>
      <c r="G54" s="68"/>
      <c r="H54" s="69"/>
      <c r="I54" s="82"/>
      <c r="J54" s="83"/>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row>
    <row r="55" spans="1:66" s="46" customFormat="1" ht="18">
      <c r="A55" s="65"/>
      <c r="B55" s="66"/>
      <c r="D55" s="67"/>
      <c r="E55" s="175"/>
      <c r="F55" s="179"/>
      <c r="G55" s="68"/>
      <c r="H55" s="69"/>
      <c r="I55" s="82"/>
      <c r="J55" s="83"/>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row>
    <row r="56" spans="1:66" s="46" customFormat="1" ht="18">
      <c r="A56" s="65"/>
      <c r="B56" s="66"/>
      <c r="D56" s="67"/>
      <c r="E56" s="175"/>
      <c r="F56" s="179"/>
      <c r="G56" s="68"/>
      <c r="H56" s="69"/>
      <c r="I56" s="82"/>
      <c r="J56" s="83"/>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row>
    <row r="57" spans="1:66" s="46" customFormat="1" ht="18">
      <c r="A57" s="65"/>
      <c r="B57" s="66"/>
      <c r="D57" s="67"/>
      <c r="E57" s="175"/>
      <c r="F57" s="179"/>
      <c r="G57" s="68"/>
      <c r="H57" s="69"/>
      <c r="I57" s="82"/>
      <c r="J57" s="83"/>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row>
    <row r="58" spans="1:66" s="46" customFormat="1" ht="18">
      <c r="A58" s="65"/>
      <c r="B58" s="66"/>
      <c r="D58" s="67"/>
      <c r="E58" s="175"/>
      <c r="F58" s="179"/>
      <c r="G58" s="68"/>
      <c r="H58" s="69"/>
      <c r="I58" s="82"/>
      <c r="J58" s="83"/>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row>
    <row r="59" spans="1:66" s="46" customFormat="1" ht="18">
      <c r="A59" s="65"/>
      <c r="B59" s="66"/>
      <c r="D59" s="67"/>
      <c r="E59" s="175"/>
      <c r="F59" s="179"/>
      <c r="G59" s="68"/>
      <c r="H59" s="69"/>
      <c r="I59" s="82"/>
      <c r="J59" s="83"/>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row>
    <row r="60" spans="1:66" s="46" customFormat="1" ht="18">
      <c r="A60" s="65"/>
      <c r="B60" s="66"/>
      <c r="D60" s="67"/>
      <c r="E60" s="175"/>
      <c r="F60" s="179"/>
      <c r="G60" s="68"/>
      <c r="H60" s="69"/>
      <c r="I60" s="82"/>
      <c r="J60" s="83"/>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row>
    <row r="61" spans="1:66" s="46" customFormat="1" ht="18">
      <c r="A61" s="65"/>
      <c r="B61" s="66"/>
      <c r="D61" s="67"/>
      <c r="E61" s="175"/>
      <c r="F61" s="179"/>
      <c r="G61" s="68"/>
      <c r="H61" s="69"/>
      <c r="I61" s="82"/>
      <c r="J61" s="83"/>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row>
    <row r="62" spans="1:66" s="46" customFormat="1" ht="18">
      <c r="A62" s="65"/>
      <c r="B62" s="66"/>
      <c r="D62" s="67"/>
      <c r="E62" s="175"/>
      <c r="F62" s="179"/>
      <c r="G62" s="68"/>
      <c r="H62" s="69"/>
      <c r="I62" s="82"/>
      <c r="J62" s="83"/>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row>
    <row r="63" spans="1:66" s="46" customFormat="1" ht="18">
      <c r="A63" s="65"/>
      <c r="B63" s="66"/>
      <c r="D63" s="67"/>
      <c r="E63" s="175"/>
      <c r="F63" s="179"/>
      <c r="G63" s="68"/>
      <c r="H63" s="69"/>
      <c r="I63" s="82"/>
      <c r="J63" s="83"/>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row>
    <row r="64" spans="1:66" s="46" customFormat="1" ht="18">
      <c r="A64" s="65"/>
      <c r="B64" s="66"/>
      <c r="D64" s="67"/>
      <c r="E64" s="175"/>
      <c r="F64" s="179"/>
      <c r="G64" s="68"/>
      <c r="H64" s="69"/>
      <c r="I64" s="82"/>
      <c r="J64" s="83"/>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row>
    <row r="65" spans="1:66" s="46" customFormat="1" ht="18">
      <c r="A65" s="65"/>
      <c r="B65" s="66"/>
      <c r="D65" s="67"/>
      <c r="E65" s="175"/>
      <c r="F65" s="179"/>
      <c r="G65" s="68"/>
      <c r="H65" s="69"/>
      <c r="I65" s="82"/>
      <c r="J65" s="83"/>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row>
    <row r="66" spans="1:66" s="45" customFormat="1" ht="18" hidden="1">
      <c r="A66" s="86" t="str">
        <f>IF(ISERROR(VALUE(SUBSTITUTE(prevWBS,".",""))),"1",IF(ISERROR(FIND("`",SUBSTITUTE(prevWBS,".","`",1))),TEXT(VALUE(prevWBS)+1,"#"),TEXT(VALUE(LEFT(prevWBS,FIND("`",SUBSTITUTE(prevWBS,".","`",1))-1))+1,"#")))</f>
        <v>1</v>
      </c>
      <c r="B66" s="87" t="s">
        <v>56</v>
      </c>
      <c r="D66" s="88"/>
      <c r="E66" s="177"/>
      <c r="F66" s="177" t="str">
        <f t="shared" ref="F66:F105" si="6">IF(ISBLANK(E66)," - ",IF(G66=0,E66,E66+G66-1))</f>
        <v xml:space="preserve"> - </v>
      </c>
      <c r="G66" s="89"/>
      <c r="H66" s="90"/>
      <c r="I66" s="92" t="str">
        <f t="shared" si="3"/>
        <v xml:space="preserve"> - </v>
      </c>
      <c r="J66" s="93"/>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row>
    <row r="67" spans="1:66" s="46" customFormat="1" ht="18" hidden="1">
      <c r="A67" s="65" t="str">
        <f t="shared" ref="A67:A105"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7" s="66" t="s">
        <v>57</v>
      </c>
      <c r="C67" s="46" t="s">
        <v>58</v>
      </c>
      <c r="D67" s="67"/>
      <c r="E67" s="175">
        <v>46057</v>
      </c>
      <c r="F67" s="179">
        <f t="shared" si="6"/>
        <v>46063</v>
      </c>
      <c r="G67" s="68">
        <v>7</v>
      </c>
      <c r="H67" s="69">
        <v>0</v>
      </c>
      <c r="I67" s="82">
        <f t="shared" si="3"/>
        <v>5</v>
      </c>
      <c r="J67" s="83"/>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row>
    <row r="68" spans="1:66" s="46" customFormat="1" ht="18" hidden="1">
      <c r="A68" s="65" t="str">
        <f t="shared" si="7"/>
        <v>1.2</v>
      </c>
      <c r="B68" s="66" t="s">
        <v>59</v>
      </c>
      <c r="C68" s="46" t="s">
        <v>20</v>
      </c>
      <c r="D68" s="67"/>
      <c r="E68" s="175">
        <v>46064</v>
      </c>
      <c r="F68" s="179">
        <f t="shared" si="6"/>
        <v>46070</v>
      </c>
      <c r="G68" s="68">
        <v>7</v>
      </c>
      <c r="H68" s="69">
        <v>0</v>
      </c>
      <c r="I68" s="82">
        <f t="shared" si="3"/>
        <v>5</v>
      </c>
      <c r="J68" s="83"/>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row>
    <row r="69" spans="1:66" s="46" customFormat="1" ht="44.25" hidden="1" customHeight="1">
      <c r="A69" s="65" t="str">
        <f t="shared" si="7"/>
        <v>1.3</v>
      </c>
      <c r="B69" s="66" t="s">
        <v>60</v>
      </c>
      <c r="C69" s="46" t="s">
        <v>28</v>
      </c>
      <c r="D69" s="67"/>
      <c r="E69" s="175">
        <v>46064</v>
      </c>
      <c r="F69" s="179">
        <f t="shared" si="6"/>
        <v>46070</v>
      </c>
      <c r="G69" s="68">
        <v>7</v>
      </c>
      <c r="H69" s="69">
        <v>0</v>
      </c>
      <c r="I69" s="82">
        <f t="shared" si="3"/>
        <v>5</v>
      </c>
      <c r="J69" s="83"/>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row>
    <row r="70" spans="1:66" s="46" customFormat="1" ht="18" hidden="1">
      <c r="A70" s="65" t="str">
        <f t="shared" si="7"/>
        <v>1.4</v>
      </c>
      <c r="B70" s="66" t="s">
        <v>61</v>
      </c>
      <c r="C70" s="46" t="s">
        <v>20</v>
      </c>
      <c r="D70" s="67"/>
      <c r="E70" s="175">
        <v>46071</v>
      </c>
      <c r="F70" s="179">
        <f t="shared" si="6"/>
        <v>46077</v>
      </c>
      <c r="G70" s="68">
        <v>7</v>
      </c>
      <c r="H70" s="69">
        <v>0</v>
      </c>
      <c r="I70" s="82">
        <f t="shared" si="3"/>
        <v>5</v>
      </c>
      <c r="J70" s="83"/>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row>
    <row r="71" spans="1:66" s="46" customFormat="1" ht="18" hidden="1">
      <c r="A71" s="65" t="str">
        <f t="shared" si="7"/>
        <v>1.5</v>
      </c>
      <c r="B71" s="66" t="s">
        <v>62</v>
      </c>
      <c r="C71" s="46" t="s">
        <v>28</v>
      </c>
      <c r="D71" s="67"/>
      <c r="E71" s="175">
        <v>46071</v>
      </c>
      <c r="F71" s="179">
        <f t="shared" si="6"/>
        <v>46077</v>
      </c>
      <c r="G71" s="68">
        <v>7</v>
      </c>
      <c r="H71" s="69">
        <v>0</v>
      </c>
      <c r="I71" s="82">
        <f t="shared" si="3"/>
        <v>5</v>
      </c>
      <c r="J71" s="83"/>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row>
    <row r="72" spans="1:66" s="46" customFormat="1" ht="18" hidden="1">
      <c r="A72" s="65" t="str">
        <f t="shared" si="7"/>
        <v>1.6</v>
      </c>
      <c r="B72" s="66" t="s">
        <v>63</v>
      </c>
      <c r="C72" s="46" t="s">
        <v>20</v>
      </c>
      <c r="D72" s="67"/>
      <c r="E72" s="175">
        <v>46078</v>
      </c>
      <c r="F72" s="179">
        <f t="shared" si="6"/>
        <v>46084</v>
      </c>
      <c r="G72" s="68">
        <v>7</v>
      </c>
      <c r="H72" s="69">
        <v>0</v>
      </c>
      <c r="I72" s="82">
        <f t="shared" ref="I72:I95" si="8">IF(OR(F72=0,E72=0)," - ",NETWORKDAYS(E72,F72))</f>
        <v>5</v>
      </c>
      <c r="J72" s="83"/>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row>
    <row r="73" spans="1:66" s="46" customFormat="1" ht="18" hidden="1">
      <c r="A73" s="65" t="str">
        <f t="shared" si="7"/>
        <v>1.7</v>
      </c>
      <c r="B73" s="66" t="s">
        <v>64</v>
      </c>
      <c r="C73" s="46" t="s">
        <v>28</v>
      </c>
      <c r="D73" s="67"/>
      <c r="E73" s="175">
        <v>46078</v>
      </c>
      <c r="F73" s="179">
        <f t="shared" si="6"/>
        <v>46084</v>
      </c>
      <c r="G73" s="68">
        <v>7</v>
      </c>
      <c r="H73" s="69">
        <v>0</v>
      </c>
      <c r="I73" s="82">
        <f t="shared" si="8"/>
        <v>5</v>
      </c>
      <c r="J73" s="83"/>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row>
    <row r="74" spans="1:66" s="46" customFormat="1" ht="18" hidden="1">
      <c r="A74" s="65" t="str">
        <f t="shared" si="7"/>
        <v>1.8</v>
      </c>
      <c r="B74" s="66" t="s">
        <v>65</v>
      </c>
      <c r="C74" s="46" t="s">
        <v>66</v>
      </c>
      <c r="D74" s="67"/>
      <c r="E74" s="175">
        <v>46057</v>
      </c>
      <c r="F74" s="179">
        <f t="shared" si="6"/>
        <v>46063</v>
      </c>
      <c r="G74" s="68">
        <v>7</v>
      </c>
      <c r="H74" s="69">
        <v>0</v>
      </c>
      <c r="I74" s="82">
        <f t="shared" si="8"/>
        <v>5</v>
      </c>
      <c r="J74" s="83"/>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row>
    <row r="75" spans="1:66" s="46" customFormat="1" ht="18" hidden="1">
      <c r="A75" s="65" t="str">
        <f t="shared" si="7"/>
        <v>1.9</v>
      </c>
      <c r="B75" s="66" t="s">
        <v>67</v>
      </c>
      <c r="C75" s="46" t="s">
        <v>20</v>
      </c>
      <c r="D75" s="67"/>
      <c r="E75" s="175">
        <v>46085</v>
      </c>
      <c r="F75" s="179">
        <f t="shared" si="6"/>
        <v>46091</v>
      </c>
      <c r="G75" s="68">
        <v>7</v>
      </c>
      <c r="H75" s="69">
        <v>0</v>
      </c>
      <c r="I75" s="82">
        <f t="shared" si="8"/>
        <v>5</v>
      </c>
      <c r="J75" s="83"/>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row>
    <row r="76" spans="1:66" s="46" customFormat="1" ht="18" hidden="1">
      <c r="A76" s="65" t="str">
        <f t="shared" si="7"/>
        <v>1.10</v>
      </c>
      <c r="B76" s="66" t="s">
        <v>68</v>
      </c>
      <c r="C76" s="46" t="s">
        <v>28</v>
      </c>
      <c r="D76" s="67"/>
      <c r="E76" s="175">
        <v>46085</v>
      </c>
      <c r="F76" s="179">
        <f t="shared" si="6"/>
        <v>46091</v>
      </c>
      <c r="G76" s="68">
        <v>7</v>
      </c>
      <c r="H76" s="69">
        <v>0</v>
      </c>
      <c r="I76" s="82">
        <f t="shared" si="8"/>
        <v>5</v>
      </c>
      <c r="J76" s="83"/>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row>
    <row r="77" spans="1:66" s="46" customFormat="1" ht="18" hidden="1">
      <c r="A77" s="65" t="str">
        <f t="shared" si="7"/>
        <v>1.11</v>
      </c>
      <c r="B77" s="66" t="s">
        <v>69</v>
      </c>
      <c r="C77" s="46" t="s">
        <v>28</v>
      </c>
      <c r="D77" s="67"/>
      <c r="E77" s="175">
        <v>46092</v>
      </c>
      <c r="F77" s="179">
        <f t="shared" si="6"/>
        <v>46098</v>
      </c>
      <c r="G77" s="68">
        <v>7</v>
      </c>
      <c r="H77" s="69">
        <v>0</v>
      </c>
      <c r="I77" s="82">
        <f t="shared" si="8"/>
        <v>5</v>
      </c>
      <c r="J77" s="83"/>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row>
    <row r="78" spans="1:66" s="46" customFormat="1" ht="18" hidden="1">
      <c r="A78" s="65" t="str">
        <f t="shared" si="7"/>
        <v>1.12</v>
      </c>
      <c r="B78" s="66" t="s">
        <v>70</v>
      </c>
      <c r="C78" s="46" t="s">
        <v>20</v>
      </c>
      <c r="D78" s="67"/>
      <c r="E78" s="175">
        <v>46092</v>
      </c>
      <c r="F78" s="179">
        <f t="shared" si="6"/>
        <v>46098</v>
      </c>
      <c r="G78" s="68">
        <v>7</v>
      </c>
      <c r="H78" s="69">
        <v>0</v>
      </c>
      <c r="I78" s="82">
        <f t="shared" si="8"/>
        <v>5</v>
      </c>
      <c r="J78" s="83"/>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row>
    <row r="79" spans="1:66" s="46" customFormat="1" ht="18" hidden="1">
      <c r="A79" s="65" t="str">
        <f t="shared" si="7"/>
        <v>1.13</v>
      </c>
      <c r="B79" s="66" t="s">
        <v>71</v>
      </c>
      <c r="C79" s="46" t="s">
        <v>28</v>
      </c>
      <c r="D79" s="67"/>
      <c r="E79" s="175">
        <v>46099</v>
      </c>
      <c r="F79" s="179">
        <f t="shared" si="6"/>
        <v>46105</v>
      </c>
      <c r="G79" s="68">
        <v>7</v>
      </c>
      <c r="H79" s="69">
        <v>0</v>
      </c>
      <c r="I79" s="82">
        <f t="shared" si="8"/>
        <v>5</v>
      </c>
      <c r="J79" s="83"/>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row>
    <row r="80" spans="1:66" s="46" customFormat="1" ht="18" hidden="1">
      <c r="A80" s="65" t="str">
        <f t="shared" si="7"/>
        <v>1.14</v>
      </c>
      <c r="B80" s="66" t="s">
        <v>72</v>
      </c>
      <c r="C80" s="46" t="s">
        <v>28</v>
      </c>
      <c r="D80" s="67"/>
      <c r="E80" s="175">
        <v>46106</v>
      </c>
      <c r="F80" s="179">
        <f t="shared" si="6"/>
        <v>46112</v>
      </c>
      <c r="G80" s="68">
        <v>7</v>
      </c>
      <c r="H80" s="69">
        <v>0</v>
      </c>
      <c r="I80" s="82">
        <f t="shared" si="8"/>
        <v>5</v>
      </c>
      <c r="J80" s="83"/>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row>
    <row r="81" spans="1:66" s="46" customFormat="1" ht="18" hidden="1">
      <c r="A81" s="65" t="str">
        <f t="shared" si="7"/>
        <v>1.15</v>
      </c>
      <c r="B81" s="66" t="s">
        <v>73</v>
      </c>
      <c r="C81" s="46" t="s">
        <v>28</v>
      </c>
      <c r="D81" s="67"/>
      <c r="E81" s="175">
        <v>46106</v>
      </c>
      <c r="F81" s="179">
        <f t="shared" si="6"/>
        <v>46112</v>
      </c>
      <c r="G81" s="68">
        <v>7</v>
      </c>
      <c r="H81" s="69">
        <v>0</v>
      </c>
      <c r="I81" s="82">
        <f t="shared" si="8"/>
        <v>5</v>
      </c>
      <c r="J81" s="83"/>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row>
    <row r="82" spans="1:66" s="46" customFormat="1" ht="18" hidden="1">
      <c r="A82" s="65" t="str">
        <f t="shared" si="7"/>
        <v>1.16</v>
      </c>
      <c r="B82" s="66" t="s">
        <v>74</v>
      </c>
      <c r="C82" s="46" t="s">
        <v>28</v>
      </c>
      <c r="D82" s="67"/>
      <c r="E82" s="175">
        <v>46113</v>
      </c>
      <c r="F82" s="179">
        <f t="shared" si="6"/>
        <v>46119</v>
      </c>
      <c r="G82" s="68">
        <v>7</v>
      </c>
      <c r="H82" s="69">
        <v>0</v>
      </c>
      <c r="I82" s="82">
        <f t="shared" si="8"/>
        <v>5</v>
      </c>
      <c r="J82" s="83"/>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row>
    <row r="83" spans="1:66" s="46" customFormat="1" ht="18" hidden="1">
      <c r="A83" s="65" t="str">
        <f t="shared" si="7"/>
        <v>1.17</v>
      </c>
      <c r="B83" s="66" t="s">
        <v>75</v>
      </c>
      <c r="C83" s="46" t="s">
        <v>20</v>
      </c>
      <c r="D83" s="67"/>
      <c r="E83" s="175">
        <v>46113</v>
      </c>
      <c r="F83" s="179">
        <f t="shared" si="6"/>
        <v>46119</v>
      </c>
      <c r="G83" s="68">
        <v>7</v>
      </c>
      <c r="H83" s="69">
        <v>0</v>
      </c>
      <c r="I83" s="82">
        <f t="shared" si="8"/>
        <v>5</v>
      </c>
      <c r="J83" s="83"/>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row>
    <row r="84" spans="1:66" s="46" customFormat="1" ht="18" hidden="1">
      <c r="A84" s="65" t="str">
        <f t="shared" si="7"/>
        <v>1.18</v>
      </c>
      <c r="B84" s="66" t="s">
        <v>76</v>
      </c>
      <c r="C84" s="46" t="s">
        <v>28</v>
      </c>
      <c r="D84" s="67"/>
      <c r="E84" s="175">
        <v>46120</v>
      </c>
      <c r="F84" s="179">
        <f t="shared" si="6"/>
        <v>46126</v>
      </c>
      <c r="G84" s="68">
        <v>7</v>
      </c>
      <c r="H84" s="69">
        <v>0</v>
      </c>
      <c r="I84" s="82">
        <f t="shared" si="8"/>
        <v>5</v>
      </c>
      <c r="J84" s="83"/>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row>
    <row r="85" spans="1:66" s="46" customFormat="1" ht="18" hidden="1">
      <c r="A85" s="65" t="str">
        <f t="shared" si="7"/>
        <v>1.19</v>
      </c>
      <c r="B85" s="66" t="s">
        <v>77</v>
      </c>
      <c r="C85" s="46" t="s">
        <v>20</v>
      </c>
      <c r="D85" s="67"/>
      <c r="E85" s="175">
        <v>46120</v>
      </c>
      <c r="F85" s="179">
        <f t="shared" si="6"/>
        <v>46126</v>
      </c>
      <c r="G85" s="68">
        <v>7</v>
      </c>
      <c r="H85" s="69">
        <v>0</v>
      </c>
      <c r="I85" s="82">
        <f t="shared" si="8"/>
        <v>5</v>
      </c>
      <c r="J85" s="83"/>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row>
    <row r="86" spans="1:66" s="46" customFormat="1" ht="18" hidden="1">
      <c r="A86" s="65" t="str">
        <f t="shared" si="7"/>
        <v>1.20</v>
      </c>
      <c r="B86" s="66" t="s">
        <v>78</v>
      </c>
      <c r="C86" s="46" t="s">
        <v>28</v>
      </c>
      <c r="D86" s="67"/>
      <c r="E86" s="175">
        <v>46127</v>
      </c>
      <c r="F86" s="179">
        <f t="shared" si="6"/>
        <v>46133</v>
      </c>
      <c r="G86" s="68">
        <v>7</v>
      </c>
      <c r="H86" s="69">
        <v>0</v>
      </c>
      <c r="I86" s="82">
        <f t="shared" si="8"/>
        <v>5</v>
      </c>
      <c r="J86" s="83"/>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row>
    <row r="87" spans="1:66" s="46" customFormat="1" ht="18" hidden="1">
      <c r="A87" s="65" t="str">
        <f t="shared" si="7"/>
        <v>1.21</v>
      </c>
      <c r="B87" s="66" t="s">
        <v>79</v>
      </c>
      <c r="C87" s="46" t="s">
        <v>20</v>
      </c>
      <c r="D87" s="67"/>
      <c r="E87" s="175">
        <v>46127</v>
      </c>
      <c r="F87" s="179">
        <f t="shared" si="6"/>
        <v>46133</v>
      </c>
      <c r="G87" s="68">
        <v>7</v>
      </c>
      <c r="H87" s="69">
        <v>0</v>
      </c>
      <c r="I87" s="82">
        <f t="shared" si="8"/>
        <v>5</v>
      </c>
      <c r="J87" s="83"/>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row>
    <row r="88" spans="1:66" s="46" customFormat="1" ht="18" hidden="1">
      <c r="A88" s="65" t="str">
        <f t="shared" si="7"/>
        <v>1.22</v>
      </c>
      <c r="B88" s="66" t="s">
        <v>80</v>
      </c>
      <c r="C88" s="46" t="s">
        <v>28</v>
      </c>
      <c r="D88" s="67"/>
      <c r="E88" s="175">
        <v>46134</v>
      </c>
      <c r="F88" s="179">
        <f t="shared" si="6"/>
        <v>46140</v>
      </c>
      <c r="G88" s="68">
        <v>7</v>
      </c>
      <c r="H88" s="69">
        <v>0</v>
      </c>
      <c r="I88" s="82">
        <f t="shared" si="8"/>
        <v>5</v>
      </c>
      <c r="J88" s="83"/>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row>
    <row r="89" spans="1:66" s="46" customFormat="1" ht="18" hidden="1">
      <c r="A89" s="65" t="str">
        <f t="shared" si="7"/>
        <v>1.23</v>
      </c>
      <c r="B89" s="66" t="s">
        <v>81</v>
      </c>
      <c r="C89" s="46" t="s">
        <v>20</v>
      </c>
      <c r="D89" s="67"/>
      <c r="E89" s="175">
        <v>46134</v>
      </c>
      <c r="F89" s="179">
        <f t="shared" si="6"/>
        <v>46140</v>
      </c>
      <c r="G89" s="68">
        <v>7</v>
      </c>
      <c r="H89" s="69">
        <v>0</v>
      </c>
      <c r="I89" s="82">
        <f t="shared" si="8"/>
        <v>5</v>
      </c>
      <c r="J89" s="83"/>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row>
    <row r="90" spans="1:66" s="46" customFormat="1" ht="18" hidden="1">
      <c r="A90" s="65" t="str">
        <f t="shared" si="7"/>
        <v>1.24</v>
      </c>
      <c r="B90" s="66" t="s">
        <v>82</v>
      </c>
      <c r="C90" s="46" t="s">
        <v>28</v>
      </c>
      <c r="D90" s="67"/>
      <c r="E90" s="175">
        <v>46141</v>
      </c>
      <c r="F90" s="179">
        <f t="shared" si="6"/>
        <v>46147</v>
      </c>
      <c r="G90" s="68">
        <v>7</v>
      </c>
      <c r="H90" s="69">
        <v>0</v>
      </c>
      <c r="I90" s="82">
        <f t="shared" si="8"/>
        <v>5</v>
      </c>
      <c r="J90" s="83"/>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row>
    <row r="91" spans="1:66" s="46" customFormat="1" ht="18" hidden="1">
      <c r="A91" s="65" t="str">
        <f t="shared" si="7"/>
        <v>1.25</v>
      </c>
      <c r="B91" s="66" t="s">
        <v>83</v>
      </c>
      <c r="C91" s="46" t="s">
        <v>28</v>
      </c>
      <c r="D91" s="67"/>
      <c r="E91" s="175">
        <v>46141</v>
      </c>
      <c r="F91" s="179">
        <f t="shared" si="6"/>
        <v>46147</v>
      </c>
      <c r="G91" s="68">
        <v>7</v>
      </c>
      <c r="H91" s="69">
        <v>0</v>
      </c>
      <c r="I91" s="82">
        <f t="shared" si="8"/>
        <v>5</v>
      </c>
      <c r="J91" s="83"/>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row>
    <row r="92" spans="1:66" s="46" customFormat="1" ht="18" hidden="1">
      <c r="A92" s="65" t="str">
        <f t="shared" si="7"/>
        <v>1.26</v>
      </c>
      <c r="B92" s="66" t="s">
        <v>84</v>
      </c>
      <c r="C92" s="46" t="s">
        <v>28</v>
      </c>
      <c r="D92" s="67"/>
      <c r="E92" s="175">
        <v>46148</v>
      </c>
      <c r="F92" s="179">
        <f t="shared" si="6"/>
        <v>46154</v>
      </c>
      <c r="G92" s="68">
        <v>7</v>
      </c>
      <c r="H92" s="69">
        <v>0</v>
      </c>
      <c r="I92" s="82">
        <f t="shared" si="8"/>
        <v>5</v>
      </c>
      <c r="J92" s="83"/>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row>
    <row r="93" spans="1:66" s="46" customFormat="1" ht="18" hidden="1">
      <c r="A93" s="65" t="str">
        <f t="shared" si="7"/>
        <v>1.27</v>
      </c>
      <c r="B93" s="66" t="s">
        <v>85</v>
      </c>
      <c r="C93" s="46" t="s">
        <v>28</v>
      </c>
      <c r="D93" s="67"/>
      <c r="E93" s="175">
        <v>46148</v>
      </c>
      <c r="F93" s="179">
        <f t="shared" si="6"/>
        <v>46154</v>
      </c>
      <c r="G93" s="68">
        <v>7</v>
      </c>
      <c r="H93" s="69">
        <v>0</v>
      </c>
      <c r="I93" s="82">
        <f t="shared" si="8"/>
        <v>5</v>
      </c>
      <c r="J93" s="83"/>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row>
    <row r="94" spans="1:66" s="45" customFormat="1" ht="18" hidden="1">
      <c r="A94" s="86" t="str">
        <f>IF(ISERROR(VALUE(SUBSTITUTE(prevWBS,".",""))),"1",IF(ISERROR(FIND("`",SUBSTITUTE(prevWBS,".","`",1))),TEXT(VALUE(prevWBS)+1,"#"),TEXT(VALUE(LEFT(prevWBS,FIND("`",SUBSTITUTE(prevWBS,".","`",1))-1))+1,"#")))</f>
        <v>2</v>
      </c>
      <c r="B94" s="87" t="s">
        <v>86</v>
      </c>
      <c r="D94" s="88"/>
      <c r="E94" s="177"/>
      <c r="F94" s="177" t="str">
        <f t="shared" si="6"/>
        <v xml:space="preserve"> - </v>
      </c>
      <c r="G94" s="89"/>
      <c r="H94" s="90"/>
      <c r="I94" s="92" t="str">
        <f t="shared" si="8"/>
        <v xml:space="preserve"> - </v>
      </c>
      <c r="J94" s="93"/>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94"/>
      <c r="BK94" s="94"/>
      <c r="BL94" s="94"/>
      <c r="BM94" s="94"/>
      <c r="BN94" s="94"/>
    </row>
    <row r="95" spans="1:66" s="46" customFormat="1" ht="18" hidden="1">
      <c r="A95" s="65" t="str">
        <f t="shared" si="7"/>
        <v>2.1</v>
      </c>
      <c r="B95" s="91" t="s">
        <v>87</v>
      </c>
      <c r="C95" s="46" t="s">
        <v>66</v>
      </c>
      <c r="D95" s="67"/>
      <c r="E95" s="175">
        <v>46034</v>
      </c>
      <c r="F95" s="179">
        <f t="shared" si="6"/>
        <v>46038</v>
      </c>
      <c r="G95" s="68">
        <v>5</v>
      </c>
      <c r="H95" s="69">
        <v>0</v>
      </c>
      <c r="I95" s="82">
        <f t="shared" si="8"/>
        <v>5</v>
      </c>
      <c r="J95" s="83"/>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row>
    <row r="96" spans="1:66" s="46" customFormat="1" ht="18" hidden="1">
      <c r="A96" s="65" t="str">
        <f t="shared" si="7"/>
        <v>2.2</v>
      </c>
      <c r="B96" s="91" t="s">
        <v>88</v>
      </c>
      <c r="C96" s="46" t="s">
        <v>89</v>
      </c>
      <c r="D96" s="67"/>
      <c r="E96" s="175">
        <v>46023</v>
      </c>
      <c r="F96" s="179">
        <f t="shared" si="6"/>
        <v>46032</v>
      </c>
      <c r="G96" s="68">
        <v>10</v>
      </c>
      <c r="H96" s="69">
        <v>0</v>
      </c>
      <c r="I96" s="82">
        <v>6</v>
      </c>
      <c r="J96" s="83"/>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row>
    <row r="97" spans="1:66" s="46" customFormat="1" ht="45" hidden="1" customHeight="1">
      <c r="A97" s="65" t="str">
        <f t="shared" si="7"/>
        <v>2.3</v>
      </c>
      <c r="B97" s="91" t="s">
        <v>90</v>
      </c>
      <c r="C97" s="46" t="s">
        <v>58</v>
      </c>
      <c r="D97" s="67"/>
      <c r="E97" s="175">
        <v>46034</v>
      </c>
      <c r="F97" s="179">
        <f t="shared" si="6"/>
        <v>46038</v>
      </c>
      <c r="G97" s="68">
        <v>5</v>
      </c>
      <c r="H97" s="69">
        <v>0</v>
      </c>
      <c r="I97" s="82">
        <v>5</v>
      </c>
      <c r="J97" s="83"/>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row>
    <row r="98" spans="1:66" s="45" customFormat="1" ht="18" hidden="1">
      <c r="A98" s="86" t="str">
        <f>IF(ISERROR(VALUE(SUBSTITUTE(prevWBS,".",""))),"1",IF(ISERROR(FIND("`",SUBSTITUTE(prevWBS,".","`",1))),TEXT(VALUE(prevWBS)+1,"#"),TEXT(VALUE(LEFT(prevWBS,FIND("`",SUBSTITUTE(prevWBS,".","`",1))-1))+1,"#")))</f>
        <v>3</v>
      </c>
      <c r="B98" s="87" t="s">
        <v>91</v>
      </c>
      <c r="D98" s="88"/>
      <c r="E98" s="177"/>
      <c r="F98" s="177" t="str">
        <f t="shared" si="6"/>
        <v xml:space="preserve"> - </v>
      </c>
      <c r="G98" s="89"/>
      <c r="H98" s="90"/>
      <c r="I98" s="92" t="str">
        <f t="shared" ref="I98" si="9">IF(OR(F98=0,E98=0)," - ",NETWORKDAYS(E98,F98))</f>
        <v xml:space="preserve"> - </v>
      </c>
      <c r="J98" s="93"/>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c r="BC98" s="94"/>
      <c r="BD98" s="94"/>
      <c r="BE98" s="94"/>
      <c r="BF98" s="94"/>
      <c r="BG98" s="94"/>
      <c r="BH98" s="94"/>
      <c r="BI98" s="94"/>
      <c r="BJ98" s="94"/>
      <c r="BK98" s="94"/>
      <c r="BL98" s="94"/>
      <c r="BM98" s="94"/>
      <c r="BN98" s="94"/>
    </row>
    <row r="99" spans="1:66" s="46" customFormat="1" ht="18" hidden="1">
      <c r="A99" s="65" t="str">
        <f t="shared" si="7"/>
        <v>3.1</v>
      </c>
      <c r="B99" s="91" t="s">
        <v>92</v>
      </c>
      <c r="C99" s="46" t="s">
        <v>66</v>
      </c>
      <c r="D99" s="67"/>
      <c r="E99" s="175">
        <v>46041</v>
      </c>
      <c r="F99" s="179">
        <f t="shared" si="6"/>
        <v>46044</v>
      </c>
      <c r="G99" s="68">
        <v>4</v>
      </c>
      <c r="H99" s="69">
        <v>0</v>
      </c>
      <c r="I99" s="82">
        <v>4</v>
      </c>
      <c r="J99" s="83"/>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row>
    <row r="100" spans="1:66" s="46" customFormat="1" ht="18" hidden="1">
      <c r="A100" s="65" t="str">
        <f t="shared" si="7"/>
        <v>3.2</v>
      </c>
      <c r="B100" s="91" t="s">
        <v>93</v>
      </c>
      <c r="C100" s="46" t="s">
        <v>58</v>
      </c>
      <c r="D100" s="67"/>
      <c r="E100" s="175">
        <v>46041</v>
      </c>
      <c r="F100" s="179">
        <f t="shared" si="6"/>
        <v>46044</v>
      </c>
      <c r="G100" s="68">
        <v>4</v>
      </c>
      <c r="H100" s="69">
        <v>0</v>
      </c>
      <c r="I100" s="82">
        <v>4</v>
      </c>
      <c r="J100" s="83"/>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row>
    <row r="101" spans="1:66" s="46" customFormat="1" ht="18" hidden="1">
      <c r="A101" s="65" t="str">
        <f t="shared" si="7"/>
        <v>3.3</v>
      </c>
      <c r="B101" s="91" t="s">
        <v>94</v>
      </c>
      <c r="C101" s="46" t="s">
        <v>20</v>
      </c>
      <c r="D101" s="67"/>
      <c r="E101" s="175">
        <v>46045</v>
      </c>
      <c r="F101" s="179">
        <f t="shared" si="6"/>
        <v>46050</v>
      </c>
      <c r="G101" s="68">
        <v>6</v>
      </c>
      <c r="H101" s="69">
        <v>0</v>
      </c>
      <c r="I101" s="82">
        <v>4</v>
      </c>
      <c r="J101" s="83"/>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row>
    <row r="102" spans="1:66" s="46" customFormat="1" ht="18" hidden="1">
      <c r="A102" s="65" t="str">
        <f t="shared" si="7"/>
        <v>3.4</v>
      </c>
      <c r="B102" s="91" t="s">
        <v>95</v>
      </c>
      <c r="C102" s="46" t="s">
        <v>20</v>
      </c>
      <c r="D102" s="67"/>
      <c r="E102" s="175">
        <v>46051</v>
      </c>
      <c r="F102" s="179">
        <f t="shared" si="6"/>
        <v>46056</v>
      </c>
      <c r="G102" s="68">
        <v>6</v>
      </c>
      <c r="H102" s="69">
        <v>0</v>
      </c>
      <c r="I102" s="82">
        <v>4</v>
      </c>
      <c r="J102" s="83"/>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row>
    <row r="103" spans="1:66" s="46" customFormat="1" ht="18" hidden="1">
      <c r="A103" s="65" t="str">
        <f t="shared" si="7"/>
        <v>3.5</v>
      </c>
      <c r="B103" s="91" t="s">
        <v>96</v>
      </c>
      <c r="C103" s="46" t="s">
        <v>28</v>
      </c>
      <c r="D103" s="67"/>
      <c r="E103" s="175">
        <v>46045</v>
      </c>
      <c r="F103" s="179">
        <f t="shared" si="6"/>
        <v>46050</v>
      </c>
      <c r="G103" s="68">
        <v>6</v>
      </c>
      <c r="H103" s="69">
        <v>0</v>
      </c>
      <c r="I103" s="82">
        <v>4</v>
      </c>
      <c r="J103" s="83"/>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row>
    <row r="104" spans="1:66" s="45" customFormat="1" ht="18" hidden="1">
      <c r="A104" s="86" t="str">
        <f>IF(ISERROR(VALUE(SUBSTITUTE(prevWBS,".",""))),"1",IF(ISERROR(FIND("`",SUBSTITUTE(prevWBS,".","`",1))),TEXT(VALUE(prevWBS)+1,"#"),TEXT(VALUE(LEFT(prevWBS,FIND("`",SUBSTITUTE(prevWBS,".","`",1))-1))+1,"#")))</f>
        <v>4</v>
      </c>
      <c r="B104" s="87" t="s">
        <v>97</v>
      </c>
      <c r="D104" s="88"/>
      <c r="E104" s="177"/>
      <c r="F104" s="177" t="str">
        <f t="shared" si="6"/>
        <v xml:space="preserve"> - </v>
      </c>
      <c r="G104" s="89"/>
      <c r="H104" s="90"/>
      <c r="I104" s="92" t="str">
        <f t="shared" ref="I104" si="10">IF(OR(F104=0,E104=0)," - ",NETWORKDAYS(E104,F104))</f>
        <v xml:space="preserve"> - </v>
      </c>
      <c r="J104" s="93"/>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c r="BC104" s="94"/>
      <c r="BD104" s="94"/>
      <c r="BE104" s="94"/>
      <c r="BF104" s="94"/>
      <c r="BG104" s="94"/>
      <c r="BH104" s="94"/>
      <c r="BI104" s="94"/>
      <c r="BJ104" s="94"/>
      <c r="BK104" s="94"/>
      <c r="BL104" s="94"/>
      <c r="BM104" s="94"/>
      <c r="BN104" s="94"/>
    </row>
    <row r="105" spans="1:66" s="46" customFormat="1" ht="18" hidden="1">
      <c r="A105" s="65" t="str">
        <f t="shared" si="7"/>
        <v>4.1</v>
      </c>
      <c r="B105" s="91" t="s">
        <v>98</v>
      </c>
      <c r="C105" s="46" t="s">
        <v>66</v>
      </c>
      <c r="D105" s="67"/>
      <c r="E105" s="175">
        <v>46051</v>
      </c>
      <c r="F105" s="179">
        <f t="shared" si="6"/>
        <v>46056</v>
      </c>
      <c r="G105" s="68">
        <v>6</v>
      </c>
      <c r="H105" s="69">
        <v>0</v>
      </c>
      <c r="I105" s="82">
        <v>4</v>
      </c>
      <c r="J105" s="83"/>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row>
  </sheetData>
  <sheetProtection formatCells="0" formatColumns="0" formatRows="0" insertRows="0" deleteRows="0"/>
  <mergeCells count="19">
    <mergeCell ref="AF4:AL4"/>
    <mergeCell ref="K1:AE1"/>
    <mergeCell ref="C4:E4"/>
    <mergeCell ref="K4:Q4"/>
    <mergeCell ref="R4:X4"/>
    <mergeCell ref="Y4:AE4"/>
    <mergeCell ref="C5:E5"/>
    <mergeCell ref="K5:Q5"/>
    <mergeCell ref="R5:X5"/>
    <mergeCell ref="Y5:AE5"/>
    <mergeCell ref="AF5:AL5"/>
    <mergeCell ref="AT5:AZ5"/>
    <mergeCell ref="BA5:BG5"/>
    <mergeCell ref="BH5:BN5"/>
    <mergeCell ref="AM4:AS4"/>
    <mergeCell ref="AT4:AZ4"/>
    <mergeCell ref="BA4:BG4"/>
    <mergeCell ref="BH4:BN4"/>
    <mergeCell ref="AM5:AS5"/>
  </mergeCells>
  <conditionalFormatting sqref="H11">
    <cfRule type="dataBar" priority="14">
      <dataBar>
        <cfvo type="num" val="0"/>
        <cfvo type="num" val="1"/>
        <color theme="0" tint="-0.34998626667073579"/>
      </dataBar>
      <extLst>
        <ext xmlns:x14="http://schemas.microsoft.com/office/spreadsheetml/2009/9/main" uri="{B025F937-C7B1-47D3-B67F-A62EFF666E3E}">
          <x14:id>{66556BD8-1469-48EF-B0C3-D94D10B67101}</x14:id>
        </ext>
      </extLst>
    </cfRule>
  </conditionalFormatting>
  <conditionalFormatting sqref="H20">
    <cfRule type="dataBar" priority="8">
      <dataBar>
        <cfvo type="num" val="0"/>
        <cfvo type="num" val="1"/>
        <color theme="0" tint="-0.34998626667073579"/>
      </dataBar>
      <extLst>
        <ext xmlns:x14="http://schemas.microsoft.com/office/spreadsheetml/2009/9/main" uri="{B025F937-C7B1-47D3-B67F-A62EFF666E3E}">
          <x14:id>{0A06041B-BC72-485F-A374-1CE982784C1B}</x14:id>
        </ext>
      </extLst>
    </cfRule>
  </conditionalFormatting>
  <conditionalFormatting sqref="H21">
    <cfRule type="dataBar" priority="7">
      <dataBar>
        <cfvo type="num" val="0"/>
        <cfvo type="num" val="1"/>
        <color theme="0" tint="-0.34998626667073579"/>
      </dataBar>
      <extLst>
        <ext xmlns:x14="http://schemas.microsoft.com/office/spreadsheetml/2009/9/main" uri="{B025F937-C7B1-47D3-B67F-A62EFF666E3E}">
          <x14:id>{EA79EBF1-3C1A-4BE3-B57A-31C2A92FB105}</x14:id>
        </ext>
      </extLst>
    </cfRule>
  </conditionalFormatting>
  <conditionalFormatting sqref="H22">
    <cfRule type="dataBar" priority="6">
      <dataBar>
        <cfvo type="num" val="0"/>
        <cfvo type="num" val="1"/>
        <color theme="0" tint="-0.34998626667073579"/>
      </dataBar>
      <extLst>
        <ext xmlns:x14="http://schemas.microsoft.com/office/spreadsheetml/2009/9/main" uri="{B025F937-C7B1-47D3-B67F-A62EFF666E3E}">
          <x14:id>{36DFBA0B-A64F-44F2-8B1E-595F717DB85C}</x14:id>
        </ext>
      </extLst>
    </cfRule>
  </conditionalFormatting>
  <conditionalFormatting sqref="H23">
    <cfRule type="dataBar" priority="5">
      <dataBar>
        <cfvo type="num" val="0"/>
        <cfvo type="num" val="1"/>
        <color theme="0" tint="-0.34998626667073579"/>
      </dataBar>
      <extLst>
        <ext xmlns:x14="http://schemas.microsoft.com/office/spreadsheetml/2009/9/main" uri="{B025F937-C7B1-47D3-B67F-A62EFF666E3E}">
          <x14:id>{86325E9D-70E8-4FA0-B027-94A867A32887}</x14:id>
        </ext>
      </extLst>
    </cfRule>
  </conditionalFormatting>
  <conditionalFormatting sqref="H24">
    <cfRule type="dataBar" priority="4">
      <dataBar>
        <cfvo type="num" val="0"/>
        <cfvo type="num" val="1"/>
        <color theme="0" tint="-0.34998626667073579"/>
      </dataBar>
      <extLst>
        <ext xmlns:x14="http://schemas.microsoft.com/office/spreadsheetml/2009/9/main" uri="{B025F937-C7B1-47D3-B67F-A62EFF666E3E}">
          <x14:id>{F504B534-D4CC-4A84-9539-D26A03F02B46}</x14:id>
        </ext>
      </extLst>
    </cfRule>
  </conditionalFormatting>
  <conditionalFormatting sqref="H25">
    <cfRule type="dataBar" priority="3">
      <dataBar>
        <cfvo type="num" val="0"/>
        <cfvo type="num" val="1"/>
        <color theme="0" tint="-0.34998626667073579"/>
      </dataBar>
      <extLst>
        <ext xmlns:x14="http://schemas.microsoft.com/office/spreadsheetml/2009/9/main" uri="{B025F937-C7B1-47D3-B67F-A62EFF666E3E}">
          <x14:id>{F648046B-C375-498B-B1B4-9626269E9966}</x14:id>
        </ext>
      </extLst>
    </cfRule>
  </conditionalFormatting>
  <conditionalFormatting sqref="H26">
    <cfRule type="dataBar" priority="2">
      <dataBar>
        <cfvo type="num" val="0"/>
        <cfvo type="num" val="1"/>
        <color theme="0" tint="-0.34998626667073579"/>
      </dataBar>
      <extLst>
        <ext xmlns:x14="http://schemas.microsoft.com/office/spreadsheetml/2009/9/main" uri="{B025F937-C7B1-47D3-B67F-A62EFF666E3E}">
          <x14:id>{74C8AB26-31F9-4C65-9E42-87CEBDB786B3}</x14:id>
        </ext>
      </extLst>
    </cfRule>
  </conditionalFormatting>
  <conditionalFormatting sqref="H80">
    <cfRule type="dataBar" priority="21">
      <dataBar>
        <cfvo type="num" val="0"/>
        <cfvo type="num" val="1"/>
        <color theme="0" tint="-0.34998626667073579"/>
      </dataBar>
      <extLst>
        <ext xmlns:x14="http://schemas.microsoft.com/office/spreadsheetml/2009/9/main" uri="{B025F937-C7B1-47D3-B67F-A62EFF666E3E}">
          <x14:id>{51163912-EF55-4526-A66B-41C309273132}</x14:id>
        </ext>
      </extLst>
    </cfRule>
  </conditionalFormatting>
  <conditionalFormatting sqref="H81">
    <cfRule type="dataBar" priority="20">
      <dataBar>
        <cfvo type="num" val="0"/>
        <cfvo type="num" val="1"/>
        <color theme="0" tint="-0.34998626667073579"/>
      </dataBar>
      <extLst>
        <ext xmlns:x14="http://schemas.microsoft.com/office/spreadsheetml/2009/9/main" uri="{B025F937-C7B1-47D3-B67F-A62EFF666E3E}">
          <x14:id>{D23E4C4E-CCFE-4789-89EC-74B6A0B5E78A}</x14:id>
        </ext>
      </extLst>
    </cfRule>
  </conditionalFormatting>
  <conditionalFormatting sqref="H89">
    <cfRule type="dataBar" priority="19">
      <dataBar>
        <cfvo type="num" val="0"/>
        <cfvo type="num" val="1"/>
        <color theme="0" tint="-0.34998626667073579"/>
      </dataBar>
      <extLst>
        <ext xmlns:x14="http://schemas.microsoft.com/office/spreadsheetml/2009/9/main" uri="{B025F937-C7B1-47D3-B67F-A62EFF666E3E}">
          <x14:id>{418E2F5B-6D4D-461E-BA80-C0A279EC2394}</x14:id>
        </ext>
      </extLst>
    </cfRule>
  </conditionalFormatting>
  <conditionalFormatting sqref="H90">
    <cfRule type="dataBar" priority="18">
      <dataBar>
        <cfvo type="num" val="0"/>
        <cfvo type="num" val="1"/>
        <color theme="0" tint="-0.34998626667073579"/>
      </dataBar>
      <extLst>
        <ext xmlns:x14="http://schemas.microsoft.com/office/spreadsheetml/2009/9/main" uri="{B025F937-C7B1-47D3-B67F-A62EFF666E3E}">
          <x14:id>{C314C855-0119-49E3-87D2-94D064E4E57D}</x14:id>
        </ext>
      </extLst>
    </cfRule>
  </conditionalFormatting>
  <conditionalFormatting sqref="H91">
    <cfRule type="dataBar" priority="17">
      <dataBar>
        <cfvo type="num" val="0"/>
        <cfvo type="num" val="1"/>
        <color theme="0" tint="-0.34998626667073579"/>
      </dataBar>
      <extLst>
        <ext xmlns:x14="http://schemas.microsoft.com/office/spreadsheetml/2009/9/main" uri="{B025F937-C7B1-47D3-B67F-A62EFF666E3E}">
          <x14:id>{556473F3-6F33-434E-A253-D92C9D997976}</x14:id>
        </ext>
      </extLst>
    </cfRule>
  </conditionalFormatting>
  <conditionalFormatting sqref="H92">
    <cfRule type="dataBar" priority="16">
      <dataBar>
        <cfvo type="num" val="0"/>
        <cfvo type="num" val="1"/>
        <color theme="0" tint="-0.34998626667073579"/>
      </dataBar>
      <extLst>
        <ext xmlns:x14="http://schemas.microsoft.com/office/spreadsheetml/2009/9/main" uri="{B025F937-C7B1-47D3-B67F-A62EFF666E3E}">
          <x14:id>{9DC6BAB1-7319-4332-B00D-420B27CA8F9B}</x14:id>
        </ext>
      </extLst>
    </cfRule>
  </conditionalFormatting>
  <conditionalFormatting sqref="H93">
    <cfRule type="dataBar" priority="15">
      <dataBar>
        <cfvo type="num" val="0"/>
        <cfvo type="num" val="1"/>
        <color theme="0" tint="-0.34998626667073579"/>
      </dataBar>
      <extLst>
        <ext xmlns:x14="http://schemas.microsoft.com/office/spreadsheetml/2009/9/main" uri="{B025F937-C7B1-47D3-B67F-A62EFF666E3E}">
          <x14:id>{658ECBDB-D0A7-4D2C-A631-3C4610EC7524}</x14:id>
        </ext>
      </extLst>
    </cfRule>
  </conditionalFormatting>
  <conditionalFormatting sqref="H94">
    <cfRule type="dataBar" priority="27">
      <dataBar>
        <cfvo type="num" val="0"/>
        <cfvo type="num" val="1"/>
        <color theme="0" tint="-0.34998626667073579"/>
      </dataBar>
      <extLst>
        <ext xmlns:x14="http://schemas.microsoft.com/office/spreadsheetml/2009/9/main" uri="{B025F937-C7B1-47D3-B67F-A62EFF666E3E}">
          <x14:id>{156C9E67-24C8-4297-9AD9-E9D4B14831F4}</x14:id>
        </ext>
      </extLst>
    </cfRule>
  </conditionalFormatting>
  <conditionalFormatting sqref="H98">
    <cfRule type="dataBar" priority="25">
      <dataBar>
        <cfvo type="num" val="0"/>
        <cfvo type="num" val="1"/>
        <color theme="0" tint="-0.34998626667073579"/>
      </dataBar>
      <extLst>
        <ext xmlns:x14="http://schemas.microsoft.com/office/spreadsheetml/2009/9/main" uri="{B025F937-C7B1-47D3-B67F-A62EFF666E3E}">
          <x14:id>{06880CE3-B693-4686-80C9-A2155F30703F}</x14:id>
        </ext>
      </extLst>
    </cfRule>
  </conditionalFormatting>
  <conditionalFormatting sqref="H104">
    <cfRule type="dataBar" priority="23">
      <dataBar>
        <cfvo type="num" val="0"/>
        <cfvo type="num" val="1"/>
        <color theme="0" tint="-0.34998626667073579"/>
      </dataBar>
      <extLst>
        <ext xmlns:x14="http://schemas.microsoft.com/office/spreadsheetml/2009/9/main" uri="{B025F937-C7B1-47D3-B67F-A62EFF666E3E}">
          <x14:id>{F74D79D7-FCCD-45B7-84E0-B185CDE6B264}</x14:id>
        </ext>
      </extLst>
    </cfRule>
  </conditionalFormatting>
  <conditionalFormatting sqref="H105">
    <cfRule type="dataBar" priority="22">
      <dataBar>
        <cfvo type="num" val="0"/>
        <cfvo type="num" val="1"/>
        <color theme="0" tint="-0.34998626667073579"/>
      </dataBar>
      <extLst>
        <ext xmlns:x14="http://schemas.microsoft.com/office/spreadsheetml/2009/9/main" uri="{B025F937-C7B1-47D3-B67F-A62EFF666E3E}">
          <x14:id>{09D769A9-66BC-42B9-AEFB-A3C0508CB7B6}</x14:id>
        </ext>
      </extLst>
    </cfRule>
  </conditionalFormatting>
  <conditionalFormatting sqref="H12:H15">
    <cfRule type="dataBar" priority="13">
      <dataBar>
        <cfvo type="num" val="0"/>
        <cfvo type="num" val="1"/>
        <color theme="0" tint="-0.34998626667073579"/>
      </dataBar>
      <extLst>
        <ext xmlns:x14="http://schemas.microsoft.com/office/spreadsheetml/2009/9/main" uri="{B025F937-C7B1-47D3-B67F-A62EFF666E3E}">
          <x14:id>{346A49E1-E314-4BC5-9AB0-B42CA5485C94}</x14:id>
        </ext>
      </extLst>
    </cfRule>
  </conditionalFormatting>
  <conditionalFormatting sqref="H16:H19">
    <cfRule type="dataBar" priority="9">
      <dataBar>
        <cfvo type="num" val="0"/>
        <cfvo type="num" val="1"/>
        <color theme="0" tint="-0.34998626667073579"/>
      </dataBar>
      <extLst>
        <ext xmlns:x14="http://schemas.microsoft.com/office/spreadsheetml/2009/9/main" uri="{B025F937-C7B1-47D3-B67F-A62EFF666E3E}">
          <x14:id>{85F2B062-38C1-42B8-83E6-BA5DCF4D5BD5}</x14:id>
        </ext>
      </extLst>
    </cfRule>
  </conditionalFormatting>
  <conditionalFormatting sqref="H27:H65">
    <cfRule type="dataBar" priority="1">
      <dataBar>
        <cfvo type="num" val="0"/>
        <cfvo type="num" val="1"/>
        <color theme="0" tint="-0.34998626667073579"/>
      </dataBar>
      <extLst>
        <ext xmlns:x14="http://schemas.microsoft.com/office/spreadsheetml/2009/9/main" uri="{B025F937-C7B1-47D3-B67F-A62EFF666E3E}">
          <x14:id>{99BAB743-A2F0-464A-98ED-621B59AAEE77}</x14:id>
        </ext>
      </extLst>
    </cfRule>
  </conditionalFormatting>
  <conditionalFormatting sqref="H72:H76">
    <cfRule type="dataBar" priority="31">
      <dataBar>
        <cfvo type="num" val="0"/>
        <cfvo type="num" val="1"/>
        <color theme="0" tint="-0.34998626667073579"/>
      </dataBar>
      <extLst>
        <ext xmlns:x14="http://schemas.microsoft.com/office/spreadsheetml/2009/9/main" uri="{B025F937-C7B1-47D3-B67F-A62EFF666E3E}">
          <x14:id>{67457150-D6C3-4466-B5C4-F0D0F526D974}</x14:id>
        </ext>
      </extLst>
    </cfRule>
  </conditionalFormatting>
  <conditionalFormatting sqref="H77:H79">
    <cfRule type="dataBar" priority="30">
      <dataBar>
        <cfvo type="num" val="0"/>
        <cfvo type="num" val="1"/>
        <color theme="0" tint="-0.34998626667073579"/>
      </dataBar>
      <extLst>
        <ext xmlns:x14="http://schemas.microsoft.com/office/spreadsheetml/2009/9/main" uri="{B025F937-C7B1-47D3-B67F-A62EFF666E3E}">
          <x14:id>{2244F68A-581C-4B0B-93B2-559FE22F30E9}</x14:id>
        </ext>
      </extLst>
    </cfRule>
  </conditionalFormatting>
  <conditionalFormatting sqref="H82:H86">
    <cfRule type="dataBar" priority="29">
      <dataBar>
        <cfvo type="num" val="0"/>
        <cfvo type="num" val="1"/>
        <color theme="0" tint="-0.34998626667073579"/>
      </dataBar>
      <extLst>
        <ext xmlns:x14="http://schemas.microsoft.com/office/spreadsheetml/2009/9/main" uri="{B025F937-C7B1-47D3-B67F-A62EFF666E3E}">
          <x14:id>{AB75C9DA-2D2A-4152-BF8E-F4479B2E3521}</x14:id>
        </ext>
      </extLst>
    </cfRule>
  </conditionalFormatting>
  <conditionalFormatting sqref="H87:H88">
    <cfRule type="dataBar" priority="28">
      <dataBar>
        <cfvo type="num" val="0"/>
        <cfvo type="num" val="1"/>
        <color theme="0" tint="-0.34998626667073579"/>
      </dataBar>
      <extLst>
        <ext xmlns:x14="http://schemas.microsoft.com/office/spreadsheetml/2009/9/main" uri="{B025F937-C7B1-47D3-B67F-A62EFF666E3E}">
          <x14:id>{6EBAA771-54F2-41C2-8DE2-50B8D85C8D30}</x14:id>
        </ext>
      </extLst>
    </cfRule>
  </conditionalFormatting>
  <conditionalFormatting sqref="H95:H97">
    <cfRule type="dataBar" priority="26">
      <dataBar>
        <cfvo type="num" val="0"/>
        <cfvo type="num" val="1"/>
        <color theme="0" tint="-0.34998626667073579"/>
      </dataBar>
      <extLst>
        <ext xmlns:x14="http://schemas.microsoft.com/office/spreadsheetml/2009/9/main" uri="{B025F937-C7B1-47D3-B67F-A62EFF666E3E}">
          <x14:id>{69086E89-E296-4B48-A397-9878FEEA57B7}</x14:id>
        </ext>
      </extLst>
    </cfRule>
  </conditionalFormatting>
  <conditionalFormatting sqref="H99:H103">
    <cfRule type="dataBar" priority="24">
      <dataBar>
        <cfvo type="num" val="0"/>
        <cfvo type="num" val="1"/>
        <color theme="0" tint="-0.34998626667073579"/>
      </dataBar>
      <extLst>
        <ext xmlns:x14="http://schemas.microsoft.com/office/spreadsheetml/2009/9/main" uri="{B025F937-C7B1-47D3-B67F-A62EFF666E3E}">
          <x14:id>{5341BA12-B212-4765-94FB-F77C9C1F6C00}</x14:id>
        </ext>
      </extLst>
    </cfRule>
  </conditionalFormatting>
  <conditionalFormatting sqref="K6:BN7">
    <cfRule type="expression" dxfId="74" priority="33">
      <formula>K$6=TODAY()</formula>
    </cfRule>
  </conditionalFormatting>
  <conditionalFormatting sqref="K6:BN105">
    <cfRule type="expression" dxfId="73" priority="10">
      <formula>K$6=TODAY()</formula>
    </cfRule>
  </conditionalFormatting>
  <conditionalFormatting sqref="H8:H10 H66:H71">
    <cfRule type="dataBar" priority="32">
      <dataBar>
        <cfvo type="num" val="0"/>
        <cfvo type="num" val="1"/>
        <color theme="0" tint="-0.34998626667073579"/>
      </dataBar>
      <extLst>
        <ext xmlns:x14="http://schemas.microsoft.com/office/spreadsheetml/2009/9/main" uri="{B025F937-C7B1-47D3-B67F-A62EFF666E3E}">
          <x14:id>{4DFACDCD-993C-4767-9A6B-9FFA39E464E9}</x14:id>
        </ext>
      </extLst>
    </cfRule>
  </conditionalFormatting>
  <conditionalFormatting sqref="K8:BN105">
    <cfRule type="expression" dxfId="72" priority="11">
      <formula>AND($E8&lt;=K$6,ROUNDDOWN(($F8-$E8+1)*$H8,0)+$E8-1&gt;=K$6)</formula>
    </cfRule>
    <cfRule type="expression" dxfId="71" priority="12">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2289" r:id="rId3"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66556BD8-1469-48EF-B0C3-D94D10B67101}">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0A06041B-BC72-485F-A374-1CE982784C1B}">
            <x14:dataBar minLength="0" maxLength="100" gradient="0">
              <x14:cfvo type="num">
                <xm:f>0</xm:f>
              </x14:cfvo>
              <x14:cfvo type="num">
                <xm:f>1</xm:f>
              </x14:cfvo>
              <x14:negativeFillColor rgb="FFFF0000"/>
              <x14:axisColor rgb="FF000000"/>
            </x14:dataBar>
          </x14:cfRule>
          <xm:sqref>H20</xm:sqref>
        </x14:conditionalFormatting>
        <x14:conditionalFormatting xmlns:xm="http://schemas.microsoft.com/office/excel/2006/main">
          <x14:cfRule type="dataBar" id="{EA79EBF1-3C1A-4BE3-B57A-31C2A92FB105}">
            <x14:dataBar minLength="0" maxLength="100" gradient="0">
              <x14:cfvo type="num">
                <xm:f>0</xm:f>
              </x14:cfvo>
              <x14:cfvo type="num">
                <xm:f>1</xm:f>
              </x14:cfvo>
              <x14:negativeFillColor rgb="FFFF0000"/>
              <x14:axisColor rgb="FF000000"/>
            </x14:dataBar>
          </x14:cfRule>
          <xm:sqref>H21</xm:sqref>
        </x14:conditionalFormatting>
        <x14:conditionalFormatting xmlns:xm="http://schemas.microsoft.com/office/excel/2006/main">
          <x14:cfRule type="dataBar" id="{36DFBA0B-A64F-44F2-8B1E-595F717DB85C}">
            <x14:dataBar minLength="0" maxLength="100" gradient="0">
              <x14:cfvo type="num">
                <xm:f>0</xm:f>
              </x14:cfvo>
              <x14:cfvo type="num">
                <xm:f>1</xm:f>
              </x14:cfvo>
              <x14:negativeFillColor rgb="FFFF0000"/>
              <x14:axisColor rgb="FF000000"/>
            </x14:dataBar>
          </x14:cfRule>
          <xm:sqref>H22</xm:sqref>
        </x14:conditionalFormatting>
        <x14:conditionalFormatting xmlns:xm="http://schemas.microsoft.com/office/excel/2006/main">
          <x14:cfRule type="dataBar" id="{86325E9D-70E8-4FA0-B027-94A867A32887}">
            <x14:dataBar minLength="0" maxLength="100" gradient="0">
              <x14:cfvo type="num">
                <xm:f>0</xm:f>
              </x14:cfvo>
              <x14:cfvo type="num">
                <xm:f>1</xm:f>
              </x14:cfvo>
              <x14:negativeFillColor rgb="FFFF0000"/>
              <x14:axisColor rgb="FF000000"/>
            </x14:dataBar>
          </x14:cfRule>
          <xm:sqref>H23</xm:sqref>
        </x14:conditionalFormatting>
        <x14:conditionalFormatting xmlns:xm="http://schemas.microsoft.com/office/excel/2006/main">
          <x14:cfRule type="dataBar" id="{F504B534-D4CC-4A84-9539-D26A03F02B46}">
            <x14:dataBar minLength="0" maxLength="100" gradient="0">
              <x14:cfvo type="num">
                <xm:f>0</xm:f>
              </x14:cfvo>
              <x14:cfvo type="num">
                <xm:f>1</xm:f>
              </x14:cfvo>
              <x14:negativeFillColor rgb="FFFF0000"/>
              <x14:axisColor rgb="FF000000"/>
            </x14:dataBar>
          </x14:cfRule>
          <xm:sqref>H24</xm:sqref>
        </x14:conditionalFormatting>
        <x14:conditionalFormatting xmlns:xm="http://schemas.microsoft.com/office/excel/2006/main">
          <x14:cfRule type="dataBar" id="{F648046B-C375-498B-B1B4-9626269E9966}">
            <x14:dataBar minLength="0" maxLength="100" gradient="0">
              <x14:cfvo type="num">
                <xm:f>0</xm:f>
              </x14:cfvo>
              <x14:cfvo type="num">
                <xm:f>1</xm:f>
              </x14:cfvo>
              <x14:negativeFillColor rgb="FFFF0000"/>
              <x14:axisColor rgb="FF000000"/>
            </x14:dataBar>
          </x14:cfRule>
          <xm:sqref>H25</xm:sqref>
        </x14:conditionalFormatting>
        <x14:conditionalFormatting xmlns:xm="http://schemas.microsoft.com/office/excel/2006/main">
          <x14:cfRule type="dataBar" id="{74C8AB26-31F9-4C65-9E42-87CEBDB786B3}">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51163912-EF55-4526-A66B-41C309273132}">
            <x14:dataBar minLength="0" maxLength="100" gradient="0">
              <x14:cfvo type="num">
                <xm:f>0</xm:f>
              </x14:cfvo>
              <x14:cfvo type="num">
                <xm:f>1</xm:f>
              </x14:cfvo>
              <x14:negativeFillColor rgb="FFFF0000"/>
              <x14:axisColor rgb="FF000000"/>
            </x14:dataBar>
          </x14:cfRule>
          <xm:sqref>H80</xm:sqref>
        </x14:conditionalFormatting>
        <x14:conditionalFormatting xmlns:xm="http://schemas.microsoft.com/office/excel/2006/main">
          <x14:cfRule type="dataBar" id="{D23E4C4E-CCFE-4789-89EC-74B6A0B5E78A}">
            <x14:dataBar minLength="0" maxLength="100" gradient="0">
              <x14:cfvo type="num">
                <xm:f>0</xm:f>
              </x14:cfvo>
              <x14:cfvo type="num">
                <xm:f>1</xm:f>
              </x14:cfvo>
              <x14:negativeFillColor rgb="FFFF0000"/>
              <x14:axisColor rgb="FF000000"/>
            </x14:dataBar>
          </x14:cfRule>
          <xm:sqref>H81</xm:sqref>
        </x14:conditionalFormatting>
        <x14:conditionalFormatting xmlns:xm="http://schemas.microsoft.com/office/excel/2006/main">
          <x14:cfRule type="dataBar" id="{418E2F5B-6D4D-461E-BA80-C0A279EC2394}">
            <x14:dataBar minLength="0" maxLength="100" gradient="0">
              <x14:cfvo type="num">
                <xm:f>0</xm:f>
              </x14:cfvo>
              <x14:cfvo type="num">
                <xm:f>1</xm:f>
              </x14:cfvo>
              <x14:negativeFillColor rgb="FFFF0000"/>
              <x14:axisColor rgb="FF000000"/>
            </x14:dataBar>
          </x14:cfRule>
          <xm:sqref>H89</xm:sqref>
        </x14:conditionalFormatting>
        <x14:conditionalFormatting xmlns:xm="http://schemas.microsoft.com/office/excel/2006/main">
          <x14:cfRule type="dataBar" id="{C314C855-0119-49E3-87D2-94D064E4E57D}">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556473F3-6F33-434E-A253-D92C9D997976}">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9DC6BAB1-7319-4332-B00D-420B27CA8F9B}">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658ECBDB-D0A7-4D2C-A631-3C4610EC7524}">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156C9E67-24C8-4297-9AD9-E9D4B14831F4}">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06880CE3-B693-4686-80C9-A2155F30703F}">
            <x14:dataBar minLength="0" maxLength="100" gradient="0">
              <x14:cfvo type="num">
                <xm:f>0</xm:f>
              </x14:cfvo>
              <x14:cfvo type="num">
                <xm:f>1</xm:f>
              </x14:cfvo>
              <x14:negativeFillColor rgb="FFFF0000"/>
              <x14:axisColor rgb="FF000000"/>
            </x14:dataBar>
          </x14:cfRule>
          <xm:sqref>H98</xm:sqref>
        </x14:conditionalFormatting>
        <x14:conditionalFormatting xmlns:xm="http://schemas.microsoft.com/office/excel/2006/main">
          <x14:cfRule type="dataBar" id="{F74D79D7-FCCD-45B7-84E0-B185CDE6B264}">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09D769A9-66BC-42B9-AEFB-A3C0508CB7B6}">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346A49E1-E314-4BC5-9AB0-B42CA5485C94}">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85F2B062-38C1-42B8-83E6-BA5DCF4D5BD5}">
            <x14:dataBar minLength="0" maxLength="100" gradient="0">
              <x14:cfvo type="num">
                <xm:f>0</xm:f>
              </x14:cfvo>
              <x14:cfvo type="num">
                <xm:f>1</xm:f>
              </x14:cfvo>
              <x14:negativeFillColor rgb="FFFF0000"/>
              <x14:axisColor rgb="FF000000"/>
            </x14:dataBar>
          </x14:cfRule>
          <xm:sqref>H16:H19</xm:sqref>
        </x14:conditionalFormatting>
        <x14:conditionalFormatting xmlns:xm="http://schemas.microsoft.com/office/excel/2006/main">
          <x14:cfRule type="dataBar" id="{99BAB743-A2F0-464A-98ED-621B59AAEE77}">
            <x14:dataBar minLength="0" maxLength="100" gradient="0">
              <x14:cfvo type="num">
                <xm:f>0</xm:f>
              </x14:cfvo>
              <x14:cfvo type="num">
                <xm:f>1</xm:f>
              </x14:cfvo>
              <x14:negativeFillColor rgb="FFFF0000"/>
              <x14:axisColor rgb="FF000000"/>
            </x14:dataBar>
          </x14:cfRule>
          <xm:sqref>H27:H65</xm:sqref>
        </x14:conditionalFormatting>
        <x14:conditionalFormatting xmlns:xm="http://schemas.microsoft.com/office/excel/2006/main">
          <x14:cfRule type="dataBar" id="{67457150-D6C3-4466-B5C4-F0D0F526D974}">
            <x14:dataBar minLength="0" maxLength="100" gradient="0">
              <x14:cfvo type="num">
                <xm:f>0</xm:f>
              </x14:cfvo>
              <x14:cfvo type="num">
                <xm:f>1</xm:f>
              </x14:cfvo>
              <x14:negativeFillColor rgb="FFFF0000"/>
              <x14:axisColor rgb="FF000000"/>
            </x14:dataBar>
          </x14:cfRule>
          <xm:sqref>H72:H76</xm:sqref>
        </x14:conditionalFormatting>
        <x14:conditionalFormatting xmlns:xm="http://schemas.microsoft.com/office/excel/2006/main">
          <x14:cfRule type="dataBar" id="{2244F68A-581C-4B0B-93B2-559FE22F30E9}">
            <x14:dataBar minLength="0" maxLength="100" gradient="0">
              <x14:cfvo type="num">
                <xm:f>0</xm:f>
              </x14:cfvo>
              <x14:cfvo type="num">
                <xm:f>1</xm:f>
              </x14:cfvo>
              <x14:negativeFillColor rgb="FFFF0000"/>
              <x14:axisColor rgb="FF000000"/>
            </x14:dataBar>
          </x14:cfRule>
          <xm:sqref>H77:H79</xm:sqref>
        </x14:conditionalFormatting>
        <x14:conditionalFormatting xmlns:xm="http://schemas.microsoft.com/office/excel/2006/main">
          <x14:cfRule type="dataBar" id="{AB75C9DA-2D2A-4152-BF8E-F4479B2E3521}">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6EBAA771-54F2-41C2-8DE2-50B8D85C8D30}">
            <x14:dataBar minLength="0" maxLength="100" gradient="0">
              <x14:cfvo type="num">
                <xm:f>0</xm:f>
              </x14:cfvo>
              <x14:cfvo type="num">
                <xm:f>1</xm:f>
              </x14:cfvo>
              <x14:negativeFillColor rgb="FFFF0000"/>
              <x14:axisColor rgb="FF000000"/>
            </x14:dataBar>
          </x14:cfRule>
          <xm:sqref>H87:H88</xm:sqref>
        </x14:conditionalFormatting>
        <x14:conditionalFormatting xmlns:xm="http://schemas.microsoft.com/office/excel/2006/main">
          <x14:cfRule type="dataBar" id="{69086E89-E296-4B48-A397-9878FEEA57B7}">
            <x14:dataBar minLength="0" maxLength="100" gradient="0">
              <x14:cfvo type="num">
                <xm:f>0</xm:f>
              </x14:cfvo>
              <x14:cfvo type="num">
                <xm:f>1</xm:f>
              </x14:cfvo>
              <x14:negativeFillColor rgb="FFFF0000"/>
              <x14:axisColor rgb="FF000000"/>
            </x14:dataBar>
          </x14:cfRule>
          <xm:sqref>H95:H97</xm:sqref>
        </x14:conditionalFormatting>
        <x14:conditionalFormatting xmlns:xm="http://schemas.microsoft.com/office/excel/2006/main">
          <x14:cfRule type="dataBar" id="{5341BA12-B212-4765-94FB-F77C9C1F6C00}">
            <x14:dataBar minLength="0" maxLength="100" gradient="0">
              <x14:cfvo type="num">
                <xm:f>0</xm:f>
              </x14:cfvo>
              <x14:cfvo type="num">
                <xm:f>1</xm:f>
              </x14:cfvo>
              <x14:negativeFillColor rgb="FFFF0000"/>
              <x14:axisColor rgb="FF000000"/>
            </x14:dataBar>
          </x14:cfRule>
          <xm:sqref>H99:H103</xm:sqref>
        </x14:conditionalFormatting>
        <x14:conditionalFormatting xmlns:xm="http://schemas.microsoft.com/office/excel/2006/main">
          <x14:cfRule type="dataBar" id="{4DFACDCD-993C-4767-9A6B-9FFA39E464E9}">
            <x14:dataBar minLength="0" maxLength="100" gradient="0">
              <x14:cfvo type="num">
                <xm:f>0</xm:f>
              </x14:cfvo>
              <x14:cfvo type="num">
                <xm:f>1</xm:f>
              </x14:cfvo>
              <x14:negativeFillColor rgb="FFFF0000"/>
              <x14:axisColor rgb="FF000000"/>
            </x14:dataBar>
          </x14:cfRule>
          <xm:sqref>H8:H10 H66:H71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BN93"/>
  <sheetViews>
    <sheetView showGridLines="0" workbookViewId="0">
      <pane ySplit="7" topLeftCell="A11" activePane="bottomLeft" state="frozen"/>
      <selection activeCell="F2" activeCellId="1" sqref="C1:E1048576 F1:F1048576"/>
      <selection pane="bottomLeft" activeCell="F2" activeCellId="1" sqref="C1:E1048576 F1:F1048576"/>
    </sheetView>
  </sheetViews>
  <sheetFormatPr defaultColWidth="9.140625" defaultRowHeight="12.75"/>
  <cols>
    <col min="1" max="1" width="6.85546875" customWidth="1"/>
    <col min="2" max="2" width="55.2851562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97" t="s">
        <v>0</v>
      </c>
      <c r="B1" s="98"/>
      <c r="C1" s="98"/>
      <c r="D1" s="98"/>
      <c r="E1" s="98"/>
      <c r="F1" s="98"/>
      <c r="I1" s="99"/>
      <c r="K1" s="439"/>
      <c r="L1" s="439"/>
      <c r="M1" s="439"/>
      <c r="N1" s="439"/>
      <c r="O1" s="439"/>
      <c r="P1" s="439"/>
      <c r="Q1" s="439"/>
      <c r="R1" s="439"/>
      <c r="S1" s="439"/>
      <c r="T1" s="439"/>
      <c r="U1" s="439"/>
      <c r="V1" s="439"/>
      <c r="W1" s="439"/>
      <c r="X1" s="439"/>
      <c r="Y1" s="439"/>
      <c r="Z1" s="439"/>
      <c r="AA1" s="439"/>
      <c r="AB1" s="439"/>
      <c r="AC1" s="439"/>
      <c r="AD1" s="439"/>
      <c r="AE1" s="439"/>
    </row>
    <row r="2" spans="1:66" ht="18" customHeight="1">
      <c r="A2" s="100"/>
      <c r="B2" s="101"/>
      <c r="C2" s="101"/>
      <c r="D2" s="102"/>
      <c r="E2" s="103"/>
      <c r="F2" s="103"/>
      <c r="H2" s="52"/>
    </row>
    <row r="3" spans="1:66" ht="14.25">
      <c r="A3" s="100"/>
      <c r="B3" s="104"/>
      <c r="H3" s="52"/>
      <c r="K3" s="105"/>
      <c r="L3" s="105"/>
      <c r="M3" s="105"/>
      <c r="N3" s="105"/>
      <c r="O3" s="105"/>
      <c r="P3" s="105"/>
      <c r="Q3" s="105"/>
      <c r="R3" s="105"/>
      <c r="S3" s="105"/>
      <c r="T3" s="105"/>
      <c r="U3" s="105"/>
      <c r="V3" s="105"/>
      <c r="W3" s="105"/>
      <c r="X3" s="105"/>
      <c r="Y3" s="105"/>
      <c r="Z3" s="105"/>
      <c r="AA3" s="105"/>
    </row>
    <row r="4" spans="1:66" ht="17.25" customHeight="1">
      <c r="A4" s="106"/>
      <c r="B4" s="107" t="s">
        <v>1</v>
      </c>
      <c r="C4" s="460">
        <v>45986</v>
      </c>
      <c r="D4" s="460"/>
      <c r="E4" s="460"/>
      <c r="F4" s="106"/>
      <c r="G4" s="107" t="s">
        <v>2</v>
      </c>
      <c r="H4" s="108">
        <v>1</v>
      </c>
      <c r="I4" s="104"/>
      <c r="J4" s="106"/>
      <c r="K4" s="456" t="str">
        <f>"Week "&amp;(K6-($C$4-WEEKDAY($C$4,1)+2))/7+1</f>
        <v>Week 1</v>
      </c>
      <c r="L4" s="457"/>
      <c r="M4" s="457"/>
      <c r="N4" s="457"/>
      <c r="O4" s="457"/>
      <c r="P4" s="457"/>
      <c r="Q4" s="458"/>
      <c r="R4" s="456" t="str">
        <f>"Week "&amp;(R6-($C$4-WEEKDAY($C$4,1)+2))/7+1</f>
        <v>Week 2</v>
      </c>
      <c r="S4" s="457"/>
      <c r="T4" s="457"/>
      <c r="U4" s="457"/>
      <c r="V4" s="457"/>
      <c r="W4" s="457"/>
      <c r="X4" s="458"/>
      <c r="Y4" s="456" t="str">
        <f>"Week "&amp;(Y6-($C$4-WEEKDAY($C$4,1)+2))/7+1</f>
        <v>Week 3</v>
      </c>
      <c r="Z4" s="457"/>
      <c r="AA4" s="457"/>
      <c r="AB4" s="457"/>
      <c r="AC4" s="457"/>
      <c r="AD4" s="457"/>
      <c r="AE4" s="458"/>
      <c r="AF4" s="456" t="str">
        <f>"Week "&amp;(AF6-($C$4-WEEKDAY($C$4,1)+2))/7+1</f>
        <v>Week 4</v>
      </c>
      <c r="AG4" s="457"/>
      <c r="AH4" s="457"/>
      <c r="AI4" s="457"/>
      <c r="AJ4" s="457"/>
      <c r="AK4" s="457"/>
      <c r="AL4" s="458"/>
      <c r="AM4" s="456" t="str">
        <f>"Week "&amp;(AM6-($C$4-WEEKDAY($C$4,1)+2))/7+1</f>
        <v>Week 5</v>
      </c>
      <c r="AN4" s="457"/>
      <c r="AO4" s="457"/>
      <c r="AP4" s="457"/>
      <c r="AQ4" s="457"/>
      <c r="AR4" s="457"/>
      <c r="AS4" s="458"/>
      <c r="AT4" s="456" t="str">
        <f>"Week "&amp;(AT6-($C$4-WEEKDAY($C$4,1)+2))/7+1</f>
        <v>Week 6</v>
      </c>
      <c r="AU4" s="457"/>
      <c r="AV4" s="457"/>
      <c r="AW4" s="457"/>
      <c r="AX4" s="457"/>
      <c r="AY4" s="457"/>
      <c r="AZ4" s="458"/>
      <c r="BA4" s="456" t="str">
        <f>"Week "&amp;(BA6-($C$4-WEEKDAY($C$4,1)+2))/7+1</f>
        <v>Week 7</v>
      </c>
      <c r="BB4" s="457"/>
      <c r="BC4" s="457"/>
      <c r="BD4" s="457"/>
      <c r="BE4" s="457"/>
      <c r="BF4" s="457"/>
      <c r="BG4" s="458"/>
      <c r="BH4" s="456" t="str">
        <f>"Week "&amp;(BH6-($C$4-WEEKDAY($C$4,1)+2))/7+1</f>
        <v>Week 8</v>
      </c>
      <c r="BI4" s="457"/>
      <c r="BJ4" s="457"/>
      <c r="BK4" s="457"/>
      <c r="BL4" s="457"/>
      <c r="BM4" s="457"/>
      <c r="BN4" s="458"/>
    </row>
    <row r="5" spans="1:66" ht="17.25" customHeight="1">
      <c r="A5" s="106"/>
      <c r="B5" s="107" t="s">
        <v>3</v>
      </c>
      <c r="C5" s="459" t="s">
        <v>4</v>
      </c>
      <c r="D5" s="459"/>
      <c r="E5" s="459"/>
      <c r="F5" s="106"/>
      <c r="G5" s="106"/>
      <c r="H5" s="106"/>
      <c r="I5" s="106"/>
      <c r="J5" s="106"/>
      <c r="K5" s="453">
        <f>K6</f>
        <v>45985</v>
      </c>
      <c r="L5" s="454"/>
      <c r="M5" s="454"/>
      <c r="N5" s="454"/>
      <c r="O5" s="454"/>
      <c r="P5" s="454"/>
      <c r="Q5" s="455"/>
      <c r="R5" s="453">
        <f>R6</f>
        <v>45992</v>
      </c>
      <c r="S5" s="454"/>
      <c r="T5" s="454"/>
      <c r="U5" s="454"/>
      <c r="V5" s="454"/>
      <c r="W5" s="454"/>
      <c r="X5" s="455"/>
      <c r="Y5" s="453">
        <f>Y6</f>
        <v>45999</v>
      </c>
      <c r="Z5" s="454"/>
      <c r="AA5" s="454"/>
      <c r="AB5" s="454"/>
      <c r="AC5" s="454"/>
      <c r="AD5" s="454"/>
      <c r="AE5" s="455"/>
      <c r="AF5" s="453">
        <f>AF6</f>
        <v>46006</v>
      </c>
      <c r="AG5" s="454"/>
      <c r="AH5" s="454"/>
      <c r="AI5" s="454"/>
      <c r="AJ5" s="454"/>
      <c r="AK5" s="454"/>
      <c r="AL5" s="455"/>
      <c r="AM5" s="453">
        <f>AM6</f>
        <v>46013</v>
      </c>
      <c r="AN5" s="454"/>
      <c r="AO5" s="454"/>
      <c r="AP5" s="454"/>
      <c r="AQ5" s="454"/>
      <c r="AR5" s="454"/>
      <c r="AS5" s="455"/>
      <c r="AT5" s="453">
        <f>AT6</f>
        <v>46020</v>
      </c>
      <c r="AU5" s="454"/>
      <c r="AV5" s="454"/>
      <c r="AW5" s="454"/>
      <c r="AX5" s="454"/>
      <c r="AY5" s="454"/>
      <c r="AZ5" s="455"/>
      <c r="BA5" s="453">
        <f>BA6</f>
        <v>46027</v>
      </c>
      <c r="BB5" s="454"/>
      <c r="BC5" s="454"/>
      <c r="BD5" s="454"/>
      <c r="BE5" s="454"/>
      <c r="BF5" s="454"/>
      <c r="BG5" s="455"/>
      <c r="BH5" s="453">
        <f>BH6</f>
        <v>46034</v>
      </c>
      <c r="BI5" s="454"/>
      <c r="BJ5" s="454"/>
      <c r="BK5" s="454"/>
      <c r="BL5" s="454"/>
      <c r="BM5" s="454"/>
      <c r="BN5" s="455"/>
    </row>
    <row r="6" spans="1:66">
      <c r="A6" s="106"/>
      <c r="B6" s="106"/>
      <c r="C6" s="106"/>
      <c r="D6" s="106"/>
      <c r="E6" s="106"/>
      <c r="F6" s="106"/>
      <c r="G6" s="106"/>
      <c r="H6" s="106"/>
      <c r="I6" s="106"/>
      <c r="J6" s="106"/>
      <c r="K6" s="109">
        <f>C4-WEEKDAY(C4,1)+2+7*(H4-1)</f>
        <v>45985</v>
      </c>
      <c r="L6" s="110">
        <f t="shared" ref="L6:BN6" si="0">K6+1</f>
        <v>45986</v>
      </c>
      <c r="M6" s="110">
        <f t="shared" si="0"/>
        <v>45987</v>
      </c>
      <c r="N6" s="110">
        <f t="shared" si="0"/>
        <v>45988</v>
      </c>
      <c r="O6" s="110">
        <f t="shared" si="0"/>
        <v>45989</v>
      </c>
      <c r="P6" s="110">
        <f t="shared" si="0"/>
        <v>45990</v>
      </c>
      <c r="Q6" s="111">
        <f t="shared" si="0"/>
        <v>45991</v>
      </c>
      <c r="R6" s="109">
        <f t="shared" si="0"/>
        <v>45992</v>
      </c>
      <c r="S6" s="110">
        <f t="shared" si="0"/>
        <v>45993</v>
      </c>
      <c r="T6" s="110">
        <f t="shared" si="0"/>
        <v>45994</v>
      </c>
      <c r="U6" s="110">
        <f t="shared" si="0"/>
        <v>45995</v>
      </c>
      <c r="V6" s="110">
        <f t="shared" si="0"/>
        <v>45996</v>
      </c>
      <c r="W6" s="110">
        <f t="shared" si="0"/>
        <v>45997</v>
      </c>
      <c r="X6" s="111">
        <f t="shared" si="0"/>
        <v>45998</v>
      </c>
      <c r="Y6" s="109">
        <f t="shared" si="0"/>
        <v>45999</v>
      </c>
      <c r="Z6" s="110">
        <f t="shared" si="0"/>
        <v>46000</v>
      </c>
      <c r="AA6" s="110">
        <f t="shared" si="0"/>
        <v>46001</v>
      </c>
      <c r="AB6" s="110">
        <f t="shared" si="0"/>
        <v>46002</v>
      </c>
      <c r="AC6" s="110">
        <f t="shared" si="0"/>
        <v>46003</v>
      </c>
      <c r="AD6" s="110">
        <f t="shared" si="0"/>
        <v>46004</v>
      </c>
      <c r="AE6" s="111">
        <f t="shared" si="0"/>
        <v>46005</v>
      </c>
      <c r="AF6" s="109">
        <f t="shared" si="0"/>
        <v>46006</v>
      </c>
      <c r="AG6" s="110">
        <f t="shared" si="0"/>
        <v>46007</v>
      </c>
      <c r="AH6" s="110">
        <f t="shared" si="0"/>
        <v>46008</v>
      </c>
      <c r="AI6" s="110">
        <f t="shared" si="0"/>
        <v>46009</v>
      </c>
      <c r="AJ6" s="110">
        <f t="shared" si="0"/>
        <v>46010</v>
      </c>
      <c r="AK6" s="110">
        <f t="shared" si="0"/>
        <v>46011</v>
      </c>
      <c r="AL6" s="111">
        <f t="shared" si="0"/>
        <v>46012</v>
      </c>
      <c r="AM6" s="109">
        <f t="shared" si="0"/>
        <v>46013</v>
      </c>
      <c r="AN6" s="110">
        <f t="shared" si="0"/>
        <v>46014</v>
      </c>
      <c r="AO6" s="110">
        <f t="shared" si="0"/>
        <v>46015</v>
      </c>
      <c r="AP6" s="110">
        <f t="shared" si="0"/>
        <v>46016</v>
      </c>
      <c r="AQ6" s="110">
        <f t="shared" si="0"/>
        <v>46017</v>
      </c>
      <c r="AR6" s="110">
        <f t="shared" si="0"/>
        <v>46018</v>
      </c>
      <c r="AS6" s="111">
        <f t="shared" si="0"/>
        <v>46019</v>
      </c>
      <c r="AT6" s="109">
        <f t="shared" si="0"/>
        <v>46020</v>
      </c>
      <c r="AU6" s="110">
        <f t="shared" si="0"/>
        <v>46021</v>
      </c>
      <c r="AV6" s="110">
        <f t="shared" si="0"/>
        <v>46022</v>
      </c>
      <c r="AW6" s="110">
        <f t="shared" si="0"/>
        <v>46023</v>
      </c>
      <c r="AX6" s="110">
        <f t="shared" si="0"/>
        <v>46024</v>
      </c>
      <c r="AY6" s="110">
        <f t="shared" si="0"/>
        <v>46025</v>
      </c>
      <c r="AZ6" s="111">
        <f t="shared" si="0"/>
        <v>46026</v>
      </c>
      <c r="BA6" s="109">
        <f t="shared" si="0"/>
        <v>46027</v>
      </c>
      <c r="BB6" s="110">
        <f t="shared" si="0"/>
        <v>46028</v>
      </c>
      <c r="BC6" s="110">
        <f t="shared" si="0"/>
        <v>46029</v>
      </c>
      <c r="BD6" s="110">
        <f t="shared" si="0"/>
        <v>46030</v>
      </c>
      <c r="BE6" s="110">
        <f t="shared" si="0"/>
        <v>46031</v>
      </c>
      <c r="BF6" s="110">
        <f t="shared" si="0"/>
        <v>46032</v>
      </c>
      <c r="BG6" s="111">
        <f t="shared" si="0"/>
        <v>46033</v>
      </c>
      <c r="BH6" s="109">
        <f t="shared" si="0"/>
        <v>46034</v>
      </c>
      <c r="BI6" s="110">
        <f t="shared" si="0"/>
        <v>46035</v>
      </c>
      <c r="BJ6" s="110">
        <f t="shared" si="0"/>
        <v>46036</v>
      </c>
      <c r="BK6" s="110">
        <f t="shared" si="0"/>
        <v>46037</v>
      </c>
      <c r="BL6" s="110">
        <f t="shared" si="0"/>
        <v>46038</v>
      </c>
      <c r="BM6" s="110">
        <f t="shared" si="0"/>
        <v>46039</v>
      </c>
      <c r="BN6" s="111">
        <f t="shared" si="0"/>
        <v>46040</v>
      </c>
    </row>
    <row r="7" spans="1:66" s="104" customFormat="1" ht="24.75" thickBot="1">
      <c r="A7" s="112" t="s">
        <v>5</v>
      </c>
      <c r="B7" s="112" t="s">
        <v>6</v>
      </c>
      <c r="C7" s="113" t="s">
        <v>7</v>
      </c>
      <c r="D7" s="114" t="s">
        <v>8</v>
      </c>
      <c r="E7" s="115" t="s">
        <v>9</v>
      </c>
      <c r="F7" s="115" t="s">
        <v>10</v>
      </c>
      <c r="G7" s="113" t="s">
        <v>11</v>
      </c>
      <c r="H7" s="113" t="s">
        <v>12</v>
      </c>
      <c r="I7" s="113" t="s">
        <v>13</v>
      </c>
      <c r="J7" s="113"/>
      <c r="K7" s="116" t="str">
        <f t="shared" ref="K7:BN7" si="1">CHOOSE(WEEKDAY(K6,1),"S","M","T","W","T","F","S")</f>
        <v>M</v>
      </c>
      <c r="L7" s="117" t="str">
        <f t="shared" si="1"/>
        <v>T</v>
      </c>
      <c r="M7" s="117" t="str">
        <f t="shared" si="1"/>
        <v>W</v>
      </c>
      <c r="N7" s="117" t="str">
        <f t="shared" si="1"/>
        <v>T</v>
      </c>
      <c r="O7" s="117" t="str">
        <f t="shared" si="1"/>
        <v>F</v>
      </c>
      <c r="P7" s="117" t="str">
        <f t="shared" si="1"/>
        <v>S</v>
      </c>
      <c r="Q7" s="118" t="str">
        <f t="shared" si="1"/>
        <v>S</v>
      </c>
      <c r="R7" s="116" t="str">
        <f t="shared" si="1"/>
        <v>M</v>
      </c>
      <c r="S7" s="117" t="str">
        <f t="shared" si="1"/>
        <v>T</v>
      </c>
      <c r="T7" s="117" t="str">
        <f t="shared" si="1"/>
        <v>W</v>
      </c>
      <c r="U7" s="117" t="str">
        <f t="shared" si="1"/>
        <v>T</v>
      </c>
      <c r="V7" s="117" t="str">
        <f t="shared" si="1"/>
        <v>F</v>
      </c>
      <c r="W7" s="117" t="str">
        <f t="shared" si="1"/>
        <v>S</v>
      </c>
      <c r="X7" s="118" t="str">
        <f t="shared" si="1"/>
        <v>S</v>
      </c>
      <c r="Y7" s="116" t="str">
        <f t="shared" si="1"/>
        <v>M</v>
      </c>
      <c r="Z7" s="117" t="str">
        <f t="shared" si="1"/>
        <v>T</v>
      </c>
      <c r="AA7" s="117" t="str">
        <f t="shared" si="1"/>
        <v>W</v>
      </c>
      <c r="AB7" s="117" t="str">
        <f t="shared" si="1"/>
        <v>T</v>
      </c>
      <c r="AC7" s="117" t="str">
        <f t="shared" si="1"/>
        <v>F</v>
      </c>
      <c r="AD7" s="117" t="str">
        <f t="shared" si="1"/>
        <v>S</v>
      </c>
      <c r="AE7" s="118" t="str">
        <f t="shared" si="1"/>
        <v>S</v>
      </c>
      <c r="AF7" s="116" t="str">
        <f t="shared" si="1"/>
        <v>M</v>
      </c>
      <c r="AG7" s="117" t="str">
        <f t="shared" si="1"/>
        <v>T</v>
      </c>
      <c r="AH7" s="117" t="str">
        <f t="shared" si="1"/>
        <v>W</v>
      </c>
      <c r="AI7" s="117" t="str">
        <f t="shared" si="1"/>
        <v>T</v>
      </c>
      <c r="AJ7" s="117" t="str">
        <f t="shared" si="1"/>
        <v>F</v>
      </c>
      <c r="AK7" s="117" t="str">
        <f t="shared" si="1"/>
        <v>S</v>
      </c>
      <c r="AL7" s="118" t="str">
        <f t="shared" si="1"/>
        <v>S</v>
      </c>
      <c r="AM7" s="116" t="str">
        <f t="shared" si="1"/>
        <v>M</v>
      </c>
      <c r="AN7" s="117" t="str">
        <f t="shared" si="1"/>
        <v>T</v>
      </c>
      <c r="AO7" s="117" t="str">
        <f t="shared" si="1"/>
        <v>W</v>
      </c>
      <c r="AP7" s="117" t="str">
        <f t="shared" si="1"/>
        <v>T</v>
      </c>
      <c r="AQ7" s="117" t="str">
        <f t="shared" si="1"/>
        <v>F</v>
      </c>
      <c r="AR7" s="117" t="str">
        <f t="shared" si="1"/>
        <v>S</v>
      </c>
      <c r="AS7" s="118" t="str">
        <f t="shared" si="1"/>
        <v>S</v>
      </c>
      <c r="AT7" s="116" t="str">
        <f t="shared" si="1"/>
        <v>M</v>
      </c>
      <c r="AU7" s="117" t="str">
        <f t="shared" si="1"/>
        <v>T</v>
      </c>
      <c r="AV7" s="117" t="str">
        <f t="shared" si="1"/>
        <v>W</v>
      </c>
      <c r="AW7" s="117" t="str">
        <f t="shared" si="1"/>
        <v>T</v>
      </c>
      <c r="AX7" s="117" t="str">
        <f t="shared" si="1"/>
        <v>F</v>
      </c>
      <c r="AY7" s="117" t="str">
        <f t="shared" si="1"/>
        <v>S</v>
      </c>
      <c r="AZ7" s="118" t="str">
        <f t="shared" si="1"/>
        <v>S</v>
      </c>
      <c r="BA7" s="116" t="str">
        <f t="shared" si="1"/>
        <v>M</v>
      </c>
      <c r="BB7" s="117" t="str">
        <f t="shared" si="1"/>
        <v>T</v>
      </c>
      <c r="BC7" s="117" t="str">
        <f t="shared" si="1"/>
        <v>W</v>
      </c>
      <c r="BD7" s="117" t="str">
        <f t="shared" si="1"/>
        <v>T</v>
      </c>
      <c r="BE7" s="117" t="str">
        <f t="shared" si="1"/>
        <v>F</v>
      </c>
      <c r="BF7" s="117" t="str">
        <f t="shared" si="1"/>
        <v>S</v>
      </c>
      <c r="BG7" s="118" t="str">
        <f t="shared" si="1"/>
        <v>S</v>
      </c>
      <c r="BH7" s="116" t="str">
        <f t="shared" si="1"/>
        <v>M</v>
      </c>
      <c r="BI7" s="117" t="str">
        <f t="shared" si="1"/>
        <v>T</v>
      </c>
      <c r="BJ7" s="117" t="str">
        <f t="shared" si="1"/>
        <v>W</v>
      </c>
      <c r="BK7" s="117" t="str">
        <f t="shared" si="1"/>
        <v>T</v>
      </c>
      <c r="BL7" s="117" t="str">
        <f t="shared" si="1"/>
        <v>F</v>
      </c>
      <c r="BM7" s="117" t="str">
        <f t="shared" si="1"/>
        <v>S</v>
      </c>
      <c r="BN7" s="118" t="str">
        <f t="shared" si="1"/>
        <v>S</v>
      </c>
    </row>
    <row r="8" spans="1:66" s="130" customFormat="1" ht="18">
      <c r="A8" s="119" t="str">
        <f>IF(ISERROR(VALUE(SUBSTITUTE(prevWBS,".",""))),"1",IF(ISERROR(FIND("`",SUBSTITUTE(prevWBS,".","`",1))),TEXT(VALUE(prevWBS)+1,"#"),TEXT(VALUE(LEFT(prevWBS,FIND("`",SUBSTITUTE(prevWBS,".","`",1))-1))+1,"#")))</f>
        <v>1</v>
      </c>
      <c r="B8" s="120" t="s">
        <v>222</v>
      </c>
      <c r="C8" s="121"/>
      <c r="D8" s="122"/>
      <c r="E8" s="123"/>
      <c r="F8" s="124" t="str">
        <f t="shared" ref="F8:F21" si="2">IF(ISBLANK(E8)," - ",IF(G8=0,E8,E8+G8-1))</f>
        <v xml:space="preserve"> - </v>
      </c>
      <c r="G8" s="125"/>
      <c r="H8" s="126"/>
      <c r="I8" s="127" t="str">
        <f t="shared" ref="I8:I71" si="3">IF(OR(F8=0,E8=0)," - ",NETWORKDAYS(E8,F8))</f>
        <v xml:space="preserve"> - </v>
      </c>
      <c r="J8" s="128"/>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c r="BL8" s="129"/>
      <c r="BM8" s="129"/>
      <c r="BN8" s="129"/>
    </row>
    <row r="9" spans="1:66" s="133" customFormat="1" ht="18">
      <c r="A9" s="131" t="str">
        <f t="shared" ref="A9:A20"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32" t="s">
        <v>223</v>
      </c>
      <c r="C9" s="133" t="s">
        <v>16</v>
      </c>
      <c r="D9" s="134"/>
      <c r="E9" s="135">
        <v>45987</v>
      </c>
      <c r="F9" s="136">
        <f t="shared" si="2"/>
        <v>45987</v>
      </c>
      <c r="G9" s="137">
        <v>1</v>
      </c>
      <c r="H9" s="138">
        <v>1</v>
      </c>
      <c r="I9" s="139">
        <f t="shared" si="3"/>
        <v>1</v>
      </c>
      <c r="J9" s="140"/>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row>
    <row r="10" spans="1:66" s="133" customFormat="1" ht="18">
      <c r="A10" s="131" t="str">
        <f t="shared" si="4"/>
        <v>1.2</v>
      </c>
      <c r="B10" s="132" t="s">
        <v>224</v>
      </c>
      <c r="C10" s="133" t="s">
        <v>16</v>
      </c>
      <c r="D10" s="134"/>
      <c r="E10" s="135">
        <v>45988</v>
      </c>
      <c r="F10" s="136">
        <f t="shared" si="2"/>
        <v>46054</v>
      </c>
      <c r="G10" s="137">
        <v>67</v>
      </c>
      <c r="H10" s="138">
        <v>0.3</v>
      </c>
      <c r="I10" s="139">
        <f t="shared" si="3"/>
        <v>47</v>
      </c>
      <c r="J10" s="140"/>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row>
    <row r="11" spans="1:66" s="133" customFormat="1" ht="18">
      <c r="A11" s="131" t="str">
        <f t="shared" si="4"/>
        <v>1.3</v>
      </c>
      <c r="B11" s="132" t="s">
        <v>225</v>
      </c>
      <c r="C11" s="133" t="s">
        <v>16</v>
      </c>
      <c r="D11" s="134"/>
      <c r="E11" s="135">
        <v>45995</v>
      </c>
      <c r="F11" s="136">
        <f t="shared" si="2"/>
        <v>46001</v>
      </c>
      <c r="G11" s="137">
        <v>7</v>
      </c>
      <c r="H11" s="138">
        <v>1</v>
      </c>
      <c r="I11" s="139">
        <f t="shared" si="3"/>
        <v>5</v>
      </c>
      <c r="J11" s="140"/>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c r="BM11" s="131"/>
      <c r="BN11" s="131"/>
    </row>
    <row r="12" spans="1:66" s="133" customFormat="1" ht="18">
      <c r="A12" s="131" t="str">
        <f t="shared" si="4"/>
        <v>1.4</v>
      </c>
      <c r="B12" s="132" t="s">
        <v>226</v>
      </c>
      <c r="C12" s="133" t="s">
        <v>20</v>
      </c>
      <c r="D12" s="134"/>
      <c r="E12" s="135">
        <v>46009</v>
      </c>
      <c r="F12" s="136">
        <f t="shared" si="2"/>
        <v>46014</v>
      </c>
      <c r="G12" s="137">
        <v>6</v>
      </c>
      <c r="H12" s="138">
        <v>1</v>
      </c>
      <c r="I12" s="139">
        <f t="shared" si="3"/>
        <v>4</v>
      </c>
      <c r="J12" s="140"/>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c r="BM12" s="131"/>
      <c r="BN12" s="131"/>
    </row>
    <row r="13" spans="1:66" s="133" customFormat="1" ht="18">
      <c r="A13" s="131" t="str">
        <f t="shared" si="4"/>
        <v>1.5</v>
      </c>
      <c r="B13" s="132" t="s">
        <v>227</v>
      </c>
      <c r="C13" s="133" t="s">
        <v>16</v>
      </c>
      <c r="D13" s="134"/>
      <c r="E13" s="135">
        <v>46015</v>
      </c>
      <c r="F13" s="136">
        <f t="shared" si="2"/>
        <v>46028</v>
      </c>
      <c r="G13" s="137">
        <v>14</v>
      </c>
      <c r="H13" s="138">
        <v>0</v>
      </c>
      <c r="I13" s="139">
        <f t="shared" si="3"/>
        <v>10</v>
      </c>
      <c r="J13" s="140"/>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row>
    <row r="14" spans="1:66" s="143" customFormat="1" ht="18">
      <c r="A14" s="141" t="str">
        <f t="shared" si="4"/>
        <v>1.6</v>
      </c>
      <c r="B14" s="142" t="s">
        <v>26</v>
      </c>
      <c r="C14" s="143" t="s">
        <v>20</v>
      </c>
      <c r="D14" s="144"/>
      <c r="E14" s="145">
        <v>46013</v>
      </c>
      <c r="F14" s="146">
        <f t="shared" si="2"/>
        <v>46021</v>
      </c>
      <c r="G14" s="147">
        <v>9</v>
      </c>
      <c r="H14" s="148">
        <v>0</v>
      </c>
      <c r="I14" s="149">
        <f t="shared" si="3"/>
        <v>7</v>
      </c>
      <c r="J14" s="150"/>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row>
    <row r="15" spans="1:66" s="133" customFormat="1" ht="24">
      <c r="A15" s="131" t="str">
        <f t="shared" si="4"/>
        <v>1.7</v>
      </c>
      <c r="B15" s="132" t="s">
        <v>27</v>
      </c>
      <c r="C15" s="133" t="s">
        <v>28</v>
      </c>
      <c r="D15" s="134"/>
      <c r="E15" s="135">
        <v>46013</v>
      </c>
      <c r="F15" s="136">
        <f t="shared" si="2"/>
        <v>46021</v>
      </c>
      <c r="G15" s="137">
        <v>9</v>
      </c>
      <c r="H15" s="138">
        <v>0</v>
      </c>
      <c r="I15" s="139">
        <f t="shared" si="3"/>
        <v>7</v>
      </c>
      <c r="J15" s="140"/>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1"/>
      <c r="BD15" s="131"/>
      <c r="BE15" s="131"/>
      <c r="BF15" s="131"/>
      <c r="BG15" s="131"/>
      <c r="BH15" s="131"/>
      <c r="BI15" s="131"/>
      <c r="BJ15" s="131"/>
      <c r="BK15" s="131"/>
      <c r="BL15" s="131"/>
      <c r="BM15" s="131"/>
      <c r="BN15" s="131"/>
    </row>
    <row r="16" spans="1:66" s="133" customFormat="1" ht="18">
      <c r="A16" s="131" t="str">
        <f t="shared" si="4"/>
        <v>1.8</v>
      </c>
      <c r="B16" s="132" t="s">
        <v>228</v>
      </c>
      <c r="C16" s="133" t="s">
        <v>28</v>
      </c>
      <c r="D16" s="134"/>
      <c r="E16" s="135">
        <v>46022</v>
      </c>
      <c r="F16" s="136">
        <f t="shared" si="2"/>
        <v>46029</v>
      </c>
      <c r="G16" s="137">
        <v>8</v>
      </c>
      <c r="H16" s="138">
        <v>0</v>
      </c>
      <c r="I16" s="139">
        <f t="shared" si="3"/>
        <v>6</v>
      </c>
      <c r="J16" s="140"/>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c r="BM16" s="131"/>
      <c r="BN16" s="131"/>
    </row>
    <row r="17" spans="1:66" s="143" customFormat="1" ht="18">
      <c r="A17" s="141" t="str">
        <f t="shared" si="4"/>
        <v>1.9</v>
      </c>
      <c r="B17" s="142" t="s">
        <v>229</v>
      </c>
      <c r="C17" s="143" t="s">
        <v>20</v>
      </c>
      <c r="D17" s="144"/>
      <c r="E17" s="145">
        <v>46022</v>
      </c>
      <c r="F17" s="146">
        <f t="shared" si="2"/>
        <v>46029</v>
      </c>
      <c r="G17" s="147">
        <v>8</v>
      </c>
      <c r="H17" s="148">
        <v>0</v>
      </c>
      <c r="I17" s="149">
        <f t="shared" si="3"/>
        <v>6</v>
      </c>
      <c r="J17" s="150"/>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row>
    <row r="18" spans="1:66" s="133" customFormat="1" ht="18">
      <c r="A18" s="131" t="str">
        <f t="shared" si="4"/>
        <v>1.10</v>
      </c>
      <c r="B18" s="132" t="s">
        <v>230</v>
      </c>
      <c r="C18" s="133" t="s">
        <v>28</v>
      </c>
      <c r="D18" s="134"/>
      <c r="E18" s="135">
        <v>46235</v>
      </c>
      <c r="F18" s="136">
        <f t="shared" si="2"/>
        <v>46242</v>
      </c>
      <c r="G18" s="137">
        <v>8</v>
      </c>
      <c r="H18" s="138">
        <v>0</v>
      </c>
      <c r="I18" s="139">
        <f t="shared" si="3"/>
        <v>5</v>
      </c>
      <c r="J18" s="140"/>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c r="BM18" s="131"/>
      <c r="BN18" s="131"/>
    </row>
    <row r="19" spans="1:66" s="133" customFormat="1" ht="18">
      <c r="A19" s="131" t="str">
        <f t="shared" si="4"/>
        <v>1.11</v>
      </c>
      <c r="B19" s="132" t="s">
        <v>231</v>
      </c>
      <c r="C19" s="133" t="s">
        <v>20</v>
      </c>
      <c r="D19" s="134"/>
      <c r="E19" s="135">
        <v>46235</v>
      </c>
      <c r="F19" s="136">
        <f t="shared" si="2"/>
        <v>46242</v>
      </c>
      <c r="G19" s="137">
        <v>8</v>
      </c>
      <c r="H19" s="138">
        <v>0</v>
      </c>
      <c r="I19" s="139">
        <f t="shared" si="3"/>
        <v>5</v>
      </c>
      <c r="J19" s="140"/>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row>
    <row r="20" spans="1:66" s="133" customFormat="1" ht="18">
      <c r="A20" s="131" t="str">
        <f t="shared" si="4"/>
        <v>1.12</v>
      </c>
      <c r="B20" s="132" t="s">
        <v>232</v>
      </c>
      <c r="C20" s="133" t="s">
        <v>28</v>
      </c>
      <c r="D20" s="134"/>
      <c r="E20" s="135">
        <v>46243</v>
      </c>
      <c r="F20" s="136">
        <f t="shared" si="2"/>
        <v>46250</v>
      </c>
      <c r="G20" s="137">
        <v>8</v>
      </c>
      <c r="H20" s="138">
        <v>0</v>
      </c>
      <c r="I20" s="139">
        <f t="shared" si="3"/>
        <v>5</v>
      </c>
      <c r="J20" s="140"/>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row>
    <row r="21" spans="1:66" s="130" customFormat="1" ht="18">
      <c r="A21" s="119" t="str">
        <f>IF(ISERROR(VALUE(SUBSTITUTE(prevWBS,".",""))),"1",IF(ISERROR(FIND("`",SUBSTITUTE(prevWBS,".","`",1))),TEXT(VALUE(prevWBS)+1,"#"),TEXT(VALUE(LEFT(prevWBS,FIND("`",SUBSTITUTE(prevWBS,".","`",1))-1))+1,"#")))</f>
        <v>2</v>
      </c>
      <c r="B21" s="120" t="s">
        <v>233</v>
      </c>
      <c r="C21" s="121"/>
      <c r="D21" s="122"/>
      <c r="E21" s="123"/>
      <c r="F21" s="124" t="str">
        <f t="shared" si="2"/>
        <v xml:space="preserve"> - </v>
      </c>
      <c r="G21" s="125"/>
      <c r="H21" s="126"/>
      <c r="I21" s="127" t="str">
        <f t="shared" si="3"/>
        <v xml:space="preserve"> - </v>
      </c>
      <c r="J21" s="128"/>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row>
    <row r="22" spans="1:66" s="133" customFormat="1" ht="18">
      <c r="A22" s="131"/>
      <c r="B22" s="132"/>
      <c r="D22" s="134"/>
      <c r="E22" s="151"/>
      <c r="F22" s="152"/>
      <c r="G22" s="137"/>
      <c r="H22" s="138"/>
      <c r="I22" s="139"/>
      <c r="J22" s="140"/>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row>
    <row r="23" spans="1:66" s="133" customFormat="1" ht="18">
      <c r="A23" s="131"/>
      <c r="B23" s="132"/>
      <c r="D23" s="134"/>
      <c r="E23" s="151"/>
      <c r="F23" s="152"/>
      <c r="G23" s="137"/>
      <c r="H23" s="138"/>
      <c r="I23" s="139"/>
      <c r="J23" s="140"/>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c r="BM23" s="131"/>
      <c r="BN23" s="131"/>
    </row>
    <row r="24" spans="1:66" s="133" customFormat="1" ht="18">
      <c r="A24" s="131"/>
      <c r="B24" s="132"/>
      <c r="D24" s="134"/>
      <c r="E24" s="151"/>
      <c r="F24" s="152"/>
      <c r="G24" s="137"/>
      <c r="H24" s="138"/>
      <c r="I24" s="139"/>
      <c r="J24" s="140"/>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c r="BM24" s="131"/>
      <c r="BN24" s="131"/>
    </row>
    <row r="25" spans="1:66" s="133" customFormat="1" ht="18">
      <c r="A25" s="131"/>
      <c r="B25" s="132"/>
      <c r="D25" s="134"/>
      <c r="E25" s="151"/>
      <c r="F25" s="152"/>
      <c r="G25" s="137"/>
      <c r="H25" s="138"/>
      <c r="I25" s="139"/>
      <c r="J25" s="140"/>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row>
    <row r="26" spans="1:66" s="133" customFormat="1" ht="18">
      <c r="A26" s="131"/>
      <c r="B26" s="132"/>
      <c r="D26" s="134"/>
      <c r="E26" s="151"/>
      <c r="F26" s="152"/>
      <c r="G26" s="137"/>
      <c r="H26" s="138"/>
      <c r="I26" s="139"/>
      <c r="J26" s="140"/>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row>
    <row r="27" spans="1:66" s="133" customFormat="1" ht="18">
      <c r="A27" s="131"/>
      <c r="B27" s="132"/>
      <c r="D27" s="134"/>
      <c r="E27" s="151"/>
      <c r="F27" s="152"/>
      <c r="G27" s="137"/>
      <c r="H27" s="138"/>
      <c r="I27" s="139"/>
      <c r="J27" s="140"/>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c r="BM27" s="131"/>
      <c r="BN27" s="131"/>
    </row>
    <row r="28" spans="1:66" s="133" customFormat="1" ht="18">
      <c r="A28" s="131"/>
      <c r="B28" s="132"/>
      <c r="D28" s="134"/>
      <c r="E28" s="151"/>
      <c r="F28" s="152"/>
      <c r="G28" s="137"/>
      <c r="H28" s="138"/>
      <c r="I28" s="139"/>
      <c r="J28" s="140"/>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1"/>
      <c r="BF28" s="131"/>
      <c r="BG28" s="131"/>
      <c r="BH28" s="131"/>
      <c r="BI28" s="131"/>
      <c r="BJ28" s="131"/>
      <c r="BK28" s="131"/>
      <c r="BL28" s="131"/>
      <c r="BM28" s="131"/>
      <c r="BN28" s="131"/>
    </row>
    <row r="29" spans="1:66" s="133" customFormat="1" ht="18">
      <c r="A29" s="131"/>
      <c r="B29" s="132"/>
      <c r="D29" s="134"/>
      <c r="E29" s="151"/>
      <c r="F29" s="152"/>
      <c r="G29" s="137"/>
      <c r="H29" s="138"/>
      <c r="I29" s="139"/>
      <c r="J29" s="140"/>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c r="BM29" s="131"/>
      <c r="BN29" s="131"/>
    </row>
    <row r="30" spans="1:66" s="133" customFormat="1" ht="18">
      <c r="A30" s="131"/>
      <c r="B30" s="132"/>
      <c r="D30" s="134"/>
      <c r="E30" s="151"/>
      <c r="F30" s="152"/>
      <c r="G30" s="137"/>
      <c r="H30" s="138"/>
      <c r="I30" s="139"/>
      <c r="J30" s="140"/>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row>
    <row r="31" spans="1:66" s="133" customFormat="1" ht="18">
      <c r="A31" s="131"/>
      <c r="B31" s="132"/>
      <c r="D31" s="134"/>
      <c r="E31" s="151"/>
      <c r="F31" s="152"/>
      <c r="G31" s="137"/>
      <c r="H31" s="138"/>
      <c r="I31" s="139"/>
      <c r="J31" s="140"/>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row>
    <row r="32" spans="1:66" s="133" customFormat="1" ht="18">
      <c r="A32" s="131"/>
      <c r="B32" s="132"/>
      <c r="D32" s="134"/>
      <c r="E32" s="151"/>
      <c r="F32" s="152"/>
      <c r="G32" s="137"/>
      <c r="H32" s="138"/>
      <c r="I32" s="139"/>
      <c r="J32" s="140"/>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row>
    <row r="33" spans="1:66" s="133" customFormat="1" ht="18">
      <c r="A33" s="131"/>
      <c r="B33" s="132"/>
      <c r="D33" s="134"/>
      <c r="E33" s="151"/>
      <c r="F33" s="152"/>
      <c r="G33" s="137"/>
      <c r="H33" s="138"/>
      <c r="I33" s="139"/>
      <c r="J33" s="140"/>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row>
    <row r="34" spans="1:66" s="133" customFormat="1" ht="18">
      <c r="A34" s="131"/>
      <c r="B34" s="132"/>
      <c r="D34" s="134"/>
      <c r="E34" s="151"/>
      <c r="F34" s="152"/>
      <c r="G34" s="137"/>
      <c r="H34" s="138"/>
      <c r="I34" s="139"/>
      <c r="J34" s="140"/>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row>
    <row r="35" spans="1:66" s="133" customFormat="1" ht="18">
      <c r="A35" s="131"/>
      <c r="B35" s="132"/>
      <c r="D35" s="134"/>
      <c r="E35" s="151"/>
      <c r="F35" s="152"/>
      <c r="G35" s="137"/>
      <c r="H35" s="138"/>
      <c r="I35" s="139"/>
      <c r="J35" s="140"/>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row>
    <row r="36" spans="1:66" s="133" customFormat="1" ht="18">
      <c r="A36" s="131"/>
      <c r="B36" s="132"/>
      <c r="D36" s="134"/>
      <c r="E36" s="151"/>
      <c r="F36" s="152"/>
      <c r="G36" s="137"/>
      <c r="H36" s="138"/>
      <c r="I36" s="139"/>
      <c r="J36" s="140"/>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row>
    <row r="37" spans="1:66" s="133" customFormat="1" ht="18">
      <c r="A37" s="131"/>
      <c r="B37" s="132"/>
      <c r="D37" s="134"/>
      <c r="E37" s="151"/>
      <c r="F37" s="152"/>
      <c r="G37" s="137"/>
      <c r="H37" s="138"/>
      <c r="I37" s="139"/>
      <c r="J37" s="140"/>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row>
    <row r="38" spans="1:66" s="133" customFormat="1" ht="18">
      <c r="A38" s="131"/>
      <c r="B38" s="132"/>
      <c r="D38" s="134"/>
      <c r="E38" s="151"/>
      <c r="F38" s="152"/>
      <c r="G38" s="137"/>
      <c r="H38" s="138"/>
      <c r="I38" s="139"/>
      <c r="J38" s="140"/>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row>
    <row r="39" spans="1:66" s="133" customFormat="1" ht="18">
      <c r="A39" s="131"/>
      <c r="B39" s="132"/>
      <c r="D39" s="134"/>
      <c r="E39" s="151"/>
      <c r="F39" s="152"/>
      <c r="G39" s="137"/>
      <c r="H39" s="138"/>
      <c r="I39" s="139"/>
      <c r="J39" s="140"/>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row>
    <row r="40" spans="1:66" s="133" customFormat="1" ht="18">
      <c r="A40" s="131"/>
      <c r="B40" s="132"/>
      <c r="D40" s="134"/>
      <c r="E40" s="151"/>
      <c r="F40" s="152"/>
      <c r="G40" s="137"/>
      <c r="H40" s="138"/>
      <c r="I40" s="139"/>
      <c r="J40" s="140"/>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row>
    <row r="41" spans="1:66" s="133" customFormat="1" ht="18">
      <c r="A41" s="131"/>
      <c r="B41" s="132"/>
      <c r="D41" s="134"/>
      <c r="E41" s="151"/>
      <c r="F41" s="152"/>
      <c r="G41" s="137"/>
      <c r="H41" s="138"/>
      <c r="I41" s="139"/>
      <c r="J41" s="140"/>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row>
    <row r="42" spans="1:66" s="133" customFormat="1" ht="18">
      <c r="A42" s="131"/>
      <c r="B42" s="132"/>
      <c r="D42" s="134"/>
      <c r="E42" s="151"/>
      <c r="F42" s="152"/>
      <c r="G42" s="137"/>
      <c r="H42" s="138"/>
      <c r="I42" s="139"/>
      <c r="J42" s="140"/>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row>
    <row r="43" spans="1:66" s="133" customFormat="1" ht="18">
      <c r="A43" s="131"/>
      <c r="B43" s="132"/>
      <c r="D43" s="134"/>
      <c r="E43" s="151"/>
      <c r="F43" s="152"/>
      <c r="G43" s="137"/>
      <c r="H43" s="138"/>
      <c r="I43" s="139"/>
      <c r="J43" s="140"/>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c r="BM43" s="131"/>
      <c r="BN43" s="131"/>
    </row>
    <row r="44" spans="1:66" s="133" customFormat="1" ht="18">
      <c r="A44" s="131"/>
      <c r="B44" s="132"/>
      <c r="D44" s="134"/>
      <c r="E44" s="151"/>
      <c r="F44" s="152"/>
      <c r="G44" s="137"/>
      <c r="H44" s="138"/>
      <c r="I44" s="139"/>
      <c r="J44" s="140"/>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row>
    <row r="45" spans="1:66" s="133" customFormat="1" ht="18">
      <c r="A45" s="131"/>
      <c r="B45" s="132"/>
      <c r="D45" s="134"/>
      <c r="E45" s="151"/>
      <c r="F45" s="152"/>
      <c r="G45" s="137"/>
      <c r="H45" s="138"/>
      <c r="I45" s="139"/>
      <c r="J45" s="140"/>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row>
    <row r="46" spans="1:66" s="133" customFormat="1" ht="18">
      <c r="A46" s="131"/>
      <c r="B46" s="132"/>
      <c r="D46" s="134"/>
      <c r="E46" s="151"/>
      <c r="F46" s="152"/>
      <c r="G46" s="137"/>
      <c r="H46" s="138"/>
      <c r="I46" s="139"/>
      <c r="J46" s="140"/>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row>
    <row r="47" spans="1:66" s="133" customFormat="1" ht="18">
      <c r="A47" s="131"/>
      <c r="B47" s="132"/>
      <c r="D47" s="134"/>
      <c r="E47" s="151"/>
      <c r="F47" s="152"/>
      <c r="G47" s="137"/>
      <c r="H47" s="138"/>
      <c r="I47" s="139"/>
      <c r="J47" s="140"/>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c r="BM47" s="131"/>
      <c r="BN47" s="131"/>
    </row>
    <row r="48" spans="1:66" s="133" customFormat="1" ht="18">
      <c r="A48" s="131"/>
      <c r="B48" s="132"/>
      <c r="D48" s="134"/>
      <c r="E48" s="151"/>
      <c r="F48" s="152"/>
      <c r="G48" s="137"/>
      <c r="H48" s="138"/>
      <c r="I48" s="139"/>
      <c r="J48" s="140"/>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row>
    <row r="49" spans="1:66" s="133" customFormat="1" ht="18">
      <c r="A49" s="131"/>
      <c r="B49" s="132"/>
      <c r="D49" s="134"/>
      <c r="E49" s="151"/>
      <c r="F49" s="152"/>
      <c r="G49" s="137"/>
      <c r="H49" s="138"/>
      <c r="I49" s="139"/>
      <c r="J49" s="140"/>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row>
    <row r="50" spans="1:66" s="133" customFormat="1" ht="18">
      <c r="A50" s="131"/>
      <c r="B50" s="132"/>
      <c r="D50" s="134"/>
      <c r="E50" s="151"/>
      <c r="F50" s="152"/>
      <c r="G50" s="137"/>
      <c r="H50" s="138"/>
      <c r="I50" s="139"/>
      <c r="J50" s="140"/>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row>
    <row r="51" spans="1:66" s="133" customFormat="1" ht="18">
      <c r="A51" s="131"/>
      <c r="B51" s="132"/>
      <c r="D51" s="134"/>
      <c r="E51" s="151"/>
      <c r="F51" s="152"/>
      <c r="G51" s="137"/>
      <c r="H51" s="138"/>
      <c r="I51" s="139"/>
      <c r="J51" s="140"/>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row>
    <row r="52" spans="1:66" s="133" customFormat="1" ht="18">
      <c r="A52" s="131"/>
      <c r="B52" s="132"/>
      <c r="D52" s="134"/>
      <c r="E52" s="151"/>
      <c r="F52" s="152"/>
      <c r="G52" s="137"/>
      <c r="H52" s="138"/>
      <c r="I52" s="139"/>
      <c r="J52" s="140"/>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row>
    <row r="53" spans="1:66" s="133" customFormat="1" ht="18">
      <c r="A53" s="131"/>
      <c r="B53" s="132"/>
      <c r="D53" s="134"/>
      <c r="E53" s="151"/>
      <c r="F53" s="152"/>
      <c r="G53" s="137"/>
      <c r="H53" s="138"/>
      <c r="I53" s="139"/>
      <c r="J53" s="140"/>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row>
    <row r="54" spans="1:66" s="130" customFormat="1" ht="18" hidden="1">
      <c r="A54" s="153" t="str">
        <f>IF(ISERROR(VALUE(SUBSTITUTE(prevWBS,".",""))),"1",IF(ISERROR(FIND("`",SUBSTITUTE(prevWBS,".","`",1))),TEXT(VALUE(prevWBS)+1,"#"),TEXT(VALUE(LEFT(prevWBS,FIND("`",SUBSTITUTE(prevWBS,".","`",1))-1))+1,"#")))</f>
        <v>1</v>
      </c>
      <c r="B54" s="154" t="s">
        <v>56</v>
      </c>
      <c r="D54" s="155"/>
      <c r="E54" s="156"/>
      <c r="F54" s="156" t="str">
        <f t="shared" ref="F54:F93" si="5">IF(ISBLANK(E54)," - ",IF(G54=0,E54,E54+G54-1))</f>
        <v xml:space="preserve"> - </v>
      </c>
      <c r="G54" s="157"/>
      <c r="H54" s="158"/>
      <c r="I54" s="159" t="str">
        <f t="shared" si="3"/>
        <v xml:space="preserve"> - </v>
      </c>
      <c r="J54" s="160"/>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row>
    <row r="55" spans="1:66" s="133" customFormat="1" ht="18" hidden="1">
      <c r="A55" s="131" t="str">
        <f t="shared" ref="A55:A93"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55" s="132" t="s">
        <v>57</v>
      </c>
      <c r="C55" s="133" t="s">
        <v>58</v>
      </c>
      <c r="D55" s="134"/>
      <c r="E55" s="151">
        <v>46057</v>
      </c>
      <c r="F55" s="152">
        <f t="shared" si="5"/>
        <v>46063</v>
      </c>
      <c r="G55" s="137">
        <v>7</v>
      </c>
      <c r="H55" s="138">
        <v>0</v>
      </c>
      <c r="I55" s="139">
        <f t="shared" si="3"/>
        <v>5</v>
      </c>
      <c r="J55" s="140"/>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row>
    <row r="56" spans="1:66" s="133" customFormat="1" ht="18" hidden="1">
      <c r="A56" s="131" t="str">
        <f t="shared" si="6"/>
        <v>1.2</v>
      </c>
      <c r="B56" s="132" t="s">
        <v>59</v>
      </c>
      <c r="C56" s="133" t="s">
        <v>20</v>
      </c>
      <c r="D56" s="134"/>
      <c r="E56" s="151">
        <v>46064</v>
      </c>
      <c r="F56" s="152">
        <f t="shared" si="5"/>
        <v>46070</v>
      </c>
      <c r="G56" s="137">
        <v>7</v>
      </c>
      <c r="H56" s="138">
        <v>0</v>
      </c>
      <c r="I56" s="139">
        <f t="shared" si="3"/>
        <v>5</v>
      </c>
      <c r="J56" s="140"/>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row>
    <row r="57" spans="1:66" s="133" customFormat="1" ht="44.25" hidden="1" customHeight="1">
      <c r="A57" s="131" t="str">
        <f t="shared" si="6"/>
        <v>1.3</v>
      </c>
      <c r="B57" s="132" t="s">
        <v>60</v>
      </c>
      <c r="C57" s="133" t="s">
        <v>28</v>
      </c>
      <c r="D57" s="134"/>
      <c r="E57" s="151">
        <v>46064</v>
      </c>
      <c r="F57" s="152">
        <f t="shared" si="5"/>
        <v>46070</v>
      </c>
      <c r="G57" s="137">
        <v>7</v>
      </c>
      <c r="H57" s="138">
        <v>0</v>
      </c>
      <c r="I57" s="139">
        <f t="shared" si="3"/>
        <v>5</v>
      </c>
      <c r="J57" s="140"/>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row>
    <row r="58" spans="1:66" s="133" customFormat="1" ht="18" hidden="1">
      <c r="A58" s="131" t="str">
        <f t="shared" si="6"/>
        <v>1.4</v>
      </c>
      <c r="B58" s="132" t="s">
        <v>61</v>
      </c>
      <c r="C58" s="133" t="s">
        <v>20</v>
      </c>
      <c r="D58" s="134"/>
      <c r="E58" s="151">
        <v>46071</v>
      </c>
      <c r="F58" s="152">
        <f t="shared" si="5"/>
        <v>46077</v>
      </c>
      <c r="G58" s="137">
        <v>7</v>
      </c>
      <c r="H58" s="138">
        <v>0</v>
      </c>
      <c r="I58" s="139">
        <f t="shared" si="3"/>
        <v>5</v>
      </c>
      <c r="J58" s="140"/>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c r="BM58" s="131"/>
      <c r="BN58" s="131"/>
    </row>
    <row r="59" spans="1:66" s="133" customFormat="1" ht="18" hidden="1">
      <c r="A59" s="131" t="str">
        <f t="shared" si="6"/>
        <v>1.5</v>
      </c>
      <c r="B59" s="132" t="s">
        <v>62</v>
      </c>
      <c r="C59" s="133" t="s">
        <v>28</v>
      </c>
      <c r="D59" s="134"/>
      <c r="E59" s="151">
        <v>46071</v>
      </c>
      <c r="F59" s="152">
        <f t="shared" si="5"/>
        <v>46077</v>
      </c>
      <c r="G59" s="137">
        <v>7</v>
      </c>
      <c r="H59" s="138">
        <v>0</v>
      </c>
      <c r="I59" s="139">
        <f t="shared" si="3"/>
        <v>5</v>
      </c>
      <c r="J59" s="140"/>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c r="BM59" s="131"/>
      <c r="BN59" s="131"/>
    </row>
    <row r="60" spans="1:66" s="133" customFormat="1" ht="18" hidden="1">
      <c r="A60" s="131" t="str">
        <f t="shared" si="6"/>
        <v>1.6</v>
      </c>
      <c r="B60" s="132" t="s">
        <v>63</v>
      </c>
      <c r="C60" s="133" t="s">
        <v>20</v>
      </c>
      <c r="D60" s="134"/>
      <c r="E60" s="151">
        <v>46078</v>
      </c>
      <c r="F60" s="152">
        <f t="shared" si="5"/>
        <v>46084</v>
      </c>
      <c r="G60" s="137">
        <v>7</v>
      </c>
      <c r="H60" s="138">
        <v>0</v>
      </c>
      <c r="I60" s="139">
        <f t="shared" si="3"/>
        <v>5</v>
      </c>
      <c r="J60" s="140"/>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row>
    <row r="61" spans="1:66" s="133" customFormat="1" ht="18" hidden="1">
      <c r="A61" s="131" t="str">
        <f t="shared" si="6"/>
        <v>1.7</v>
      </c>
      <c r="B61" s="132" t="s">
        <v>64</v>
      </c>
      <c r="C61" s="133" t="s">
        <v>28</v>
      </c>
      <c r="D61" s="134"/>
      <c r="E61" s="151">
        <v>46078</v>
      </c>
      <c r="F61" s="152">
        <f t="shared" si="5"/>
        <v>46084</v>
      </c>
      <c r="G61" s="137">
        <v>7</v>
      </c>
      <c r="H61" s="138">
        <v>0</v>
      </c>
      <c r="I61" s="139">
        <f t="shared" si="3"/>
        <v>5</v>
      </c>
      <c r="J61" s="140"/>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row>
    <row r="62" spans="1:66" s="133" customFormat="1" ht="18" hidden="1">
      <c r="A62" s="131" t="str">
        <f t="shared" si="6"/>
        <v>1.8</v>
      </c>
      <c r="B62" s="132" t="s">
        <v>65</v>
      </c>
      <c r="C62" s="133" t="s">
        <v>66</v>
      </c>
      <c r="D62" s="134"/>
      <c r="E62" s="151">
        <v>46057</v>
      </c>
      <c r="F62" s="152">
        <f t="shared" si="5"/>
        <v>46063</v>
      </c>
      <c r="G62" s="137">
        <v>7</v>
      </c>
      <c r="H62" s="138">
        <v>0</v>
      </c>
      <c r="I62" s="139">
        <f t="shared" si="3"/>
        <v>5</v>
      </c>
      <c r="J62" s="140"/>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row>
    <row r="63" spans="1:66" s="133" customFormat="1" ht="18" hidden="1">
      <c r="A63" s="131" t="str">
        <f t="shared" si="6"/>
        <v>1.9</v>
      </c>
      <c r="B63" s="132" t="s">
        <v>67</v>
      </c>
      <c r="C63" s="133" t="s">
        <v>20</v>
      </c>
      <c r="D63" s="134"/>
      <c r="E63" s="151">
        <v>46085</v>
      </c>
      <c r="F63" s="152">
        <f t="shared" si="5"/>
        <v>46091</v>
      </c>
      <c r="G63" s="137">
        <v>7</v>
      </c>
      <c r="H63" s="138">
        <v>0</v>
      </c>
      <c r="I63" s="139">
        <f t="shared" si="3"/>
        <v>5</v>
      </c>
      <c r="J63" s="140"/>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row>
    <row r="64" spans="1:66" s="133" customFormat="1" ht="18" hidden="1">
      <c r="A64" s="131" t="str">
        <f t="shared" si="6"/>
        <v>1.10</v>
      </c>
      <c r="B64" s="132" t="s">
        <v>68</v>
      </c>
      <c r="C64" s="133" t="s">
        <v>28</v>
      </c>
      <c r="D64" s="134"/>
      <c r="E64" s="151">
        <v>46085</v>
      </c>
      <c r="F64" s="152">
        <f t="shared" si="5"/>
        <v>46091</v>
      </c>
      <c r="G64" s="137">
        <v>7</v>
      </c>
      <c r="H64" s="138">
        <v>0</v>
      </c>
      <c r="I64" s="139">
        <f t="shared" si="3"/>
        <v>5</v>
      </c>
      <c r="J64" s="140"/>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row>
    <row r="65" spans="1:66" s="133" customFormat="1" ht="18" hidden="1">
      <c r="A65" s="131" t="str">
        <f t="shared" si="6"/>
        <v>1.11</v>
      </c>
      <c r="B65" s="132" t="s">
        <v>69</v>
      </c>
      <c r="C65" s="133" t="s">
        <v>28</v>
      </c>
      <c r="D65" s="134"/>
      <c r="E65" s="151">
        <v>46092</v>
      </c>
      <c r="F65" s="152">
        <f t="shared" si="5"/>
        <v>46098</v>
      </c>
      <c r="G65" s="137">
        <v>7</v>
      </c>
      <c r="H65" s="138">
        <v>0</v>
      </c>
      <c r="I65" s="139">
        <f t="shared" si="3"/>
        <v>5</v>
      </c>
      <c r="J65" s="140"/>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row>
    <row r="66" spans="1:66" s="133" customFormat="1" ht="18" hidden="1">
      <c r="A66" s="131" t="str">
        <f t="shared" si="6"/>
        <v>1.12</v>
      </c>
      <c r="B66" s="132" t="s">
        <v>70</v>
      </c>
      <c r="C66" s="133" t="s">
        <v>20</v>
      </c>
      <c r="D66" s="134"/>
      <c r="E66" s="151">
        <v>46092</v>
      </c>
      <c r="F66" s="152">
        <f t="shared" si="5"/>
        <v>46098</v>
      </c>
      <c r="G66" s="137">
        <v>7</v>
      </c>
      <c r="H66" s="138">
        <v>0</v>
      </c>
      <c r="I66" s="139">
        <f t="shared" si="3"/>
        <v>5</v>
      </c>
      <c r="J66" s="140"/>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c r="BM66" s="131"/>
      <c r="BN66" s="131"/>
    </row>
    <row r="67" spans="1:66" s="133" customFormat="1" ht="18" hidden="1">
      <c r="A67" s="131" t="str">
        <f t="shared" si="6"/>
        <v>1.13</v>
      </c>
      <c r="B67" s="132" t="s">
        <v>71</v>
      </c>
      <c r="C67" s="133" t="s">
        <v>28</v>
      </c>
      <c r="D67" s="134"/>
      <c r="E67" s="151">
        <v>46099</v>
      </c>
      <c r="F67" s="152">
        <f t="shared" si="5"/>
        <v>46105</v>
      </c>
      <c r="G67" s="137">
        <v>7</v>
      </c>
      <c r="H67" s="138">
        <v>0</v>
      </c>
      <c r="I67" s="139">
        <f t="shared" si="3"/>
        <v>5</v>
      </c>
      <c r="J67" s="140"/>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1"/>
      <c r="BF67" s="131"/>
      <c r="BG67" s="131"/>
      <c r="BH67" s="131"/>
      <c r="BI67" s="131"/>
      <c r="BJ67" s="131"/>
      <c r="BK67" s="131"/>
      <c r="BL67" s="131"/>
      <c r="BM67" s="131"/>
      <c r="BN67" s="131"/>
    </row>
    <row r="68" spans="1:66" s="133" customFormat="1" ht="18" hidden="1">
      <c r="A68" s="131" t="str">
        <f t="shared" si="6"/>
        <v>1.14</v>
      </c>
      <c r="B68" s="132" t="s">
        <v>72</v>
      </c>
      <c r="C68" s="133" t="s">
        <v>28</v>
      </c>
      <c r="D68" s="134"/>
      <c r="E68" s="151">
        <v>46106</v>
      </c>
      <c r="F68" s="152">
        <f t="shared" si="5"/>
        <v>46112</v>
      </c>
      <c r="G68" s="137">
        <v>7</v>
      </c>
      <c r="H68" s="138">
        <v>0</v>
      </c>
      <c r="I68" s="139">
        <f t="shared" si="3"/>
        <v>5</v>
      </c>
      <c r="J68" s="140"/>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row>
    <row r="69" spans="1:66" s="133" customFormat="1" ht="18" hidden="1">
      <c r="A69" s="131" t="str">
        <f t="shared" si="6"/>
        <v>1.15</v>
      </c>
      <c r="B69" s="132" t="s">
        <v>73</v>
      </c>
      <c r="C69" s="133" t="s">
        <v>28</v>
      </c>
      <c r="D69" s="134"/>
      <c r="E69" s="151">
        <v>46106</v>
      </c>
      <c r="F69" s="152">
        <f t="shared" si="5"/>
        <v>46112</v>
      </c>
      <c r="G69" s="137">
        <v>7</v>
      </c>
      <c r="H69" s="138">
        <v>0</v>
      </c>
      <c r="I69" s="139">
        <f t="shared" si="3"/>
        <v>5</v>
      </c>
      <c r="J69" s="140"/>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row>
    <row r="70" spans="1:66" s="133" customFormat="1" ht="18" hidden="1">
      <c r="A70" s="131" t="str">
        <f t="shared" si="6"/>
        <v>1.16</v>
      </c>
      <c r="B70" s="132" t="s">
        <v>74</v>
      </c>
      <c r="C70" s="133" t="s">
        <v>28</v>
      </c>
      <c r="D70" s="134"/>
      <c r="E70" s="151">
        <v>46113</v>
      </c>
      <c r="F70" s="152">
        <f t="shared" si="5"/>
        <v>46119</v>
      </c>
      <c r="G70" s="137">
        <v>7</v>
      </c>
      <c r="H70" s="138">
        <v>0</v>
      </c>
      <c r="I70" s="139">
        <f t="shared" si="3"/>
        <v>5</v>
      </c>
      <c r="J70" s="140"/>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row>
    <row r="71" spans="1:66" s="133" customFormat="1" ht="18" hidden="1">
      <c r="A71" s="131" t="str">
        <f t="shared" si="6"/>
        <v>1.17</v>
      </c>
      <c r="B71" s="132" t="s">
        <v>75</v>
      </c>
      <c r="C71" s="133" t="s">
        <v>20</v>
      </c>
      <c r="D71" s="134"/>
      <c r="E71" s="151">
        <v>46113</v>
      </c>
      <c r="F71" s="152">
        <f t="shared" si="5"/>
        <v>46119</v>
      </c>
      <c r="G71" s="137">
        <v>7</v>
      </c>
      <c r="H71" s="138">
        <v>0</v>
      </c>
      <c r="I71" s="139">
        <f t="shared" si="3"/>
        <v>5</v>
      </c>
      <c r="J71" s="140"/>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row>
    <row r="72" spans="1:66" s="133" customFormat="1" ht="18" hidden="1">
      <c r="A72" s="131" t="str">
        <f t="shared" si="6"/>
        <v>1.18</v>
      </c>
      <c r="B72" s="132" t="s">
        <v>76</v>
      </c>
      <c r="C72" s="133" t="s">
        <v>28</v>
      </c>
      <c r="D72" s="134"/>
      <c r="E72" s="151">
        <v>46120</v>
      </c>
      <c r="F72" s="152">
        <f t="shared" si="5"/>
        <v>46126</v>
      </c>
      <c r="G72" s="137">
        <v>7</v>
      </c>
      <c r="H72" s="138">
        <v>0</v>
      </c>
      <c r="I72" s="139">
        <f t="shared" ref="I72:I83" si="7">IF(OR(F72=0,E72=0)," - ",NETWORKDAYS(E72,F72))</f>
        <v>5</v>
      </c>
      <c r="J72" s="140"/>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c r="BM72" s="131"/>
      <c r="BN72" s="131"/>
    </row>
    <row r="73" spans="1:66" s="133" customFormat="1" ht="18" hidden="1">
      <c r="A73" s="131" t="str">
        <f t="shared" si="6"/>
        <v>1.19</v>
      </c>
      <c r="B73" s="132" t="s">
        <v>77</v>
      </c>
      <c r="C73" s="133" t="s">
        <v>20</v>
      </c>
      <c r="D73" s="134"/>
      <c r="E73" s="151">
        <v>46120</v>
      </c>
      <c r="F73" s="152">
        <f t="shared" si="5"/>
        <v>46126</v>
      </c>
      <c r="G73" s="137">
        <v>7</v>
      </c>
      <c r="H73" s="138">
        <v>0</v>
      </c>
      <c r="I73" s="139">
        <f t="shared" si="7"/>
        <v>5</v>
      </c>
      <c r="J73" s="140"/>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c r="BM73" s="131"/>
      <c r="BN73" s="131"/>
    </row>
    <row r="74" spans="1:66" s="133" customFormat="1" ht="18" hidden="1">
      <c r="A74" s="131" t="str">
        <f t="shared" si="6"/>
        <v>1.20</v>
      </c>
      <c r="B74" s="132" t="s">
        <v>78</v>
      </c>
      <c r="C74" s="133" t="s">
        <v>28</v>
      </c>
      <c r="D74" s="134"/>
      <c r="E74" s="151">
        <v>46127</v>
      </c>
      <c r="F74" s="152">
        <f t="shared" si="5"/>
        <v>46133</v>
      </c>
      <c r="G74" s="137">
        <v>7</v>
      </c>
      <c r="H74" s="138">
        <v>0</v>
      </c>
      <c r="I74" s="139">
        <f t="shared" si="7"/>
        <v>5</v>
      </c>
      <c r="J74" s="140"/>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row>
    <row r="75" spans="1:66" s="133" customFormat="1" ht="18" hidden="1">
      <c r="A75" s="131" t="str">
        <f t="shared" si="6"/>
        <v>1.21</v>
      </c>
      <c r="B75" s="132" t="s">
        <v>79</v>
      </c>
      <c r="C75" s="133" t="s">
        <v>20</v>
      </c>
      <c r="D75" s="134"/>
      <c r="E75" s="151">
        <v>46127</v>
      </c>
      <c r="F75" s="152">
        <f t="shared" si="5"/>
        <v>46133</v>
      </c>
      <c r="G75" s="137">
        <v>7</v>
      </c>
      <c r="H75" s="138">
        <v>0</v>
      </c>
      <c r="I75" s="139">
        <f t="shared" si="7"/>
        <v>5</v>
      </c>
      <c r="J75" s="140"/>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1"/>
      <c r="BF75" s="131"/>
      <c r="BG75" s="131"/>
      <c r="BH75" s="131"/>
      <c r="BI75" s="131"/>
      <c r="BJ75" s="131"/>
      <c r="BK75" s="131"/>
      <c r="BL75" s="131"/>
      <c r="BM75" s="131"/>
      <c r="BN75" s="131"/>
    </row>
    <row r="76" spans="1:66" s="133" customFormat="1" ht="18" hidden="1">
      <c r="A76" s="131" t="str">
        <f t="shared" si="6"/>
        <v>1.22</v>
      </c>
      <c r="B76" s="132" t="s">
        <v>80</v>
      </c>
      <c r="C76" s="133" t="s">
        <v>28</v>
      </c>
      <c r="D76" s="134"/>
      <c r="E76" s="151">
        <v>46134</v>
      </c>
      <c r="F76" s="152">
        <f t="shared" si="5"/>
        <v>46140</v>
      </c>
      <c r="G76" s="137">
        <v>7</v>
      </c>
      <c r="H76" s="138">
        <v>0</v>
      </c>
      <c r="I76" s="139">
        <f t="shared" si="7"/>
        <v>5</v>
      </c>
      <c r="J76" s="140"/>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row>
    <row r="77" spans="1:66" s="133" customFormat="1" ht="18" hidden="1">
      <c r="A77" s="131" t="str">
        <f t="shared" si="6"/>
        <v>1.23</v>
      </c>
      <c r="B77" s="132" t="s">
        <v>81</v>
      </c>
      <c r="C77" s="133" t="s">
        <v>20</v>
      </c>
      <c r="D77" s="134"/>
      <c r="E77" s="151">
        <v>46134</v>
      </c>
      <c r="F77" s="152">
        <f t="shared" si="5"/>
        <v>46140</v>
      </c>
      <c r="G77" s="137">
        <v>7</v>
      </c>
      <c r="H77" s="138">
        <v>0</v>
      </c>
      <c r="I77" s="139">
        <f t="shared" si="7"/>
        <v>5</v>
      </c>
      <c r="J77" s="140"/>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c r="BM77" s="131"/>
      <c r="BN77" s="131"/>
    </row>
    <row r="78" spans="1:66" s="133" customFormat="1" ht="18" hidden="1">
      <c r="A78" s="131" t="str">
        <f t="shared" si="6"/>
        <v>1.24</v>
      </c>
      <c r="B78" s="132" t="s">
        <v>82</v>
      </c>
      <c r="C78" s="133" t="s">
        <v>28</v>
      </c>
      <c r="D78" s="134"/>
      <c r="E78" s="151">
        <v>46141</v>
      </c>
      <c r="F78" s="152">
        <f t="shared" si="5"/>
        <v>46147</v>
      </c>
      <c r="G78" s="137">
        <v>7</v>
      </c>
      <c r="H78" s="138">
        <v>0</v>
      </c>
      <c r="I78" s="139">
        <f t="shared" si="7"/>
        <v>5</v>
      </c>
      <c r="J78" s="140"/>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1"/>
      <c r="BF78" s="131"/>
      <c r="BG78" s="131"/>
      <c r="BH78" s="131"/>
      <c r="BI78" s="131"/>
      <c r="BJ78" s="131"/>
      <c r="BK78" s="131"/>
      <c r="BL78" s="131"/>
      <c r="BM78" s="131"/>
      <c r="BN78" s="131"/>
    </row>
    <row r="79" spans="1:66" s="133" customFormat="1" ht="18" hidden="1">
      <c r="A79" s="131" t="str">
        <f t="shared" si="6"/>
        <v>1.25</v>
      </c>
      <c r="B79" s="132" t="s">
        <v>83</v>
      </c>
      <c r="C79" s="133" t="s">
        <v>28</v>
      </c>
      <c r="D79" s="134"/>
      <c r="E79" s="151">
        <v>46141</v>
      </c>
      <c r="F79" s="152">
        <f t="shared" si="5"/>
        <v>46147</v>
      </c>
      <c r="G79" s="137">
        <v>7</v>
      </c>
      <c r="H79" s="138">
        <v>0</v>
      </c>
      <c r="I79" s="139">
        <f t="shared" si="7"/>
        <v>5</v>
      </c>
      <c r="J79" s="140"/>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row>
    <row r="80" spans="1:66" s="133" customFormat="1" ht="18" hidden="1">
      <c r="A80" s="131" t="str">
        <f t="shared" si="6"/>
        <v>1.26</v>
      </c>
      <c r="B80" s="132" t="s">
        <v>84</v>
      </c>
      <c r="C80" s="133" t="s">
        <v>28</v>
      </c>
      <c r="D80" s="134"/>
      <c r="E80" s="151">
        <v>46148</v>
      </c>
      <c r="F80" s="152">
        <f t="shared" si="5"/>
        <v>46154</v>
      </c>
      <c r="G80" s="137">
        <v>7</v>
      </c>
      <c r="H80" s="138">
        <v>0</v>
      </c>
      <c r="I80" s="139">
        <f t="shared" si="7"/>
        <v>5</v>
      </c>
      <c r="J80" s="140"/>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row>
    <row r="81" spans="1:66" s="133" customFormat="1" ht="18" hidden="1">
      <c r="A81" s="131" t="str">
        <f t="shared" si="6"/>
        <v>1.27</v>
      </c>
      <c r="B81" s="132" t="s">
        <v>85</v>
      </c>
      <c r="C81" s="133" t="s">
        <v>28</v>
      </c>
      <c r="D81" s="134"/>
      <c r="E81" s="151">
        <v>46148</v>
      </c>
      <c r="F81" s="152">
        <f t="shared" si="5"/>
        <v>46154</v>
      </c>
      <c r="G81" s="137">
        <v>7</v>
      </c>
      <c r="H81" s="138">
        <v>0</v>
      </c>
      <c r="I81" s="139">
        <f t="shared" si="7"/>
        <v>5</v>
      </c>
      <c r="J81" s="140"/>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1"/>
      <c r="BF81" s="131"/>
      <c r="BG81" s="131"/>
      <c r="BH81" s="131"/>
      <c r="BI81" s="131"/>
      <c r="BJ81" s="131"/>
      <c r="BK81" s="131"/>
      <c r="BL81" s="131"/>
      <c r="BM81" s="131"/>
      <c r="BN81" s="131"/>
    </row>
    <row r="82" spans="1:66" s="130" customFormat="1" ht="18" hidden="1">
      <c r="A82" s="153" t="str">
        <f>IF(ISERROR(VALUE(SUBSTITUTE(prevWBS,".",""))),"1",IF(ISERROR(FIND("`",SUBSTITUTE(prevWBS,".","`",1))),TEXT(VALUE(prevWBS)+1,"#"),TEXT(VALUE(LEFT(prevWBS,FIND("`",SUBSTITUTE(prevWBS,".","`",1))-1))+1,"#")))</f>
        <v>2</v>
      </c>
      <c r="B82" s="154" t="s">
        <v>86</v>
      </c>
      <c r="D82" s="155"/>
      <c r="E82" s="156"/>
      <c r="F82" s="156" t="str">
        <f t="shared" si="5"/>
        <v xml:space="preserve"> - </v>
      </c>
      <c r="G82" s="157"/>
      <c r="H82" s="158"/>
      <c r="I82" s="159" t="str">
        <f t="shared" si="7"/>
        <v xml:space="preserve"> - </v>
      </c>
      <c r="J82" s="160"/>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row>
    <row r="83" spans="1:66" s="133" customFormat="1" ht="18" hidden="1">
      <c r="A83" s="131" t="str">
        <f t="shared" si="6"/>
        <v>2.1</v>
      </c>
      <c r="B83" s="162" t="s">
        <v>87</v>
      </c>
      <c r="C83" s="133" t="s">
        <v>66</v>
      </c>
      <c r="D83" s="134"/>
      <c r="E83" s="151">
        <v>46034</v>
      </c>
      <c r="F83" s="152">
        <f t="shared" si="5"/>
        <v>46038</v>
      </c>
      <c r="G83" s="137">
        <v>5</v>
      </c>
      <c r="H83" s="138">
        <v>0</v>
      </c>
      <c r="I83" s="139">
        <f t="shared" si="7"/>
        <v>5</v>
      </c>
      <c r="J83" s="140"/>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c r="BM83" s="131"/>
      <c r="BN83" s="131"/>
    </row>
    <row r="84" spans="1:66" s="133" customFormat="1" ht="18" hidden="1">
      <c r="A84" s="131" t="str">
        <f t="shared" si="6"/>
        <v>2.2</v>
      </c>
      <c r="B84" s="162" t="s">
        <v>88</v>
      </c>
      <c r="C84" s="133" t="s">
        <v>89</v>
      </c>
      <c r="D84" s="134"/>
      <c r="E84" s="151">
        <v>46023</v>
      </c>
      <c r="F84" s="152">
        <f t="shared" si="5"/>
        <v>46032</v>
      </c>
      <c r="G84" s="137">
        <v>10</v>
      </c>
      <c r="H84" s="138">
        <v>0</v>
      </c>
      <c r="I84" s="139">
        <v>6</v>
      </c>
      <c r="J84" s="140"/>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c r="AW84" s="131"/>
      <c r="AX84" s="131"/>
      <c r="AY84" s="131"/>
      <c r="AZ84" s="131"/>
      <c r="BA84" s="131"/>
      <c r="BB84" s="131"/>
      <c r="BC84" s="131"/>
      <c r="BD84" s="131"/>
      <c r="BE84" s="131"/>
      <c r="BF84" s="131"/>
      <c r="BG84" s="131"/>
      <c r="BH84" s="131"/>
      <c r="BI84" s="131"/>
      <c r="BJ84" s="131"/>
      <c r="BK84" s="131"/>
      <c r="BL84" s="131"/>
      <c r="BM84" s="131"/>
      <c r="BN84" s="131"/>
    </row>
    <row r="85" spans="1:66" s="133" customFormat="1" ht="45" hidden="1" customHeight="1">
      <c r="A85" s="131" t="str">
        <f t="shared" si="6"/>
        <v>2.3</v>
      </c>
      <c r="B85" s="162" t="s">
        <v>90</v>
      </c>
      <c r="C85" s="133" t="s">
        <v>58</v>
      </c>
      <c r="D85" s="134"/>
      <c r="E85" s="151">
        <v>46034</v>
      </c>
      <c r="F85" s="152">
        <f t="shared" si="5"/>
        <v>46038</v>
      </c>
      <c r="G85" s="137">
        <v>5</v>
      </c>
      <c r="H85" s="138">
        <v>0</v>
      </c>
      <c r="I85" s="139">
        <v>5</v>
      </c>
      <c r="J85" s="140"/>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1"/>
      <c r="BF85" s="131"/>
      <c r="BG85" s="131"/>
      <c r="BH85" s="131"/>
      <c r="BI85" s="131"/>
      <c r="BJ85" s="131"/>
      <c r="BK85" s="131"/>
      <c r="BL85" s="131"/>
      <c r="BM85" s="131"/>
      <c r="BN85" s="131"/>
    </row>
    <row r="86" spans="1:66" s="130" customFormat="1" ht="18" hidden="1">
      <c r="A86" s="153" t="str">
        <f>IF(ISERROR(VALUE(SUBSTITUTE(prevWBS,".",""))),"1",IF(ISERROR(FIND("`",SUBSTITUTE(prevWBS,".","`",1))),TEXT(VALUE(prevWBS)+1,"#"),TEXT(VALUE(LEFT(prevWBS,FIND("`",SUBSTITUTE(prevWBS,".","`",1))-1))+1,"#")))</f>
        <v>3</v>
      </c>
      <c r="B86" s="154" t="s">
        <v>91</v>
      </c>
      <c r="D86" s="155"/>
      <c r="E86" s="156"/>
      <c r="F86" s="156" t="str">
        <f t="shared" si="5"/>
        <v xml:space="preserve"> - </v>
      </c>
      <c r="G86" s="157"/>
      <c r="H86" s="158"/>
      <c r="I86" s="159" t="str">
        <f t="shared" ref="I86" si="8">IF(OR(F86=0,E86=0)," - ",NETWORKDAYS(E86,F86))</f>
        <v xml:space="preserve"> - </v>
      </c>
      <c r="J86" s="160"/>
      <c r="K86" s="161"/>
      <c r="L86" s="161"/>
      <c r="M86" s="161"/>
      <c r="N86" s="161"/>
      <c r="O86" s="161"/>
      <c r="P86" s="161"/>
      <c r="Q86" s="161"/>
      <c r="R86" s="161"/>
      <c r="S86" s="161"/>
      <c r="T86" s="161"/>
      <c r="U86" s="161"/>
      <c r="V86" s="161"/>
      <c r="W86" s="161"/>
      <c r="X86" s="161"/>
      <c r="Y86" s="161"/>
      <c r="Z86" s="161"/>
      <c r="AA86" s="161"/>
      <c r="AB86" s="161"/>
      <c r="AC86" s="161"/>
      <c r="AD86" s="161"/>
      <c r="AE86" s="161"/>
      <c r="AF86" s="161"/>
      <c r="AG86" s="161"/>
      <c r="AH86" s="161"/>
      <c r="AI86" s="161"/>
      <c r="AJ86" s="161"/>
      <c r="AK86" s="161"/>
      <c r="AL86" s="161"/>
      <c r="AM86" s="161"/>
      <c r="AN86" s="161"/>
      <c r="AO86" s="161"/>
      <c r="AP86" s="161"/>
      <c r="AQ86" s="161"/>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row>
    <row r="87" spans="1:66" s="133" customFormat="1" ht="18" hidden="1">
      <c r="A87" s="131" t="str">
        <f t="shared" si="6"/>
        <v>3.1</v>
      </c>
      <c r="B87" s="162" t="s">
        <v>92</v>
      </c>
      <c r="C87" s="133" t="s">
        <v>66</v>
      </c>
      <c r="D87" s="134"/>
      <c r="E87" s="151">
        <v>46041</v>
      </c>
      <c r="F87" s="152">
        <f t="shared" si="5"/>
        <v>46044</v>
      </c>
      <c r="G87" s="137">
        <v>4</v>
      </c>
      <c r="H87" s="138">
        <v>0</v>
      </c>
      <c r="I87" s="139">
        <v>4</v>
      </c>
      <c r="J87" s="140"/>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1"/>
      <c r="BF87" s="131"/>
      <c r="BG87" s="131"/>
      <c r="BH87" s="131"/>
      <c r="BI87" s="131"/>
      <c r="BJ87" s="131"/>
      <c r="BK87" s="131"/>
      <c r="BL87" s="131"/>
      <c r="BM87" s="131"/>
      <c r="BN87" s="131"/>
    </row>
    <row r="88" spans="1:66" s="133" customFormat="1" ht="18" hidden="1">
      <c r="A88" s="131" t="str">
        <f t="shared" si="6"/>
        <v>3.2</v>
      </c>
      <c r="B88" s="162" t="s">
        <v>93</v>
      </c>
      <c r="C88" s="133" t="s">
        <v>58</v>
      </c>
      <c r="D88" s="134"/>
      <c r="E88" s="151">
        <v>46041</v>
      </c>
      <c r="F88" s="152">
        <f t="shared" si="5"/>
        <v>46044</v>
      </c>
      <c r="G88" s="137">
        <v>4</v>
      </c>
      <c r="H88" s="138">
        <v>0</v>
      </c>
      <c r="I88" s="139">
        <v>4</v>
      </c>
      <c r="J88" s="140"/>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c r="BM88" s="131"/>
      <c r="BN88" s="131"/>
    </row>
    <row r="89" spans="1:66" s="133" customFormat="1" ht="18" hidden="1">
      <c r="A89" s="131" t="str">
        <f t="shared" si="6"/>
        <v>3.3</v>
      </c>
      <c r="B89" s="162" t="s">
        <v>94</v>
      </c>
      <c r="C89" s="133" t="s">
        <v>20</v>
      </c>
      <c r="D89" s="134"/>
      <c r="E89" s="151">
        <v>46045</v>
      </c>
      <c r="F89" s="152">
        <f t="shared" si="5"/>
        <v>46050</v>
      </c>
      <c r="G89" s="137">
        <v>6</v>
      </c>
      <c r="H89" s="138">
        <v>0</v>
      </c>
      <c r="I89" s="139">
        <v>4</v>
      </c>
      <c r="J89" s="140"/>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c r="AW89" s="131"/>
      <c r="AX89" s="131"/>
      <c r="AY89" s="131"/>
      <c r="AZ89" s="131"/>
      <c r="BA89" s="131"/>
      <c r="BB89" s="131"/>
      <c r="BC89" s="131"/>
      <c r="BD89" s="131"/>
      <c r="BE89" s="131"/>
      <c r="BF89" s="131"/>
      <c r="BG89" s="131"/>
      <c r="BH89" s="131"/>
      <c r="BI89" s="131"/>
      <c r="BJ89" s="131"/>
      <c r="BK89" s="131"/>
      <c r="BL89" s="131"/>
      <c r="BM89" s="131"/>
      <c r="BN89" s="131"/>
    </row>
    <row r="90" spans="1:66" s="133" customFormat="1" ht="18" hidden="1">
      <c r="A90" s="131" t="str">
        <f t="shared" si="6"/>
        <v>3.4</v>
      </c>
      <c r="B90" s="162" t="s">
        <v>95</v>
      </c>
      <c r="C90" s="133" t="s">
        <v>20</v>
      </c>
      <c r="D90" s="134"/>
      <c r="E90" s="151">
        <v>46051</v>
      </c>
      <c r="F90" s="152">
        <f t="shared" si="5"/>
        <v>46056</v>
      </c>
      <c r="G90" s="137">
        <v>6</v>
      </c>
      <c r="H90" s="138">
        <v>0</v>
      </c>
      <c r="I90" s="139">
        <v>4</v>
      </c>
      <c r="J90" s="140"/>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c r="AP90" s="131"/>
      <c r="AQ90" s="131"/>
      <c r="AR90" s="131"/>
      <c r="AS90" s="131"/>
      <c r="AT90" s="131"/>
      <c r="AU90" s="131"/>
      <c r="AV90" s="131"/>
      <c r="AW90" s="131"/>
      <c r="AX90" s="131"/>
      <c r="AY90" s="131"/>
      <c r="AZ90" s="131"/>
      <c r="BA90" s="131"/>
      <c r="BB90" s="131"/>
      <c r="BC90" s="131"/>
      <c r="BD90" s="131"/>
      <c r="BE90" s="131"/>
      <c r="BF90" s="131"/>
      <c r="BG90" s="131"/>
      <c r="BH90" s="131"/>
      <c r="BI90" s="131"/>
      <c r="BJ90" s="131"/>
      <c r="BK90" s="131"/>
      <c r="BL90" s="131"/>
      <c r="BM90" s="131"/>
      <c r="BN90" s="131"/>
    </row>
    <row r="91" spans="1:66" s="133" customFormat="1" ht="18" hidden="1">
      <c r="A91" s="131" t="str">
        <f t="shared" si="6"/>
        <v>3.5</v>
      </c>
      <c r="B91" s="162" t="s">
        <v>96</v>
      </c>
      <c r="C91" s="133" t="s">
        <v>28</v>
      </c>
      <c r="D91" s="134"/>
      <c r="E91" s="151">
        <v>46045</v>
      </c>
      <c r="F91" s="152">
        <f t="shared" si="5"/>
        <v>46050</v>
      </c>
      <c r="G91" s="137">
        <v>6</v>
      </c>
      <c r="H91" s="138">
        <v>0</v>
      </c>
      <c r="I91" s="139">
        <v>4</v>
      </c>
      <c r="J91" s="140"/>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c r="AW91" s="131"/>
      <c r="AX91" s="131"/>
      <c r="AY91" s="131"/>
      <c r="AZ91" s="131"/>
      <c r="BA91" s="131"/>
      <c r="BB91" s="131"/>
      <c r="BC91" s="131"/>
      <c r="BD91" s="131"/>
      <c r="BE91" s="131"/>
      <c r="BF91" s="131"/>
      <c r="BG91" s="131"/>
      <c r="BH91" s="131"/>
      <c r="BI91" s="131"/>
      <c r="BJ91" s="131"/>
      <c r="BK91" s="131"/>
      <c r="BL91" s="131"/>
      <c r="BM91" s="131"/>
      <c r="BN91" s="131"/>
    </row>
    <row r="92" spans="1:66" s="130" customFormat="1" ht="18" hidden="1">
      <c r="A92" s="153" t="str">
        <f>IF(ISERROR(VALUE(SUBSTITUTE(prevWBS,".",""))),"1",IF(ISERROR(FIND("`",SUBSTITUTE(prevWBS,".","`",1))),TEXT(VALUE(prevWBS)+1,"#"),TEXT(VALUE(LEFT(prevWBS,FIND("`",SUBSTITUTE(prevWBS,".","`",1))-1))+1,"#")))</f>
        <v>4</v>
      </c>
      <c r="B92" s="154" t="s">
        <v>97</v>
      </c>
      <c r="D92" s="155"/>
      <c r="E92" s="156"/>
      <c r="F92" s="156" t="str">
        <f t="shared" si="5"/>
        <v xml:space="preserve"> - </v>
      </c>
      <c r="G92" s="157"/>
      <c r="H92" s="158"/>
      <c r="I92" s="159" t="str">
        <f t="shared" ref="I92" si="9">IF(OR(F92=0,E92=0)," - ",NETWORKDAYS(E92,F92))</f>
        <v xml:space="preserve"> - </v>
      </c>
      <c r="J92" s="160"/>
      <c r="K92" s="161"/>
      <c r="L92" s="161"/>
      <c r="M92" s="161"/>
      <c r="N92" s="161"/>
      <c r="O92" s="161"/>
      <c r="P92" s="161"/>
      <c r="Q92" s="161"/>
      <c r="R92" s="161"/>
      <c r="S92" s="161"/>
      <c r="T92" s="161"/>
      <c r="U92" s="161"/>
      <c r="V92" s="161"/>
      <c r="W92" s="161"/>
      <c r="X92" s="161"/>
      <c r="Y92" s="161"/>
      <c r="Z92" s="161"/>
      <c r="AA92" s="161"/>
      <c r="AB92" s="161"/>
      <c r="AC92" s="161"/>
      <c r="AD92" s="161"/>
      <c r="AE92" s="161"/>
      <c r="AF92" s="161"/>
      <c r="AG92" s="161"/>
      <c r="AH92" s="161"/>
      <c r="AI92" s="161"/>
      <c r="AJ92" s="161"/>
      <c r="AK92" s="161"/>
      <c r="AL92" s="161"/>
      <c r="AM92" s="161"/>
      <c r="AN92" s="161"/>
      <c r="AO92" s="161"/>
      <c r="AP92" s="161"/>
      <c r="AQ92" s="161"/>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row>
    <row r="93" spans="1:66" s="133" customFormat="1" ht="18" hidden="1">
      <c r="A93" s="131" t="str">
        <f t="shared" si="6"/>
        <v>4.1</v>
      </c>
      <c r="B93" s="162" t="s">
        <v>98</v>
      </c>
      <c r="C93" s="133" t="s">
        <v>66</v>
      </c>
      <c r="D93" s="134"/>
      <c r="E93" s="151">
        <v>46051</v>
      </c>
      <c r="F93" s="152">
        <f t="shared" si="5"/>
        <v>46056</v>
      </c>
      <c r="G93" s="137">
        <v>6</v>
      </c>
      <c r="H93" s="138">
        <v>0</v>
      </c>
      <c r="I93" s="139">
        <v>4</v>
      </c>
      <c r="J93" s="140"/>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c r="BM93" s="131"/>
      <c r="BN93" s="131"/>
    </row>
  </sheetData>
  <sheetProtection formatCells="0" formatColumns="0" formatRows="0" insertRows="0" deleteRows="0"/>
  <mergeCells count="19">
    <mergeCell ref="AF4:AL4"/>
    <mergeCell ref="K1:AE1"/>
    <mergeCell ref="C4:E4"/>
    <mergeCell ref="K4:Q4"/>
    <mergeCell ref="R4:X4"/>
    <mergeCell ref="Y4:AE4"/>
    <mergeCell ref="C5:E5"/>
    <mergeCell ref="K5:Q5"/>
    <mergeCell ref="R5:X5"/>
    <mergeCell ref="Y5:AE5"/>
    <mergeCell ref="AF5:AL5"/>
    <mergeCell ref="AT5:AZ5"/>
    <mergeCell ref="BA5:BG5"/>
    <mergeCell ref="BH5:BN5"/>
    <mergeCell ref="AM4:AS4"/>
    <mergeCell ref="AT4:AZ4"/>
    <mergeCell ref="BA4:BG4"/>
    <mergeCell ref="BH4:BN4"/>
    <mergeCell ref="AM5:AS5"/>
  </mergeCells>
  <conditionalFormatting sqref="H53">
    <cfRule type="dataBar" priority="45">
      <dataBar>
        <cfvo type="num" val="0"/>
        <cfvo type="num" val="1"/>
        <color theme="0" tint="-0.34998626667073579"/>
      </dataBar>
      <extLst>
        <ext xmlns:x14="http://schemas.microsoft.com/office/spreadsheetml/2009/9/main" uri="{B025F937-C7B1-47D3-B67F-A62EFF666E3E}">
          <x14:id>{BB969C6B-F9FE-47CD-929A-BE23CD6AB878}</x14:id>
        </ext>
      </extLst>
    </cfRule>
  </conditionalFormatting>
  <conditionalFormatting sqref="K53:BN53">
    <cfRule type="expression" dxfId="70" priority="46">
      <formula>K$6=TODAY()</formula>
    </cfRule>
    <cfRule type="expression" dxfId="69" priority="47">
      <formula>AND($E53&lt;=K$6,ROUNDDOWN(($F53-$E53+1)*$H53,0)+$E53-1&gt;=K$6)</formula>
    </cfRule>
    <cfRule type="expression" dxfId="68" priority="48">
      <formula>AND(NOT(ISBLANK($E53)),$E53&lt;=K$6,$F53&gt;=K$6)</formula>
    </cfRule>
  </conditionalFormatting>
  <conditionalFormatting sqref="H68">
    <cfRule type="dataBar" priority="73">
      <dataBar>
        <cfvo type="num" val="0"/>
        <cfvo type="num" val="1"/>
        <color theme="0" tint="-0.34998626667073579"/>
      </dataBar>
      <extLst>
        <ext xmlns:x14="http://schemas.microsoft.com/office/spreadsheetml/2009/9/main" uri="{B025F937-C7B1-47D3-B67F-A62EFF666E3E}">
          <x14:id>{0CE45C90-5B19-4CB9-AA3B-5A6EDFC42CB7}</x14:id>
        </ext>
      </extLst>
    </cfRule>
  </conditionalFormatting>
  <conditionalFormatting sqref="K68:BN68">
    <cfRule type="expression" dxfId="67" priority="74">
      <formula>K$6=TODAY()</formula>
    </cfRule>
    <cfRule type="expression" dxfId="66" priority="75">
      <formula>AND($E68&lt;=K$6,ROUNDDOWN(($F68-$E68+1)*$H68,0)+$E68-1&gt;=K$6)</formula>
    </cfRule>
    <cfRule type="expression" dxfId="65" priority="76">
      <formula>AND(NOT(ISBLANK($E68)),$E68&lt;=K$6,$F68&gt;=K$6)</formula>
    </cfRule>
  </conditionalFormatting>
  <conditionalFormatting sqref="H69">
    <cfRule type="dataBar" priority="69">
      <dataBar>
        <cfvo type="num" val="0"/>
        <cfvo type="num" val="1"/>
        <color theme="0" tint="-0.34998626667073579"/>
      </dataBar>
      <extLst>
        <ext xmlns:x14="http://schemas.microsoft.com/office/spreadsheetml/2009/9/main" uri="{B025F937-C7B1-47D3-B67F-A62EFF666E3E}">
          <x14:id>{7D058F9D-39DD-4454-B116-A09431D837A6}</x14:id>
        </ext>
      </extLst>
    </cfRule>
  </conditionalFormatting>
  <conditionalFormatting sqref="K69:BN69">
    <cfRule type="expression" dxfId="64" priority="70">
      <formula>K$6=TODAY()</formula>
    </cfRule>
    <cfRule type="expression" dxfId="63" priority="71">
      <formula>AND($E69&lt;=K$6,ROUNDDOWN(($F69-$E69+1)*$H69,0)+$E69-1&gt;=K$6)</formula>
    </cfRule>
    <cfRule type="expression" dxfId="62" priority="72">
      <formula>AND(NOT(ISBLANK($E69)),$E69&lt;=K$6,$F69&gt;=K$6)</formula>
    </cfRule>
  </conditionalFormatting>
  <conditionalFormatting sqref="H77">
    <cfRule type="dataBar" priority="65">
      <dataBar>
        <cfvo type="num" val="0"/>
        <cfvo type="num" val="1"/>
        <color theme="0" tint="-0.34998626667073579"/>
      </dataBar>
      <extLst>
        <ext xmlns:x14="http://schemas.microsoft.com/office/spreadsheetml/2009/9/main" uri="{B025F937-C7B1-47D3-B67F-A62EFF666E3E}">
          <x14:id>{64DD5203-C992-417E-ABA4-0D5E78AC6A86}</x14:id>
        </ext>
      </extLst>
    </cfRule>
  </conditionalFormatting>
  <conditionalFormatting sqref="K77:BN77">
    <cfRule type="expression" dxfId="61" priority="66">
      <formula>K$6=TODAY()</formula>
    </cfRule>
    <cfRule type="expression" dxfId="60" priority="67">
      <formula>AND($E77&lt;=K$6,ROUNDDOWN(($F77-$E77+1)*$H77,0)+$E77-1&gt;=K$6)</formula>
    </cfRule>
    <cfRule type="expression" dxfId="59" priority="68">
      <formula>AND(NOT(ISBLANK($E77)),$E77&lt;=K$6,$F77&gt;=K$6)</formula>
    </cfRule>
  </conditionalFormatting>
  <conditionalFormatting sqref="H78">
    <cfRule type="dataBar" priority="61">
      <dataBar>
        <cfvo type="num" val="0"/>
        <cfvo type="num" val="1"/>
        <color theme="0" tint="-0.34998626667073579"/>
      </dataBar>
      <extLst>
        <ext xmlns:x14="http://schemas.microsoft.com/office/spreadsheetml/2009/9/main" uri="{B025F937-C7B1-47D3-B67F-A62EFF666E3E}">
          <x14:id>{7FAB8DA3-0ACA-4827-9923-EAAE3876F359}</x14:id>
        </ext>
      </extLst>
    </cfRule>
  </conditionalFormatting>
  <conditionalFormatting sqref="K78:BN78">
    <cfRule type="expression" dxfId="58" priority="62">
      <formula>K$6=TODAY()</formula>
    </cfRule>
    <cfRule type="expression" dxfId="57" priority="63">
      <formula>AND($E78&lt;=K$6,ROUNDDOWN(($F78-$E78+1)*$H78,0)+$E78-1&gt;=K$6)</formula>
    </cfRule>
    <cfRule type="expression" dxfId="56" priority="64">
      <formula>AND(NOT(ISBLANK($E78)),$E78&lt;=K$6,$F78&gt;=K$6)</formula>
    </cfRule>
  </conditionalFormatting>
  <conditionalFormatting sqref="H79">
    <cfRule type="dataBar" priority="57">
      <dataBar>
        <cfvo type="num" val="0"/>
        <cfvo type="num" val="1"/>
        <color theme="0" tint="-0.34998626667073579"/>
      </dataBar>
      <extLst>
        <ext xmlns:x14="http://schemas.microsoft.com/office/spreadsheetml/2009/9/main" uri="{B025F937-C7B1-47D3-B67F-A62EFF666E3E}">
          <x14:id>{1D119367-E6A5-43C5-8A06-C800F9279737}</x14:id>
        </ext>
      </extLst>
    </cfRule>
  </conditionalFormatting>
  <conditionalFormatting sqref="K79:BN79">
    <cfRule type="expression" dxfId="55" priority="58">
      <formula>K$6=TODAY()</formula>
    </cfRule>
    <cfRule type="expression" dxfId="54" priority="59">
      <formula>AND($E79&lt;=K$6,ROUNDDOWN(($F79-$E79+1)*$H79,0)+$E79-1&gt;=K$6)</formula>
    </cfRule>
    <cfRule type="expression" dxfId="53" priority="60">
      <formula>AND(NOT(ISBLANK($E79)),$E79&lt;=K$6,$F79&gt;=K$6)</formula>
    </cfRule>
  </conditionalFormatting>
  <conditionalFormatting sqref="H80">
    <cfRule type="dataBar" priority="53">
      <dataBar>
        <cfvo type="num" val="0"/>
        <cfvo type="num" val="1"/>
        <color theme="0" tint="-0.34998626667073579"/>
      </dataBar>
      <extLst>
        <ext xmlns:x14="http://schemas.microsoft.com/office/spreadsheetml/2009/9/main" uri="{B025F937-C7B1-47D3-B67F-A62EFF666E3E}">
          <x14:id>{D4F469A8-33CD-4AF3-A320-A1FDB3E44EDA}</x14:id>
        </ext>
      </extLst>
    </cfRule>
  </conditionalFormatting>
  <conditionalFormatting sqref="K80:BN80">
    <cfRule type="expression" dxfId="52" priority="54">
      <formula>K$6=TODAY()</formula>
    </cfRule>
    <cfRule type="expression" dxfId="51" priority="55">
      <formula>AND($E80&lt;=K$6,ROUNDDOWN(($F80-$E80+1)*$H80,0)+$E80-1&gt;=K$6)</formula>
    </cfRule>
    <cfRule type="expression" dxfId="50" priority="56">
      <formula>AND(NOT(ISBLANK($E80)),$E80&lt;=K$6,$F80&gt;=K$6)</formula>
    </cfRule>
  </conditionalFormatting>
  <conditionalFormatting sqref="H81">
    <cfRule type="dataBar" priority="49">
      <dataBar>
        <cfvo type="num" val="0"/>
        <cfvo type="num" val="1"/>
        <color theme="0" tint="-0.34998626667073579"/>
      </dataBar>
      <extLst>
        <ext xmlns:x14="http://schemas.microsoft.com/office/spreadsheetml/2009/9/main" uri="{B025F937-C7B1-47D3-B67F-A62EFF666E3E}">
          <x14:id>{23E865CB-3D85-48DE-B285-FCEF1B5E9255}</x14:id>
        </ext>
      </extLst>
    </cfRule>
  </conditionalFormatting>
  <conditionalFormatting sqref="K81:BN81">
    <cfRule type="expression" dxfId="49" priority="50">
      <formula>K$6=TODAY()</formula>
    </cfRule>
    <cfRule type="expression" dxfId="48" priority="51">
      <formula>AND($E81&lt;=K$6,ROUNDDOWN(($F81-$E81+1)*$H81,0)+$E81-1&gt;=K$6)</formula>
    </cfRule>
    <cfRule type="expression" dxfId="47" priority="52">
      <formula>AND(NOT(ISBLANK($E81)),$E81&lt;=K$6,$F81&gt;=K$6)</formula>
    </cfRule>
  </conditionalFormatting>
  <conditionalFormatting sqref="H82">
    <cfRule type="dataBar" priority="87">
      <dataBar>
        <cfvo type="num" val="0"/>
        <cfvo type="num" val="1"/>
        <color theme="0" tint="-0.34998626667073579"/>
      </dataBar>
      <extLst>
        <ext xmlns:x14="http://schemas.microsoft.com/office/spreadsheetml/2009/9/main" uri="{B025F937-C7B1-47D3-B67F-A62EFF666E3E}">
          <x14:id>{6BBEC5B5-33B4-4B92-A4F2-282EDDA9BBF4}</x14:id>
        </ext>
      </extLst>
    </cfRule>
  </conditionalFormatting>
  <conditionalFormatting sqref="K82:BN82">
    <cfRule type="expression" dxfId="46" priority="88">
      <formula>K$6=TODAY()</formula>
    </cfRule>
  </conditionalFormatting>
  <conditionalFormatting sqref="H86">
    <cfRule type="dataBar" priority="83">
      <dataBar>
        <cfvo type="num" val="0"/>
        <cfvo type="num" val="1"/>
        <color theme="0" tint="-0.34998626667073579"/>
      </dataBar>
      <extLst>
        <ext xmlns:x14="http://schemas.microsoft.com/office/spreadsheetml/2009/9/main" uri="{B025F937-C7B1-47D3-B67F-A62EFF666E3E}">
          <x14:id>{CE05F0FF-58D9-40E3-8307-3DC24C7D0AA9}</x14:id>
        </ext>
      </extLst>
    </cfRule>
  </conditionalFormatting>
  <conditionalFormatting sqref="K86:BN86">
    <cfRule type="expression" dxfId="45" priority="84">
      <formula>K$6=TODAY()</formula>
    </cfRule>
  </conditionalFormatting>
  <conditionalFormatting sqref="H92">
    <cfRule type="dataBar" priority="79">
      <dataBar>
        <cfvo type="num" val="0"/>
        <cfvo type="num" val="1"/>
        <color theme="0" tint="-0.34998626667073579"/>
      </dataBar>
      <extLst>
        <ext xmlns:x14="http://schemas.microsoft.com/office/spreadsheetml/2009/9/main" uri="{B025F937-C7B1-47D3-B67F-A62EFF666E3E}">
          <x14:id>{6BA6619A-D676-449B-AA19-C413AA460819}</x14:id>
        </ext>
      </extLst>
    </cfRule>
  </conditionalFormatting>
  <conditionalFormatting sqref="K92:BN92">
    <cfRule type="expression" dxfId="44" priority="80">
      <formula>K$6=TODAY()</formula>
    </cfRule>
  </conditionalFormatting>
  <conditionalFormatting sqref="H93">
    <cfRule type="dataBar" priority="77">
      <dataBar>
        <cfvo type="num" val="0"/>
        <cfvo type="num" val="1"/>
        <color theme="0" tint="-0.34998626667073579"/>
      </dataBar>
      <extLst>
        <ext xmlns:x14="http://schemas.microsoft.com/office/spreadsheetml/2009/9/main" uri="{B025F937-C7B1-47D3-B67F-A62EFF666E3E}">
          <x14:id>{1CFF5171-4E5F-4839-A0E2-B1CF5EAD0935}</x14:id>
        </ext>
      </extLst>
    </cfRule>
  </conditionalFormatting>
  <conditionalFormatting sqref="K93:BN93">
    <cfRule type="expression" dxfId="43" priority="78">
      <formula>K$6=TODAY()</formula>
    </cfRule>
  </conditionalFormatting>
  <conditionalFormatting sqref="H60:H64">
    <cfRule type="dataBar" priority="95">
      <dataBar>
        <cfvo type="num" val="0"/>
        <cfvo type="num" val="1"/>
        <color theme="0" tint="-0.34998626667073579"/>
      </dataBar>
      <extLst>
        <ext xmlns:x14="http://schemas.microsoft.com/office/spreadsheetml/2009/9/main" uri="{B025F937-C7B1-47D3-B67F-A62EFF666E3E}">
          <x14:id>{50DAC43C-816F-42A4-BADB-7C83E25D8874}</x14:id>
        </ext>
      </extLst>
    </cfRule>
  </conditionalFormatting>
  <conditionalFormatting sqref="H65:H67">
    <cfRule type="dataBar" priority="93">
      <dataBar>
        <cfvo type="num" val="0"/>
        <cfvo type="num" val="1"/>
        <color theme="0" tint="-0.34998626667073579"/>
      </dataBar>
      <extLst>
        <ext xmlns:x14="http://schemas.microsoft.com/office/spreadsheetml/2009/9/main" uri="{B025F937-C7B1-47D3-B67F-A62EFF666E3E}">
          <x14:id>{4FEF4B25-A45B-4509-8479-D84C5D08991D}</x14:id>
        </ext>
      </extLst>
    </cfRule>
  </conditionalFormatting>
  <conditionalFormatting sqref="H70:H74">
    <cfRule type="dataBar" priority="91">
      <dataBar>
        <cfvo type="num" val="0"/>
        <cfvo type="num" val="1"/>
        <color theme="0" tint="-0.34998626667073579"/>
      </dataBar>
      <extLst>
        <ext xmlns:x14="http://schemas.microsoft.com/office/spreadsheetml/2009/9/main" uri="{B025F937-C7B1-47D3-B67F-A62EFF666E3E}">
          <x14:id>{0EA92F34-6F01-41EC-BC8C-4653E0E5B417}</x14:id>
        </ext>
      </extLst>
    </cfRule>
  </conditionalFormatting>
  <conditionalFormatting sqref="H75:H76">
    <cfRule type="dataBar" priority="89">
      <dataBar>
        <cfvo type="num" val="0"/>
        <cfvo type="num" val="1"/>
        <color theme="0" tint="-0.34998626667073579"/>
      </dataBar>
      <extLst>
        <ext xmlns:x14="http://schemas.microsoft.com/office/spreadsheetml/2009/9/main" uri="{B025F937-C7B1-47D3-B67F-A62EFF666E3E}">
          <x14:id>{1AF08B91-6945-422D-9A4B-5271D2FFD62D}</x14:id>
        </ext>
      </extLst>
    </cfRule>
  </conditionalFormatting>
  <conditionalFormatting sqref="H83:H85">
    <cfRule type="dataBar" priority="85">
      <dataBar>
        <cfvo type="num" val="0"/>
        <cfvo type="num" val="1"/>
        <color theme="0" tint="-0.34998626667073579"/>
      </dataBar>
      <extLst>
        <ext xmlns:x14="http://schemas.microsoft.com/office/spreadsheetml/2009/9/main" uri="{B025F937-C7B1-47D3-B67F-A62EFF666E3E}">
          <x14:id>{487C8BE6-100E-4849-A9FB-C4EDDEAB24E0}</x14:id>
        </ext>
      </extLst>
    </cfRule>
  </conditionalFormatting>
  <conditionalFormatting sqref="H87:H91">
    <cfRule type="dataBar" priority="81">
      <dataBar>
        <cfvo type="num" val="0"/>
        <cfvo type="num" val="1"/>
        <color theme="0" tint="-0.34998626667073579"/>
      </dataBar>
      <extLst>
        <ext xmlns:x14="http://schemas.microsoft.com/office/spreadsheetml/2009/9/main" uri="{B025F937-C7B1-47D3-B67F-A62EFF666E3E}">
          <x14:id>{3648EF36-177C-4C26-8C96-CDAE0F150EF0}</x14:id>
        </ext>
      </extLst>
    </cfRule>
  </conditionalFormatting>
  <conditionalFormatting sqref="K6:BN7">
    <cfRule type="expression" dxfId="42" priority="99">
      <formula>K$6=TODAY()</formula>
    </cfRule>
  </conditionalFormatting>
  <conditionalFormatting sqref="K6:BN10 K54:BN59 K22:BN52">
    <cfRule type="expression" dxfId="41" priority="98">
      <formula>K$6=TODAY()</formula>
    </cfRule>
  </conditionalFormatting>
  <conditionalFormatting sqref="H8:H10 H54:H59 H22:H52">
    <cfRule type="dataBar" priority="97">
      <dataBar>
        <cfvo type="num" val="0"/>
        <cfvo type="num" val="1"/>
        <color theme="0" tint="-0.34998626667073579"/>
      </dataBar>
      <extLst>
        <ext xmlns:x14="http://schemas.microsoft.com/office/spreadsheetml/2009/9/main" uri="{B025F937-C7B1-47D3-B67F-A62EFF666E3E}">
          <x14:id>{80D4FF62-FEA4-4F84-B942-8D7A522F6F1D}</x14:id>
        </ext>
      </extLst>
    </cfRule>
  </conditionalFormatting>
  <conditionalFormatting sqref="K8:BN10 K70:BN76 K82:BN93 K54:BN67 K22:BN52">
    <cfRule type="expression" dxfId="40" priority="100">
      <formula>AND($E8&lt;=K$6,ROUNDDOWN(($F8-$E8+1)*$H8,0)+$E8-1&gt;=K$6)</formula>
    </cfRule>
    <cfRule type="expression" dxfId="39" priority="101">
      <formula>AND(NOT(ISBLANK($E8)),$E8&lt;=K$6,$F8&gt;=K$6)</formula>
    </cfRule>
  </conditionalFormatting>
  <conditionalFormatting sqref="K60:BN64">
    <cfRule type="expression" dxfId="38" priority="96">
      <formula>K$6=TODAY()</formula>
    </cfRule>
  </conditionalFormatting>
  <conditionalFormatting sqref="K65:BN67">
    <cfRule type="expression" dxfId="37" priority="94">
      <formula>K$6=TODAY()</formula>
    </cfRule>
  </conditionalFormatting>
  <conditionalFormatting sqref="K70:BN74">
    <cfRule type="expression" dxfId="36" priority="92">
      <formula>K$6=TODAY()</formula>
    </cfRule>
  </conditionalFormatting>
  <conditionalFormatting sqref="K75:BN76">
    <cfRule type="expression" dxfId="35" priority="90">
      <formula>K$6=TODAY()</formula>
    </cfRule>
  </conditionalFormatting>
  <conditionalFormatting sqref="K83:BN85">
    <cfRule type="expression" dxfId="34" priority="86">
      <formula>K$6=TODAY()</formula>
    </cfRule>
  </conditionalFormatting>
  <conditionalFormatting sqref="K87:BN91">
    <cfRule type="expression" dxfId="33" priority="82">
      <formula>K$6=TODAY()</formula>
    </cfRule>
  </conditionalFormatting>
  <conditionalFormatting sqref="K11:BN11">
    <cfRule type="expression" dxfId="32" priority="42">
      <formula>K$6=TODAY()</formula>
    </cfRule>
  </conditionalFormatting>
  <conditionalFormatting sqref="H11">
    <cfRule type="dataBar" priority="41">
      <dataBar>
        <cfvo type="num" val="0"/>
        <cfvo type="num" val="1"/>
        <color theme="0" tint="-0.34998626667073579"/>
      </dataBar>
      <extLst>
        <ext xmlns:x14="http://schemas.microsoft.com/office/spreadsheetml/2009/9/main" uri="{B025F937-C7B1-47D3-B67F-A62EFF666E3E}">
          <x14:id>{725377C9-B841-49F6-AE88-5C9AB26DD607}</x14:id>
        </ext>
      </extLst>
    </cfRule>
  </conditionalFormatting>
  <conditionalFormatting sqref="K11:BN11">
    <cfRule type="expression" dxfId="31" priority="43">
      <formula>AND($E11&lt;=K$6,ROUNDDOWN(($F11-$E11+1)*$H11,0)+$E11-1&gt;=K$6)</formula>
    </cfRule>
    <cfRule type="expression" dxfId="30" priority="44">
      <formula>AND(NOT(ISBLANK($E11)),$E11&lt;=K$6,$F11&gt;=K$6)</formula>
    </cfRule>
  </conditionalFormatting>
  <conditionalFormatting sqref="K12:BN12">
    <cfRule type="expression" dxfId="29" priority="38">
      <formula>K$6=TODAY()</formula>
    </cfRule>
  </conditionalFormatting>
  <conditionalFormatting sqref="H12">
    <cfRule type="dataBar" priority="37">
      <dataBar>
        <cfvo type="num" val="0"/>
        <cfvo type="num" val="1"/>
        <color theme="0" tint="-0.34998626667073579"/>
      </dataBar>
      <extLst>
        <ext xmlns:x14="http://schemas.microsoft.com/office/spreadsheetml/2009/9/main" uri="{B025F937-C7B1-47D3-B67F-A62EFF666E3E}">
          <x14:id>{4F620112-DBB2-49F3-A8DE-52EC57F49A37}</x14:id>
        </ext>
      </extLst>
    </cfRule>
  </conditionalFormatting>
  <conditionalFormatting sqref="K12:BN12">
    <cfRule type="expression" dxfId="28" priority="39">
      <formula>AND($E12&lt;=K$6,ROUNDDOWN(($F12-$E12+1)*$H12,0)+$E12-1&gt;=K$6)</formula>
    </cfRule>
    <cfRule type="expression" dxfId="27" priority="40">
      <formula>AND(NOT(ISBLANK($E12)),$E12&lt;=K$6,$F12&gt;=K$6)</formula>
    </cfRule>
  </conditionalFormatting>
  <conditionalFormatting sqref="K13:BN13">
    <cfRule type="expression" dxfId="26" priority="34">
      <formula>K$6=TODAY()</formula>
    </cfRule>
  </conditionalFormatting>
  <conditionalFormatting sqref="H13">
    <cfRule type="dataBar" priority="33">
      <dataBar>
        <cfvo type="num" val="0"/>
        <cfvo type="num" val="1"/>
        <color theme="0" tint="-0.34998626667073579"/>
      </dataBar>
      <extLst>
        <ext xmlns:x14="http://schemas.microsoft.com/office/spreadsheetml/2009/9/main" uri="{B025F937-C7B1-47D3-B67F-A62EFF666E3E}">
          <x14:id>{AA89BD69-762C-48BE-B362-1D1FDBE9F3A2}</x14:id>
        </ext>
      </extLst>
    </cfRule>
  </conditionalFormatting>
  <conditionalFormatting sqref="K13:BN13">
    <cfRule type="expression" dxfId="25" priority="35">
      <formula>AND($E13&lt;=K$6,ROUNDDOWN(($F13-$E13+1)*$H13,0)+$E13-1&gt;=K$6)</formula>
    </cfRule>
    <cfRule type="expression" dxfId="24" priority="36">
      <formula>AND(NOT(ISBLANK($E13)),$E13&lt;=K$6,$F13&gt;=K$6)</formula>
    </cfRule>
  </conditionalFormatting>
  <conditionalFormatting sqref="K14:BN14">
    <cfRule type="expression" dxfId="23" priority="30">
      <formula>K$6=TODAY()</formula>
    </cfRule>
  </conditionalFormatting>
  <conditionalFormatting sqref="H14">
    <cfRule type="dataBar" priority="29">
      <dataBar>
        <cfvo type="num" val="0"/>
        <cfvo type="num" val="1"/>
        <color theme="0" tint="-0.34998626667073579"/>
      </dataBar>
      <extLst>
        <ext xmlns:x14="http://schemas.microsoft.com/office/spreadsheetml/2009/9/main" uri="{B025F937-C7B1-47D3-B67F-A62EFF666E3E}">
          <x14:id>{237F4118-2851-4CED-8619-563B38CCC507}</x14:id>
        </ext>
      </extLst>
    </cfRule>
  </conditionalFormatting>
  <conditionalFormatting sqref="K14:BN14">
    <cfRule type="expression" dxfId="22" priority="31">
      <formula>AND($E14&lt;=K$6,ROUNDDOWN(($F14-$E14+1)*$H14,0)+$E14-1&gt;=K$6)</formula>
    </cfRule>
    <cfRule type="expression" dxfId="21" priority="32">
      <formula>AND(NOT(ISBLANK($E14)),$E14&lt;=K$6,$F14&gt;=K$6)</formula>
    </cfRule>
  </conditionalFormatting>
  <conditionalFormatting sqref="K15:BN15">
    <cfRule type="expression" dxfId="20" priority="26">
      <formula>K$6=TODAY()</formula>
    </cfRule>
  </conditionalFormatting>
  <conditionalFormatting sqref="H15">
    <cfRule type="dataBar" priority="25">
      <dataBar>
        <cfvo type="num" val="0"/>
        <cfvo type="num" val="1"/>
        <color theme="0" tint="-0.34998626667073579"/>
      </dataBar>
      <extLst>
        <ext xmlns:x14="http://schemas.microsoft.com/office/spreadsheetml/2009/9/main" uri="{B025F937-C7B1-47D3-B67F-A62EFF666E3E}">
          <x14:id>{14844FF2-3D93-49DB-80C2-AF2A1951CB87}</x14:id>
        </ext>
      </extLst>
    </cfRule>
  </conditionalFormatting>
  <conditionalFormatting sqref="K15:BN15">
    <cfRule type="expression" dxfId="19" priority="27">
      <formula>AND($E15&lt;=K$6,ROUNDDOWN(($F15-$E15+1)*$H15,0)+$E15-1&gt;=K$6)</formula>
    </cfRule>
    <cfRule type="expression" dxfId="18" priority="28">
      <formula>AND(NOT(ISBLANK($E15)),$E15&lt;=K$6,$F15&gt;=K$6)</formula>
    </cfRule>
  </conditionalFormatting>
  <conditionalFormatting sqref="K16:BN16">
    <cfRule type="expression" dxfId="17" priority="22">
      <formula>K$6=TODAY()</formula>
    </cfRule>
  </conditionalFormatting>
  <conditionalFormatting sqref="H16">
    <cfRule type="dataBar" priority="21">
      <dataBar>
        <cfvo type="num" val="0"/>
        <cfvo type="num" val="1"/>
        <color theme="0" tint="-0.34998626667073579"/>
      </dataBar>
      <extLst>
        <ext xmlns:x14="http://schemas.microsoft.com/office/spreadsheetml/2009/9/main" uri="{B025F937-C7B1-47D3-B67F-A62EFF666E3E}">
          <x14:id>{996D633E-98B6-4B11-945D-21BEC02DBFAD}</x14:id>
        </ext>
      </extLst>
    </cfRule>
  </conditionalFormatting>
  <conditionalFormatting sqref="K16:BN16">
    <cfRule type="expression" dxfId="16" priority="23">
      <formula>AND($E16&lt;=K$6,ROUNDDOWN(($F16-$E16+1)*$H16,0)+$E16-1&gt;=K$6)</formula>
    </cfRule>
    <cfRule type="expression" dxfId="15" priority="24">
      <formula>AND(NOT(ISBLANK($E16)),$E16&lt;=K$6,$F16&gt;=K$6)</formula>
    </cfRule>
  </conditionalFormatting>
  <conditionalFormatting sqref="K17:BN17">
    <cfRule type="expression" dxfId="14" priority="18">
      <formula>K$6=TODAY()</formula>
    </cfRule>
  </conditionalFormatting>
  <conditionalFormatting sqref="H17">
    <cfRule type="dataBar" priority="17">
      <dataBar>
        <cfvo type="num" val="0"/>
        <cfvo type="num" val="1"/>
        <color theme="0" tint="-0.34998626667073579"/>
      </dataBar>
      <extLst>
        <ext xmlns:x14="http://schemas.microsoft.com/office/spreadsheetml/2009/9/main" uri="{B025F937-C7B1-47D3-B67F-A62EFF666E3E}">
          <x14:id>{C0365F4A-3CF2-451B-A590-BF3DF028B8D4}</x14:id>
        </ext>
      </extLst>
    </cfRule>
  </conditionalFormatting>
  <conditionalFormatting sqref="K17:BN17">
    <cfRule type="expression" dxfId="13" priority="19">
      <formula>AND($E17&lt;=K$6,ROUNDDOWN(($F17-$E17+1)*$H17,0)+$E17-1&gt;=K$6)</formula>
    </cfRule>
    <cfRule type="expression" dxfId="12" priority="20">
      <formula>AND(NOT(ISBLANK($E17)),$E17&lt;=K$6,$F17&gt;=K$6)</formula>
    </cfRule>
  </conditionalFormatting>
  <conditionalFormatting sqref="K18:BN18">
    <cfRule type="expression" dxfId="11" priority="14">
      <formula>K$6=TODAY()</formula>
    </cfRule>
  </conditionalFormatting>
  <conditionalFormatting sqref="H18">
    <cfRule type="dataBar" priority="13">
      <dataBar>
        <cfvo type="num" val="0"/>
        <cfvo type="num" val="1"/>
        <color theme="0" tint="-0.34998626667073579"/>
      </dataBar>
      <extLst>
        <ext xmlns:x14="http://schemas.microsoft.com/office/spreadsheetml/2009/9/main" uri="{B025F937-C7B1-47D3-B67F-A62EFF666E3E}">
          <x14:id>{42D06828-90B5-4D56-B79A-7F6644155EC1}</x14:id>
        </ext>
      </extLst>
    </cfRule>
  </conditionalFormatting>
  <conditionalFormatting sqref="K18:BN18">
    <cfRule type="expression" dxfId="10" priority="15">
      <formula>AND($E18&lt;=K$6,ROUNDDOWN(($F18-$E18+1)*$H18,0)+$E18-1&gt;=K$6)</formula>
    </cfRule>
    <cfRule type="expression" dxfId="9" priority="16">
      <formula>AND(NOT(ISBLANK($E18)),$E18&lt;=K$6,$F18&gt;=K$6)</formula>
    </cfRule>
  </conditionalFormatting>
  <conditionalFormatting sqref="K19:BN19">
    <cfRule type="expression" dxfId="8" priority="10">
      <formula>K$6=TODAY()</formula>
    </cfRule>
  </conditionalFormatting>
  <conditionalFormatting sqref="H19">
    <cfRule type="dataBar" priority="9">
      <dataBar>
        <cfvo type="num" val="0"/>
        <cfvo type="num" val="1"/>
        <color theme="0" tint="-0.34998626667073579"/>
      </dataBar>
      <extLst>
        <ext xmlns:x14="http://schemas.microsoft.com/office/spreadsheetml/2009/9/main" uri="{B025F937-C7B1-47D3-B67F-A62EFF666E3E}">
          <x14:id>{F2A92089-9B68-419B-BC0F-1BAB38DC7FE8}</x14:id>
        </ext>
      </extLst>
    </cfRule>
  </conditionalFormatting>
  <conditionalFormatting sqref="K19:BN19">
    <cfRule type="expression" dxfId="7" priority="11">
      <formula>AND($E19&lt;=K$6,ROUNDDOWN(($F19-$E19+1)*$H19,0)+$E19-1&gt;=K$6)</formula>
    </cfRule>
    <cfRule type="expression" dxfId="6" priority="12">
      <formula>AND(NOT(ISBLANK($E19)),$E19&lt;=K$6,$F19&gt;=K$6)</formula>
    </cfRule>
  </conditionalFormatting>
  <conditionalFormatting sqref="K20:BN20">
    <cfRule type="expression" dxfId="5" priority="6">
      <formula>K$6=TODAY()</formula>
    </cfRule>
  </conditionalFormatting>
  <conditionalFormatting sqref="H20">
    <cfRule type="dataBar" priority="5">
      <dataBar>
        <cfvo type="num" val="0"/>
        <cfvo type="num" val="1"/>
        <color theme="0" tint="-0.34998626667073579"/>
      </dataBar>
      <extLst>
        <ext xmlns:x14="http://schemas.microsoft.com/office/spreadsheetml/2009/9/main" uri="{B025F937-C7B1-47D3-B67F-A62EFF666E3E}">
          <x14:id>{6B4F1E3B-F234-4E18-A84C-BAC55693A688}</x14:id>
        </ext>
      </extLst>
    </cfRule>
  </conditionalFormatting>
  <conditionalFormatting sqref="K20:BN20">
    <cfRule type="expression" dxfId="4" priority="7">
      <formula>AND($E20&lt;=K$6,ROUNDDOWN(($F20-$E20+1)*$H20,0)+$E20-1&gt;=K$6)</formula>
    </cfRule>
    <cfRule type="expression" dxfId="3" priority="8">
      <formula>AND(NOT(ISBLANK($E20)),$E20&lt;=K$6,$F20&gt;=K$6)</formula>
    </cfRule>
  </conditionalFormatting>
  <conditionalFormatting sqref="K21:BN21">
    <cfRule type="expression" dxfId="2" priority="2">
      <formula>K$6=TODAY()</formula>
    </cfRule>
  </conditionalFormatting>
  <conditionalFormatting sqref="H21">
    <cfRule type="dataBar" priority="1">
      <dataBar>
        <cfvo type="num" val="0"/>
        <cfvo type="num" val="1"/>
        <color theme="0" tint="-0.34998626667073579"/>
      </dataBar>
      <extLst>
        <ext xmlns:x14="http://schemas.microsoft.com/office/spreadsheetml/2009/9/main" uri="{B025F937-C7B1-47D3-B67F-A62EFF666E3E}">
          <x14:id>{11F4EA99-1EDD-4DEC-97B4-16C90764F566}</x14:id>
        </ext>
      </extLst>
    </cfRule>
  </conditionalFormatting>
  <conditionalFormatting sqref="K21:BN21">
    <cfRule type="expression" dxfId="1" priority="3">
      <formula>AND($E21&lt;=K$6,ROUNDDOWN(($F21-$E21+1)*$H21,0)+$E21-1&gt;=K$6)</formula>
    </cfRule>
    <cfRule type="expression" dxfId="0" priority="4">
      <formula>AND(NOT(ISBLANK($E21)),$E21&lt;=K$6,$F21&gt;=K$6)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3313" r:id="rId3" name="Scroll Bar 1">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B969C6B-F9FE-47CD-929A-BE23CD6AB878}">
            <x14:dataBar minLength="0" maxLength="100" gradient="0">
              <x14:cfvo type="num">
                <xm:f>0</xm:f>
              </x14:cfvo>
              <x14:cfvo type="num">
                <xm:f>1</xm:f>
              </x14:cfvo>
              <x14:negativeFillColor rgb="FFFF0000"/>
              <x14:axisColor rgb="FF000000"/>
            </x14:dataBar>
          </x14:cfRule>
          <xm:sqref>H53</xm:sqref>
        </x14:conditionalFormatting>
        <x14:conditionalFormatting xmlns:xm="http://schemas.microsoft.com/office/excel/2006/main">
          <x14:cfRule type="dataBar" id="{0CE45C90-5B19-4CB9-AA3B-5A6EDFC42CB7}">
            <x14:dataBar minLength="0" maxLength="100" gradient="0">
              <x14:cfvo type="num">
                <xm:f>0</xm:f>
              </x14:cfvo>
              <x14:cfvo type="num">
                <xm:f>1</xm:f>
              </x14:cfvo>
              <x14:negativeFillColor rgb="FFFF0000"/>
              <x14:axisColor rgb="FF000000"/>
            </x14:dataBar>
          </x14:cfRule>
          <xm:sqref>H68</xm:sqref>
        </x14:conditionalFormatting>
        <x14:conditionalFormatting xmlns:xm="http://schemas.microsoft.com/office/excel/2006/main">
          <x14:cfRule type="dataBar" id="{7D058F9D-39DD-4454-B116-A09431D837A6}">
            <x14:dataBar minLength="0" maxLength="100" gradient="0">
              <x14:cfvo type="num">
                <xm:f>0</xm:f>
              </x14:cfvo>
              <x14:cfvo type="num">
                <xm:f>1</xm:f>
              </x14:cfvo>
              <x14:negativeFillColor rgb="FFFF0000"/>
              <x14:axisColor rgb="FF000000"/>
            </x14:dataBar>
          </x14:cfRule>
          <xm:sqref>H69</xm:sqref>
        </x14:conditionalFormatting>
        <x14:conditionalFormatting xmlns:xm="http://schemas.microsoft.com/office/excel/2006/main">
          <x14:cfRule type="dataBar" id="{64DD5203-C992-417E-ABA4-0D5E78AC6A86}">
            <x14:dataBar minLength="0" maxLength="100" gradient="0">
              <x14:cfvo type="num">
                <xm:f>0</xm:f>
              </x14:cfvo>
              <x14:cfvo type="num">
                <xm:f>1</xm:f>
              </x14:cfvo>
              <x14:negativeFillColor rgb="FFFF0000"/>
              <x14:axisColor rgb="FF000000"/>
            </x14:dataBar>
          </x14:cfRule>
          <xm:sqref>H77</xm:sqref>
        </x14:conditionalFormatting>
        <x14:conditionalFormatting xmlns:xm="http://schemas.microsoft.com/office/excel/2006/main">
          <x14:cfRule type="dataBar" id="{7FAB8DA3-0ACA-4827-9923-EAAE3876F359}">
            <x14:dataBar minLength="0" maxLength="100" gradient="0">
              <x14:cfvo type="num">
                <xm:f>0</xm:f>
              </x14:cfvo>
              <x14:cfvo type="num">
                <xm:f>1</xm:f>
              </x14:cfvo>
              <x14:negativeFillColor rgb="FFFF0000"/>
              <x14:axisColor rgb="FF000000"/>
            </x14:dataBar>
          </x14:cfRule>
          <xm:sqref>H78</xm:sqref>
        </x14:conditionalFormatting>
        <x14:conditionalFormatting xmlns:xm="http://schemas.microsoft.com/office/excel/2006/main">
          <x14:cfRule type="dataBar" id="{1D119367-E6A5-43C5-8A06-C800F9279737}">
            <x14:dataBar minLength="0" maxLength="100" gradient="0">
              <x14:cfvo type="num">
                <xm:f>0</xm:f>
              </x14:cfvo>
              <x14:cfvo type="num">
                <xm:f>1</xm:f>
              </x14:cfvo>
              <x14:negativeFillColor rgb="FFFF0000"/>
              <x14:axisColor rgb="FF000000"/>
            </x14:dataBar>
          </x14:cfRule>
          <xm:sqref>H79</xm:sqref>
        </x14:conditionalFormatting>
        <x14:conditionalFormatting xmlns:xm="http://schemas.microsoft.com/office/excel/2006/main">
          <x14:cfRule type="dataBar" id="{D4F469A8-33CD-4AF3-A320-A1FDB3E44EDA}">
            <x14:dataBar minLength="0" maxLength="100" gradient="0">
              <x14:cfvo type="num">
                <xm:f>0</xm:f>
              </x14:cfvo>
              <x14:cfvo type="num">
                <xm:f>1</xm:f>
              </x14:cfvo>
              <x14:negativeFillColor rgb="FFFF0000"/>
              <x14:axisColor rgb="FF000000"/>
            </x14:dataBar>
          </x14:cfRule>
          <xm:sqref>H80</xm:sqref>
        </x14:conditionalFormatting>
        <x14:conditionalFormatting xmlns:xm="http://schemas.microsoft.com/office/excel/2006/main">
          <x14:cfRule type="dataBar" id="{23E865CB-3D85-48DE-B285-FCEF1B5E9255}">
            <x14:dataBar minLength="0" maxLength="100" gradient="0">
              <x14:cfvo type="num">
                <xm:f>0</xm:f>
              </x14:cfvo>
              <x14:cfvo type="num">
                <xm:f>1</xm:f>
              </x14:cfvo>
              <x14:negativeFillColor rgb="FFFF0000"/>
              <x14:axisColor rgb="FF000000"/>
            </x14:dataBar>
          </x14:cfRule>
          <xm:sqref>H81</xm:sqref>
        </x14:conditionalFormatting>
        <x14:conditionalFormatting xmlns:xm="http://schemas.microsoft.com/office/excel/2006/main">
          <x14:cfRule type="dataBar" id="{6BBEC5B5-33B4-4B92-A4F2-282EDDA9BBF4}">
            <x14:dataBar minLength="0" maxLength="100" gradient="0">
              <x14:cfvo type="num">
                <xm:f>0</xm:f>
              </x14:cfvo>
              <x14:cfvo type="num">
                <xm:f>1</xm:f>
              </x14:cfvo>
              <x14:negativeFillColor rgb="FFFF0000"/>
              <x14:axisColor rgb="FF000000"/>
            </x14:dataBar>
          </x14:cfRule>
          <xm:sqref>H82</xm:sqref>
        </x14:conditionalFormatting>
        <x14:conditionalFormatting xmlns:xm="http://schemas.microsoft.com/office/excel/2006/main">
          <x14:cfRule type="dataBar" id="{CE05F0FF-58D9-40E3-8307-3DC24C7D0AA9}">
            <x14:dataBar minLength="0" maxLength="100" gradient="0">
              <x14:cfvo type="num">
                <xm:f>0</xm:f>
              </x14:cfvo>
              <x14:cfvo type="num">
                <xm:f>1</xm:f>
              </x14:cfvo>
              <x14:negativeFillColor rgb="FFFF0000"/>
              <x14:axisColor rgb="FF000000"/>
            </x14:dataBar>
          </x14:cfRule>
          <xm:sqref>H86</xm:sqref>
        </x14:conditionalFormatting>
        <x14:conditionalFormatting xmlns:xm="http://schemas.microsoft.com/office/excel/2006/main">
          <x14:cfRule type="dataBar" id="{6BA6619A-D676-449B-AA19-C413AA460819}">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1CFF5171-4E5F-4839-A0E2-B1CF5EAD0935}">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50DAC43C-816F-42A4-BADB-7C83E25D8874}">
            <x14:dataBar minLength="0" maxLength="100" gradient="0">
              <x14:cfvo type="num">
                <xm:f>0</xm:f>
              </x14:cfvo>
              <x14:cfvo type="num">
                <xm:f>1</xm:f>
              </x14:cfvo>
              <x14:negativeFillColor rgb="FFFF0000"/>
              <x14:axisColor rgb="FF000000"/>
            </x14:dataBar>
          </x14:cfRule>
          <xm:sqref>H60:H64</xm:sqref>
        </x14:conditionalFormatting>
        <x14:conditionalFormatting xmlns:xm="http://schemas.microsoft.com/office/excel/2006/main">
          <x14:cfRule type="dataBar" id="{4FEF4B25-A45B-4509-8479-D84C5D08991D}">
            <x14:dataBar minLength="0" maxLength="100" gradient="0">
              <x14:cfvo type="num">
                <xm:f>0</xm:f>
              </x14:cfvo>
              <x14:cfvo type="num">
                <xm:f>1</xm:f>
              </x14:cfvo>
              <x14:negativeFillColor rgb="FFFF0000"/>
              <x14:axisColor rgb="FF000000"/>
            </x14:dataBar>
          </x14:cfRule>
          <xm:sqref>H65:H67</xm:sqref>
        </x14:conditionalFormatting>
        <x14:conditionalFormatting xmlns:xm="http://schemas.microsoft.com/office/excel/2006/main">
          <x14:cfRule type="dataBar" id="{0EA92F34-6F01-41EC-BC8C-4653E0E5B417}">
            <x14:dataBar minLength="0" maxLength="100" gradient="0">
              <x14:cfvo type="num">
                <xm:f>0</xm:f>
              </x14:cfvo>
              <x14:cfvo type="num">
                <xm:f>1</xm:f>
              </x14:cfvo>
              <x14:negativeFillColor rgb="FFFF0000"/>
              <x14:axisColor rgb="FF000000"/>
            </x14:dataBar>
          </x14:cfRule>
          <xm:sqref>H70:H74</xm:sqref>
        </x14:conditionalFormatting>
        <x14:conditionalFormatting xmlns:xm="http://schemas.microsoft.com/office/excel/2006/main">
          <x14:cfRule type="dataBar" id="{1AF08B91-6945-422D-9A4B-5271D2FFD62D}">
            <x14:dataBar minLength="0" maxLength="100" gradient="0">
              <x14:cfvo type="num">
                <xm:f>0</xm:f>
              </x14:cfvo>
              <x14:cfvo type="num">
                <xm:f>1</xm:f>
              </x14:cfvo>
              <x14:negativeFillColor rgb="FFFF0000"/>
              <x14:axisColor rgb="FF000000"/>
            </x14:dataBar>
          </x14:cfRule>
          <xm:sqref>H75:H76</xm:sqref>
        </x14:conditionalFormatting>
        <x14:conditionalFormatting xmlns:xm="http://schemas.microsoft.com/office/excel/2006/main">
          <x14:cfRule type="dataBar" id="{487C8BE6-100E-4849-A9FB-C4EDDEAB24E0}">
            <x14:dataBar minLength="0" maxLength="100" gradient="0">
              <x14:cfvo type="num">
                <xm:f>0</xm:f>
              </x14:cfvo>
              <x14:cfvo type="num">
                <xm:f>1</xm:f>
              </x14:cfvo>
              <x14:negativeFillColor rgb="FFFF0000"/>
              <x14:axisColor rgb="FF000000"/>
            </x14:dataBar>
          </x14:cfRule>
          <xm:sqref>H83:H85</xm:sqref>
        </x14:conditionalFormatting>
        <x14:conditionalFormatting xmlns:xm="http://schemas.microsoft.com/office/excel/2006/main">
          <x14:cfRule type="dataBar" id="{3648EF36-177C-4C26-8C96-CDAE0F150EF0}">
            <x14:dataBar minLength="0" maxLength="100" gradient="0">
              <x14:cfvo type="num">
                <xm:f>0</xm:f>
              </x14:cfvo>
              <x14:cfvo type="num">
                <xm:f>1</xm:f>
              </x14:cfvo>
              <x14:negativeFillColor rgb="FFFF0000"/>
              <x14:axisColor rgb="FF000000"/>
            </x14:dataBar>
          </x14:cfRule>
          <xm:sqref>H87:H91</xm:sqref>
        </x14:conditionalFormatting>
        <x14:conditionalFormatting xmlns:xm="http://schemas.microsoft.com/office/excel/2006/main">
          <x14:cfRule type="dataBar" id="{80D4FF62-FEA4-4F84-B942-8D7A522F6F1D}">
            <x14:dataBar minLength="0" maxLength="100" gradient="0">
              <x14:cfvo type="num">
                <xm:f>0</xm:f>
              </x14:cfvo>
              <x14:cfvo type="num">
                <xm:f>1</xm:f>
              </x14:cfvo>
              <x14:negativeFillColor rgb="FFFF0000"/>
              <x14:axisColor rgb="FF000000"/>
            </x14:dataBar>
          </x14:cfRule>
          <xm:sqref>H8:H10 H54:H59 H22:H52</xm:sqref>
        </x14:conditionalFormatting>
        <x14:conditionalFormatting xmlns:xm="http://schemas.microsoft.com/office/excel/2006/main">
          <x14:cfRule type="dataBar" id="{725377C9-B841-49F6-AE88-5C9AB26DD607}">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4F620112-DBB2-49F3-A8DE-52EC57F49A37}">
            <x14:dataBar minLength="0" maxLength="100" gradient="0">
              <x14:cfvo type="num">
                <xm:f>0</xm:f>
              </x14:cfvo>
              <x14:cfvo type="num">
                <xm:f>1</xm:f>
              </x14:cfvo>
              <x14:negativeFillColor rgb="FFFF0000"/>
              <x14:axisColor rgb="FF000000"/>
            </x14:dataBar>
          </x14:cfRule>
          <xm:sqref>H12</xm:sqref>
        </x14:conditionalFormatting>
        <x14:conditionalFormatting xmlns:xm="http://schemas.microsoft.com/office/excel/2006/main">
          <x14:cfRule type="dataBar" id="{AA89BD69-762C-48BE-B362-1D1FDBE9F3A2}">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37F4118-2851-4CED-8619-563B38CCC507}">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14844FF2-3D93-49DB-80C2-AF2A1951CB87}">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996D633E-98B6-4B11-945D-21BEC02DBFAD}">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C0365F4A-3CF2-451B-A590-BF3DF028B8D4}">
            <x14:dataBar minLength="0" maxLength="100" gradient="0">
              <x14:cfvo type="num">
                <xm:f>0</xm:f>
              </x14:cfvo>
              <x14:cfvo type="num">
                <xm:f>1</xm:f>
              </x14:cfvo>
              <x14:negativeFillColor rgb="FFFF0000"/>
              <x14:axisColor rgb="FF000000"/>
            </x14:dataBar>
          </x14:cfRule>
          <xm:sqref>H17</xm:sqref>
        </x14:conditionalFormatting>
        <x14:conditionalFormatting xmlns:xm="http://schemas.microsoft.com/office/excel/2006/main">
          <x14:cfRule type="dataBar" id="{42D06828-90B5-4D56-B79A-7F6644155EC1}">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F2A92089-9B68-419B-BC0F-1BAB38DC7FE8}">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B4F1E3B-F234-4E18-A84C-BAC55693A688}">
            <x14:dataBar minLength="0" maxLength="100" gradient="0">
              <x14:cfvo type="num">
                <xm:f>0</xm:f>
              </x14:cfvo>
              <x14:cfvo type="num">
                <xm:f>1</xm:f>
              </x14:cfvo>
              <x14:negativeFillColor rgb="FFFF0000"/>
              <x14:axisColor rgb="FF000000"/>
            </x14:dataBar>
          </x14:cfRule>
          <xm:sqref>H20</xm:sqref>
        </x14:conditionalFormatting>
        <x14:conditionalFormatting xmlns:xm="http://schemas.microsoft.com/office/excel/2006/main">
          <x14:cfRule type="dataBar" id="{11F4EA99-1EDD-4DEC-97B4-16C90764F566}">
            <x14:dataBar minLength="0" maxLength="100" gradient="0">
              <x14:cfvo type="num">
                <xm:f>0</xm:f>
              </x14:cfvo>
              <x14:cfvo type="num">
                <xm:f>1</xm:f>
              </x14:cfvo>
              <x14:negativeFillColor rgb="FFFF0000"/>
              <x14:axisColor rgb="FF000000"/>
            </x14:dataBar>
          </x14:cfRule>
          <xm:sqref>H21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M5"/>
  <sheetViews>
    <sheetView workbookViewId="0">
      <selection activeCell="J20" sqref="J20"/>
    </sheetView>
  </sheetViews>
  <sheetFormatPr defaultColWidth="9" defaultRowHeight="12.75"/>
  <cols>
    <col min="1" max="1" width="49.7109375" customWidth="1"/>
  </cols>
  <sheetData>
    <row r="1" spans="1:13" ht="37.5" customHeight="1">
      <c r="A1" s="461" t="s">
        <v>216</v>
      </c>
      <c r="B1" s="461"/>
      <c r="C1" s="461"/>
      <c r="D1" s="461"/>
      <c r="E1" s="461"/>
      <c r="F1" s="461"/>
      <c r="G1" s="461"/>
      <c r="H1" s="461"/>
      <c r="I1" s="461"/>
      <c r="J1" s="461"/>
      <c r="K1" s="461"/>
      <c r="L1" s="461"/>
      <c r="M1" s="461"/>
    </row>
    <row r="3" spans="1:13">
      <c r="A3" t="s">
        <v>217</v>
      </c>
    </row>
    <row r="4" spans="1:13">
      <c r="A4" s="1" t="s">
        <v>218</v>
      </c>
    </row>
    <row r="5" spans="1:13">
      <c r="A5" t="s">
        <v>219</v>
      </c>
    </row>
  </sheetData>
  <mergeCells count="1">
    <mergeCell ref="A1:M1"/>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92D050"/>
  </sheetPr>
  <dimension ref="A1:AG292"/>
  <sheetViews>
    <sheetView topLeftCell="A13" zoomScale="85" zoomScaleNormal="85" workbookViewId="0"/>
  </sheetViews>
  <sheetFormatPr defaultRowHeight="15"/>
  <cols>
    <col min="1" max="3" width="9.140625" style="191"/>
    <col min="4" max="4" width="12.42578125" style="191" bestFit="1" customWidth="1"/>
    <col min="5" max="16384" width="9.140625" style="191"/>
  </cols>
  <sheetData>
    <row r="1" spans="2:2">
      <c r="B1" s="196" t="s">
        <v>243</v>
      </c>
    </row>
    <row r="36" spans="24:33">
      <c r="X36" s="192" t="s">
        <v>244</v>
      </c>
      <c r="Y36" s="192"/>
      <c r="Z36" s="192"/>
      <c r="AA36" s="192"/>
      <c r="AB36" s="192"/>
      <c r="AC36" s="192"/>
      <c r="AD36" s="192"/>
      <c r="AE36" s="192"/>
      <c r="AF36" s="192"/>
      <c r="AG36" s="192"/>
    </row>
    <row r="37" spans="24:33">
      <c r="X37" s="191" t="s">
        <v>245</v>
      </c>
      <c r="Y37" s="191" t="s">
        <v>246</v>
      </c>
    </row>
    <row r="38" spans="24:33">
      <c r="X38" s="191" t="s">
        <v>247</v>
      </c>
      <c r="Y38" s="191" t="s">
        <v>248</v>
      </c>
    </row>
    <row r="90" spans="1:3">
      <c r="A90" s="191" t="s">
        <v>249</v>
      </c>
    </row>
    <row r="92" spans="1:3">
      <c r="A92" s="191" t="s">
        <v>250</v>
      </c>
    </row>
    <row r="93" spans="1:3">
      <c r="A93" s="193" t="s">
        <v>272</v>
      </c>
    </row>
    <row r="104" spans="1:6">
      <c r="A104" s="191" t="s">
        <v>271</v>
      </c>
    </row>
    <row r="105" spans="1:6"/>
    <row r="106" spans="1:6" s="193" customFormat="1">
      <c r="A106" s="193" t="s">
        <v>251</v>
      </c>
      <c r="B106" s="193" t="s">
        <v>252</v>
      </c>
      <c r="C106" s="193" t="s">
        <v>253</v>
      </c>
      <c r="D106" s="193" t="s">
        <v>254</v>
      </c>
      <c r="E106" s="193" t="s">
        <v>255</v>
      </c>
      <c r="F106" s="193" t="s">
        <v>256</v>
      </c>
    </row>
    <row r="107" spans="1:6">
      <c r="A107" s="191" t="s">
        <v>257</v>
      </c>
      <c r="B107" s="191" t="s">
        <v>258</v>
      </c>
      <c r="C107" s="191" t="s">
        <v>259</v>
      </c>
      <c r="D107" s="191" t="s">
        <v>260</v>
      </c>
      <c r="E107" s="191" t="s">
        <v>261</v>
      </c>
      <c r="F107" s="191" t="s">
        <v>262</v>
      </c>
    </row>
    <row r="108" spans="1:6">
      <c r="A108" s="191" t="s">
        <v>257</v>
      </c>
      <c r="B108" s="191" t="s">
        <v>258</v>
      </c>
      <c r="C108" s="191" t="s">
        <v>259</v>
      </c>
      <c r="D108" s="191" t="s">
        <v>260</v>
      </c>
      <c r="E108" s="191" t="s">
        <v>263</v>
      </c>
      <c r="F108" s="191" t="s">
        <v>264</v>
      </c>
    </row>
    <row r="109" spans="1:6">
      <c r="A109" s="191" t="s">
        <v>257</v>
      </c>
      <c r="B109" s="191" t="s">
        <v>258</v>
      </c>
      <c r="C109" s="191" t="s">
        <v>259</v>
      </c>
      <c r="D109" s="191" t="s">
        <v>260</v>
      </c>
      <c r="E109" s="191" t="s">
        <v>265</v>
      </c>
      <c r="F109" s="191" t="s">
        <v>266</v>
      </c>
    </row>
    <row r="110" spans="1:6">
      <c r="A110" s="191" t="s">
        <v>257</v>
      </c>
      <c r="B110" s="191" t="s">
        <v>258</v>
      </c>
      <c r="C110" s="191" t="s">
        <v>259</v>
      </c>
      <c r="D110" s="191" t="s">
        <v>260</v>
      </c>
      <c r="E110" s="191" t="s">
        <v>267</v>
      </c>
      <c r="F110" s="191" t="s">
        <v>268</v>
      </c>
    </row>
    <row r="111" spans="1:6">
      <c r="A111" s="191" t="s">
        <v>257</v>
      </c>
      <c r="B111" s="191" t="s">
        <v>258</v>
      </c>
      <c r="C111" s="191" t="s">
        <v>259</v>
      </c>
      <c r="D111" s="191" t="s">
        <v>260</v>
      </c>
      <c r="E111" s="191" t="s">
        <v>269</v>
      </c>
      <c r="F111" s="191" t="s">
        <v>270</v>
      </c>
    </row>
    <row r="113" spans="1:1">
      <c r="A113" s="193" t="s">
        <v>273</v>
      </c>
    </row>
    <row r="141" spans="1:24">
      <c r="A141" s="191" t="s">
        <v>271</v>
      </c>
    </row>
    <row r="142" spans="1:24"/>
    <row r="143" spans="1:24" s="193" customFormat="1">
      <c r="A143" s="193" t="s">
        <v>274</v>
      </c>
      <c r="B143" s="193" t="s">
        <v>275</v>
      </c>
      <c r="C143" s="193" t="s">
        <v>276</v>
      </c>
      <c r="D143" s="193" t="s">
        <v>277</v>
      </c>
      <c r="E143" s="193" t="s">
        <v>278</v>
      </c>
      <c r="F143" s="193" t="s">
        <v>279</v>
      </c>
      <c r="G143" s="193" t="s">
        <v>280</v>
      </c>
      <c r="H143" s="193" t="s">
        <v>251</v>
      </c>
      <c r="I143" s="193" t="s">
        <v>281</v>
      </c>
      <c r="J143" s="193" t="s">
        <v>282</v>
      </c>
      <c r="K143" s="193" t="s">
        <v>283</v>
      </c>
      <c r="L143" s="193" t="s">
        <v>284</v>
      </c>
      <c r="M143" s="193" t="s">
        <v>285</v>
      </c>
      <c r="N143" s="193" t="s">
        <v>286</v>
      </c>
      <c r="O143" s="193" t="s">
        <v>287</v>
      </c>
      <c r="P143" s="193" t="s">
        <v>288</v>
      </c>
      <c r="Q143" s="193" t="s">
        <v>289</v>
      </c>
      <c r="R143" s="193" t="s">
        <v>290</v>
      </c>
      <c r="S143" s="193" t="s">
        <v>291</v>
      </c>
      <c r="T143" s="193" t="s">
        <v>292</v>
      </c>
      <c r="U143" s="193" t="s">
        <v>293</v>
      </c>
      <c r="V143" s="193" t="s">
        <v>294</v>
      </c>
      <c r="W143" s="193" t="s">
        <v>295</v>
      </c>
      <c r="X143" s="193" t="s">
        <v>296</v>
      </c>
    </row>
    <row r="144" spans="1:24">
      <c r="A144" s="191" t="s">
        <v>297</v>
      </c>
      <c r="B144" s="191" t="s">
        <v>298</v>
      </c>
      <c r="C144" s="191" t="s">
        <v>299</v>
      </c>
      <c r="D144" s="191" t="s">
        <v>300</v>
      </c>
      <c r="E144" s="194">
        <v>45882</v>
      </c>
      <c r="F144" s="194">
        <v>45883</v>
      </c>
      <c r="G144" s="194">
        <v>45883</v>
      </c>
      <c r="H144" s="191" t="s">
        <v>257</v>
      </c>
      <c r="L144" s="191" t="s">
        <v>299</v>
      </c>
      <c r="M144" s="191" t="s">
        <v>301</v>
      </c>
      <c r="N144" s="191">
        <v>7866278</v>
      </c>
      <c r="O144" s="191" t="s">
        <v>302</v>
      </c>
      <c r="P144" s="191" t="s">
        <v>303</v>
      </c>
      <c r="Q144" s="191" t="s">
        <v>304</v>
      </c>
      <c r="R144" s="191">
        <v>177</v>
      </c>
      <c r="S144" s="191" t="s">
        <v>305</v>
      </c>
      <c r="T144" s="191" t="s">
        <v>306</v>
      </c>
      <c r="U144" s="191" t="s">
        <v>307</v>
      </c>
      <c r="V144" s="191">
        <v>220</v>
      </c>
      <c r="W144" s="191">
        <v>2000</v>
      </c>
      <c r="X144" s="191" t="s">
        <v>308</v>
      </c>
    </row>
    <row r="145" spans="1:23">
      <c r="A145" s="191" t="s">
        <v>309</v>
      </c>
      <c r="B145" s="191" t="s">
        <v>310</v>
      </c>
      <c r="C145" s="191" t="s">
        <v>299</v>
      </c>
      <c r="D145" s="194">
        <v>38473</v>
      </c>
      <c r="E145" s="194">
        <v>45029</v>
      </c>
      <c r="F145" s="194">
        <v>45032</v>
      </c>
      <c r="G145" s="194">
        <v>45032</v>
      </c>
      <c r="H145" s="191" t="s">
        <v>257</v>
      </c>
      <c r="I145" s="191" t="s">
        <v>311</v>
      </c>
      <c r="J145" s="191" t="s">
        <v>304</v>
      </c>
      <c r="K145" s="191" t="s">
        <v>312</v>
      </c>
      <c r="L145" s="191" t="s">
        <v>299</v>
      </c>
      <c r="M145" s="191" t="s">
        <v>301</v>
      </c>
      <c r="N145" s="191">
        <v>7748518</v>
      </c>
      <c r="O145" s="191" t="s">
        <v>313</v>
      </c>
      <c r="P145" s="191" t="s">
        <v>314</v>
      </c>
      <c r="Q145" s="191" t="s">
        <v>304</v>
      </c>
      <c r="R145" s="191">
        <v>82.4</v>
      </c>
      <c r="S145" s="191" t="s">
        <v>305</v>
      </c>
      <c r="T145" s="191" t="s">
        <v>306</v>
      </c>
      <c r="W145" s="191">
        <v>2024</v>
      </c>
    </row>
    <row r="146" spans="1:23">
      <c r="A146" s="191" t="s">
        <v>315</v>
      </c>
      <c r="B146" s="191" t="s">
        <v>310</v>
      </c>
      <c r="C146" s="191" t="s">
        <v>299</v>
      </c>
      <c r="D146" s="194">
        <v>38473</v>
      </c>
      <c r="E146" s="194">
        <v>45029</v>
      </c>
      <c r="F146" s="194">
        <v>45032</v>
      </c>
      <c r="G146" s="194">
        <v>45032</v>
      </c>
      <c r="H146" s="191" t="s">
        <v>257</v>
      </c>
      <c r="I146" s="191" t="s">
        <v>311</v>
      </c>
      <c r="J146" s="191" t="s">
        <v>304</v>
      </c>
      <c r="K146" s="191" t="s">
        <v>312</v>
      </c>
      <c r="L146" s="191" t="s">
        <v>299</v>
      </c>
      <c r="M146" s="191" t="s">
        <v>301</v>
      </c>
      <c r="N146" s="191">
        <v>7748518</v>
      </c>
      <c r="O146" s="191" t="s">
        <v>313</v>
      </c>
      <c r="P146" s="191" t="s">
        <v>314</v>
      </c>
      <c r="Q146" s="191" t="s">
        <v>304</v>
      </c>
      <c r="R146" s="191">
        <v>78.3</v>
      </c>
      <c r="S146" s="191" t="s">
        <v>305</v>
      </c>
      <c r="T146" s="191" t="s">
        <v>316</v>
      </c>
      <c r="W146" s="191">
        <v>2024</v>
      </c>
    </row>
    <row r="147" spans="1:23">
      <c r="A147" s="191" t="s">
        <v>317</v>
      </c>
      <c r="B147" s="191" t="s">
        <v>310</v>
      </c>
      <c r="C147" s="191" t="s">
        <v>299</v>
      </c>
      <c r="D147" s="194">
        <v>38473</v>
      </c>
      <c r="E147" s="194">
        <v>45029</v>
      </c>
      <c r="F147" s="194">
        <v>45033</v>
      </c>
      <c r="G147" s="194">
        <v>45032</v>
      </c>
      <c r="H147" s="191" t="s">
        <v>257</v>
      </c>
      <c r="I147" s="191" t="s">
        <v>311</v>
      </c>
      <c r="J147" s="191" t="s">
        <v>304</v>
      </c>
      <c r="K147" s="191" t="s">
        <v>312</v>
      </c>
      <c r="L147" s="191" t="s">
        <v>299</v>
      </c>
      <c r="M147" s="191" t="s">
        <v>301</v>
      </c>
      <c r="N147" s="191">
        <v>7748649</v>
      </c>
      <c r="O147" s="191" t="s">
        <v>313</v>
      </c>
      <c r="P147" s="191" t="s">
        <v>314</v>
      </c>
      <c r="Q147" s="191" t="s">
        <v>304</v>
      </c>
      <c r="R147" s="191">
        <v>155.1</v>
      </c>
      <c r="S147" s="191" t="s">
        <v>305</v>
      </c>
      <c r="T147" s="191" t="s">
        <v>318</v>
      </c>
      <c r="W147" s="191">
        <v>2024</v>
      </c>
    </row>
    <row r="148" spans="1:23">
      <c r="A148" s="191" t="s">
        <v>319</v>
      </c>
      <c r="B148" s="191" t="s">
        <v>310</v>
      </c>
      <c r="C148" s="191" t="s">
        <v>299</v>
      </c>
      <c r="D148" s="194">
        <v>38473</v>
      </c>
      <c r="E148" s="194">
        <v>45029</v>
      </c>
      <c r="F148" s="194">
        <v>45032</v>
      </c>
      <c r="G148" s="194">
        <v>45032</v>
      </c>
      <c r="H148" s="191" t="s">
        <v>257</v>
      </c>
      <c r="I148" s="191" t="s">
        <v>311</v>
      </c>
      <c r="J148" s="191" t="s">
        <v>304</v>
      </c>
      <c r="K148" s="191" t="s">
        <v>312</v>
      </c>
      <c r="L148" s="191" t="s">
        <v>299</v>
      </c>
      <c r="M148" s="191" t="s">
        <v>301</v>
      </c>
      <c r="N148" s="191">
        <v>7748518</v>
      </c>
      <c r="O148" s="191" t="s">
        <v>313</v>
      </c>
      <c r="P148" s="191" t="s">
        <v>314</v>
      </c>
      <c r="Q148" s="191" t="s">
        <v>304</v>
      </c>
      <c r="R148" s="191">
        <v>194.6</v>
      </c>
      <c r="S148" s="191" t="s">
        <v>305</v>
      </c>
      <c r="T148" s="191" t="s">
        <v>320</v>
      </c>
      <c r="W148" s="191">
        <v>2024</v>
      </c>
    </row>
    <row r="149" spans="1:23">
      <c r="A149" s="191" t="s">
        <v>321</v>
      </c>
      <c r="B149" s="191" t="s">
        <v>310</v>
      </c>
      <c r="C149" s="191" t="s">
        <v>299</v>
      </c>
      <c r="D149" s="194">
        <v>38473</v>
      </c>
      <c r="E149" s="194">
        <v>45029</v>
      </c>
      <c r="F149" s="194">
        <v>45032</v>
      </c>
      <c r="G149" s="194">
        <v>45032</v>
      </c>
      <c r="H149" s="191" t="s">
        <v>257</v>
      </c>
      <c r="I149" s="191" t="s">
        <v>311</v>
      </c>
      <c r="J149" s="191" t="s">
        <v>304</v>
      </c>
      <c r="K149" s="191" t="s">
        <v>312</v>
      </c>
      <c r="L149" s="191" t="s">
        <v>299</v>
      </c>
      <c r="M149" s="191" t="s">
        <v>301</v>
      </c>
      <c r="N149" s="191">
        <v>7748518</v>
      </c>
      <c r="O149" s="191" t="s">
        <v>322</v>
      </c>
      <c r="P149" s="191" t="s">
        <v>314</v>
      </c>
      <c r="Q149" s="191" t="s">
        <v>304</v>
      </c>
      <c r="R149" s="191">
        <v>156.69999999999999</v>
      </c>
      <c r="S149" s="191" t="s">
        <v>305</v>
      </c>
      <c r="T149" s="191" t="s">
        <v>316</v>
      </c>
      <c r="W149" s="191">
        <v>2024</v>
      </c>
    </row>
    <row r="151" spans="1:23">
      <c r="A151" s="193" t="s">
        <v>323</v>
      </c>
    </row>
    <row r="176" spans="1:1">
      <c r="A176" s="191" t="s">
        <v>271</v>
      </c>
    </row>
    <row r="177" spans="1:20"/>
    <row r="178" spans="1:20" s="193" customFormat="1">
      <c r="A178" s="193" t="s">
        <v>286</v>
      </c>
      <c r="B178" s="193" t="s">
        <v>324</v>
      </c>
      <c r="C178" s="193" t="s">
        <v>279</v>
      </c>
      <c r="D178" s="193" t="s">
        <v>280</v>
      </c>
      <c r="E178" s="193" t="s">
        <v>325</v>
      </c>
      <c r="F178" s="193" t="s">
        <v>281</v>
      </c>
      <c r="G178" s="193" t="s">
        <v>326</v>
      </c>
      <c r="H178" s="193" t="s">
        <v>327</v>
      </c>
      <c r="I178" s="193" t="s">
        <v>328</v>
      </c>
      <c r="J178" s="193" t="s">
        <v>282</v>
      </c>
      <c r="K178" s="193" t="s">
        <v>283</v>
      </c>
      <c r="L178" s="193" t="s">
        <v>329</v>
      </c>
      <c r="M178" s="193" t="s">
        <v>330</v>
      </c>
      <c r="N178" s="193" t="s">
        <v>331</v>
      </c>
      <c r="O178" s="193" t="s">
        <v>332</v>
      </c>
      <c r="P178" s="193" t="s">
        <v>333</v>
      </c>
      <c r="Q178" s="193" t="s">
        <v>334</v>
      </c>
      <c r="R178" s="193" t="s">
        <v>335</v>
      </c>
      <c r="S178" s="193" t="s">
        <v>336</v>
      </c>
      <c r="T178" s="193" t="s">
        <v>295</v>
      </c>
    </row>
    <row r="179" spans="1:20">
      <c r="A179" s="191">
        <v>7838217</v>
      </c>
      <c r="B179" s="191" t="s">
        <v>337</v>
      </c>
      <c r="C179" s="194">
        <v>45659</v>
      </c>
      <c r="D179" s="194">
        <v>45659</v>
      </c>
      <c r="E179" s="191" t="s">
        <v>338</v>
      </c>
      <c r="F179" s="191" t="s">
        <v>339</v>
      </c>
      <c r="G179" s="195">
        <v>45659.345104166663</v>
      </c>
      <c r="H179" s="191" t="s">
        <v>340</v>
      </c>
      <c r="I179" s="191" t="s">
        <v>340</v>
      </c>
      <c r="J179" s="191" t="s">
        <v>304</v>
      </c>
      <c r="K179" s="191" t="s">
        <v>312</v>
      </c>
      <c r="P179" s="191">
        <v>581</v>
      </c>
      <c r="Q179" s="191" t="s">
        <v>341</v>
      </c>
      <c r="T179" s="191">
        <v>2025</v>
      </c>
    </row>
    <row r="180" spans="1:20">
      <c r="A180" s="191">
        <v>7838218</v>
      </c>
      <c r="B180" s="191" t="s">
        <v>342</v>
      </c>
      <c r="C180" s="194">
        <v>45659</v>
      </c>
      <c r="D180" s="194">
        <v>45659</v>
      </c>
      <c r="E180" s="191" t="s">
        <v>343</v>
      </c>
      <c r="F180" s="191" t="s">
        <v>339</v>
      </c>
      <c r="G180" s="195">
        <v>45659.354687500003</v>
      </c>
      <c r="H180" s="191" t="s">
        <v>340</v>
      </c>
      <c r="I180" s="191" t="s">
        <v>340</v>
      </c>
      <c r="J180" s="191" t="s">
        <v>304</v>
      </c>
      <c r="K180" s="191" t="s">
        <v>312</v>
      </c>
      <c r="P180" s="191">
        <v>581</v>
      </c>
      <c r="Q180" s="191" t="s">
        <v>341</v>
      </c>
      <c r="T180" s="191">
        <v>2025</v>
      </c>
    </row>
    <row r="181" spans="1:20">
      <c r="A181" s="191">
        <v>7838219</v>
      </c>
      <c r="B181" s="191" t="s">
        <v>344</v>
      </c>
      <c r="C181" s="194">
        <v>45659</v>
      </c>
      <c r="D181" s="194">
        <v>45659</v>
      </c>
      <c r="E181" s="191" t="s">
        <v>345</v>
      </c>
      <c r="F181" s="191" t="s">
        <v>339</v>
      </c>
      <c r="G181" s="195">
        <v>45659.359594907408</v>
      </c>
      <c r="H181" s="191" t="s">
        <v>340</v>
      </c>
      <c r="I181" s="191" t="s">
        <v>340</v>
      </c>
      <c r="J181" s="191" t="s">
        <v>304</v>
      </c>
      <c r="K181" s="191" t="s">
        <v>312</v>
      </c>
      <c r="P181" s="191">
        <v>581</v>
      </c>
      <c r="Q181" s="191" t="s">
        <v>341</v>
      </c>
      <c r="T181" s="191">
        <v>2025</v>
      </c>
    </row>
    <row r="182" spans="1:20">
      <c r="A182" s="191">
        <v>7838220</v>
      </c>
      <c r="B182" s="191" t="s">
        <v>346</v>
      </c>
      <c r="C182" s="194">
        <v>45659</v>
      </c>
      <c r="D182" s="194">
        <v>45659</v>
      </c>
      <c r="E182" s="191" t="s">
        <v>347</v>
      </c>
      <c r="F182" s="191" t="s">
        <v>339</v>
      </c>
      <c r="G182" s="195">
        <v>45659.362083333333</v>
      </c>
      <c r="H182" s="191" t="s">
        <v>340</v>
      </c>
      <c r="I182" s="191" t="s">
        <v>340</v>
      </c>
      <c r="J182" s="191" t="s">
        <v>304</v>
      </c>
      <c r="K182" s="191" t="s">
        <v>312</v>
      </c>
      <c r="P182" s="191">
        <v>581</v>
      </c>
      <c r="Q182" s="191" t="s">
        <v>341</v>
      </c>
      <c r="T182" s="191">
        <v>2025</v>
      </c>
    </row>
    <row r="183" spans="1:20">
      <c r="A183" s="191">
        <v>7838221</v>
      </c>
      <c r="B183" s="191" t="s">
        <v>348</v>
      </c>
      <c r="C183" s="194">
        <v>45659</v>
      </c>
      <c r="D183" s="194">
        <v>45659</v>
      </c>
      <c r="E183" s="191" t="s">
        <v>345</v>
      </c>
      <c r="F183" s="191" t="s">
        <v>339</v>
      </c>
      <c r="G183" s="195">
        <v>45659.364918981482</v>
      </c>
      <c r="H183" s="191" t="s">
        <v>340</v>
      </c>
      <c r="I183" s="191" t="s">
        <v>340</v>
      </c>
      <c r="J183" s="191" t="s">
        <v>304</v>
      </c>
      <c r="K183" s="191" t="s">
        <v>312</v>
      </c>
      <c r="P183" s="191">
        <v>581</v>
      </c>
      <c r="Q183" s="191" t="s">
        <v>341</v>
      </c>
      <c r="T183" s="191">
        <v>2025</v>
      </c>
    </row>
    <row r="186" spans="1:20">
      <c r="A186" s="193" t="s">
        <v>349</v>
      </c>
    </row>
    <row r="211" spans="1:21">
      <c r="A211" s="191" t="s">
        <v>271</v>
      </c>
    </row>
    <row r="212" spans="1:21"/>
    <row r="213" spans="1:21" s="193" customFormat="1">
      <c r="A213" s="193" t="s">
        <v>286</v>
      </c>
      <c r="B213" s="193" t="s">
        <v>324</v>
      </c>
      <c r="C213" s="193" t="s">
        <v>274</v>
      </c>
      <c r="D213" s="193" t="s">
        <v>350</v>
      </c>
      <c r="E213" s="193" t="s">
        <v>351</v>
      </c>
      <c r="F213" s="193" t="s">
        <v>290</v>
      </c>
      <c r="G213" s="193" t="s">
        <v>291</v>
      </c>
      <c r="H213" s="193" t="s">
        <v>287</v>
      </c>
      <c r="I213" s="193" t="s">
        <v>288</v>
      </c>
      <c r="J213" s="193" t="s">
        <v>327</v>
      </c>
      <c r="K213" s="193" t="s">
        <v>292</v>
      </c>
      <c r="L213" s="193" t="s">
        <v>277</v>
      </c>
      <c r="M213" s="193" t="s">
        <v>276</v>
      </c>
      <c r="N213" s="193" t="s">
        <v>352</v>
      </c>
      <c r="O213" s="193" t="s">
        <v>275</v>
      </c>
      <c r="P213" s="193" t="s">
        <v>353</v>
      </c>
      <c r="Q213" s="193" t="s">
        <v>354</v>
      </c>
      <c r="R213" s="193" t="s">
        <v>334</v>
      </c>
      <c r="S213" s="193" t="s">
        <v>335</v>
      </c>
      <c r="T213" s="193" t="s">
        <v>336</v>
      </c>
      <c r="U213" s="193" t="s">
        <v>295</v>
      </c>
    </row>
    <row r="214" spans="1:21">
      <c r="A214" s="191">
        <v>7841011</v>
      </c>
      <c r="B214" s="191" t="s">
        <v>355</v>
      </c>
      <c r="C214" s="191" t="s">
        <v>356</v>
      </c>
      <c r="D214" s="191">
        <v>2501180272</v>
      </c>
      <c r="E214" s="191">
        <v>6</v>
      </c>
      <c r="F214" s="191">
        <v>224</v>
      </c>
      <c r="G214" s="191" t="s">
        <v>305</v>
      </c>
      <c r="H214" s="191" t="s">
        <v>357</v>
      </c>
      <c r="I214" s="191" t="s">
        <v>358</v>
      </c>
      <c r="K214" s="191" t="s">
        <v>306</v>
      </c>
      <c r="L214" s="191" t="s">
        <v>359</v>
      </c>
      <c r="M214" s="191" t="s">
        <v>299</v>
      </c>
      <c r="N214" s="191" t="s">
        <v>301</v>
      </c>
      <c r="O214" s="191" t="s">
        <v>360</v>
      </c>
      <c r="R214" s="191" t="s">
        <v>341</v>
      </c>
      <c r="U214" s="191">
        <v>2025</v>
      </c>
    </row>
    <row r="215" spans="1:21">
      <c r="A215" s="191">
        <v>7838778</v>
      </c>
      <c r="B215" s="191" t="s">
        <v>361</v>
      </c>
      <c r="C215" s="191" t="s">
        <v>362</v>
      </c>
      <c r="D215" s="191">
        <v>2501050380</v>
      </c>
      <c r="E215" s="191">
        <v>13</v>
      </c>
      <c r="F215" s="191">
        <v>221</v>
      </c>
      <c r="G215" s="191" t="s">
        <v>305</v>
      </c>
      <c r="H215" s="191" t="s">
        <v>363</v>
      </c>
      <c r="I215" s="191" t="s">
        <v>364</v>
      </c>
      <c r="K215" s="191" t="s">
        <v>316</v>
      </c>
      <c r="L215" s="191" t="s">
        <v>359</v>
      </c>
      <c r="M215" s="191" t="s">
        <v>299</v>
      </c>
      <c r="N215" s="191" t="s">
        <v>301</v>
      </c>
      <c r="O215" s="191" t="s">
        <v>365</v>
      </c>
      <c r="R215" s="191" t="s">
        <v>341</v>
      </c>
      <c r="U215" s="191">
        <v>2025</v>
      </c>
    </row>
    <row r="216" spans="1:21">
      <c r="A216" s="191">
        <v>7838778</v>
      </c>
      <c r="B216" s="191" t="s">
        <v>361</v>
      </c>
      <c r="C216" s="191" t="s">
        <v>366</v>
      </c>
      <c r="D216" s="191">
        <v>2501040306</v>
      </c>
      <c r="E216" s="191">
        <v>10</v>
      </c>
      <c r="F216" s="191">
        <v>300</v>
      </c>
      <c r="G216" s="191" t="s">
        <v>305</v>
      </c>
      <c r="H216" s="191" t="s">
        <v>363</v>
      </c>
      <c r="I216" s="191" t="s">
        <v>364</v>
      </c>
      <c r="K216" s="191" t="s">
        <v>306</v>
      </c>
      <c r="L216" s="191" t="s">
        <v>359</v>
      </c>
      <c r="M216" s="191" t="s">
        <v>299</v>
      </c>
      <c r="N216" s="191" t="s">
        <v>301</v>
      </c>
      <c r="O216" s="191" t="s">
        <v>367</v>
      </c>
      <c r="R216" s="191" t="s">
        <v>341</v>
      </c>
      <c r="U216" s="191">
        <v>2025</v>
      </c>
    </row>
    <row r="217" spans="1:21">
      <c r="A217" s="191">
        <v>7838778</v>
      </c>
      <c r="B217" s="191" t="s">
        <v>361</v>
      </c>
      <c r="C217" s="191" t="s">
        <v>368</v>
      </c>
      <c r="D217" s="191">
        <v>2501050419</v>
      </c>
      <c r="E217" s="191">
        <v>14</v>
      </c>
      <c r="F217" s="191">
        <v>294</v>
      </c>
      <c r="G217" s="191" t="s">
        <v>305</v>
      </c>
      <c r="H217" s="191" t="s">
        <v>363</v>
      </c>
      <c r="I217" s="191" t="s">
        <v>364</v>
      </c>
      <c r="K217" s="191" t="s">
        <v>306</v>
      </c>
      <c r="L217" s="191" t="s">
        <v>359</v>
      </c>
      <c r="M217" s="191" t="s">
        <v>299</v>
      </c>
      <c r="N217" s="191" t="s">
        <v>301</v>
      </c>
      <c r="O217" s="191" t="s">
        <v>369</v>
      </c>
      <c r="R217" s="191" t="s">
        <v>341</v>
      </c>
      <c r="U217" s="191">
        <v>2025</v>
      </c>
    </row>
    <row r="218" spans="1:21">
      <c r="A218" s="191">
        <v>7838778</v>
      </c>
      <c r="B218" s="191" t="s">
        <v>361</v>
      </c>
      <c r="C218" s="191" t="s">
        <v>370</v>
      </c>
      <c r="D218" s="191">
        <v>2501050611</v>
      </c>
      <c r="E218" s="191">
        <v>15</v>
      </c>
      <c r="F218" s="191">
        <v>299</v>
      </c>
      <c r="G218" s="191" t="s">
        <v>305</v>
      </c>
      <c r="H218" s="191" t="s">
        <v>363</v>
      </c>
      <c r="I218" s="191" t="s">
        <v>364</v>
      </c>
      <c r="K218" s="191" t="s">
        <v>306</v>
      </c>
      <c r="L218" s="191" t="s">
        <v>359</v>
      </c>
      <c r="M218" s="191" t="s">
        <v>299</v>
      </c>
      <c r="N218" s="191" t="s">
        <v>301</v>
      </c>
      <c r="O218" s="191" t="s">
        <v>371</v>
      </c>
      <c r="R218" s="191" t="s">
        <v>341</v>
      </c>
      <c r="U218" s="191">
        <v>2025</v>
      </c>
    </row>
    <row r="221" spans="1:21">
      <c r="A221" s="193" t="s">
        <v>372</v>
      </c>
    </row>
    <row r="246" spans="1:21">
      <c r="A246" s="191" t="s">
        <v>271</v>
      </c>
    </row>
    <row r="247" spans="1:21"/>
    <row r="248" spans="1:21" s="193" customFormat="1">
      <c r="A248" s="193" t="s">
        <v>286</v>
      </c>
      <c r="B248" s="193" t="s">
        <v>324</v>
      </c>
      <c r="C248" s="193" t="s">
        <v>274</v>
      </c>
      <c r="D248" s="193" t="s">
        <v>350</v>
      </c>
      <c r="E248" s="193" t="s">
        <v>351</v>
      </c>
      <c r="F248" s="193" t="s">
        <v>290</v>
      </c>
      <c r="G248" s="193" t="s">
        <v>291</v>
      </c>
      <c r="H248" s="193" t="s">
        <v>287</v>
      </c>
      <c r="I248" s="193" t="s">
        <v>288</v>
      </c>
      <c r="J248" s="193" t="s">
        <v>327</v>
      </c>
      <c r="K248" s="193" t="s">
        <v>292</v>
      </c>
      <c r="L248" s="193" t="s">
        <v>277</v>
      </c>
      <c r="M248" s="193" t="s">
        <v>276</v>
      </c>
      <c r="N248" s="193" t="s">
        <v>352</v>
      </c>
      <c r="O248" s="193" t="s">
        <v>275</v>
      </c>
      <c r="P248" s="193" t="s">
        <v>353</v>
      </c>
      <c r="Q248" s="193" t="s">
        <v>354</v>
      </c>
      <c r="R248" s="193" t="s">
        <v>334</v>
      </c>
      <c r="S248" s="193" t="s">
        <v>335</v>
      </c>
      <c r="T248" s="193" t="s">
        <v>336</v>
      </c>
      <c r="U248" s="193" t="s">
        <v>295</v>
      </c>
    </row>
    <row r="249" spans="1:21">
      <c r="A249" s="191">
        <v>7852291</v>
      </c>
      <c r="B249" s="191" t="s">
        <v>373</v>
      </c>
      <c r="C249" s="191" t="s">
        <v>374</v>
      </c>
      <c r="D249" s="191">
        <v>2504290007</v>
      </c>
      <c r="E249" s="191">
        <v>3</v>
      </c>
      <c r="F249" s="191">
        <v>140</v>
      </c>
      <c r="G249" s="191" t="s">
        <v>305</v>
      </c>
      <c r="H249" s="191" t="s">
        <v>375</v>
      </c>
      <c r="I249" s="191" t="s">
        <v>358</v>
      </c>
      <c r="K249" s="191" t="s">
        <v>306</v>
      </c>
      <c r="M249" s="191" t="s">
        <v>299</v>
      </c>
      <c r="N249" s="191" t="s">
        <v>301</v>
      </c>
      <c r="O249" s="191" t="s">
        <v>376</v>
      </c>
      <c r="R249" s="191" t="s">
        <v>341</v>
      </c>
      <c r="U249" s="191">
        <v>2025</v>
      </c>
    </row>
    <row r="250" spans="1:21">
      <c r="A250" s="191">
        <v>7852291</v>
      </c>
      <c r="B250" s="191" t="s">
        <v>373</v>
      </c>
      <c r="C250" s="191" t="s">
        <v>377</v>
      </c>
      <c r="D250" s="191">
        <v>2504300104</v>
      </c>
      <c r="E250" s="191">
        <v>4</v>
      </c>
      <c r="F250" s="191">
        <v>227</v>
      </c>
      <c r="G250" s="191" t="s">
        <v>305</v>
      </c>
      <c r="H250" s="191" t="s">
        <v>375</v>
      </c>
      <c r="I250" s="191" t="s">
        <v>358</v>
      </c>
      <c r="K250" s="191" t="s">
        <v>306</v>
      </c>
      <c r="M250" s="191" t="s">
        <v>299</v>
      </c>
      <c r="N250" s="191" t="s">
        <v>301</v>
      </c>
      <c r="O250" s="191" t="s">
        <v>378</v>
      </c>
      <c r="R250" s="191" t="s">
        <v>341</v>
      </c>
      <c r="U250" s="191">
        <v>2025</v>
      </c>
    </row>
    <row r="251" spans="1:21">
      <c r="A251" s="191">
        <v>7852291</v>
      </c>
      <c r="B251" s="191" t="s">
        <v>373</v>
      </c>
      <c r="C251" s="191" t="s">
        <v>379</v>
      </c>
      <c r="D251" s="191">
        <v>2504270249</v>
      </c>
      <c r="E251" s="191">
        <v>5</v>
      </c>
      <c r="F251" s="191">
        <v>67</v>
      </c>
      <c r="G251" s="191" t="s">
        <v>305</v>
      </c>
      <c r="H251" s="191" t="s">
        <v>375</v>
      </c>
      <c r="I251" s="191" t="s">
        <v>358</v>
      </c>
      <c r="K251" s="191" t="s">
        <v>318</v>
      </c>
      <c r="L251" s="191" t="s">
        <v>380</v>
      </c>
      <c r="M251" s="191" t="s">
        <v>299</v>
      </c>
      <c r="N251" s="191" t="s">
        <v>301</v>
      </c>
      <c r="O251" s="191" t="s">
        <v>381</v>
      </c>
      <c r="R251" s="191" t="s">
        <v>341</v>
      </c>
      <c r="U251" s="191">
        <v>2025</v>
      </c>
    </row>
    <row r="252" spans="1:21">
      <c r="A252" s="191">
        <v>7852292</v>
      </c>
      <c r="B252" s="191" t="s">
        <v>382</v>
      </c>
      <c r="C252" s="191" t="s">
        <v>383</v>
      </c>
      <c r="D252" s="191">
        <v>2504290019</v>
      </c>
      <c r="E252" s="191">
        <v>1</v>
      </c>
      <c r="F252" s="191">
        <v>228</v>
      </c>
      <c r="G252" s="191" t="s">
        <v>305</v>
      </c>
      <c r="H252" s="191" t="s">
        <v>384</v>
      </c>
      <c r="I252" s="191" t="s">
        <v>358</v>
      </c>
      <c r="K252" s="191" t="s">
        <v>306</v>
      </c>
      <c r="M252" s="191" t="s">
        <v>299</v>
      </c>
      <c r="N252" s="191" t="s">
        <v>301</v>
      </c>
      <c r="O252" s="191" t="s">
        <v>385</v>
      </c>
      <c r="R252" s="191" t="s">
        <v>341</v>
      </c>
      <c r="U252" s="191">
        <v>2025</v>
      </c>
    </row>
    <row r="253" spans="1:21">
      <c r="A253" s="191">
        <v>7852292</v>
      </c>
      <c r="B253" s="191" t="s">
        <v>382</v>
      </c>
      <c r="C253" s="191" t="s">
        <v>386</v>
      </c>
      <c r="D253" s="191">
        <v>2504300067</v>
      </c>
      <c r="E253" s="191">
        <v>2</v>
      </c>
      <c r="F253" s="191">
        <v>227</v>
      </c>
      <c r="G253" s="191" t="s">
        <v>305</v>
      </c>
      <c r="H253" s="191" t="s">
        <v>384</v>
      </c>
      <c r="I253" s="191" t="s">
        <v>358</v>
      </c>
      <c r="K253" s="191" t="s">
        <v>306</v>
      </c>
      <c r="M253" s="191" t="s">
        <v>299</v>
      </c>
      <c r="N253" s="191" t="s">
        <v>301</v>
      </c>
      <c r="O253" s="191" t="s">
        <v>387</v>
      </c>
      <c r="R253" s="191" t="s">
        <v>341</v>
      </c>
      <c r="U253" s="191">
        <v>2025</v>
      </c>
    </row>
    <row r="254" spans="1:21">
      <c r="A254" s="191">
        <v>7852292</v>
      </c>
      <c r="B254" s="191" t="s">
        <v>382</v>
      </c>
      <c r="C254" s="191" t="s">
        <v>388</v>
      </c>
      <c r="D254" s="191">
        <v>2504300049</v>
      </c>
      <c r="E254" s="191">
        <v>3</v>
      </c>
      <c r="F254" s="191">
        <v>225</v>
      </c>
      <c r="G254" s="191" t="s">
        <v>305</v>
      </c>
      <c r="H254" s="191" t="s">
        <v>384</v>
      </c>
      <c r="I254" s="191" t="s">
        <v>358</v>
      </c>
      <c r="K254" s="191" t="s">
        <v>306</v>
      </c>
      <c r="M254" s="191" t="s">
        <v>299</v>
      </c>
      <c r="N254" s="191" t="s">
        <v>301</v>
      </c>
      <c r="O254" s="191" t="s">
        <v>389</v>
      </c>
      <c r="R254" s="191" t="s">
        <v>341</v>
      </c>
      <c r="U254" s="191">
        <v>2025</v>
      </c>
    </row>
    <row r="257" spans="1:1">
      <c r="A257" s="193" t="s">
        <v>390</v>
      </c>
    </row>
    <row r="286" spans="1:25">
      <c r="A286" s="191" t="s">
        <v>271</v>
      </c>
    </row>
    <row r="287" spans="1:25"/>
    <row r="288" spans="1:25" s="193" customFormat="1">
      <c r="A288" s="193" t="s">
        <v>286</v>
      </c>
      <c r="B288" s="193" t="s">
        <v>324</v>
      </c>
      <c r="C288" s="193" t="s">
        <v>279</v>
      </c>
      <c r="D288" s="193" t="s">
        <v>280</v>
      </c>
      <c r="E288" s="193" t="s">
        <v>325</v>
      </c>
      <c r="F288" s="193" t="s">
        <v>281</v>
      </c>
      <c r="G288" s="193" t="s">
        <v>326</v>
      </c>
      <c r="H288" s="193" t="s">
        <v>327</v>
      </c>
      <c r="I288" s="193" t="s">
        <v>328</v>
      </c>
      <c r="J288" s="193" t="s">
        <v>282</v>
      </c>
      <c r="K288" s="193" t="s">
        <v>283</v>
      </c>
      <c r="L288" s="193" t="s">
        <v>329</v>
      </c>
      <c r="M288" s="193" t="s">
        <v>330</v>
      </c>
      <c r="N288" s="193" t="s">
        <v>331</v>
      </c>
      <c r="O288" s="193" t="s">
        <v>332</v>
      </c>
      <c r="P288" s="193" t="s">
        <v>333</v>
      </c>
      <c r="Q288" s="193" t="s">
        <v>391</v>
      </c>
      <c r="R288" s="193" t="s">
        <v>354</v>
      </c>
      <c r="S288" s="193" t="s">
        <v>392</v>
      </c>
      <c r="T288" s="193" t="s">
        <v>393</v>
      </c>
      <c r="U288" s="193" t="s">
        <v>353</v>
      </c>
      <c r="V288" s="193" t="s">
        <v>334</v>
      </c>
      <c r="W288" s="193" t="s">
        <v>335</v>
      </c>
      <c r="X288" s="193" t="s">
        <v>336</v>
      </c>
      <c r="Y288" s="193" t="s">
        <v>295</v>
      </c>
    </row>
    <row r="289" spans="1:25">
      <c r="A289" s="191">
        <v>7838226</v>
      </c>
      <c r="B289" s="191" t="s">
        <v>394</v>
      </c>
      <c r="C289" s="194">
        <v>45659</v>
      </c>
      <c r="D289" s="194">
        <v>45659</v>
      </c>
      <c r="E289" s="191" t="s">
        <v>395</v>
      </c>
      <c r="F289" s="191" t="s">
        <v>339</v>
      </c>
      <c r="G289" s="195">
        <v>45659.377129629633</v>
      </c>
      <c r="H289" s="191" t="s">
        <v>340</v>
      </c>
      <c r="I289" s="191" t="s">
        <v>340</v>
      </c>
      <c r="J289" s="191" t="s">
        <v>359</v>
      </c>
      <c r="K289" s="191" t="s">
        <v>304</v>
      </c>
      <c r="P289" s="191">
        <v>311</v>
      </c>
      <c r="Q289" s="191">
        <v>1012733</v>
      </c>
      <c r="R289" s="191" t="s">
        <v>396</v>
      </c>
      <c r="S289" s="191">
        <v>13</v>
      </c>
      <c r="U289" s="191" t="s">
        <v>397</v>
      </c>
      <c r="V289" s="191" t="s">
        <v>341</v>
      </c>
      <c r="Y289" s="191">
        <v>2025</v>
      </c>
    </row>
    <row r="290" spans="1:25">
      <c r="A290" s="191">
        <v>7838228</v>
      </c>
      <c r="B290" s="191" t="s">
        <v>398</v>
      </c>
      <c r="C290" s="194">
        <v>45659</v>
      </c>
      <c r="D290" s="194">
        <v>45659</v>
      </c>
      <c r="E290" s="191" t="s">
        <v>399</v>
      </c>
      <c r="F290" s="191" t="s">
        <v>339</v>
      </c>
      <c r="G290" s="195">
        <v>45659.380578703705</v>
      </c>
      <c r="H290" s="191" t="s">
        <v>340</v>
      </c>
      <c r="I290" s="191" t="s">
        <v>340</v>
      </c>
      <c r="J290" s="191" t="s">
        <v>359</v>
      </c>
      <c r="K290" s="191" t="s">
        <v>304</v>
      </c>
      <c r="P290" s="191">
        <v>311</v>
      </c>
      <c r="Q290" s="191">
        <v>1012733</v>
      </c>
      <c r="R290" s="191" t="s">
        <v>396</v>
      </c>
      <c r="S290" s="191">
        <v>14</v>
      </c>
      <c r="U290" s="191" t="s">
        <v>397</v>
      </c>
      <c r="V290" s="191" t="s">
        <v>341</v>
      </c>
      <c r="Y290" s="191">
        <v>2025</v>
      </c>
    </row>
    <row r="291" spans="1:25">
      <c r="A291" s="191">
        <v>7838230</v>
      </c>
      <c r="B291" s="191" t="s">
        <v>400</v>
      </c>
      <c r="C291" s="194">
        <v>45659</v>
      </c>
      <c r="D291" s="194">
        <v>45659</v>
      </c>
      <c r="E291" s="191" t="s">
        <v>401</v>
      </c>
      <c r="F291" s="191" t="s">
        <v>339</v>
      </c>
      <c r="G291" s="195">
        <v>45659.382789351854</v>
      </c>
      <c r="H291" s="191" t="s">
        <v>340</v>
      </c>
      <c r="I291" s="191" t="s">
        <v>340</v>
      </c>
      <c r="J291" s="191" t="s">
        <v>359</v>
      </c>
      <c r="K291" s="191" t="s">
        <v>304</v>
      </c>
      <c r="P291" s="191">
        <v>311</v>
      </c>
      <c r="Q291" s="191">
        <v>1012733</v>
      </c>
      <c r="R291" s="191" t="s">
        <v>396</v>
      </c>
      <c r="S291" s="191">
        <v>15</v>
      </c>
      <c r="U291" s="191" t="s">
        <v>397</v>
      </c>
      <c r="V291" s="191" t="s">
        <v>341</v>
      </c>
      <c r="Y291" s="191">
        <v>2025</v>
      </c>
    </row>
    <row r="292" spans="1:25">
      <c r="A292" s="191">
        <v>7838231</v>
      </c>
      <c r="B292" s="191" t="s">
        <v>402</v>
      </c>
      <c r="C292" s="194">
        <v>45659</v>
      </c>
      <c r="D292" s="194">
        <v>45659</v>
      </c>
      <c r="E292" s="191" t="s">
        <v>403</v>
      </c>
      <c r="F292" s="191" t="s">
        <v>339</v>
      </c>
      <c r="G292" s="195">
        <v>45659.384097222224</v>
      </c>
      <c r="H292" s="191" t="s">
        <v>340</v>
      </c>
      <c r="I292" s="191" t="s">
        <v>340</v>
      </c>
      <c r="J292" s="191" t="s">
        <v>359</v>
      </c>
      <c r="K292" s="191" t="s">
        <v>304</v>
      </c>
      <c r="P292" s="191">
        <v>311</v>
      </c>
      <c r="Q292" s="191">
        <v>1012733</v>
      </c>
      <c r="R292" s="191" t="s">
        <v>396</v>
      </c>
      <c r="S292" s="191">
        <v>16</v>
      </c>
      <c r="U292" s="191" t="s">
        <v>397</v>
      </c>
      <c r="V292" s="191" t="s">
        <v>341</v>
      </c>
      <c r="Y292" s="191">
        <v>2025</v>
      </c>
    </row>
  </sheetData>
  <hyperlinks>
    <hyperlink ref="B1" location="a!A1" display="back"/>
  </hyperlinks>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92D050"/>
  </sheetPr>
  <dimension ref="A1:AF38"/>
  <sheetViews>
    <sheetView topLeftCell="A13" zoomScale="85" zoomScaleNormal="85" workbookViewId="0"/>
  </sheetViews>
  <sheetFormatPr defaultRowHeight="15"/>
  <cols>
    <col min="1" max="16384" width="9.140625" style="191"/>
  </cols>
  <sheetData>
    <row r="1" spans="1:2">
      <c r="B1" s="196" t="s">
        <v>243</v>
      </c>
    </row>
    <row r="2" spans="1:2">
      <c r="A2" s="191" t="s">
        <v>404</v>
      </c>
    </row>
    <row r="35" spans="1:32">
      <c r="A35" s="191" t="s">
        <v>405</v>
      </c>
    </row>
    <row r="36" spans="1:32">
      <c r="W36" s="462" t="s">
        <v>244</v>
      </c>
      <c r="X36" s="462"/>
      <c r="Y36" s="462"/>
      <c r="Z36" s="462"/>
      <c r="AA36" s="462"/>
      <c r="AB36" s="462"/>
      <c r="AC36" s="462"/>
      <c r="AD36" s="462"/>
      <c r="AE36" s="462"/>
      <c r="AF36" s="462"/>
    </row>
    <row r="37" spans="1:32">
      <c r="W37" s="191" t="s">
        <v>245</v>
      </c>
      <c r="X37" s="191" t="s">
        <v>406</v>
      </c>
    </row>
    <row r="38" spans="1:32">
      <c r="W38" s="191" t="s">
        <v>247</v>
      </c>
      <c r="X38" s="191" t="s">
        <v>407</v>
      </c>
    </row>
  </sheetData>
  <mergeCells count="1">
    <mergeCell ref="W36:AF36"/>
  </mergeCells>
  <hyperlinks>
    <hyperlink ref="B1" location="a!A1" display="back"/>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92D050"/>
  </sheetPr>
  <dimension ref="A1:AF37"/>
  <sheetViews>
    <sheetView zoomScale="85" zoomScaleNormal="85" workbookViewId="0">
      <selection activeCell="V17" sqref="V17"/>
    </sheetView>
  </sheetViews>
  <sheetFormatPr defaultRowHeight="15"/>
  <cols>
    <col min="1" max="16384" width="9.140625" style="191"/>
  </cols>
  <sheetData>
    <row r="1" spans="1:2">
      <c r="B1" s="369" t="s">
        <v>243</v>
      </c>
    </row>
    <row r="2" spans="1:2">
      <c r="A2" s="191" t="s">
        <v>408</v>
      </c>
    </row>
    <row r="35" spans="23:32">
      <c r="W35" s="462" t="s">
        <v>244</v>
      </c>
      <c r="X35" s="462"/>
      <c r="Y35" s="462"/>
      <c r="Z35" s="462"/>
      <c r="AA35" s="462"/>
      <c r="AB35" s="462"/>
      <c r="AC35" s="462"/>
      <c r="AD35" s="462"/>
      <c r="AE35" s="462"/>
      <c r="AF35" s="462"/>
    </row>
    <row r="36" spans="23:32">
      <c r="W36" s="191" t="s">
        <v>245</v>
      </c>
      <c r="X36" s="191" t="s">
        <v>406</v>
      </c>
    </row>
    <row r="37" spans="23:32">
      <c r="W37" s="191" t="s">
        <v>247</v>
      </c>
      <c r="X37" s="191" t="s">
        <v>407</v>
      </c>
    </row>
  </sheetData>
  <mergeCells count="1">
    <mergeCell ref="W35:AF35"/>
  </mergeCells>
  <hyperlinks>
    <hyperlink ref="B1" location="a!A1" display="back"/>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92D050"/>
  </sheetPr>
  <dimension ref="B1:AG32"/>
  <sheetViews>
    <sheetView topLeftCell="A43" zoomScale="66" zoomScaleNormal="66" workbookViewId="0">
      <selection activeCell="B1" sqref="B1"/>
    </sheetView>
  </sheetViews>
  <sheetFormatPr defaultRowHeight="15"/>
  <cols>
    <col min="1" max="16384" width="9.140625" style="191"/>
  </cols>
  <sheetData>
    <row r="1" spans="2:2">
      <c r="B1" s="196" t="s">
        <v>243</v>
      </c>
    </row>
    <row r="30" spans="24:33">
      <c r="X30" s="462" t="s">
        <v>244</v>
      </c>
      <c r="Y30" s="462"/>
      <c r="Z30" s="462"/>
      <c r="AA30" s="462"/>
      <c r="AB30" s="462"/>
      <c r="AC30" s="462"/>
      <c r="AD30" s="462"/>
      <c r="AE30" s="462"/>
      <c r="AF30" s="462"/>
      <c r="AG30" s="462"/>
    </row>
    <row r="31" spans="24:33">
      <c r="X31" s="191" t="s">
        <v>245</v>
      </c>
      <c r="Y31" s="191" t="s">
        <v>406</v>
      </c>
    </row>
    <row r="32" spans="24:33">
      <c r="X32" s="191" t="s">
        <v>247</v>
      </c>
      <c r="Y32" s="191" t="s">
        <v>407</v>
      </c>
    </row>
  </sheetData>
  <mergeCells count="1">
    <mergeCell ref="X30:AG30"/>
  </mergeCells>
  <hyperlinks>
    <hyperlink ref="B1" location="a!A1" display="back"/>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N38"/>
  <sheetViews>
    <sheetView topLeftCell="A28" zoomScale="85" zoomScaleNormal="85" workbookViewId="0">
      <selection sqref="A1:K1"/>
    </sheetView>
  </sheetViews>
  <sheetFormatPr defaultColWidth="9" defaultRowHeight="15"/>
  <cols>
    <col min="1" max="1" width="3.85546875" style="191" bestFit="1" customWidth="1"/>
    <col min="2" max="2" width="12.140625" style="191" bestFit="1" customWidth="1"/>
    <col min="3" max="3" width="13.28515625" style="191" bestFit="1" customWidth="1"/>
    <col min="4" max="4" width="20.85546875" style="191" bestFit="1" customWidth="1"/>
    <col min="5" max="5" width="22.7109375" style="191" bestFit="1" customWidth="1"/>
    <col min="6" max="6" width="7.140625" style="191" bestFit="1" customWidth="1"/>
    <col min="7" max="7" width="14.140625" style="191" bestFit="1" customWidth="1"/>
    <col min="8" max="8" width="10.140625" style="191" bestFit="1" customWidth="1"/>
    <col min="9" max="9" width="6" style="191" bestFit="1" customWidth="1"/>
    <col min="10" max="10" width="8.42578125" style="191" bestFit="1" customWidth="1"/>
    <col min="11" max="11" width="23.7109375" style="191" bestFit="1" customWidth="1"/>
    <col min="12" max="12" width="10.140625" style="191" bestFit="1" customWidth="1"/>
    <col min="13" max="13" width="8" style="191" bestFit="1" customWidth="1"/>
    <col min="14" max="14" width="14.5703125" style="191" bestFit="1" customWidth="1"/>
    <col min="15" max="16384" width="9" style="191"/>
  </cols>
  <sheetData>
    <row r="1" spans="1:14">
      <c r="A1" s="464" t="s">
        <v>634</v>
      </c>
      <c r="B1" s="464"/>
      <c r="C1" s="464"/>
      <c r="D1" s="464"/>
      <c r="E1" s="464"/>
      <c r="F1" s="464"/>
      <c r="G1" s="464"/>
      <c r="H1" s="464"/>
      <c r="I1" s="464"/>
      <c r="J1" s="464"/>
      <c r="K1" s="464"/>
      <c r="N1" s="411" t="s">
        <v>243</v>
      </c>
    </row>
    <row r="2" spans="1:14">
      <c r="A2" s="465" t="s">
        <v>635</v>
      </c>
      <c r="B2" s="465"/>
      <c r="C2" s="465"/>
      <c r="D2" s="465"/>
      <c r="E2" s="465"/>
      <c r="F2" s="465"/>
      <c r="G2" s="465"/>
      <c r="H2" s="465"/>
      <c r="I2" s="465"/>
      <c r="J2" s="465"/>
      <c r="K2" s="465"/>
    </row>
    <row r="3" spans="1:14">
      <c r="A3" s="465" t="s">
        <v>636</v>
      </c>
      <c r="B3" s="465"/>
      <c r="C3" s="465"/>
      <c r="D3" s="465"/>
      <c r="E3" s="465"/>
      <c r="F3" s="465"/>
      <c r="G3" s="465"/>
      <c r="H3" s="465"/>
      <c r="I3" s="465"/>
      <c r="J3" s="465"/>
      <c r="K3" s="465"/>
    </row>
    <row r="4" spans="1:14">
      <c r="A4" s="464" t="s">
        <v>637</v>
      </c>
      <c r="B4" s="464"/>
      <c r="C4" s="464"/>
      <c r="D4" s="464"/>
      <c r="E4" s="464"/>
      <c r="F4" s="464"/>
      <c r="G4" s="464"/>
      <c r="H4" s="464"/>
      <c r="I4" s="464"/>
      <c r="J4" s="464"/>
      <c r="K4" s="464"/>
    </row>
    <row r="5" spans="1:14">
      <c r="A5" s="465" t="s">
        <v>638</v>
      </c>
      <c r="B5" s="465"/>
      <c r="C5" s="465"/>
      <c r="D5" s="465"/>
      <c r="E5" s="465"/>
      <c r="F5" s="465"/>
      <c r="G5" s="465"/>
      <c r="H5" s="465"/>
      <c r="I5" s="465"/>
      <c r="J5" s="465"/>
      <c r="K5" s="465"/>
    </row>
    <row r="6" spans="1:14">
      <c r="A6" s="466" t="s">
        <v>639</v>
      </c>
      <c r="B6" s="466"/>
      <c r="C6" s="466"/>
      <c r="D6" s="466"/>
      <c r="E6" s="466"/>
      <c r="F6" s="466"/>
      <c r="G6" s="466"/>
      <c r="H6" s="466"/>
      <c r="I6" s="466"/>
      <c r="J6" s="466"/>
      <c r="K6" s="466"/>
    </row>
    <row r="11" spans="1:14">
      <c r="A11" s="463" t="s">
        <v>42</v>
      </c>
      <c r="B11" s="463"/>
      <c r="C11" s="463"/>
      <c r="D11" s="463"/>
      <c r="E11" s="463"/>
      <c r="F11" s="463"/>
      <c r="G11" s="463"/>
      <c r="H11" s="463"/>
      <c r="I11" s="463"/>
      <c r="J11" s="463"/>
      <c r="K11" s="463"/>
      <c r="L11" s="463"/>
      <c r="M11" s="463"/>
      <c r="N11" s="463"/>
    </row>
    <row r="14" spans="1:14">
      <c r="A14" s="412" t="s">
        <v>640</v>
      </c>
      <c r="B14" s="412" t="s">
        <v>641</v>
      </c>
      <c r="C14" s="412" t="s">
        <v>642</v>
      </c>
      <c r="D14" s="412" t="s">
        <v>643</v>
      </c>
      <c r="E14" s="412" t="s">
        <v>644</v>
      </c>
      <c r="F14" s="412" t="s">
        <v>645</v>
      </c>
      <c r="G14" s="412" t="s">
        <v>646</v>
      </c>
      <c r="H14" s="412" t="s">
        <v>647</v>
      </c>
      <c r="I14" s="412" t="s">
        <v>648</v>
      </c>
      <c r="J14" s="412" t="s">
        <v>649</v>
      </c>
      <c r="K14" s="412" t="s">
        <v>650</v>
      </c>
      <c r="L14" s="412" t="s">
        <v>651</v>
      </c>
      <c r="M14" s="412" t="s">
        <v>652</v>
      </c>
      <c r="N14" s="412" t="s">
        <v>653</v>
      </c>
    </row>
    <row r="15" spans="1:14">
      <c r="A15" s="413">
        <v>1</v>
      </c>
      <c r="B15" s="413">
        <v>7872988</v>
      </c>
      <c r="C15" s="413" t="s">
        <v>654</v>
      </c>
      <c r="D15" s="413" t="s">
        <v>655</v>
      </c>
      <c r="E15" s="413" t="s">
        <v>656</v>
      </c>
      <c r="F15" s="413" t="s">
        <v>306</v>
      </c>
      <c r="G15" s="413" t="s">
        <v>657</v>
      </c>
      <c r="H15" s="413">
        <v>19</v>
      </c>
      <c r="I15" s="413">
        <v>305</v>
      </c>
      <c r="J15" s="413" t="s">
        <v>305</v>
      </c>
      <c r="K15" s="413" t="s">
        <v>658</v>
      </c>
      <c r="L15" s="413" t="s">
        <v>312</v>
      </c>
      <c r="M15" s="413" t="s">
        <v>304</v>
      </c>
      <c r="N15" s="413">
        <v>7872985</v>
      </c>
    </row>
    <row r="16" spans="1:14">
      <c r="A16" s="413">
        <v>2</v>
      </c>
      <c r="B16" s="413">
        <v>7873910</v>
      </c>
      <c r="C16" s="413" t="s">
        <v>659</v>
      </c>
      <c r="D16" s="413" t="s">
        <v>660</v>
      </c>
      <c r="E16" s="413" t="s">
        <v>661</v>
      </c>
      <c r="F16" s="413" t="s">
        <v>662</v>
      </c>
      <c r="G16" s="413" t="s">
        <v>663</v>
      </c>
      <c r="H16" s="413">
        <v>6</v>
      </c>
      <c r="I16" s="413">
        <v>129.5</v>
      </c>
      <c r="J16" s="413" t="s">
        <v>305</v>
      </c>
      <c r="K16" s="413" t="s">
        <v>664</v>
      </c>
      <c r="L16" s="413" t="s">
        <v>312</v>
      </c>
      <c r="M16" s="413" t="s">
        <v>304</v>
      </c>
      <c r="N16" s="413">
        <v>7873908</v>
      </c>
    </row>
    <row r="17" spans="1:14">
      <c r="A17" s="413">
        <v>3</v>
      </c>
      <c r="B17" s="413">
        <v>7873910</v>
      </c>
      <c r="C17" s="413" t="s">
        <v>665</v>
      </c>
      <c r="D17" s="413" t="s">
        <v>660</v>
      </c>
      <c r="E17" s="413" t="s">
        <v>661</v>
      </c>
      <c r="F17" s="413" t="s">
        <v>662</v>
      </c>
      <c r="G17" s="413" t="s">
        <v>663</v>
      </c>
      <c r="H17" s="413">
        <v>6</v>
      </c>
      <c r="I17" s="413">
        <v>97.5</v>
      </c>
      <c r="J17" s="413" t="s">
        <v>305</v>
      </c>
      <c r="K17" s="413" t="s">
        <v>664</v>
      </c>
      <c r="L17" s="413" t="s">
        <v>312</v>
      </c>
      <c r="M17" s="413" t="s">
        <v>304</v>
      </c>
      <c r="N17" s="413">
        <v>7873908</v>
      </c>
    </row>
    <row r="18" spans="1:14">
      <c r="A18" s="413">
        <v>4</v>
      </c>
      <c r="B18" s="413">
        <v>7873912</v>
      </c>
      <c r="C18" s="413" t="s">
        <v>659</v>
      </c>
      <c r="D18" s="413" t="s">
        <v>660</v>
      </c>
      <c r="E18" s="413" t="s">
        <v>661</v>
      </c>
      <c r="F18" s="413" t="s">
        <v>662</v>
      </c>
      <c r="G18" s="413" t="s">
        <v>663</v>
      </c>
      <c r="H18" s="413">
        <v>6</v>
      </c>
      <c r="I18" s="413">
        <v>129.5</v>
      </c>
      <c r="J18" s="413" t="s">
        <v>305</v>
      </c>
      <c r="K18" s="413" t="s">
        <v>664</v>
      </c>
      <c r="L18" s="413" t="s">
        <v>312</v>
      </c>
      <c r="M18" s="413" t="s">
        <v>304</v>
      </c>
      <c r="N18" s="413">
        <v>7873911</v>
      </c>
    </row>
    <row r="19" spans="1:14">
      <c r="A19" s="413">
        <v>5</v>
      </c>
      <c r="B19" s="413">
        <v>7873912</v>
      </c>
      <c r="C19" s="413" t="s">
        <v>665</v>
      </c>
      <c r="D19" s="413" t="s">
        <v>660</v>
      </c>
      <c r="E19" s="413" t="s">
        <v>661</v>
      </c>
      <c r="F19" s="413" t="s">
        <v>662</v>
      </c>
      <c r="G19" s="413" t="s">
        <v>663</v>
      </c>
      <c r="H19" s="413">
        <v>6</v>
      </c>
      <c r="I19" s="413">
        <v>97.5</v>
      </c>
      <c r="J19" s="413" t="s">
        <v>305</v>
      </c>
      <c r="K19" s="413" t="s">
        <v>664</v>
      </c>
      <c r="L19" s="413" t="s">
        <v>312</v>
      </c>
      <c r="M19" s="413" t="s">
        <v>304</v>
      </c>
      <c r="N19" s="413">
        <v>7873911</v>
      </c>
    </row>
    <row r="20" spans="1:14">
      <c r="A20" s="413">
        <v>6</v>
      </c>
      <c r="B20" s="413">
        <v>7873952</v>
      </c>
      <c r="C20" s="413" t="s">
        <v>666</v>
      </c>
      <c r="D20" s="413" t="s">
        <v>667</v>
      </c>
      <c r="E20" s="413" t="s">
        <v>662</v>
      </c>
      <c r="F20" s="413" t="s">
        <v>662</v>
      </c>
      <c r="G20" s="413" t="s">
        <v>663</v>
      </c>
      <c r="H20" s="413">
        <v>6</v>
      </c>
      <c r="I20" s="413">
        <v>129.5</v>
      </c>
      <c r="J20" s="413" t="s">
        <v>305</v>
      </c>
      <c r="K20" s="413" t="s">
        <v>668</v>
      </c>
      <c r="L20" s="413" t="s">
        <v>312</v>
      </c>
      <c r="M20" s="413" t="s">
        <v>304</v>
      </c>
      <c r="N20" s="413">
        <v>7873360</v>
      </c>
    </row>
    <row r="21" spans="1:14">
      <c r="A21" s="413">
        <v>7</v>
      </c>
      <c r="B21" s="413">
        <v>7873952</v>
      </c>
      <c r="C21" s="413" t="s">
        <v>669</v>
      </c>
      <c r="D21" s="413" t="s">
        <v>667</v>
      </c>
      <c r="E21" s="413" t="s">
        <v>662</v>
      </c>
      <c r="F21" s="413" t="s">
        <v>662</v>
      </c>
      <c r="G21" s="413" t="s">
        <v>663</v>
      </c>
      <c r="H21" s="413">
        <v>6</v>
      </c>
      <c r="I21" s="413">
        <v>97.5</v>
      </c>
      <c r="J21" s="413" t="s">
        <v>305</v>
      </c>
      <c r="K21" s="413" t="s">
        <v>668</v>
      </c>
      <c r="L21" s="413" t="s">
        <v>312</v>
      </c>
      <c r="M21" s="413" t="s">
        <v>304</v>
      </c>
      <c r="N21" s="413">
        <v>7873360</v>
      </c>
    </row>
    <row r="22" spans="1:14">
      <c r="A22" s="413">
        <v>8</v>
      </c>
      <c r="B22" s="413">
        <v>7874350</v>
      </c>
      <c r="C22" s="413" t="s">
        <v>670</v>
      </c>
      <c r="D22" s="413" t="s">
        <v>671</v>
      </c>
      <c r="E22" s="413" t="s">
        <v>672</v>
      </c>
      <c r="F22" s="413" t="s">
        <v>306</v>
      </c>
      <c r="G22" s="413" t="s">
        <v>673</v>
      </c>
      <c r="H22" s="413">
        <v>20</v>
      </c>
      <c r="I22" s="413">
        <v>281</v>
      </c>
      <c r="J22" s="413" t="s">
        <v>305</v>
      </c>
      <c r="K22" s="413"/>
      <c r="L22" s="413" t="s">
        <v>312</v>
      </c>
      <c r="M22" s="413" t="s">
        <v>304</v>
      </c>
      <c r="N22" s="413">
        <v>7874341</v>
      </c>
    </row>
    <row r="23" spans="1:14">
      <c r="A23" s="413">
        <v>9</v>
      </c>
      <c r="B23" s="413">
        <v>7874350</v>
      </c>
      <c r="C23" s="413" t="s">
        <v>674</v>
      </c>
      <c r="D23" s="413" t="s">
        <v>671</v>
      </c>
      <c r="E23" s="413" t="s">
        <v>672</v>
      </c>
      <c r="F23" s="413" t="s">
        <v>306</v>
      </c>
      <c r="G23" s="413" t="s">
        <v>673</v>
      </c>
      <c r="H23" s="413">
        <v>13</v>
      </c>
      <c r="I23" s="413">
        <v>281</v>
      </c>
      <c r="J23" s="413" t="s">
        <v>305</v>
      </c>
      <c r="K23" s="413"/>
      <c r="L23" s="413" t="s">
        <v>312</v>
      </c>
      <c r="M23" s="413" t="s">
        <v>304</v>
      </c>
      <c r="N23" s="413">
        <v>7874341</v>
      </c>
    </row>
    <row r="24" spans="1:14">
      <c r="A24" s="413">
        <v>10</v>
      </c>
      <c r="B24" s="413">
        <v>7874350</v>
      </c>
      <c r="C24" s="413" t="s">
        <v>675</v>
      </c>
      <c r="D24" s="413" t="s">
        <v>671</v>
      </c>
      <c r="E24" s="413" t="s">
        <v>672</v>
      </c>
      <c r="F24" s="413" t="s">
        <v>316</v>
      </c>
      <c r="G24" s="413" t="s">
        <v>673</v>
      </c>
      <c r="H24" s="413">
        <v>19</v>
      </c>
      <c r="I24" s="413">
        <v>282</v>
      </c>
      <c r="J24" s="413" t="s">
        <v>305</v>
      </c>
      <c r="K24" s="413"/>
      <c r="L24" s="413" t="s">
        <v>312</v>
      </c>
      <c r="M24" s="413" t="s">
        <v>304</v>
      </c>
      <c r="N24" s="413">
        <v>7874341</v>
      </c>
    </row>
    <row r="25" spans="1:14">
      <c r="A25" s="413">
        <v>11</v>
      </c>
      <c r="B25" s="413">
        <v>7874350</v>
      </c>
      <c r="C25" s="413" t="s">
        <v>676</v>
      </c>
      <c r="D25" s="413" t="s">
        <v>302</v>
      </c>
      <c r="E25" s="413" t="s">
        <v>303</v>
      </c>
      <c r="F25" s="413" t="s">
        <v>306</v>
      </c>
      <c r="G25" s="413" t="s">
        <v>673</v>
      </c>
      <c r="H25" s="413">
        <v>19</v>
      </c>
      <c r="I25" s="413">
        <v>280</v>
      </c>
      <c r="J25" s="413" t="s">
        <v>305</v>
      </c>
      <c r="K25" s="413"/>
      <c r="L25" s="413" t="s">
        <v>312</v>
      </c>
      <c r="M25" s="413" t="s">
        <v>304</v>
      </c>
      <c r="N25" s="413">
        <v>7874341</v>
      </c>
    </row>
    <row r="26" spans="1:14">
      <c r="A26" s="413">
        <v>12</v>
      </c>
      <c r="B26" s="413">
        <v>7874350</v>
      </c>
      <c r="C26" s="413" t="s">
        <v>677</v>
      </c>
      <c r="D26" s="413" t="s">
        <v>671</v>
      </c>
      <c r="E26" s="413" t="s">
        <v>672</v>
      </c>
      <c r="F26" s="413" t="s">
        <v>306</v>
      </c>
      <c r="G26" s="413" t="s">
        <v>673</v>
      </c>
      <c r="H26" s="413">
        <v>19</v>
      </c>
      <c r="I26" s="413">
        <v>275</v>
      </c>
      <c r="J26" s="413" t="s">
        <v>305</v>
      </c>
      <c r="K26" s="413"/>
      <c r="L26" s="413" t="s">
        <v>312</v>
      </c>
      <c r="M26" s="413" t="s">
        <v>304</v>
      </c>
      <c r="N26" s="413">
        <v>7874341</v>
      </c>
    </row>
    <row r="27" spans="1:14">
      <c r="A27" s="413">
        <v>13</v>
      </c>
      <c r="B27" s="413">
        <v>7874350</v>
      </c>
      <c r="C27" s="413" t="s">
        <v>678</v>
      </c>
      <c r="D27" s="413" t="s">
        <v>671</v>
      </c>
      <c r="E27" s="413" t="s">
        <v>672</v>
      </c>
      <c r="F27" s="413" t="s">
        <v>306</v>
      </c>
      <c r="G27" s="413" t="s">
        <v>673</v>
      </c>
      <c r="H27" s="413">
        <v>16</v>
      </c>
      <c r="I27" s="413">
        <v>105</v>
      </c>
      <c r="J27" s="413" t="s">
        <v>305</v>
      </c>
      <c r="K27" s="413"/>
      <c r="L27" s="413" t="s">
        <v>312</v>
      </c>
      <c r="M27" s="413" t="s">
        <v>304</v>
      </c>
      <c r="N27" s="413">
        <v>7874341</v>
      </c>
    </row>
    <row r="28" spans="1:14">
      <c r="A28" s="413">
        <v>14</v>
      </c>
      <c r="B28" s="413">
        <v>7874350</v>
      </c>
      <c r="C28" s="413" t="s">
        <v>679</v>
      </c>
      <c r="D28" s="413" t="s">
        <v>671</v>
      </c>
      <c r="E28" s="413" t="s">
        <v>672</v>
      </c>
      <c r="F28" s="413" t="s">
        <v>316</v>
      </c>
      <c r="G28" s="413" t="s">
        <v>673</v>
      </c>
      <c r="H28" s="413">
        <v>16</v>
      </c>
      <c r="I28" s="413">
        <v>161</v>
      </c>
      <c r="J28" s="413" t="s">
        <v>305</v>
      </c>
      <c r="K28" s="413"/>
      <c r="L28" s="413" t="s">
        <v>312</v>
      </c>
      <c r="M28" s="413" t="s">
        <v>304</v>
      </c>
      <c r="N28" s="413">
        <v>7874341</v>
      </c>
    </row>
    <row r="29" spans="1:14">
      <c r="A29" s="413">
        <v>15</v>
      </c>
      <c r="B29" s="413">
        <v>7874350</v>
      </c>
      <c r="C29" s="413" t="s">
        <v>680</v>
      </c>
      <c r="D29" s="413" t="s">
        <v>671</v>
      </c>
      <c r="E29" s="413" t="s">
        <v>672</v>
      </c>
      <c r="F29" s="413" t="s">
        <v>306</v>
      </c>
      <c r="G29" s="413" t="s">
        <v>673</v>
      </c>
      <c r="H29" s="413">
        <v>20</v>
      </c>
      <c r="I29" s="413">
        <v>275</v>
      </c>
      <c r="J29" s="413" t="s">
        <v>305</v>
      </c>
      <c r="K29" s="413"/>
      <c r="L29" s="413" t="s">
        <v>312</v>
      </c>
      <c r="M29" s="413" t="s">
        <v>304</v>
      </c>
      <c r="N29" s="413">
        <v>7874341</v>
      </c>
    </row>
    <row r="30" spans="1:14">
      <c r="A30" s="413">
        <v>16</v>
      </c>
      <c r="B30" s="413">
        <v>7874350</v>
      </c>
      <c r="C30" s="413" t="s">
        <v>681</v>
      </c>
      <c r="D30" s="413" t="s">
        <v>671</v>
      </c>
      <c r="E30" s="413" t="s">
        <v>672</v>
      </c>
      <c r="F30" s="413" t="s">
        <v>306</v>
      </c>
      <c r="G30" s="413" t="s">
        <v>673</v>
      </c>
      <c r="H30" s="413">
        <v>20</v>
      </c>
      <c r="I30" s="413">
        <v>281</v>
      </c>
      <c r="J30" s="413" t="s">
        <v>305</v>
      </c>
      <c r="K30" s="413"/>
      <c r="L30" s="413" t="s">
        <v>312</v>
      </c>
      <c r="M30" s="413" t="s">
        <v>304</v>
      </c>
      <c r="N30" s="413">
        <v>7874341</v>
      </c>
    </row>
    <row r="31" spans="1:14">
      <c r="A31" s="413">
        <v>17</v>
      </c>
      <c r="B31" s="413">
        <v>7874350</v>
      </c>
      <c r="C31" s="413" t="s">
        <v>682</v>
      </c>
      <c r="D31" s="413" t="s">
        <v>671</v>
      </c>
      <c r="E31" s="413" t="s">
        <v>672</v>
      </c>
      <c r="F31" s="413" t="s">
        <v>306</v>
      </c>
      <c r="G31" s="413" t="s">
        <v>673</v>
      </c>
      <c r="H31" s="413">
        <v>20</v>
      </c>
      <c r="I31" s="413">
        <v>274</v>
      </c>
      <c r="J31" s="413" t="s">
        <v>305</v>
      </c>
      <c r="K31" s="413"/>
      <c r="L31" s="413" t="s">
        <v>312</v>
      </c>
      <c r="M31" s="413" t="s">
        <v>304</v>
      </c>
      <c r="N31" s="413">
        <v>7874341</v>
      </c>
    </row>
    <row r="32" spans="1:14">
      <c r="A32" s="413">
        <v>18</v>
      </c>
      <c r="B32" s="413">
        <v>7874350</v>
      </c>
      <c r="C32" s="413" t="s">
        <v>683</v>
      </c>
      <c r="D32" s="413" t="s">
        <v>671</v>
      </c>
      <c r="E32" s="413" t="s">
        <v>672</v>
      </c>
      <c r="F32" s="413" t="s">
        <v>306</v>
      </c>
      <c r="G32" s="413" t="s">
        <v>673</v>
      </c>
      <c r="H32" s="413">
        <v>20</v>
      </c>
      <c r="I32" s="413">
        <v>281</v>
      </c>
      <c r="J32" s="413" t="s">
        <v>305</v>
      </c>
      <c r="K32" s="413"/>
      <c r="L32" s="413" t="s">
        <v>312</v>
      </c>
      <c r="M32" s="413" t="s">
        <v>304</v>
      </c>
      <c r="N32" s="413">
        <v>7874341</v>
      </c>
    </row>
    <row r="33" spans="1:14">
      <c r="A33" s="413">
        <v>19</v>
      </c>
      <c r="B33" s="413">
        <v>7874350</v>
      </c>
      <c r="C33" s="413" t="s">
        <v>684</v>
      </c>
      <c r="D33" s="413" t="s">
        <v>671</v>
      </c>
      <c r="E33" s="413" t="s">
        <v>672</v>
      </c>
      <c r="F33" s="413" t="s">
        <v>318</v>
      </c>
      <c r="G33" s="413" t="s">
        <v>673</v>
      </c>
      <c r="H33" s="413">
        <v>20</v>
      </c>
      <c r="I33" s="413">
        <v>274</v>
      </c>
      <c r="J33" s="413" t="s">
        <v>305</v>
      </c>
      <c r="K33" s="413"/>
      <c r="L33" s="413" t="s">
        <v>312</v>
      </c>
      <c r="M33" s="413" t="s">
        <v>304</v>
      </c>
      <c r="N33" s="413">
        <v>7874341</v>
      </c>
    </row>
    <row r="34" spans="1:14">
      <c r="A34" s="413">
        <v>20</v>
      </c>
      <c r="B34" s="413">
        <v>7874350</v>
      </c>
      <c r="C34" s="413" t="s">
        <v>685</v>
      </c>
      <c r="D34" s="413" t="s">
        <v>671</v>
      </c>
      <c r="E34" s="413" t="s">
        <v>672</v>
      </c>
      <c r="F34" s="413" t="s">
        <v>318</v>
      </c>
      <c r="G34" s="413" t="s">
        <v>673</v>
      </c>
      <c r="H34" s="413">
        <v>20</v>
      </c>
      <c r="I34" s="413">
        <v>281</v>
      </c>
      <c r="J34" s="413" t="s">
        <v>305</v>
      </c>
      <c r="K34" s="413"/>
      <c r="L34" s="413" t="s">
        <v>312</v>
      </c>
      <c r="M34" s="413" t="s">
        <v>304</v>
      </c>
      <c r="N34" s="413">
        <v>7874341</v>
      </c>
    </row>
    <row r="35" spans="1:14">
      <c r="A35" s="413">
        <v>21</v>
      </c>
      <c r="B35" s="413">
        <v>7874508</v>
      </c>
      <c r="C35" s="413" t="s">
        <v>686</v>
      </c>
      <c r="D35" s="413" t="s">
        <v>687</v>
      </c>
      <c r="E35" s="413" t="s">
        <v>672</v>
      </c>
      <c r="F35" s="413" t="s">
        <v>306</v>
      </c>
      <c r="G35" s="413" t="s">
        <v>688</v>
      </c>
      <c r="H35" s="413" t="s">
        <v>689</v>
      </c>
      <c r="I35" s="413">
        <v>285</v>
      </c>
      <c r="J35" s="413" t="s">
        <v>305</v>
      </c>
      <c r="K35" s="413"/>
      <c r="L35" s="413" t="s">
        <v>312</v>
      </c>
      <c r="M35" s="413" t="s">
        <v>304</v>
      </c>
      <c r="N35" s="413">
        <v>7874497</v>
      </c>
    </row>
    <row r="36" spans="1:14">
      <c r="A36" s="413">
        <v>22</v>
      </c>
      <c r="B36" s="413">
        <v>7874508</v>
      </c>
      <c r="C36" s="413" t="s">
        <v>690</v>
      </c>
      <c r="D36" s="413" t="s">
        <v>687</v>
      </c>
      <c r="E36" s="413" t="s">
        <v>672</v>
      </c>
      <c r="F36" s="413" t="s">
        <v>318</v>
      </c>
      <c r="G36" s="413" t="s">
        <v>688</v>
      </c>
      <c r="H36" s="413">
        <v>16</v>
      </c>
      <c r="I36" s="413">
        <v>281</v>
      </c>
      <c r="J36" s="413" t="s">
        <v>305</v>
      </c>
      <c r="K36" s="413"/>
      <c r="L36" s="413" t="s">
        <v>312</v>
      </c>
      <c r="M36" s="413" t="s">
        <v>304</v>
      </c>
      <c r="N36" s="413">
        <v>7874497</v>
      </c>
    </row>
    <row r="37" spans="1:14">
      <c r="A37" s="413">
        <v>23</v>
      </c>
      <c r="B37" s="413">
        <v>7874512</v>
      </c>
      <c r="C37" s="413" t="s">
        <v>686</v>
      </c>
      <c r="D37" s="413" t="s">
        <v>687</v>
      </c>
      <c r="E37" s="413" t="s">
        <v>672</v>
      </c>
      <c r="F37" s="413" t="s">
        <v>306</v>
      </c>
      <c r="G37" s="413" t="s">
        <v>688</v>
      </c>
      <c r="H37" s="413" t="s">
        <v>689</v>
      </c>
      <c r="I37" s="413">
        <v>285</v>
      </c>
      <c r="J37" s="413" t="s">
        <v>305</v>
      </c>
      <c r="K37" s="413" t="s">
        <v>691</v>
      </c>
      <c r="L37" s="413" t="s">
        <v>312</v>
      </c>
      <c r="M37" s="413" t="s">
        <v>304</v>
      </c>
      <c r="N37" s="413">
        <v>7874511</v>
      </c>
    </row>
    <row r="38" spans="1:14">
      <c r="A38" s="413">
        <v>24</v>
      </c>
      <c r="B38" s="413">
        <v>7875099</v>
      </c>
      <c r="C38" s="413" t="s">
        <v>692</v>
      </c>
      <c r="D38" s="413" t="s">
        <v>693</v>
      </c>
      <c r="E38" s="413" t="s">
        <v>694</v>
      </c>
      <c r="F38" s="413" t="s">
        <v>306</v>
      </c>
      <c r="G38" s="413" t="s">
        <v>695</v>
      </c>
      <c r="H38" s="413">
        <v>20</v>
      </c>
      <c r="I38" s="413">
        <v>280</v>
      </c>
      <c r="J38" s="413" t="s">
        <v>305</v>
      </c>
      <c r="K38" s="413" t="s">
        <v>691</v>
      </c>
      <c r="L38" s="413" t="s">
        <v>312</v>
      </c>
      <c r="M38" s="413" t="s">
        <v>304</v>
      </c>
      <c r="N38" s="413">
        <v>7875083</v>
      </c>
    </row>
  </sheetData>
  <mergeCells count="7">
    <mergeCell ref="A11:N11"/>
    <mergeCell ref="A1:K1"/>
    <mergeCell ref="A2:K2"/>
    <mergeCell ref="A3:K3"/>
    <mergeCell ref="A4:K4"/>
    <mergeCell ref="A5:K5"/>
    <mergeCell ref="A6:K6"/>
  </mergeCells>
  <hyperlinks>
    <hyperlink ref="N1" location="Master!A1" display="back"/>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34</vt:i4>
      </vt:variant>
    </vt:vector>
  </HeadingPairs>
  <TitlesOfParts>
    <vt:vector size="58" baseType="lpstr">
      <vt:lpstr>Sheet3</vt:lpstr>
      <vt:lpstr>Memo</vt:lpstr>
      <vt:lpstr>ToDo</vt:lpstr>
      <vt:lpstr>bc 1</vt:lpstr>
      <vt:lpstr>j</vt:lpstr>
      <vt:lpstr>Sheet4</vt:lpstr>
      <vt:lpstr>i</vt:lpstr>
      <vt:lpstr>h</vt:lpstr>
      <vt:lpstr>g</vt:lpstr>
      <vt:lpstr>f</vt:lpstr>
      <vt:lpstr>e</vt:lpstr>
      <vt:lpstr>d</vt:lpstr>
      <vt:lpstr>a</vt:lpstr>
      <vt:lpstr>GanttChartPro</vt:lpstr>
      <vt:lpstr>Help</vt:lpstr>
      <vt:lpstr>TermsOfUse</vt:lpstr>
      <vt:lpstr>b</vt:lpstr>
      <vt:lpstr>c</vt:lpstr>
      <vt:lpstr>Update Project</vt:lpstr>
      <vt:lpstr>DASHBOARD LAYOUT PER BIN </vt:lpstr>
      <vt:lpstr>GUDANG PACKING LEAD TIME (fix)</vt:lpstr>
      <vt:lpstr>LIST KARTON PER KODE ORDER(fix)</vt:lpstr>
      <vt:lpstr>MONITORING KAIN GREY</vt:lpstr>
      <vt:lpstr>REPORT CANCEL KAIN MASUK</vt:lpstr>
      <vt:lpstr>a!prevWBS</vt:lpstr>
      <vt:lpstr>b!prevWBS</vt:lpstr>
      <vt:lpstr>'bc 1'!prevWBS</vt:lpstr>
      <vt:lpstr>'c'!prevWBS</vt:lpstr>
      <vt:lpstr>d!prevWBS</vt:lpstr>
      <vt:lpstr>e!prevWBS</vt:lpstr>
      <vt:lpstr>f!prevWBS</vt:lpstr>
      <vt:lpstr>g!prevWBS</vt:lpstr>
      <vt:lpstr>h!prevWBS</vt:lpstr>
      <vt:lpstr>i!prevWBS</vt:lpstr>
      <vt:lpstr>j!prevWBS</vt:lpstr>
      <vt:lpstr>a!Print_Area</vt:lpstr>
      <vt:lpstr>b!Print_Area</vt:lpstr>
      <vt:lpstr>'bc 1'!Print_Area</vt:lpstr>
      <vt:lpstr>'c'!Print_Area</vt:lpstr>
      <vt:lpstr>d!Print_Area</vt:lpstr>
      <vt:lpstr>e!Print_Area</vt:lpstr>
      <vt:lpstr>f!Print_Area</vt:lpstr>
      <vt:lpstr>g!Print_Area</vt:lpstr>
      <vt:lpstr>GanttChartPro!Print_Area</vt:lpstr>
      <vt:lpstr>h!Print_Area</vt:lpstr>
      <vt:lpstr>i!Print_Area</vt:lpstr>
      <vt:lpstr>j!Print_Area</vt:lpstr>
      <vt:lpstr>a!Print_Titles</vt:lpstr>
      <vt:lpstr>b!Print_Titles</vt:lpstr>
      <vt:lpstr>'bc 1'!Print_Titles</vt:lpstr>
      <vt:lpstr>'c'!Print_Titles</vt:lpstr>
      <vt:lpstr>d!Print_Titles</vt:lpstr>
      <vt:lpstr>e!Print_Titles</vt:lpstr>
      <vt:lpstr>f!Print_Titles</vt:lpstr>
      <vt:lpstr>g!Print_Titles</vt:lpstr>
      <vt:lpstr>h!Print_Titles</vt:lpstr>
      <vt:lpstr>i!Print_Titles</vt:lpstr>
      <vt:lpstr>j!Print_Titles</vt:lpstr>
    </vt:vector>
  </TitlesOfParts>
  <Company>Vertex42 LLC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bram</cp:lastModifiedBy>
  <cp:lastPrinted>2025-11-24T02:54:00Z</cp:lastPrinted>
  <dcterms:created xsi:type="dcterms:W3CDTF">2010-06-09T16:05:00Z</dcterms:created>
  <dcterms:modified xsi:type="dcterms:W3CDTF">2026-03-30T01:09:25Z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8BC01C34AA7C4290B4DBEC7AD5B576BD_12</vt:lpwstr>
  </property>
  <property fmtid="{D5CDD505-2E9C-101B-9397-08002B2CF9AE}" pid="6" name="KSOProductBuildVer">
    <vt:lpwstr>1033-12.2.0.23196</vt:lpwstr>
  </property>
</Properties>
</file>