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60" windowWidth="16290" windowHeight="6195"/>
  </bookViews>
  <sheets>
    <sheet name="MEC" sheetId="1" r:id="rId1"/>
    <sheet name="ACOLITOS" sheetId="4" r:id="rId2"/>
    <sheet name="Hoja2" sheetId="2" r:id="rId3"/>
  </sheets>
  <definedNames>
    <definedName name="_xlnm._FilterDatabase" localSheetId="1" hidden="1">ACOLITOS!$A$1:$F$1</definedName>
    <definedName name="_xlnm._FilterDatabase" localSheetId="0" hidden="1">MEC!$A$1:$F$45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5" i="4" l="1"/>
  <c r="H13" i="4"/>
  <c r="H5" i="4"/>
  <c r="F7" i="4" l="1"/>
  <c r="F16" i="4"/>
  <c r="F2" i="4"/>
  <c r="F5" i="4"/>
  <c r="F10" i="4"/>
  <c r="F13" i="4"/>
  <c r="F3" i="4"/>
  <c r="F15" i="4"/>
  <c r="F6" i="4"/>
  <c r="F4" i="4"/>
  <c r="F12" i="4"/>
  <c r="F11" i="4"/>
  <c r="F14" i="4"/>
  <c r="H5" i="1"/>
  <c r="F37" i="1" s="1"/>
  <c r="H15" i="1"/>
  <c r="H13" i="1"/>
  <c r="H9" i="4" l="1"/>
  <c r="F5" i="1"/>
  <c r="F15" i="1" l="1"/>
  <c r="F19" i="1"/>
  <c r="F22" i="1"/>
  <c r="F17" i="1"/>
  <c r="F16" i="1"/>
  <c r="F3" i="1"/>
  <c r="F9" i="1"/>
  <c r="F7" i="1"/>
  <c r="F32" i="1"/>
  <c r="F36" i="1"/>
  <c r="F42" i="1"/>
  <c r="F40" i="1"/>
  <c r="F26" i="1"/>
  <c r="F12" i="1"/>
  <c r="F18" i="1"/>
  <c r="F45" i="1"/>
  <c r="F4" i="1"/>
  <c r="F25" i="1"/>
  <c r="F28" i="1"/>
  <c r="F10" i="1"/>
  <c r="F23" i="1"/>
  <c r="F2" i="1"/>
  <c r="F34" i="1"/>
  <c r="F38" i="1"/>
  <c r="F27" i="1"/>
  <c r="F11" i="1"/>
  <c r="F20" i="1"/>
  <c r="F30" i="1"/>
  <c r="F31" i="1"/>
  <c r="F41" i="1"/>
  <c r="F35" i="1"/>
  <c r="F14" i="1"/>
  <c r="F29" i="1"/>
  <c r="F6" i="1"/>
  <c r="F39" i="1"/>
  <c r="F44" i="1"/>
  <c r="F13" i="1"/>
  <c r="F21" i="1"/>
  <c r="F24" i="1"/>
  <c r="F43" i="1"/>
  <c r="F8" i="1"/>
  <c r="H9" i="1" l="1"/>
</calcChain>
</file>

<file path=xl/sharedStrings.xml><?xml version="1.0" encoding="utf-8"?>
<sst xmlns="http://schemas.openxmlformats.org/spreadsheetml/2006/main" count="191" uniqueCount="97">
  <si>
    <t>CESAR AUGUSTO</t>
  </si>
  <si>
    <t>SMZ 11 MZ 7 CASA 3 N/CASTILLA</t>
  </si>
  <si>
    <t>NOMBRE</t>
  </si>
  <si>
    <t>CELULAR</t>
  </si>
  <si>
    <t>DIRECCION</t>
  </si>
  <si>
    <t>FECHA NACIMIENTO</t>
  </si>
  <si>
    <t>DANIELA YARA CASTAÑO</t>
  </si>
  <si>
    <t>MZ L CASA 28 LA CIMA 2</t>
  </si>
  <si>
    <t>VIVIANA CASTAÑO</t>
  </si>
  <si>
    <t>MZ L CASA 28 LA CIMA 3</t>
  </si>
  <si>
    <t>VALENTINA SANDOVAL SOSA</t>
  </si>
  <si>
    <t>MZ 26 CASA 20 PROTECHO B</t>
  </si>
  <si>
    <t>LIZETH GONZALEZ</t>
  </si>
  <si>
    <t>MZ 19 CASA 18 PROTECHO B</t>
  </si>
  <si>
    <t>KATERINE SALAZAR ENDO</t>
  </si>
  <si>
    <t>CASA 10 SAN GELATO</t>
  </si>
  <si>
    <t>PAULA CASTAÑEDA</t>
  </si>
  <si>
    <t>MZ 24 CASA 6 PROTECHO B</t>
  </si>
  <si>
    <t xml:space="preserve">JOSE LUIS ANDRADE </t>
  </si>
  <si>
    <t>MZ 27 CASA 8 PROTECHO B</t>
  </si>
  <si>
    <t>HUGO FERNEY OTAVO VARON</t>
  </si>
  <si>
    <t>MZ 33 CASA 21 PROTECHO B</t>
  </si>
  <si>
    <t>GABRIELA ANDRADE TRUJULLO</t>
  </si>
  <si>
    <t>SMZ 3 MZ 6 CASA 10 N/CASTILLA</t>
  </si>
  <si>
    <t>CESAR LUIS ORTIZ MONTOYA</t>
  </si>
  <si>
    <t>SMZ 4 MZ 1 CASA 7 N/CASTILLA</t>
  </si>
  <si>
    <t>HOY</t>
  </si>
  <si>
    <t>EDAD</t>
  </si>
  <si>
    <t>MATEO CORTES PEREZ</t>
  </si>
  <si>
    <t>SMZ 4 MZ 5 CASA 6 N/CASTILLA</t>
  </si>
  <si>
    <t>SHIRLEY DAYABA CRUZ</t>
  </si>
  <si>
    <t>SMZ 4 MZ 5 CASA 4 N/CASTILLA</t>
  </si>
  <si>
    <t xml:space="preserve">MAICOL STEVEN GUZMAN </t>
  </si>
  <si>
    <t>MZ 34 CASA 4 PROTECHO B</t>
  </si>
  <si>
    <t>JOHAN SEBASTIAN GOMEZ LARA</t>
  </si>
  <si>
    <t>MAICOL STEVEN GALICIA</t>
  </si>
  <si>
    <t>MZ 34 CASA 6 PROTECHO B</t>
  </si>
  <si>
    <t>MZ L CASA 7 PORTALES DEL NORTE</t>
  </si>
  <si>
    <t>ERICKSON JIMMY FERNANDEZ NAVARRO</t>
  </si>
  <si>
    <t>LAURA DANIELA MORENO</t>
  </si>
  <si>
    <t>MZ B CASA 3 SAN LUCAS 2</t>
  </si>
  <si>
    <t xml:space="preserve">LAURA VALENTINA VARGAS </t>
  </si>
  <si>
    <t>SMZ 7 MZ 5 CASA 8 N/CASTILLA</t>
  </si>
  <si>
    <t>KERVLYN ALEXIS GUZMAN</t>
  </si>
  <si>
    <t>NICOL DAHIANA MESA RENGIFO</t>
  </si>
  <si>
    <t>SMZ4 MZ 9 CASA 2 N/CASTILLA</t>
  </si>
  <si>
    <t>ANGIE TATIANA GONZALEZ</t>
  </si>
  <si>
    <t>MZ 33 CASA 7 PROTECHO B</t>
  </si>
  <si>
    <t>MARIAM PAOLA BETANCOURT</t>
  </si>
  <si>
    <t>MZ 31 CASA 9 PROTECHO B</t>
  </si>
  <si>
    <t>YULIANA MOSQUERA VARON</t>
  </si>
  <si>
    <t>MZ 24 CASA 3 PROTECHO B</t>
  </si>
  <si>
    <t>ANDRES LEONARDO BLANDON</t>
  </si>
  <si>
    <t>SMZ 6 MZ 12 CASA 2 N/CASTILLA</t>
  </si>
  <si>
    <t>JHOANA YARA CASTAÑO</t>
  </si>
  <si>
    <t>MZ 3 CASA 28 LA CIMA</t>
  </si>
  <si>
    <t>JULIAN ESTEBAN CANO</t>
  </si>
  <si>
    <t>SMZ 4 MZ 2 CASA 7 N/CASTILLA</t>
  </si>
  <si>
    <t>ELIAN SANTIAGO CAÑAS</t>
  </si>
  <si>
    <t>MZ B CASA 5 VASCONIA RESERVADA</t>
  </si>
  <si>
    <t>FREDY ESTIVEN AMAYA</t>
  </si>
  <si>
    <t>SMZ 4 MZ 24 CASA 26 N/CASTILLA</t>
  </si>
  <si>
    <t xml:space="preserve">LILIAN YINETH REINA </t>
  </si>
  <si>
    <t>SMZ 11 MZ 3 CASA 10 NUEVA CASTILLA</t>
  </si>
  <si>
    <t>SANDRA MILENA CEBALLOS MARTINEZ</t>
  </si>
  <si>
    <t>MZ B CASA 21 BRISAS DE VASCONIA</t>
  </si>
  <si>
    <t>MONICA ALEJANDRA PALACIOS</t>
  </si>
  <si>
    <t>SMZ 26MZ 8 CASA 6 N/CASTILLA</t>
  </si>
  <si>
    <t>MARIA CAMILA TANGARIFE</t>
  </si>
  <si>
    <t>JEIMY TATIANA ESTEPA</t>
  </si>
  <si>
    <t>SMZ 25 MZ 27 CASA 7 N/CASTILLA</t>
  </si>
  <si>
    <t>DANIEL CASTRO</t>
  </si>
  <si>
    <t>SMZ 6 MZ 21 CASA 8 N/CASTILLA</t>
  </si>
  <si>
    <t>JESUS DAVID CONDE</t>
  </si>
  <si>
    <t>MZ 10 CASA 15 PROTECHO B</t>
  </si>
  <si>
    <t>EDWIN CAMILO MAHECHA</t>
  </si>
  <si>
    <t>SMZ 4 MZ 6 CASA 5 M/CASTILLA</t>
  </si>
  <si>
    <t>JUAN DANIEL GUZMAN</t>
  </si>
  <si>
    <t>ANGGIE NATALIA AMORTEGUI</t>
  </si>
  <si>
    <t>MZ L CASA 15 LA CIMA</t>
  </si>
  <si>
    <t>JHORJAN STIVEN GONZALEZ</t>
  </si>
  <si>
    <t>JAVIER TELLEZ ARIZA</t>
  </si>
  <si>
    <t>SMZ 10 MZ 7 CASA 10 N/CASTILLA</t>
  </si>
  <si>
    <t>EDAD PROMEDIO</t>
  </si>
  <si>
    <t>GENERO</t>
  </si>
  <si>
    <t>F</t>
  </si>
  <si>
    <t>M</t>
  </si>
  <si>
    <t>HOMBRES</t>
  </si>
  <si>
    <t>MUJERES</t>
  </si>
  <si>
    <t>CHARITH MICHAEL MENDOZA</t>
  </si>
  <si>
    <t>MARIA ANGELA</t>
  </si>
  <si>
    <t>MARIA PAULA BARRIOS</t>
  </si>
  <si>
    <t>TATIANA MOSQUERA</t>
  </si>
  <si>
    <t>3178703915‬</t>
  </si>
  <si>
    <t>NATALIA PEREZ MIRANDA</t>
  </si>
  <si>
    <t>JHON FREDDY GONZALEZ</t>
  </si>
  <si>
    <t>CATALINA GONZALEZ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</si>
</sst>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1" xfId="0" applyFont="1" applyFill="1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3" borderId="0" xfId="0" applyFill="1"/>
    <xf numFmtId="0" fontId="0" fillId="0" borderId="0" xfId="0" applyAlignment="1">
      <alignment horizontal="right"/>
    </xf>
    <xf numFmtId="0" fontId="0" fillId="0" borderId="0" xfId="0" applyAlignment="1"/>
  </cellXfs>
  <cellStyles count="1">
    <cellStyle name="Normal" xfId="0" builtinId="0"/>
  </cellStyles>
  <dxfs count="1"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1"/>
  <sheetViews>
    <sheetView tabSelected="1" topLeftCell="A40" workbookViewId="0">
      <selection activeCell="A46" sqref="A46:A47"/>
    </sheetView>
  </sheetViews>
  <sheetFormatPr baseColWidth="10" defaultRowHeight="15" x14ac:dyDescent="0.25"/>
  <cols>
    <col min="1" max="1" width="42.140625" customWidth="1"/>
    <col min="2" max="2" width="11.7109375" customWidth="1"/>
    <col min="3" max="3" width="31.7109375" customWidth="1"/>
    <col min="4" max="4" width="34.5703125" customWidth="1"/>
    <col min="5" max="5" width="31.5703125" customWidth="1"/>
    <col min="6" max="6" width="9.28515625" customWidth="1"/>
    <col min="7" max="7" width="5.28515625" style="10" customWidth="1"/>
    <col min="8" max="8" width="17.140625" customWidth="1"/>
  </cols>
  <sheetData>
    <row r="1" spans="1:8" x14ac:dyDescent="0.25">
      <c r="A1" s="3" t="s">
        <v>2</v>
      </c>
      <c r="B1" s="3" t="s">
        <v>84</v>
      </c>
      <c r="C1" s="3" t="s">
        <v>3</v>
      </c>
      <c r="D1" s="3" t="s">
        <v>4</v>
      </c>
      <c r="E1" s="3" t="s">
        <v>5</v>
      </c>
      <c r="F1" s="3" t="s">
        <v>27</v>
      </c>
    </row>
    <row r="2" spans="1:8" x14ac:dyDescent="0.25">
      <c r="A2" t="s">
        <v>52</v>
      </c>
      <c r="B2" t="s">
        <v>86</v>
      </c>
      <c r="C2">
        <v>3132890052</v>
      </c>
      <c r="D2" t="s">
        <v>53</v>
      </c>
      <c r="E2" s="1">
        <v>36301</v>
      </c>
      <c r="F2" s="2">
        <f ca="1">INT(YEARFRAC(E2,$H$5))</f>
        <v>16</v>
      </c>
    </row>
    <row r="3" spans="1:8" x14ac:dyDescent="0.25">
      <c r="A3" t="s">
        <v>78</v>
      </c>
      <c r="B3" t="s">
        <v>85</v>
      </c>
      <c r="C3">
        <v>3005266552</v>
      </c>
      <c r="D3" t="s">
        <v>79</v>
      </c>
      <c r="E3" s="1">
        <v>36655</v>
      </c>
      <c r="F3" s="2">
        <f ca="1">INT(YEARFRAC(E3,$H$5))</f>
        <v>15</v>
      </c>
    </row>
    <row r="4" spans="1:8" x14ac:dyDescent="0.25">
      <c r="A4" t="s">
        <v>46</v>
      </c>
      <c r="B4" t="s">
        <v>85</v>
      </c>
      <c r="C4">
        <v>3124333821</v>
      </c>
      <c r="D4" t="s">
        <v>47</v>
      </c>
      <c r="E4" s="1">
        <v>37078</v>
      </c>
      <c r="F4" s="2">
        <f ca="1">INT(YEARFRAC(E4,$H$5))</f>
        <v>14</v>
      </c>
      <c r="H4" s="4" t="s">
        <v>26</v>
      </c>
    </row>
    <row r="5" spans="1:8" x14ac:dyDescent="0.25">
      <c r="A5" t="s">
        <v>0</v>
      </c>
      <c r="B5" t="s">
        <v>86</v>
      </c>
      <c r="D5" t="s">
        <v>1</v>
      </c>
      <c r="E5" s="1">
        <v>36710</v>
      </c>
      <c r="F5" s="2">
        <f ca="1">INT(YEARFRAC(E5,$H$5))</f>
        <v>15</v>
      </c>
      <c r="H5" s="5">
        <f ca="1">TODAY()</f>
        <v>42477</v>
      </c>
    </row>
    <row r="6" spans="1:8" x14ac:dyDescent="0.25">
      <c r="A6" t="s">
        <v>24</v>
      </c>
      <c r="B6" t="s">
        <v>86</v>
      </c>
      <c r="C6">
        <v>3134322973</v>
      </c>
      <c r="D6" t="s">
        <v>25</v>
      </c>
      <c r="E6" s="1">
        <v>36901</v>
      </c>
      <c r="F6" s="2">
        <f ca="1">INT(YEARFRAC(E6,$H$5))</f>
        <v>15</v>
      </c>
    </row>
    <row r="7" spans="1:8" x14ac:dyDescent="0.25">
      <c r="A7" t="s">
        <v>71</v>
      </c>
      <c r="B7" t="s">
        <v>86</v>
      </c>
      <c r="C7">
        <v>3183650540</v>
      </c>
      <c r="D7" t="s">
        <v>72</v>
      </c>
      <c r="E7" s="1">
        <v>36559</v>
      </c>
      <c r="F7" s="2">
        <f ca="1">INT(YEARFRAC(E7,$H$5))</f>
        <v>16</v>
      </c>
    </row>
    <row r="8" spans="1:8" x14ac:dyDescent="0.25">
      <c r="A8" s="8" t="s">
        <v>6</v>
      </c>
      <c r="B8" t="s">
        <v>85</v>
      </c>
      <c r="C8">
        <v>3204872253</v>
      </c>
      <c r="D8" t="s">
        <v>7</v>
      </c>
      <c r="E8" s="1">
        <v>38727</v>
      </c>
      <c r="F8" s="2">
        <f ca="1">INT(YEARFRAC(E8,$H$5))</f>
        <v>10</v>
      </c>
      <c r="H8" s="4" t="s">
        <v>83</v>
      </c>
    </row>
    <row r="9" spans="1:8" x14ac:dyDescent="0.25">
      <c r="A9" t="s">
        <v>75</v>
      </c>
      <c r="B9" t="s">
        <v>86</v>
      </c>
      <c r="C9">
        <v>3214501143</v>
      </c>
      <c r="D9" t="s">
        <v>76</v>
      </c>
      <c r="E9" s="1">
        <v>36433</v>
      </c>
      <c r="F9" s="2">
        <f ca="1">INT(YEARFRAC(E9,$H$5))</f>
        <v>16</v>
      </c>
      <c r="H9" s="7">
        <f ca="1">INT(AVERAGE(F2:F44))</f>
        <v>14</v>
      </c>
    </row>
    <row r="10" spans="1:8" x14ac:dyDescent="0.25">
      <c r="A10" t="s">
        <v>58</v>
      </c>
      <c r="B10" t="s">
        <v>86</v>
      </c>
      <c r="C10">
        <v>3124755243</v>
      </c>
      <c r="D10" t="s">
        <v>59</v>
      </c>
      <c r="E10" s="1">
        <v>37042</v>
      </c>
      <c r="F10" s="2">
        <f ca="1">INT(YEARFRAC(E10,$H$5))</f>
        <v>14</v>
      </c>
    </row>
    <row r="11" spans="1:8" x14ac:dyDescent="0.25">
      <c r="A11" t="s">
        <v>38</v>
      </c>
      <c r="B11" t="s">
        <v>86</v>
      </c>
      <c r="C11">
        <v>3184373536</v>
      </c>
      <c r="E11" s="1">
        <v>36234</v>
      </c>
      <c r="F11" s="2">
        <f ca="1">INT(YEARFRAC(E11,$H$5))</f>
        <v>17</v>
      </c>
    </row>
    <row r="12" spans="1:8" x14ac:dyDescent="0.25">
      <c r="A12" t="s">
        <v>60</v>
      </c>
      <c r="B12" t="s">
        <v>86</v>
      </c>
      <c r="C12">
        <v>3115575288</v>
      </c>
      <c r="D12" t="s">
        <v>61</v>
      </c>
      <c r="E12" s="1">
        <v>36099</v>
      </c>
      <c r="F12" s="2">
        <f ca="1">INT(YEARFRAC(E12,$H$5))</f>
        <v>17</v>
      </c>
      <c r="H12" s="4" t="s">
        <v>87</v>
      </c>
    </row>
    <row r="13" spans="1:8" x14ac:dyDescent="0.25">
      <c r="A13" t="s">
        <v>22</v>
      </c>
      <c r="B13" t="s">
        <v>85</v>
      </c>
      <c r="C13" s="9" t="s">
        <v>93</v>
      </c>
      <c r="D13" t="s">
        <v>23</v>
      </c>
      <c r="E13" s="1">
        <v>37256</v>
      </c>
      <c r="F13" s="2">
        <f ca="1">INT(YEARFRAC(E13,$H$5))</f>
        <v>14</v>
      </c>
      <c r="H13" s="6">
        <f>COUNTIF(B2:B48,"M")</f>
        <v>20</v>
      </c>
    </row>
    <row r="14" spans="1:8" x14ac:dyDescent="0.25">
      <c r="A14" t="s">
        <v>20</v>
      </c>
      <c r="B14" t="s">
        <v>86</v>
      </c>
      <c r="C14">
        <v>3217518570</v>
      </c>
      <c r="D14" t="s">
        <v>21</v>
      </c>
      <c r="E14" s="1">
        <v>36038</v>
      </c>
      <c r="F14" s="2">
        <f ca="1">INT(YEARFRAC(E14,$H$5))</f>
        <v>17</v>
      </c>
      <c r="H14" s="4" t="s">
        <v>88</v>
      </c>
    </row>
    <row r="15" spans="1:8" x14ac:dyDescent="0.25">
      <c r="A15" t="s">
        <v>81</v>
      </c>
      <c r="B15" t="s">
        <v>86</v>
      </c>
      <c r="C15">
        <v>3133600136</v>
      </c>
      <c r="D15" t="s">
        <v>82</v>
      </c>
      <c r="E15" s="1">
        <v>35491</v>
      </c>
      <c r="F15" s="2">
        <f ca="1">INT(YEARFRAC(E15,$H$5))</f>
        <v>19</v>
      </c>
      <c r="H15" s="6">
        <f>COUNTIF(B4:B50,"F")</f>
        <v>23</v>
      </c>
    </row>
    <row r="16" spans="1:8" x14ac:dyDescent="0.25">
      <c r="A16" t="s">
        <v>69</v>
      </c>
      <c r="B16" t="s">
        <v>85</v>
      </c>
      <c r="C16">
        <v>3156151421</v>
      </c>
      <c r="D16" t="s">
        <v>70</v>
      </c>
      <c r="E16" s="1">
        <v>37328</v>
      </c>
      <c r="F16" s="2">
        <f ca="1">INT(YEARFRAC(E16,$H$5))</f>
        <v>14</v>
      </c>
    </row>
    <row r="17" spans="1:6" x14ac:dyDescent="0.25">
      <c r="A17" s="8" t="s">
        <v>73</v>
      </c>
      <c r="B17" t="s">
        <v>86</v>
      </c>
      <c r="C17">
        <v>3115806121</v>
      </c>
      <c r="D17" t="s">
        <v>74</v>
      </c>
      <c r="E17" s="1">
        <v>36198</v>
      </c>
      <c r="F17" s="2">
        <f ca="1">INT(YEARFRAC(E17,$H$5))</f>
        <v>17</v>
      </c>
    </row>
    <row r="18" spans="1:6" x14ac:dyDescent="0.25">
      <c r="A18" s="8" t="s">
        <v>54</v>
      </c>
      <c r="B18" t="s">
        <v>85</v>
      </c>
      <c r="C18">
        <v>3005196567</v>
      </c>
      <c r="D18" t="s">
        <v>55</v>
      </c>
      <c r="E18" s="1">
        <v>37773</v>
      </c>
      <c r="F18" s="2">
        <f ca="1">INT(YEARFRAC(E18,$H$5))</f>
        <v>12</v>
      </c>
    </row>
    <row r="19" spans="1:6" x14ac:dyDescent="0.25">
      <c r="A19" t="s">
        <v>80</v>
      </c>
      <c r="B19" t="s">
        <v>86</v>
      </c>
      <c r="C19">
        <v>3124333821</v>
      </c>
      <c r="D19" t="s">
        <v>47</v>
      </c>
      <c r="E19" s="1">
        <v>35861</v>
      </c>
      <c r="F19" s="2">
        <f ca="1">INT(YEARFRAC(E19,$H$5))</f>
        <v>18</v>
      </c>
    </row>
    <row r="20" spans="1:6" x14ac:dyDescent="0.25">
      <c r="A20" t="s">
        <v>34</v>
      </c>
      <c r="B20" t="s">
        <v>86</v>
      </c>
      <c r="C20">
        <v>3173036408</v>
      </c>
      <c r="D20" t="s">
        <v>37</v>
      </c>
      <c r="E20" s="1">
        <v>35859</v>
      </c>
      <c r="F20" s="2">
        <f ca="1">INT(YEARFRAC(E20,$H$5))</f>
        <v>18</v>
      </c>
    </row>
    <row r="21" spans="1:6" x14ac:dyDescent="0.25">
      <c r="A21" t="s">
        <v>18</v>
      </c>
      <c r="B21" t="s">
        <v>86</v>
      </c>
      <c r="C21">
        <v>3142162424</v>
      </c>
      <c r="D21" t="s">
        <v>19</v>
      </c>
      <c r="E21" s="1">
        <v>36488</v>
      </c>
      <c r="F21" s="2">
        <f ca="1">INT(YEARFRAC(E21,$H$5))</f>
        <v>16</v>
      </c>
    </row>
    <row r="22" spans="1:6" x14ac:dyDescent="0.25">
      <c r="A22" t="s">
        <v>77</v>
      </c>
      <c r="B22" t="s">
        <v>86</v>
      </c>
      <c r="C22">
        <v>3005266552</v>
      </c>
      <c r="D22" t="s">
        <v>33</v>
      </c>
      <c r="E22" s="1">
        <v>36257</v>
      </c>
      <c r="F22" s="2">
        <f ca="1">INT(YEARFRAC(E22,$H$5))</f>
        <v>17</v>
      </c>
    </row>
    <row r="23" spans="1:6" x14ac:dyDescent="0.25">
      <c r="A23" t="s">
        <v>56</v>
      </c>
      <c r="B23" t="s">
        <v>86</v>
      </c>
      <c r="C23">
        <v>3144136750</v>
      </c>
      <c r="D23" t="s">
        <v>57</v>
      </c>
      <c r="E23" s="1">
        <v>37376</v>
      </c>
      <c r="F23" s="2">
        <f ca="1">INT(YEARFRAC(E23,$H$5))</f>
        <v>13</v>
      </c>
    </row>
    <row r="24" spans="1:6" x14ac:dyDescent="0.25">
      <c r="A24" t="s">
        <v>14</v>
      </c>
      <c r="B24" t="s">
        <v>85</v>
      </c>
      <c r="C24">
        <v>3223835254</v>
      </c>
      <c r="D24" t="s">
        <v>15</v>
      </c>
      <c r="E24" s="1">
        <v>36523</v>
      </c>
      <c r="F24" s="2">
        <f ca="1">INT(YEARFRAC(E24,$H$5))</f>
        <v>16</v>
      </c>
    </row>
    <row r="25" spans="1:6" x14ac:dyDescent="0.25">
      <c r="A25" t="s">
        <v>43</v>
      </c>
      <c r="B25" t="s">
        <v>86</v>
      </c>
      <c r="C25">
        <v>3174265468</v>
      </c>
      <c r="E25" s="1">
        <v>37239</v>
      </c>
      <c r="F25" s="2">
        <f ca="1">INT(YEARFRAC(E25,$H$5))</f>
        <v>14</v>
      </c>
    </row>
    <row r="26" spans="1:6" x14ac:dyDescent="0.25">
      <c r="A26" t="s">
        <v>39</v>
      </c>
      <c r="B26" t="s">
        <v>85</v>
      </c>
      <c r="C26">
        <v>3188934855</v>
      </c>
      <c r="D26" t="s">
        <v>40</v>
      </c>
      <c r="E26" s="1">
        <v>36155</v>
      </c>
      <c r="F26" s="2">
        <f ca="1">INT(YEARFRAC(E26,$H$5))</f>
        <v>17</v>
      </c>
    </row>
    <row r="27" spans="1:6" x14ac:dyDescent="0.25">
      <c r="A27" t="s">
        <v>41</v>
      </c>
      <c r="B27" t="s">
        <v>85</v>
      </c>
      <c r="C27">
        <v>3154066759</v>
      </c>
      <c r="D27" t="s">
        <v>42</v>
      </c>
      <c r="E27" s="1">
        <v>37212</v>
      </c>
      <c r="F27" s="2">
        <f ca="1">INT(YEARFRAC(E27,$H$5))</f>
        <v>14</v>
      </c>
    </row>
    <row r="28" spans="1:6" x14ac:dyDescent="0.25">
      <c r="A28" t="s">
        <v>62</v>
      </c>
      <c r="B28" t="s">
        <v>85</v>
      </c>
      <c r="C28">
        <v>3138718654</v>
      </c>
      <c r="D28" t="s">
        <v>63</v>
      </c>
      <c r="E28" s="1">
        <v>36258</v>
      </c>
      <c r="F28" s="2">
        <f ca="1">INT(YEARFRAC(E28,$H$5))</f>
        <v>17</v>
      </c>
    </row>
    <row r="29" spans="1:6" x14ac:dyDescent="0.25">
      <c r="A29" t="s">
        <v>12</v>
      </c>
      <c r="B29" t="s">
        <v>85</v>
      </c>
      <c r="C29">
        <v>3127819071</v>
      </c>
      <c r="D29" t="s">
        <v>13</v>
      </c>
      <c r="E29" s="1">
        <v>37190</v>
      </c>
      <c r="F29" s="2">
        <f ca="1">INT(YEARFRAC(E29,$H$5))</f>
        <v>14</v>
      </c>
    </row>
    <row r="30" spans="1:6" x14ac:dyDescent="0.25">
      <c r="A30" t="s">
        <v>35</v>
      </c>
      <c r="B30" t="s">
        <v>86</v>
      </c>
      <c r="C30">
        <v>3114989979</v>
      </c>
      <c r="D30" t="s">
        <v>36</v>
      </c>
      <c r="E30" s="1">
        <v>37733</v>
      </c>
      <c r="F30" s="2">
        <f ca="1">INT(YEARFRAC(E30,$H$5))</f>
        <v>12</v>
      </c>
    </row>
    <row r="31" spans="1:6" x14ac:dyDescent="0.25">
      <c r="A31" t="s">
        <v>32</v>
      </c>
      <c r="B31" t="s">
        <v>86</v>
      </c>
      <c r="C31">
        <v>3204024355</v>
      </c>
      <c r="D31" t="s">
        <v>33</v>
      </c>
      <c r="E31" s="1">
        <v>37741</v>
      </c>
      <c r="F31" s="2">
        <f ca="1">INT(YEARFRAC(E31,$H$5))</f>
        <v>12</v>
      </c>
    </row>
    <row r="32" spans="1:6" x14ac:dyDescent="0.25">
      <c r="A32" t="s">
        <v>68</v>
      </c>
      <c r="B32" t="s">
        <v>85</v>
      </c>
      <c r="C32">
        <v>3124507085</v>
      </c>
      <c r="E32" s="1">
        <v>37346</v>
      </c>
      <c r="F32" s="2">
        <f ca="1">INT(YEARFRAC(E32,$H$5))</f>
        <v>14</v>
      </c>
    </row>
    <row r="33" spans="1:6" x14ac:dyDescent="0.25">
      <c r="A33" t="s">
        <v>91</v>
      </c>
      <c r="B33" t="s">
        <v>85</v>
      </c>
      <c r="C33">
        <v>3003218696</v>
      </c>
      <c r="F33" s="2"/>
    </row>
    <row r="34" spans="1:6" x14ac:dyDescent="0.25">
      <c r="A34" t="s">
        <v>48</v>
      </c>
      <c r="B34" t="s">
        <v>85</v>
      </c>
      <c r="C34">
        <v>3008075178</v>
      </c>
      <c r="D34" t="s">
        <v>49</v>
      </c>
      <c r="E34" s="1">
        <v>37479</v>
      </c>
      <c r="F34" s="2">
        <f ca="1">INT(YEARFRAC(E34,$H$5))</f>
        <v>13</v>
      </c>
    </row>
    <row r="35" spans="1:6" x14ac:dyDescent="0.25">
      <c r="A35" t="s">
        <v>28</v>
      </c>
      <c r="B35" t="s">
        <v>86</v>
      </c>
      <c r="C35">
        <v>2672517</v>
      </c>
      <c r="D35" t="s">
        <v>29</v>
      </c>
      <c r="E35" s="1">
        <v>36830</v>
      </c>
      <c r="F35" s="2">
        <f ca="1">INT(YEARFRAC(E35,$H$5))</f>
        <v>15</v>
      </c>
    </row>
    <row r="36" spans="1:6" x14ac:dyDescent="0.25">
      <c r="A36" t="s">
        <v>66</v>
      </c>
      <c r="B36" t="s">
        <v>85</v>
      </c>
      <c r="C36">
        <v>3015412925</v>
      </c>
      <c r="D36" t="s">
        <v>67</v>
      </c>
      <c r="E36" s="1">
        <v>37798</v>
      </c>
      <c r="F36" s="2">
        <f ca="1">INT(YEARFRAC(E36,$H$5))</f>
        <v>12</v>
      </c>
    </row>
    <row r="37" spans="1:6" x14ac:dyDescent="0.25">
      <c r="A37" t="s">
        <v>94</v>
      </c>
      <c r="B37" t="s">
        <v>85</v>
      </c>
      <c r="C37">
        <v>3214735595</v>
      </c>
      <c r="E37" s="1">
        <v>36884</v>
      </c>
      <c r="F37" s="2">
        <f ca="1">INT(YEARFRAC(E37,$H$5))</f>
        <v>15</v>
      </c>
    </row>
    <row r="38" spans="1:6" x14ac:dyDescent="0.25">
      <c r="A38" t="s">
        <v>44</v>
      </c>
      <c r="B38" t="s">
        <v>85</v>
      </c>
      <c r="C38">
        <v>3222193580</v>
      </c>
      <c r="D38" t="s">
        <v>45</v>
      </c>
      <c r="E38" s="1">
        <v>37223</v>
      </c>
      <c r="F38" s="2">
        <f ca="1">INT(YEARFRAC(E38,$H$5))</f>
        <v>14</v>
      </c>
    </row>
    <row r="39" spans="1:6" x14ac:dyDescent="0.25">
      <c r="A39" t="s">
        <v>16</v>
      </c>
      <c r="B39" t="s">
        <v>85</v>
      </c>
      <c r="C39">
        <v>3106698499</v>
      </c>
      <c r="D39" t="s">
        <v>17</v>
      </c>
      <c r="E39" s="1">
        <v>36651</v>
      </c>
      <c r="F39" s="2">
        <f ca="1">INT(YEARFRAC(E39,$H$5))</f>
        <v>15</v>
      </c>
    </row>
    <row r="40" spans="1:6" x14ac:dyDescent="0.25">
      <c r="A40" t="s">
        <v>64</v>
      </c>
      <c r="B40" t="s">
        <v>85</v>
      </c>
      <c r="C40">
        <v>3112925984</v>
      </c>
      <c r="D40" t="s">
        <v>49</v>
      </c>
      <c r="E40" s="1">
        <v>35886</v>
      </c>
      <c r="F40" s="2">
        <f ca="1">INT(YEARFRAC(E40,$H$5))</f>
        <v>18</v>
      </c>
    </row>
    <row r="41" spans="1:6" x14ac:dyDescent="0.25">
      <c r="A41" t="s">
        <v>30</v>
      </c>
      <c r="B41" t="s">
        <v>85</v>
      </c>
      <c r="C41">
        <v>2673848</v>
      </c>
      <c r="D41" t="s">
        <v>31</v>
      </c>
      <c r="E41" s="1">
        <v>38072</v>
      </c>
      <c r="F41" s="2">
        <f ca="1">INT(YEARFRAC(E41,$H$5))</f>
        <v>12</v>
      </c>
    </row>
    <row r="42" spans="1:6" x14ac:dyDescent="0.25">
      <c r="A42" s="8" t="s">
        <v>92</v>
      </c>
      <c r="B42" t="s">
        <v>85</v>
      </c>
      <c r="C42">
        <v>3124265295</v>
      </c>
      <c r="D42" t="s">
        <v>65</v>
      </c>
      <c r="E42" s="1">
        <v>37463</v>
      </c>
      <c r="F42" s="2">
        <f ca="1">INT(YEARFRAC(E42,$H$5))</f>
        <v>13</v>
      </c>
    </row>
    <row r="43" spans="1:6" x14ac:dyDescent="0.25">
      <c r="A43" t="s">
        <v>10</v>
      </c>
      <c r="B43" t="s">
        <v>85</v>
      </c>
      <c r="C43">
        <v>3213713308</v>
      </c>
      <c r="D43" t="s">
        <v>11</v>
      </c>
      <c r="E43" s="1">
        <v>37263</v>
      </c>
      <c r="F43" s="2">
        <f ca="1">INT(YEARFRAC(E43,$H$5))</f>
        <v>14</v>
      </c>
    </row>
    <row r="44" spans="1:6" x14ac:dyDescent="0.25">
      <c r="A44" s="8" t="s">
        <v>8</v>
      </c>
      <c r="B44" t="s">
        <v>85</v>
      </c>
      <c r="C44">
        <v>3112013780</v>
      </c>
      <c r="D44" t="s">
        <v>9</v>
      </c>
      <c r="E44" s="1">
        <v>36723</v>
      </c>
      <c r="F44" s="2">
        <f ca="1">INT(YEARFRAC(E44,$H$5))</f>
        <v>15</v>
      </c>
    </row>
    <row r="45" spans="1:6" x14ac:dyDescent="0.25">
      <c r="A45" s="8" t="s">
        <v>50</v>
      </c>
      <c r="B45" t="s">
        <v>85</v>
      </c>
      <c r="C45">
        <v>3108048927</v>
      </c>
      <c r="D45" t="s">
        <v>51</v>
      </c>
      <c r="E45" s="1">
        <v>37098</v>
      </c>
      <c r="F45" s="2">
        <f ca="1">INT(YEARFRAC(E45,$H$5))</f>
        <v>14</v>
      </c>
    </row>
    <row r="46" spans="1:6" x14ac:dyDescent="0.25">
      <c r="A46" t="s">
        <v>95</v>
      </c>
      <c r="F46" s="2"/>
    </row>
    <row r="47" spans="1:6" x14ac:dyDescent="0.25">
      <c r="A47" t="s">
        <v>96</v>
      </c>
      <c r="F47" s="2"/>
    </row>
    <row r="48" spans="1:6" x14ac:dyDescent="0.25">
      <c r="F48" s="2"/>
    </row>
    <row r="49" spans="6:6" x14ac:dyDescent="0.25">
      <c r="F49" s="2"/>
    </row>
    <row r="50" spans="6:6" x14ac:dyDescent="0.25">
      <c r="F50" s="2"/>
    </row>
    <row r="51" spans="6:6" x14ac:dyDescent="0.25">
      <c r="F51" s="2"/>
    </row>
    <row r="52" spans="6:6" x14ac:dyDescent="0.25">
      <c r="F52" s="2"/>
    </row>
    <row r="53" spans="6:6" x14ac:dyDescent="0.25">
      <c r="F53" s="2"/>
    </row>
    <row r="54" spans="6:6" x14ac:dyDescent="0.25">
      <c r="F54" s="2"/>
    </row>
    <row r="55" spans="6:6" x14ac:dyDescent="0.25">
      <c r="F55" s="2"/>
    </row>
    <row r="56" spans="6:6" x14ac:dyDescent="0.25">
      <c r="F56" s="2"/>
    </row>
    <row r="57" spans="6:6" x14ac:dyDescent="0.25">
      <c r="F57" s="2"/>
    </row>
    <row r="58" spans="6:6" x14ac:dyDescent="0.25">
      <c r="F58" s="2"/>
    </row>
    <row r="59" spans="6:6" x14ac:dyDescent="0.25">
      <c r="F59" s="2"/>
    </row>
    <row r="60" spans="6:6" x14ac:dyDescent="0.25">
      <c r="F60" s="2"/>
    </row>
    <row r="61" spans="6:6" x14ac:dyDescent="0.25">
      <c r="F61" s="2"/>
    </row>
    <row r="62" spans="6:6" x14ac:dyDescent="0.25">
      <c r="F62" s="2"/>
    </row>
    <row r="63" spans="6:6" x14ac:dyDescent="0.25">
      <c r="F63" s="2"/>
    </row>
    <row r="64" spans="6:6" x14ac:dyDescent="0.25">
      <c r="F64" s="2"/>
    </row>
    <row r="65" spans="6:6" x14ac:dyDescent="0.25">
      <c r="F65" s="2"/>
    </row>
    <row r="66" spans="6:6" x14ac:dyDescent="0.25">
      <c r="F66" s="2"/>
    </row>
    <row r="67" spans="6:6" x14ac:dyDescent="0.25">
      <c r="F67" s="2"/>
    </row>
    <row r="68" spans="6:6" x14ac:dyDescent="0.25">
      <c r="F68" s="2"/>
    </row>
    <row r="69" spans="6:6" x14ac:dyDescent="0.25">
      <c r="F69" s="2"/>
    </row>
    <row r="70" spans="6:6" x14ac:dyDescent="0.25">
      <c r="F70" s="2"/>
    </row>
    <row r="71" spans="6:6" x14ac:dyDescent="0.25">
      <c r="F71" s="2"/>
    </row>
    <row r="72" spans="6:6" x14ac:dyDescent="0.25">
      <c r="F72" s="2"/>
    </row>
    <row r="73" spans="6:6" x14ac:dyDescent="0.25">
      <c r="F73" s="2"/>
    </row>
    <row r="74" spans="6:6" x14ac:dyDescent="0.25">
      <c r="F74" s="2"/>
    </row>
    <row r="75" spans="6:6" x14ac:dyDescent="0.25">
      <c r="F75" s="2"/>
    </row>
    <row r="76" spans="6:6" x14ac:dyDescent="0.25">
      <c r="F76" s="2"/>
    </row>
    <row r="77" spans="6:6" x14ac:dyDescent="0.25">
      <c r="F77" s="2"/>
    </row>
    <row r="78" spans="6:6" x14ac:dyDescent="0.25">
      <c r="F78" s="2"/>
    </row>
    <row r="79" spans="6:6" x14ac:dyDescent="0.25">
      <c r="F79" s="2"/>
    </row>
    <row r="80" spans="6:6" x14ac:dyDescent="0.25">
      <c r="F80" s="2"/>
    </row>
    <row r="81" spans="6:6" x14ac:dyDescent="0.25">
      <c r="F81" s="2"/>
    </row>
  </sheetData>
  <autoFilter ref="A1:F45">
    <sortState ref="A2:F45">
      <sortCondition ref="A1:A45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A2" sqref="A2"/>
    </sheetView>
  </sheetViews>
  <sheetFormatPr baseColWidth="10" defaultRowHeight="15" x14ac:dyDescent="0.25"/>
  <cols>
    <col min="1" max="1" width="42.140625" customWidth="1"/>
    <col min="2" max="2" width="11.7109375" customWidth="1"/>
    <col min="3" max="3" width="31.7109375" customWidth="1"/>
    <col min="4" max="4" width="34.5703125" customWidth="1"/>
    <col min="5" max="5" width="31.5703125" customWidth="1"/>
    <col min="6" max="6" width="7.85546875" customWidth="1"/>
    <col min="8" max="8" width="17.140625" customWidth="1"/>
  </cols>
  <sheetData>
    <row r="1" spans="1:8" x14ac:dyDescent="0.25">
      <c r="A1" s="3" t="s">
        <v>2</v>
      </c>
      <c r="B1" s="3" t="s">
        <v>84</v>
      </c>
      <c r="C1" s="3" t="s">
        <v>3</v>
      </c>
      <c r="D1" s="3" t="s">
        <v>4</v>
      </c>
      <c r="E1" s="3" t="s">
        <v>5</v>
      </c>
      <c r="F1" s="3" t="s">
        <v>27</v>
      </c>
    </row>
    <row r="2" spans="1:8" x14ac:dyDescent="0.25">
      <c r="A2" t="s">
        <v>16</v>
      </c>
      <c r="B2" t="s">
        <v>85</v>
      </c>
      <c r="C2">
        <v>3106698499</v>
      </c>
      <c r="D2" t="s">
        <v>17</v>
      </c>
      <c r="E2" s="1">
        <v>36651</v>
      </c>
      <c r="F2" s="2">
        <f t="shared" ref="F2:F7" ca="1" si="0">INT(YEARFRAC(E2,$H$5))</f>
        <v>15</v>
      </c>
    </row>
    <row r="3" spans="1:8" x14ac:dyDescent="0.25">
      <c r="A3" t="s">
        <v>22</v>
      </c>
      <c r="B3" t="s">
        <v>85</v>
      </c>
      <c r="C3">
        <v>3115355553</v>
      </c>
      <c r="D3" t="s">
        <v>23</v>
      </c>
      <c r="E3" s="1">
        <v>37256</v>
      </c>
      <c r="F3" s="2">
        <f t="shared" ca="1" si="0"/>
        <v>14</v>
      </c>
    </row>
    <row r="4" spans="1:8" x14ac:dyDescent="0.25">
      <c r="A4" t="s">
        <v>12</v>
      </c>
      <c r="B4" t="s">
        <v>85</v>
      </c>
      <c r="C4">
        <v>3127819071</v>
      </c>
      <c r="D4" t="s">
        <v>13</v>
      </c>
      <c r="E4" s="1">
        <v>37190</v>
      </c>
      <c r="F4" s="2">
        <f t="shared" ca="1" si="0"/>
        <v>14</v>
      </c>
      <c r="H4" s="4" t="s">
        <v>26</v>
      </c>
    </row>
    <row r="5" spans="1:8" x14ac:dyDescent="0.25">
      <c r="A5" t="s">
        <v>44</v>
      </c>
      <c r="B5" t="s">
        <v>85</v>
      </c>
      <c r="C5">
        <v>3222193580</v>
      </c>
      <c r="D5" t="s">
        <v>45</v>
      </c>
      <c r="E5" s="1">
        <v>37223</v>
      </c>
      <c r="F5" s="2">
        <f t="shared" ca="1" si="0"/>
        <v>14</v>
      </c>
      <c r="H5" s="5">
        <f ca="1">TODAY()</f>
        <v>42477</v>
      </c>
    </row>
    <row r="6" spans="1:8" x14ac:dyDescent="0.25">
      <c r="A6" t="s">
        <v>66</v>
      </c>
      <c r="B6" t="s">
        <v>85</v>
      </c>
      <c r="C6">
        <v>3015412925</v>
      </c>
      <c r="D6" t="s">
        <v>67</v>
      </c>
      <c r="E6" s="1">
        <v>37798</v>
      </c>
      <c r="F6" s="2">
        <f t="shared" ca="1" si="0"/>
        <v>12</v>
      </c>
    </row>
    <row r="7" spans="1:8" x14ac:dyDescent="0.25">
      <c r="A7" t="s">
        <v>30</v>
      </c>
      <c r="B7" t="s">
        <v>85</v>
      </c>
      <c r="C7">
        <v>2673848</v>
      </c>
      <c r="D7" t="s">
        <v>31</v>
      </c>
      <c r="E7" s="1">
        <v>38072</v>
      </c>
      <c r="F7" s="2">
        <f t="shared" ca="1" si="0"/>
        <v>12</v>
      </c>
    </row>
    <row r="8" spans="1:8" x14ac:dyDescent="0.25">
      <c r="A8" t="s">
        <v>89</v>
      </c>
      <c r="B8" t="s">
        <v>85</v>
      </c>
      <c r="E8" s="1"/>
      <c r="F8" s="2"/>
      <c r="H8" s="4" t="s">
        <v>83</v>
      </c>
    </row>
    <row r="9" spans="1:8" x14ac:dyDescent="0.25">
      <c r="A9" t="s">
        <v>90</v>
      </c>
      <c r="B9" t="s">
        <v>85</v>
      </c>
      <c r="E9" s="1"/>
      <c r="F9" s="2"/>
      <c r="H9" s="7">
        <f ca="1">INT(AVERAGE(F2:F48))</f>
        <v>14</v>
      </c>
    </row>
    <row r="10" spans="1:8" x14ac:dyDescent="0.25">
      <c r="A10" t="s">
        <v>52</v>
      </c>
      <c r="B10" t="s">
        <v>86</v>
      </c>
      <c r="C10">
        <v>3132890052</v>
      </c>
      <c r="D10" t="s">
        <v>53</v>
      </c>
      <c r="E10" s="1">
        <v>36301</v>
      </c>
      <c r="F10" s="2">
        <f t="shared" ref="F10:F16" ca="1" si="1">INT(YEARFRAC(E10,$H$5))</f>
        <v>16</v>
      </c>
    </row>
    <row r="11" spans="1:8" x14ac:dyDescent="0.25">
      <c r="A11" t="s">
        <v>28</v>
      </c>
      <c r="B11" t="s">
        <v>86</v>
      </c>
      <c r="C11">
        <v>2672517</v>
      </c>
      <c r="D11" t="s">
        <v>29</v>
      </c>
      <c r="E11" s="1">
        <v>36830</v>
      </c>
      <c r="F11" s="2">
        <f t="shared" ca="1" si="1"/>
        <v>15</v>
      </c>
    </row>
    <row r="12" spans="1:8" x14ac:dyDescent="0.25">
      <c r="A12" t="s">
        <v>58</v>
      </c>
      <c r="B12" t="s">
        <v>86</v>
      </c>
      <c r="C12">
        <v>3124755243</v>
      </c>
      <c r="D12" t="s">
        <v>59</v>
      </c>
      <c r="E12" s="1">
        <v>37042</v>
      </c>
      <c r="F12" s="2">
        <f t="shared" ca="1" si="1"/>
        <v>14</v>
      </c>
      <c r="H12" s="4" t="s">
        <v>87</v>
      </c>
    </row>
    <row r="13" spans="1:8" x14ac:dyDescent="0.25">
      <c r="A13" t="s">
        <v>43</v>
      </c>
      <c r="B13" t="s">
        <v>86</v>
      </c>
      <c r="C13">
        <v>3174265468</v>
      </c>
      <c r="E13" s="1">
        <v>37239</v>
      </c>
      <c r="F13" s="2">
        <f t="shared" ca="1" si="1"/>
        <v>14</v>
      </c>
      <c r="H13" s="6">
        <f>COUNTIF(B2:B52,"M")</f>
        <v>6</v>
      </c>
    </row>
    <row r="14" spans="1:8" x14ac:dyDescent="0.25">
      <c r="A14" t="s">
        <v>24</v>
      </c>
      <c r="B14" t="s">
        <v>86</v>
      </c>
      <c r="C14">
        <v>3008886317</v>
      </c>
      <c r="D14" t="s">
        <v>25</v>
      </c>
      <c r="E14" s="1">
        <v>36901</v>
      </c>
      <c r="F14" s="2">
        <f t="shared" ca="1" si="1"/>
        <v>15</v>
      </c>
      <c r="H14" s="4" t="s">
        <v>88</v>
      </c>
    </row>
    <row r="15" spans="1:8" x14ac:dyDescent="0.25">
      <c r="A15" t="s">
        <v>56</v>
      </c>
      <c r="B15" t="s">
        <v>86</v>
      </c>
      <c r="C15">
        <v>3144136750</v>
      </c>
      <c r="D15" t="s">
        <v>57</v>
      </c>
      <c r="E15" s="1">
        <v>37376</v>
      </c>
      <c r="F15" s="2">
        <f t="shared" ca="1" si="1"/>
        <v>13</v>
      </c>
      <c r="H15" s="6">
        <f>COUNTIF(B2:B54,"F")</f>
        <v>9</v>
      </c>
    </row>
    <row r="16" spans="1:8" x14ac:dyDescent="0.25">
      <c r="A16" t="s">
        <v>94</v>
      </c>
      <c r="B16" t="s">
        <v>85</v>
      </c>
      <c r="E16" s="1">
        <v>36884</v>
      </c>
      <c r="F16" s="2">
        <f t="shared" ca="1" si="1"/>
        <v>15</v>
      </c>
    </row>
    <row r="17" spans="5:6" x14ac:dyDescent="0.25">
      <c r="E17" s="1"/>
      <c r="F17" s="2"/>
    </row>
    <row r="18" spans="5:6" x14ac:dyDescent="0.25">
      <c r="E18" s="1"/>
      <c r="F18" s="2"/>
    </row>
    <row r="19" spans="5:6" x14ac:dyDescent="0.25">
      <c r="E19" s="1"/>
      <c r="F19" s="2"/>
    </row>
    <row r="20" spans="5:6" x14ac:dyDescent="0.25">
      <c r="E20" s="1"/>
      <c r="F20" s="2"/>
    </row>
    <row r="21" spans="5:6" x14ac:dyDescent="0.25">
      <c r="E21" s="1"/>
      <c r="F21" s="2"/>
    </row>
    <row r="22" spans="5:6" x14ac:dyDescent="0.25">
      <c r="E22" s="1"/>
      <c r="F22" s="2"/>
    </row>
    <row r="31" spans="5:6" x14ac:dyDescent="0.25">
      <c r="E31" s="1"/>
      <c r="F31" s="2"/>
    </row>
    <row r="32" spans="5:6" x14ac:dyDescent="0.25">
      <c r="E32" s="1"/>
      <c r="F32" s="2"/>
    </row>
    <row r="39" spans="5:6" x14ac:dyDescent="0.25">
      <c r="E39" s="1"/>
      <c r="F39" s="2"/>
    </row>
    <row r="46" spans="5:6" x14ac:dyDescent="0.25">
      <c r="E46" s="1"/>
      <c r="F46" s="2"/>
    </row>
    <row r="47" spans="5:6" x14ac:dyDescent="0.25">
      <c r="E47" s="1"/>
      <c r="F47" s="2"/>
    </row>
    <row r="48" spans="5:6" x14ac:dyDescent="0.25">
      <c r="E48" s="1"/>
      <c r="F48" s="2"/>
    </row>
    <row r="49" spans="6:6" x14ac:dyDescent="0.25">
      <c r="F49" s="2"/>
    </row>
    <row r="50" spans="6:6" x14ac:dyDescent="0.25">
      <c r="F50" s="2"/>
    </row>
    <row r="51" spans="6:6" x14ac:dyDescent="0.25">
      <c r="F51" s="2"/>
    </row>
    <row r="52" spans="6:6" x14ac:dyDescent="0.25">
      <c r="F52" s="2"/>
    </row>
    <row r="53" spans="6:6" x14ac:dyDescent="0.25">
      <c r="F53" s="2"/>
    </row>
    <row r="54" spans="6:6" x14ac:dyDescent="0.25">
      <c r="F54" s="2"/>
    </row>
    <row r="55" spans="6:6" x14ac:dyDescent="0.25">
      <c r="F55" s="2"/>
    </row>
    <row r="56" spans="6:6" x14ac:dyDescent="0.25">
      <c r="F56" s="2"/>
    </row>
    <row r="57" spans="6:6" x14ac:dyDescent="0.25">
      <c r="F57" s="2"/>
    </row>
    <row r="58" spans="6:6" x14ac:dyDescent="0.25">
      <c r="F58" s="2"/>
    </row>
    <row r="59" spans="6:6" x14ac:dyDescent="0.25">
      <c r="F59" s="2"/>
    </row>
    <row r="60" spans="6:6" x14ac:dyDescent="0.25">
      <c r="F60" s="2"/>
    </row>
    <row r="61" spans="6:6" x14ac:dyDescent="0.25">
      <c r="F61" s="2"/>
    </row>
    <row r="62" spans="6:6" x14ac:dyDescent="0.25">
      <c r="F62" s="2"/>
    </row>
    <row r="63" spans="6:6" x14ac:dyDescent="0.25">
      <c r="F63" s="2"/>
    </row>
    <row r="64" spans="6:6" x14ac:dyDescent="0.25">
      <c r="F64" s="2"/>
    </row>
    <row r="65" spans="6:6" x14ac:dyDescent="0.25">
      <c r="F65" s="2"/>
    </row>
    <row r="66" spans="6:6" x14ac:dyDescent="0.25">
      <c r="F66" s="2"/>
    </row>
    <row r="67" spans="6:6" x14ac:dyDescent="0.25">
      <c r="F67" s="2"/>
    </row>
    <row r="68" spans="6:6" x14ac:dyDescent="0.25">
      <c r="F68" s="2"/>
    </row>
    <row r="69" spans="6:6" x14ac:dyDescent="0.25">
      <c r="F69" s="2"/>
    </row>
    <row r="70" spans="6:6" x14ac:dyDescent="0.25">
      <c r="F70" s="2"/>
    </row>
    <row r="71" spans="6:6" x14ac:dyDescent="0.25">
      <c r="F71" s="2"/>
    </row>
    <row r="72" spans="6:6" x14ac:dyDescent="0.25">
      <c r="F72" s="2"/>
    </row>
    <row r="73" spans="6:6" x14ac:dyDescent="0.25">
      <c r="F73" s="2"/>
    </row>
    <row r="74" spans="6:6" x14ac:dyDescent="0.25">
      <c r="F74" s="2"/>
    </row>
    <row r="75" spans="6:6" x14ac:dyDescent="0.25">
      <c r="F75" s="2"/>
    </row>
    <row r="76" spans="6:6" x14ac:dyDescent="0.25">
      <c r="F76" s="2"/>
    </row>
    <row r="77" spans="6:6" x14ac:dyDescent="0.25">
      <c r="F77" s="2"/>
    </row>
    <row r="78" spans="6:6" x14ac:dyDescent="0.25">
      <c r="F78" s="2"/>
    </row>
    <row r="79" spans="6:6" x14ac:dyDescent="0.25">
      <c r="F79" s="2"/>
    </row>
    <row r="80" spans="6:6" x14ac:dyDescent="0.25">
      <c r="F80" s="2"/>
    </row>
    <row r="81" spans="6:6" x14ac:dyDescent="0.25">
      <c r="F81" s="2"/>
    </row>
    <row r="82" spans="6:6" x14ac:dyDescent="0.25">
      <c r="F82" s="2"/>
    </row>
    <row r="83" spans="6:6" x14ac:dyDescent="0.25">
      <c r="F83" s="2"/>
    </row>
    <row r="84" spans="6:6" x14ac:dyDescent="0.25">
      <c r="F84" s="2"/>
    </row>
    <row r="85" spans="6:6" x14ac:dyDescent="0.25">
      <c r="F85" s="2"/>
    </row>
  </sheetData>
  <autoFilter ref="A1:F1">
    <sortState ref="A2:F15">
      <sortCondition ref="B1"/>
    </sortState>
  </autoFilter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MEC</vt:lpstr>
      <vt:lpstr>ACOLITOS</vt:lpstr>
      <vt:lpstr>Hoja2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Milton</dc:creator>
  <cp:lastModifiedBy>aniela</cp:lastModifiedBy>
  <dcterms:created xsi:type="dcterms:W3CDTF">2016-02-14T17:25:54Z</dcterms:created>
  <dcterms:modified xsi:type="dcterms:W3CDTF">2016-04-18T01:25:10Z</dcterms:modified>
</cp:coreProperties>
</file>