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09\Desktop\"/>
    </mc:Choice>
  </mc:AlternateContent>
  <xr:revisionPtr revIDLastSave="0" documentId="13_ncr:1_{FAE68BE4-8663-4D4E-B52E-5AF640C5D084}" xr6:coauthVersionLast="47" xr6:coauthVersionMax="47" xr10:uidLastSave="{00000000-0000-0000-0000-000000000000}"/>
  <bookViews>
    <workbookView xWindow="-108" yWindow="-108" windowWidth="23256" windowHeight="12456" xr2:uid="{0C3D8840-EA0F-454B-9E17-8BD5FBA5E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5" i="1" l="1"/>
  <c r="AE14" i="1"/>
  <c r="AE13" i="1"/>
  <c r="AE12" i="1"/>
  <c r="AE11" i="1"/>
  <c r="AE10" i="1"/>
  <c r="AE9" i="1"/>
  <c r="AE8" i="1"/>
  <c r="AE7" i="1"/>
  <c r="AE6" i="1"/>
  <c r="AE5" i="1"/>
  <c r="AE4" i="1"/>
  <c r="AC15" i="1"/>
  <c r="AC14" i="1"/>
  <c r="AC13" i="1"/>
  <c r="AC12" i="1"/>
  <c r="AC11" i="1"/>
  <c r="AC10" i="1"/>
  <c r="AC9" i="1"/>
  <c r="AC8" i="1"/>
  <c r="AC7" i="1"/>
  <c r="AC6" i="1"/>
  <c r="AC5" i="1"/>
  <c r="AC4" i="1"/>
  <c r="AA15" i="1"/>
  <c r="AA13" i="1"/>
  <c r="AA14" i="1"/>
  <c r="AA12" i="1"/>
  <c r="AA11" i="1"/>
  <c r="AA10" i="1"/>
  <c r="AA9" i="1"/>
  <c r="AA8" i="1"/>
  <c r="AA7" i="1"/>
  <c r="AA6" i="1"/>
  <c r="AA5" i="1"/>
  <c r="AA4" i="1"/>
  <c r="Y15" i="1"/>
  <c r="Y14" i="1"/>
  <c r="Y13" i="1"/>
  <c r="Y12" i="1"/>
  <c r="Y11" i="1"/>
  <c r="Y10" i="1"/>
  <c r="Y9" i="1"/>
  <c r="Y8" i="1"/>
  <c r="Y7" i="1"/>
  <c r="Y6" i="1"/>
  <c r="Y5" i="1"/>
  <c r="Y4" i="1"/>
  <c r="V12" i="1"/>
  <c r="V15" i="1"/>
  <c r="V14" i="1"/>
  <c r="V13" i="1"/>
  <c r="V11" i="1"/>
  <c r="V10" i="1"/>
  <c r="V9" i="1"/>
  <c r="V8" i="1"/>
  <c r="V7" i="1"/>
  <c r="V6" i="1"/>
  <c r="V5" i="1"/>
  <c r="V4" i="1"/>
  <c r="M4" i="1"/>
  <c r="T15" i="1"/>
  <c r="T14" i="1"/>
  <c r="T13" i="1"/>
  <c r="T12" i="1"/>
  <c r="T11" i="1"/>
  <c r="T10" i="1"/>
  <c r="T9" i="1"/>
  <c r="T8" i="1"/>
  <c r="T7" i="1"/>
  <c r="T6" i="1"/>
  <c r="T5" i="1"/>
  <c r="T4" i="1"/>
  <c r="R15" i="1"/>
  <c r="R14" i="1"/>
  <c r="R13" i="1"/>
  <c r="R12" i="1"/>
  <c r="R11" i="1"/>
  <c r="R10" i="1"/>
  <c r="R9" i="1"/>
  <c r="R8" i="1"/>
  <c r="R7" i="1"/>
  <c r="R6" i="1"/>
  <c r="R5" i="1"/>
  <c r="R4" i="1"/>
  <c r="P15" i="1"/>
  <c r="P14" i="1"/>
  <c r="P13" i="1"/>
  <c r="P12" i="1"/>
  <c r="P11" i="1"/>
  <c r="P10" i="1"/>
  <c r="P9" i="1"/>
  <c r="P8" i="1"/>
  <c r="P7" i="1"/>
  <c r="P6" i="1"/>
  <c r="P5" i="1"/>
  <c r="P4" i="1"/>
  <c r="M15" i="1"/>
  <c r="M14" i="1"/>
  <c r="M13" i="1"/>
  <c r="M12" i="1"/>
  <c r="M11" i="1"/>
  <c r="M10" i="1"/>
  <c r="M9" i="1"/>
  <c r="M8" i="1"/>
  <c r="M7" i="1"/>
  <c r="M6" i="1"/>
  <c r="M5" i="1"/>
  <c r="K15" i="1"/>
  <c r="K14" i="1"/>
  <c r="K13" i="1"/>
  <c r="K12" i="1"/>
  <c r="K11" i="1"/>
  <c r="K10" i="1"/>
  <c r="K9" i="1"/>
  <c r="K8" i="1"/>
  <c r="K7" i="1"/>
  <c r="K6" i="1"/>
  <c r="K5" i="1"/>
  <c r="K4" i="1"/>
  <c r="I15" i="1"/>
  <c r="I14" i="1"/>
  <c r="I13" i="1"/>
  <c r="I12" i="1"/>
  <c r="I11" i="1"/>
  <c r="I10" i="1"/>
  <c r="I9" i="1"/>
  <c r="I8" i="1"/>
  <c r="I7" i="1"/>
  <c r="I6" i="1"/>
  <c r="I5" i="1"/>
  <c r="I4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<sst xmlns="http://schemas.openxmlformats.org/spreadsheetml/2006/main" count="45" uniqueCount="14">
  <si>
    <t xml:space="preserve">speed </t>
  </si>
  <si>
    <t xml:space="preserve">10ms delay </t>
  </si>
  <si>
    <t xml:space="preserve">1cm </t>
  </si>
  <si>
    <t>5cm</t>
  </si>
  <si>
    <t xml:space="preserve">10cm </t>
  </si>
  <si>
    <t>15 cm</t>
  </si>
  <si>
    <t>15cm</t>
  </si>
  <si>
    <t xml:space="preserve">15ms delay </t>
  </si>
  <si>
    <t>1cm</t>
  </si>
  <si>
    <t xml:space="preserve">15cm </t>
  </si>
  <si>
    <t xml:space="preserve">20ms delay </t>
  </si>
  <si>
    <t xml:space="preserve">POWER </t>
  </si>
  <si>
    <t>POWER</t>
  </si>
  <si>
    <t xml:space="preserve">0 delay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</si>
</sst>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 cm 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6245370370370371"/>
          <c:w val="0.81862729658792655"/>
          <c:h val="0.51681284631087776"/>
        </c:manualLayout>
      </c:layout>
      <c:lineChart>
        <c:grouping val="standard"/>
        <c:varyColors val="0"/>
        <c:ser>
          <c:idx val="0"/>
          <c:order val="0"/>
          <c:tx>
            <c:v>Zero Delay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Sheet1!$B$4:$B$15</c:f>
              <c:numCache>
                <c:formatCode>General</c:formatCode>
                <c:ptCount val="12"/>
                <c:pt idx="0">
                  <c:v>2334</c:v>
                </c:pt>
                <c:pt idx="1">
                  <c:v>2334</c:v>
                </c:pt>
                <c:pt idx="2">
                  <c:v>2334</c:v>
                </c:pt>
                <c:pt idx="3">
                  <c:v>2334</c:v>
                </c:pt>
                <c:pt idx="4">
                  <c:v>2334</c:v>
                </c:pt>
                <c:pt idx="5">
                  <c:v>2334</c:v>
                </c:pt>
                <c:pt idx="6">
                  <c:v>2334</c:v>
                </c:pt>
                <c:pt idx="7">
                  <c:v>2334</c:v>
                </c:pt>
                <c:pt idx="8">
                  <c:v>2334</c:v>
                </c:pt>
                <c:pt idx="9">
                  <c:v>2334</c:v>
                </c:pt>
                <c:pt idx="10">
                  <c:v>2334</c:v>
                </c:pt>
                <c:pt idx="11">
                  <c:v>2334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2-42A0-B7E5-352AABE514AD}"/>
            </c:ext>
          </c:extLst>
        </c:ser>
        <c:ser>
          <c:idx val="1"/>
          <c:order val="1"/>
          <c:tx>
            <c:v>10ms Delay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Sheet1!$H$4:$H$15</c:f>
              <c:numCache>
                <c:formatCode>General</c:formatCode>
                <c:ptCount val="12"/>
                <c:pt idx="0">
                  <c:v>2330</c:v>
                </c:pt>
                <c:pt idx="1">
                  <c:v>2328</c:v>
                </c:pt>
                <c:pt idx="2">
                  <c:v>2322</c:v>
                </c:pt>
                <c:pt idx="3">
                  <c:v>2304</c:v>
                </c:pt>
                <c:pt idx="4">
                  <c:v>2287</c:v>
                </c:pt>
                <c:pt idx="5">
                  <c:v>2268</c:v>
                </c:pt>
                <c:pt idx="6">
                  <c:v>2244</c:v>
                </c:pt>
                <c:pt idx="7">
                  <c:v>2219</c:v>
                </c:pt>
                <c:pt idx="8">
                  <c:v>2193</c:v>
                </c:pt>
                <c:pt idx="9">
                  <c:v>2163</c:v>
                </c:pt>
                <c:pt idx="10">
                  <c:v>2137</c:v>
                </c:pt>
                <c:pt idx="11">
                  <c:v>2105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A2-42A0-B7E5-352AABE514AD}"/>
            </c:ext>
          </c:extLst>
        </c:ser>
        <c:ser>
          <c:idx val="2"/>
          <c:order val="2"/>
          <c:tx>
            <c:v>15ms Delay 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Sheet1!$Q$4:$Q$15</c:f>
              <c:numCache>
                <c:formatCode>General</c:formatCode>
                <c:ptCount val="12"/>
                <c:pt idx="0">
                  <c:v>2342</c:v>
                </c:pt>
                <c:pt idx="1">
                  <c:v>2322</c:v>
                </c:pt>
                <c:pt idx="2">
                  <c:v>2302</c:v>
                </c:pt>
                <c:pt idx="3">
                  <c:v>2268</c:v>
                </c:pt>
                <c:pt idx="4">
                  <c:v>2237</c:v>
                </c:pt>
                <c:pt idx="5">
                  <c:v>2169</c:v>
                </c:pt>
                <c:pt idx="6">
                  <c:v>2150</c:v>
                </c:pt>
                <c:pt idx="7">
                  <c:v>2105</c:v>
                </c:pt>
                <c:pt idx="8">
                  <c:v>2044</c:v>
                </c:pt>
                <c:pt idx="9">
                  <c:v>1993</c:v>
                </c:pt>
                <c:pt idx="10">
                  <c:v>1942</c:v>
                </c:pt>
                <c:pt idx="11">
                  <c:v>1894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A2-42A0-B7E5-352AABE514AD}"/>
            </c:ext>
          </c:extLst>
        </c:ser>
        <c:ser>
          <c:idx val="3"/>
          <c:order val="3"/>
          <c:tx>
            <c:v>20ms Delay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Sheet1!$Z$4:$Z$15</c:f>
              <c:numCache>
                <c:formatCode>General</c:formatCode>
                <c:ptCount val="12"/>
                <c:pt idx="0">
                  <c:v>2328</c:v>
                </c:pt>
                <c:pt idx="1">
                  <c:v>2304</c:v>
                </c:pt>
                <c:pt idx="2">
                  <c:v>2268</c:v>
                </c:pt>
                <c:pt idx="3">
                  <c:v>2219</c:v>
                </c:pt>
                <c:pt idx="4">
                  <c:v>2163</c:v>
                </c:pt>
                <c:pt idx="5">
                  <c:v>2105</c:v>
                </c:pt>
                <c:pt idx="6">
                  <c:v>2028</c:v>
                </c:pt>
                <c:pt idx="7">
                  <c:v>1958</c:v>
                </c:pt>
                <c:pt idx="8">
                  <c:v>1894</c:v>
                </c:pt>
                <c:pt idx="9">
                  <c:v>1817</c:v>
                </c:pt>
                <c:pt idx="10">
                  <c:v>1748</c:v>
                </c:pt>
                <c:pt idx="11">
                  <c:v>1677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A2-42A0-B7E5-352AABE5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540144"/>
        <c:axId val="552541104"/>
      </c:lineChart>
      <c:catAx>
        <c:axId val="55254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 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41104"/>
        <c:crosses val="autoZero"/>
        <c:auto val="1"/>
        <c:lblAlgn val="ctr"/>
        <c:lblOffset val="100"/>
        <c:noMultiLvlLbl val="0"/>
      </c:catAx>
      <c:valAx>
        <c:axId val="5525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4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5 cm 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Zero Delay 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Sheet1!$C$4:$C$15</c:f>
              <c:numCache>
                <c:formatCode>General</c:formatCode>
                <c:ptCount val="12"/>
                <c:pt idx="0">
                  <c:v>374.9</c:v>
                </c:pt>
                <c:pt idx="1">
                  <c:v>374.9</c:v>
                </c:pt>
                <c:pt idx="2">
                  <c:v>374.9</c:v>
                </c:pt>
                <c:pt idx="3">
                  <c:v>374.9</c:v>
                </c:pt>
                <c:pt idx="4">
                  <c:v>374.9</c:v>
                </c:pt>
                <c:pt idx="5">
                  <c:v>374.9</c:v>
                </c:pt>
                <c:pt idx="6">
                  <c:v>374.9</c:v>
                </c:pt>
                <c:pt idx="7">
                  <c:v>374.9</c:v>
                </c:pt>
                <c:pt idx="8">
                  <c:v>374.9</c:v>
                </c:pt>
                <c:pt idx="9">
                  <c:v>374.9</c:v>
                </c:pt>
                <c:pt idx="10">
                  <c:v>374.9</c:v>
                </c:pt>
                <c:pt idx="11">
                  <c:v>374.9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0-4038-ABE7-D7219757E36A}"/>
            </c:ext>
          </c:extLst>
        </c:ser>
        <c:ser>
          <c:idx val="1"/>
          <c:order val="1"/>
          <c:tx>
            <c:v>10ms Delay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Sheet1!$J$4:$J$15</c:f>
              <c:numCache>
                <c:formatCode>General</c:formatCode>
                <c:ptCount val="12"/>
                <c:pt idx="0">
                  <c:v>374.9</c:v>
                </c:pt>
                <c:pt idx="1">
                  <c:v>374.1</c:v>
                </c:pt>
                <c:pt idx="2">
                  <c:v>373.8</c:v>
                </c:pt>
                <c:pt idx="3">
                  <c:v>373.2</c:v>
                </c:pt>
                <c:pt idx="4">
                  <c:v>373.1</c:v>
                </c:pt>
                <c:pt idx="5">
                  <c:v>370.4</c:v>
                </c:pt>
                <c:pt idx="6">
                  <c:v>372</c:v>
                </c:pt>
                <c:pt idx="7">
                  <c:v>371.6</c:v>
                </c:pt>
                <c:pt idx="8">
                  <c:v>370.4</c:v>
                </c:pt>
                <c:pt idx="9">
                  <c:v>368.7</c:v>
                </c:pt>
                <c:pt idx="10">
                  <c:v>368</c:v>
                </c:pt>
                <c:pt idx="11">
                  <c:v>366.5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0-4038-ABE7-D7219757E36A}"/>
            </c:ext>
          </c:extLst>
        </c:ser>
        <c:ser>
          <c:idx val="2"/>
          <c:order val="2"/>
          <c:tx>
            <c:v>15ms Delay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Sheet1!$S$4:$S$15</c:f>
              <c:numCache>
                <c:formatCode>General</c:formatCode>
                <c:ptCount val="12"/>
                <c:pt idx="0">
                  <c:v>374.1</c:v>
                </c:pt>
                <c:pt idx="1">
                  <c:v>373.8</c:v>
                </c:pt>
                <c:pt idx="2">
                  <c:v>371.3</c:v>
                </c:pt>
                <c:pt idx="3">
                  <c:v>370.4</c:v>
                </c:pt>
                <c:pt idx="4">
                  <c:v>365.7</c:v>
                </c:pt>
                <c:pt idx="5">
                  <c:v>364.8</c:v>
                </c:pt>
                <c:pt idx="6">
                  <c:v>363.1</c:v>
                </c:pt>
                <c:pt idx="7">
                  <c:v>362.8</c:v>
                </c:pt>
                <c:pt idx="8">
                  <c:v>356.8</c:v>
                </c:pt>
                <c:pt idx="9">
                  <c:v>354.3</c:v>
                </c:pt>
                <c:pt idx="10">
                  <c:v>350.4</c:v>
                </c:pt>
                <c:pt idx="11">
                  <c:v>348.6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0-4038-ABE7-D7219757E36A}"/>
            </c:ext>
          </c:extLst>
        </c:ser>
        <c:ser>
          <c:idx val="3"/>
          <c:order val="3"/>
          <c:tx>
            <c:v>20ms Delay 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Sheet1!$AB$4:$AB$15</c:f>
              <c:numCache>
                <c:formatCode>General</c:formatCode>
                <c:ptCount val="12"/>
                <c:pt idx="0">
                  <c:v>374.1</c:v>
                </c:pt>
                <c:pt idx="1">
                  <c:v>373.2</c:v>
                </c:pt>
                <c:pt idx="2">
                  <c:v>370.4</c:v>
                </c:pt>
                <c:pt idx="3">
                  <c:v>371.6</c:v>
                </c:pt>
                <c:pt idx="4">
                  <c:v>368.7</c:v>
                </c:pt>
                <c:pt idx="5">
                  <c:v>362.8</c:v>
                </c:pt>
                <c:pt idx="6">
                  <c:v>361</c:v>
                </c:pt>
                <c:pt idx="7">
                  <c:v>356</c:v>
                </c:pt>
                <c:pt idx="8">
                  <c:v>348.6</c:v>
                </c:pt>
                <c:pt idx="9">
                  <c:v>340</c:v>
                </c:pt>
                <c:pt idx="10">
                  <c:v>338.6</c:v>
                </c:pt>
                <c:pt idx="11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0-4038-ABE7-D7219757E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345616"/>
        <c:axId val="200346576"/>
      </c:lineChart>
      <c:catAx>
        <c:axId val="20034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 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46576"/>
        <c:crosses val="autoZero"/>
        <c:auto val="1"/>
        <c:lblAlgn val="ctr"/>
        <c:lblOffset val="100"/>
        <c:noMultiLvlLbl val="0"/>
      </c:catAx>
      <c:valAx>
        <c:axId val="20034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4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10 cm 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Zero Delay 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Sheet1!$D$4:$D$15</c:f>
              <c:numCache>
                <c:formatCode>General</c:formatCode>
                <c:ptCount val="12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7.5</c:v>
                </c:pt>
                <c:pt idx="7">
                  <c:v>7.5</c:v>
                </c:pt>
                <c:pt idx="8">
                  <c:v>7.5</c:v>
                </c:pt>
                <c:pt idx="9">
                  <c:v>7.5</c:v>
                </c:pt>
                <c:pt idx="10">
                  <c:v>7.5</c:v>
                </c:pt>
                <c:pt idx="1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0-4AE5-94C0-0B8E5E433DBA}"/>
            </c:ext>
          </c:extLst>
        </c:ser>
        <c:ser>
          <c:idx val="1"/>
          <c:order val="1"/>
          <c:tx>
            <c:v>10ms Delay 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Sheet1!$L$4:$L$15</c:f>
              <c:numCache>
                <c:formatCode>General</c:formatCode>
                <c:ptCount val="12"/>
                <c:pt idx="0">
                  <c:v>7.5</c:v>
                </c:pt>
                <c:pt idx="1">
                  <c:v>7.5</c:v>
                </c:pt>
                <c:pt idx="2">
                  <c:v>7.3</c:v>
                </c:pt>
                <c:pt idx="3">
                  <c:v>6.98</c:v>
                </c:pt>
                <c:pt idx="4">
                  <c:v>6.96</c:v>
                </c:pt>
                <c:pt idx="5">
                  <c:v>6.92</c:v>
                </c:pt>
                <c:pt idx="6">
                  <c:v>6.9</c:v>
                </c:pt>
                <c:pt idx="7">
                  <c:v>6.88</c:v>
                </c:pt>
                <c:pt idx="8">
                  <c:v>6.86</c:v>
                </c:pt>
                <c:pt idx="9">
                  <c:v>6.82</c:v>
                </c:pt>
                <c:pt idx="10">
                  <c:v>6.8</c:v>
                </c:pt>
                <c:pt idx="11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0-4AE5-94C0-0B8E5E433DBA}"/>
            </c:ext>
          </c:extLst>
        </c:ser>
        <c:ser>
          <c:idx val="2"/>
          <c:order val="2"/>
          <c:tx>
            <c:v>15ms Delay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Sheet1!$U$4:$U$15</c:f>
              <c:numCache>
                <c:formatCode>General</c:formatCode>
                <c:ptCount val="12"/>
                <c:pt idx="0">
                  <c:v>7.5</c:v>
                </c:pt>
                <c:pt idx="1">
                  <c:v>7.3</c:v>
                </c:pt>
                <c:pt idx="2">
                  <c:v>6.96</c:v>
                </c:pt>
                <c:pt idx="3">
                  <c:v>6.92</c:v>
                </c:pt>
                <c:pt idx="4">
                  <c:v>6.89</c:v>
                </c:pt>
                <c:pt idx="5">
                  <c:v>6.86</c:v>
                </c:pt>
                <c:pt idx="6">
                  <c:v>6.8</c:v>
                </c:pt>
                <c:pt idx="7">
                  <c:v>6.75</c:v>
                </c:pt>
                <c:pt idx="8">
                  <c:v>6.6</c:v>
                </c:pt>
                <c:pt idx="9">
                  <c:v>6.5</c:v>
                </c:pt>
                <c:pt idx="10">
                  <c:v>6.42</c:v>
                </c:pt>
                <c:pt idx="11">
                  <c:v>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A0-4AE5-94C0-0B8E5E433DBA}"/>
            </c:ext>
          </c:extLst>
        </c:ser>
        <c:ser>
          <c:idx val="3"/>
          <c:order val="3"/>
          <c:tx>
            <c:v>20ms Delay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Sheet1!$AD$4:$AD$15</c:f>
              <c:numCache>
                <c:formatCode>General</c:formatCode>
                <c:ptCount val="12"/>
                <c:pt idx="0">
                  <c:v>7.5</c:v>
                </c:pt>
                <c:pt idx="1">
                  <c:v>6.98</c:v>
                </c:pt>
                <c:pt idx="2">
                  <c:v>6.92</c:v>
                </c:pt>
                <c:pt idx="3">
                  <c:v>6.88</c:v>
                </c:pt>
                <c:pt idx="4">
                  <c:v>6.82</c:v>
                </c:pt>
                <c:pt idx="5">
                  <c:v>6.75</c:v>
                </c:pt>
                <c:pt idx="6">
                  <c:v>6.6</c:v>
                </c:pt>
                <c:pt idx="7">
                  <c:v>6.42</c:v>
                </c:pt>
                <c:pt idx="8">
                  <c:v>6.38</c:v>
                </c:pt>
                <c:pt idx="9">
                  <c:v>6.3</c:v>
                </c:pt>
                <c:pt idx="10">
                  <c:v>6.2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A0-4AE5-94C0-0B8E5E433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145152"/>
        <c:axId val="556145632"/>
      </c:lineChart>
      <c:catAx>
        <c:axId val="55614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vehciel 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45632"/>
        <c:crosses val="autoZero"/>
        <c:auto val="1"/>
        <c:lblAlgn val="ctr"/>
        <c:lblOffset val="100"/>
        <c:noMultiLvlLbl val="0"/>
      </c:catAx>
      <c:valAx>
        <c:axId val="55614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4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3810</xdr:rowOff>
    </xdr:from>
    <xdr:to>
      <xdr:col>4</xdr:col>
      <xdr:colOff>563880</xdr:colOff>
      <xdr:row>31</xdr:row>
      <xdr:rowOff>3810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CD709E-9023-B06C-EBA2-C4B570DFF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1196340</xdr:colOff>
      <xdr:row>15</xdr:row>
      <xdr:rowOff>148590</xdr:rowOff>
    </xdr:from>
    <xdr:to>
      <xdr:col>8</xdr:col>
      <xdr:colOff>861060</xdr:colOff>
      <xdr:row>30</xdr:row>
      <xdr:rowOff>148590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B6F3CFA-98ED-42D6-60E9-B051DCEB1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236220</xdr:colOff>
      <xdr:row>15</xdr:row>
      <xdr:rowOff>156210</xdr:rowOff>
    </xdr:from>
    <xdr:to>
      <xdr:col>12</xdr:col>
      <xdr:colOff>1104900</xdr:colOff>
      <xdr:row>30</xdr:row>
      <xdr:rowOff>156210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2BF9942-D0A3-09B8-28F2-07AEB4879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4200-C195-48DF-A6B1-EB603D082EC3}">
  <dimension ref="A2:AF15"/>
  <sheetViews>
    <sheetView tabSelected="1" topLeftCell="A10" workbookViewId="0">
      <selection activeCell="AB10" sqref="AB10"/>
    </sheetView>
  </sheetViews>
  <sheetFormatPr defaultRowHeight="14.4" x14ac:dyDescent="0.3"/>
  <cols>
    <col min="1" max="1" width="8.88671875" style="1"/>
    <col min="2" max="6" width="18" style="1" customWidth="1"/>
    <col min="7" max="8" width="17.77734375" style="1" customWidth="1"/>
    <col min="9" max="10" width="18.44140625" style="1" customWidth="1"/>
    <col min="11" max="12" width="17.77734375" style="1" customWidth="1"/>
    <col min="13" max="13" width="17.21875" style="1" customWidth="1"/>
    <col min="14" max="14" width="8.88671875" style="1"/>
    <col min="15" max="15" width="20" style="1" customWidth="1"/>
    <col min="16" max="17" width="14.5546875" style="1" customWidth="1"/>
    <col min="18" max="19" width="13.21875" style="1" customWidth="1"/>
    <col min="20" max="21" width="17.21875" style="1" customWidth="1"/>
    <col min="22" max="22" width="13" style="1" customWidth="1"/>
    <col min="23" max="23" width="8.88671875" style="1"/>
    <col min="24" max="24" width="19.6640625" style="1" customWidth="1"/>
    <col min="25" max="26" width="12.21875" style="1" customWidth="1"/>
    <col min="27" max="28" width="14.109375" style="1" customWidth="1"/>
    <col min="29" max="30" width="13.5546875" style="1" customWidth="1"/>
    <col min="31" max="31" width="13.109375" style="1" customWidth="1"/>
    <col min="32" max="16384" width="8.88671875" style="1"/>
  </cols>
  <sheetData>
    <row r="2" spans="1:32" x14ac:dyDescent="0.3">
      <c r="B2" s="1" t="s">
        <v>8</v>
      </c>
      <c r="C2" s="1" t="s">
        <v>3</v>
      </c>
      <c r="D2" s="1" t="s">
        <v>4</v>
      </c>
      <c r="E2" s="1" t="s">
        <v>5</v>
      </c>
      <c r="G2" s="1" t="s">
        <v>2</v>
      </c>
      <c r="I2" s="1" t="s">
        <v>3</v>
      </c>
      <c r="K2" s="1" t="s">
        <v>4</v>
      </c>
      <c r="M2" s="1" t="s">
        <v>6</v>
      </c>
      <c r="P2" s="1" t="s">
        <v>8</v>
      </c>
      <c r="R2" s="1" t="s">
        <v>3</v>
      </c>
      <c r="T2" s="1" t="s">
        <v>4</v>
      </c>
      <c r="V2" s="1" t="s">
        <v>9</v>
      </c>
      <c r="Y2" s="1" t="s">
        <v>8</v>
      </c>
      <c r="AA2" s="1" t="s">
        <v>3</v>
      </c>
      <c r="AC2" s="1" t="s">
        <v>4</v>
      </c>
      <c r="AE2" s="1" t="s">
        <v>9</v>
      </c>
    </row>
    <row r="3" spans="1:32" x14ac:dyDescent="0.3">
      <c r="A3" s="1" t="s">
        <v>0</v>
      </c>
      <c r="B3" s="1" t="s">
        <v>13</v>
      </c>
      <c r="C3" s="1" t="s">
        <v>13</v>
      </c>
      <c r="D3" s="1" t="s">
        <v>13</v>
      </c>
      <c r="E3" s="1" t="s">
        <v>13</v>
      </c>
      <c r="G3" s="1" t="s">
        <v>1</v>
      </c>
      <c r="H3" s="1" t="s">
        <v>11</v>
      </c>
      <c r="I3" s="1" t="s">
        <v>1</v>
      </c>
      <c r="J3" s="1" t="s">
        <v>11</v>
      </c>
      <c r="K3" s="1" t="s">
        <v>1</v>
      </c>
      <c r="L3" s="1" t="s">
        <v>11</v>
      </c>
      <c r="M3" s="1" t="s">
        <v>1</v>
      </c>
      <c r="N3" s="1" t="s">
        <v>11</v>
      </c>
      <c r="P3" s="1" t="s">
        <v>7</v>
      </c>
      <c r="Q3" s="1" t="s">
        <v>11</v>
      </c>
      <c r="R3" s="1" t="s">
        <v>7</v>
      </c>
      <c r="S3" s="1" t="s">
        <v>11</v>
      </c>
      <c r="T3" s="1" t="s">
        <v>7</v>
      </c>
      <c r="U3" s="1" t="s">
        <v>11</v>
      </c>
      <c r="V3" s="1" t="s">
        <v>7</v>
      </c>
      <c r="W3" s="1" t="s">
        <v>11</v>
      </c>
      <c r="Y3" s="1" t="s">
        <v>10</v>
      </c>
      <c r="Z3" s="1" t="s">
        <v>11</v>
      </c>
      <c r="AA3" s="1" t="s">
        <v>10</v>
      </c>
      <c r="AB3" s="1" t="s">
        <v>11</v>
      </c>
      <c r="AC3" s="1" t="s">
        <v>10</v>
      </c>
      <c r="AD3" s="1" t="s">
        <v>11</v>
      </c>
      <c r="AE3" s="1" t="s">
        <v>10</v>
      </c>
      <c r="AF3" s="1" t="s">
        <v>12</v>
      </c>
    </row>
    <row r="4" spans="1:32" x14ac:dyDescent="0.3">
      <c r="A4" s="1">
        <v>5</v>
      </c>
      <c r="B4" s="1">
        <v>2334</v>
      </c>
      <c r="C4" s="1">
        <v>374.9</v>
      </c>
      <c r="D4" s="1">
        <v>7.5</v>
      </c>
      <c r="E4" s="1">
        <v>0</v>
      </c>
      <c r="G4" s="1">
        <f>ROUND(SQRT((5*0.01)^2+1),3)</f>
        <v>1.0009999999999999</v>
      </c>
      <c r="H4" s="1">
        <v>2330</v>
      </c>
      <c r="I4" s="1">
        <f>ROUND(SQRT((5*0.01)^2+5^2),3)</f>
        <v>5</v>
      </c>
      <c r="J4" s="1">
        <v>374.9</v>
      </c>
      <c r="K4" s="1">
        <f>ROUND(SQRT((A5*0.01)^2+10^2),3)</f>
        <v>10</v>
      </c>
      <c r="L4" s="1">
        <v>7.5</v>
      </c>
      <c r="M4" s="1">
        <f>ROUND(SQRT((A5*0.01)^2+15^2),3)</f>
        <v>15</v>
      </c>
      <c r="N4" s="1">
        <v>0</v>
      </c>
      <c r="P4" s="1">
        <f>ROUND(SQRT((5*0.015)^2+1^2),3)</f>
        <v>1.0029999999999999</v>
      </c>
      <c r="Q4" s="1">
        <v>2342</v>
      </c>
      <c r="R4" s="1">
        <f>ROUND(SQRT((5*0.015)^2+5^2),3)</f>
        <v>5.0010000000000003</v>
      </c>
      <c r="S4" s="1">
        <v>374.1</v>
      </c>
      <c r="T4" s="1">
        <f>ROUND(SQRT((A4*0.015)^2+10^2),3)</f>
        <v>10</v>
      </c>
      <c r="U4" s="1">
        <v>7.5</v>
      </c>
      <c r="V4" s="1">
        <f>ROUND(SQRT((A4*0.015)^2+15^2),3)</f>
        <v>15</v>
      </c>
      <c r="W4" s="1">
        <v>0</v>
      </c>
      <c r="Y4" s="1">
        <f>ROUND(SQRT((A4*0.02)^2+1^2),3)</f>
        <v>1.0049999999999999</v>
      </c>
      <c r="Z4" s="1">
        <v>2328</v>
      </c>
      <c r="AA4" s="1">
        <f>ROUND(SQRT((A4*0.02)^2+5^2),3)</f>
        <v>5.0010000000000003</v>
      </c>
      <c r="AB4" s="1">
        <v>374.1</v>
      </c>
      <c r="AC4" s="1">
        <f>ROUND(SQRT((A4*0.02)^2+10^2),3)</f>
        <v>10</v>
      </c>
      <c r="AD4" s="1">
        <v>7.5</v>
      </c>
      <c r="AE4" s="1">
        <f>ROUND(SQRT((A4*0.02)^2+15^2),3)</f>
        <v>15</v>
      </c>
      <c r="AF4" s="1">
        <v>0</v>
      </c>
    </row>
    <row r="5" spans="1:32" x14ac:dyDescent="0.3">
      <c r="A5" s="1">
        <v>10</v>
      </c>
      <c r="B5" s="1">
        <v>2334</v>
      </c>
      <c r="C5" s="1">
        <v>374.9</v>
      </c>
      <c r="D5" s="1">
        <v>7.5</v>
      </c>
      <c r="E5" s="1">
        <v>0</v>
      </c>
      <c r="G5" s="1">
        <f>ROUND(SQRT((A5*0.01)^2+1^2),3)</f>
        <v>1.0049999999999999</v>
      </c>
      <c r="H5" s="1">
        <v>2328</v>
      </c>
      <c r="I5" s="1">
        <f>ROUND(SQRT((A5*0.01)^2+5^2),3)</f>
        <v>5.0010000000000003</v>
      </c>
      <c r="J5" s="1">
        <v>374.1</v>
      </c>
      <c r="K5" s="1">
        <f>ROUND(SQRT((A5*0.01)^2+10^2),3)</f>
        <v>10</v>
      </c>
      <c r="L5" s="1">
        <v>7.5</v>
      </c>
      <c r="M5" s="1">
        <f>ROUND(SQRT((A6*0.01)^2+15^2),3)</f>
        <v>15.000999999999999</v>
      </c>
      <c r="N5" s="1">
        <v>0</v>
      </c>
      <c r="P5" s="1">
        <f>ROUND(SQRT((A5*0.015)^2+1^2),3)</f>
        <v>1.0109999999999999</v>
      </c>
      <c r="Q5" s="1">
        <v>2322</v>
      </c>
      <c r="R5" s="1">
        <f>ROUND(SQRT((A5*0.015)^2+5^2),3)</f>
        <v>5.0019999999999998</v>
      </c>
      <c r="S5" s="1">
        <v>373.8</v>
      </c>
      <c r="T5" s="1">
        <f>ROUND(SQRT((A5*0.015)^2+10^2),3)</f>
        <v>10.000999999999999</v>
      </c>
      <c r="U5" s="1">
        <v>7.3</v>
      </c>
      <c r="V5" s="1">
        <f>ROUND(SQRT((A5*0.015)^2+15^2),3)</f>
        <v>15.000999999999999</v>
      </c>
      <c r="W5" s="1">
        <v>0</v>
      </c>
      <c r="Y5" s="1">
        <f>ROUND(SQRT((A5*0.02)^2+1^2),3)</f>
        <v>1.02</v>
      </c>
      <c r="Z5" s="1">
        <v>2304</v>
      </c>
      <c r="AA5" s="1">
        <f>ROUND(SQRT((A5*0.02)^2+5^2),3)</f>
        <v>5.0039999999999996</v>
      </c>
      <c r="AB5" s="1">
        <v>373.2</v>
      </c>
      <c r="AC5" s="1">
        <f>ROUND(SQRT((A5*0.02)^2+10^2),3)</f>
        <v>10.002000000000001</v>
      </c>
      <c r="AD5" s="1">
        <v>6.98</v>
      </c>
      <c r="AE5" s="1">
        <f>ROUND(SQRT((A5*0.02)^2+15^2),3)</f>
        <v>15.000999999999999</v>
      </c>
      <c r="AF5" s="1">
        <v>0</v>
      </c>
    </row>
    <row r="6" spans="1:32" x14ac:dyDescent="0.3">
      <c r="A6" s="1">
        <v>15</v>
      </c>
      <c r="B6" s="1">
        <v>2334</v>
      </c>
      <c r="C6" s="1">
        <v>374.9</v>
      </c>
      <c r="D6" s="1">
        <v>7.5</v>
      </c>
      <c r="E6" s="1">
        <v>0</v>
      </c>
      <c r="G6" s="1">
        <f>ROUND(SQRT((A6*0.01)^2+1^2),3)</f>
        <v>1.0109999999999999</v>
      </c>
      <c r="H6" s="1">
        <v>2322</v>
      </c>
      <c r="I6" s="1">
        <f>ROUND(SQRT((A6*0.01)^2+5^2),3)</f>
        <v>5.0019999999999998</v>
      </c>
      <c r="J6" s="1">
        <v>373.8</v>
      </c>
      <c r="K6" s="1">
        <f>ROUND(SQRT((A6*0.01)^2+10^2),3)</f>
        <v>10.000999999999999</v>
      </c>
      <c r="L6" s="1">
        <v>7.3</v>
      </c>
      <c r="M6" s="1">
        <f>ROUND(SQRT((A7*0.01)^2+15^2),3)</f>
        <v>15.000999999999999</v>
      </c>
      <c r="N6" s="1">
        <v>0</v>
      </c>
      <c r="P6" s="1">
        <f>ROUND(SQRT((A6*0.015)^2+1^2),3)</f>
        <v>1.0249999999999999</v>
      </c>
      <c r="Q6" s="1">
        <v>2302</v>
      </c>
      <c r="R6" s="1">
        <f>ROUND(SQRT((A6*0.015)^2+5^2),3)</f>
        <v>5.0049999999999999</v>
      </c>
      <c r="S6" s="1">
        <v>371.3</v>
      </c>
      <c r="T6" s="1">
        <f>ROUND(SQRT((A6*0.015)^2+10^2),3)</f>
        <v>10.003</v>
      </c>
      <c r="U6" s="1">
        <v>6.96</v>
      </c>
      <c r="V6" s="1">
        <f>ROUND(SQRT((A6*0.015)^2+15^2),3)</f>
        <v>15.002000000000001</v>
      </c>
      <c r="W6" s="1">
        <v>0</v>
      </c>
      <c r="Y6" s="1">
        <f>ROUND(SQRT((A6*0.02)^2+1^2),3)</f>
        <v>1.044</v>
      </c>
      <c r="Z6" s="1">
        <v>2268</v>
      </c>
      <c r="AA6" s="1">
        <f>ROUND(SQRT((A6*0.02)^2+5^2),3)</f>
        <v>5.0090000000000003</v>
      </c>
      <c r="AB6" s="1">
        <v>370.4</v>
      </c>
      <c r="AC6" s="1">
        <f>ROUND(SQRT((A6*0.02)^2+10^2),3)</f>
        <v>10.004</v>
      </c>
      <c r="AD6" s="1">
        <v>6.92</v>
      </c>
      <c r="AE6" s="1">
        <f>ROUND(SQRT((A6*0.02)^2+15^2),3)</f>
        <v>15.003</v>
      </c>
      <c r="AF6" s="1">
        <v>0</v>
      </c>
    </row>
    <row r="7" spans="1:32" x14ac:dyDescent="0.3">
      <c r="A7" s="1">
        <v>20</v>
      </c>
      <c r="B7" s="1">
        <v>2334</v>
      </c>
      <c r="C7" s="1">
        <v>374.9</v>
      </c>
      <c r="D7" s="1">
        <v>7.5</v>
      </c>
      <c r="E7" s="1">
        <v>0</v>
      </c>
      <c r="G7" s="1">
        <f>ROUND(SQRT((A7*0.01)^2+1^2),3)</f>
        <v>1.02</v>
      </c>
      <c r="H7" s="1">
        <v>2304</v>
      </c>
      <c r="I7" s="1">
        <f>ROUND(SQRT((A7*0.01)^2+5^2),3)</f>
        <v>5.0039999999999996</v>
      </c>
      <c r="J7" s="1">
        <v>373.2</v>
      </c>
      <c r="K7" s="1">
        <f>ROUND(SQRT((A7*0.01)^2+10^2),3)</f>
        <v>10.002000000000001</v>
      </c>
      <c r="L7" s="1">
        <v>6.98</v>
      </c>
      <c r="M7" s="1">
        <f>ROUND(SQRT((A8*0.01)^2+15^2),3)</f>
        <v>15.002000000000001</v>
      </c>
      <c r="N7" s="1">
        <v>0</v>
      </c>
      <c r="P7" s="1">
        <f>ROUND(SQRT((A7*0.015)^2+1^2),3)</f>
        <v>1.044</v>
      </c>
      <c r="Q7" s="1">
        <v>2268</v>
      </c>
      <c r="R7" s="1">
        <f>ROUND(SQRT((A7*0.015)^2+5^2),3)</f>
        <v>5.0090000000000003</v>
      </c>
      <c r="S7" s="1">
        <v>370.4</v>
      </c>
      <c r="T7" s="1">
        <f>ROUND(SQRT((A7*0.015)^2+10^2),3)</f>
        <v>10.004</v>
      </c>
      <c r="U7" s="1">
        <v>6.92</v>
      </c>
      <c r="V7" s="1">
        <f>ROUND(SQRT((A7*0.015)^2+15^2),3)</f>
        <v>15.003</v>
      </c>
      <c r="W7" s="1">
        <v>0</v>
      </c>
      <c r="Y7" s="1">
        <f>ROUND(SQRT((A7*0.02)^2+1^2),3)</f>
        <v>1.077</v>
      </c>
      <c r="Z7" s="1">
        <v>2219</v>
      </c>
      <c r="AA7" s="1">
        <f>ROUND(SQRT((A7*0.02)^2+5^2),3)</f>
        <v>5.016</v>
      </c>
      <c r="AB7" s="1">
        <v>371.6</v>
      </c>
      <c r="AC7" s="1">
        <f>ROUND(SQRT((A7*0.02)^2+10^2),3)</f>
        <v>10.007999999999999</v>
      </c>
      <c r="AD7" s="1">
        <v>6.88</v>
      </c>
      <c r="AE7" s="1">
        <f>ROUND(SQRT((A7*0.02)^2+15^2),3)</f>
        <v>15.005000000000001</v>
      </c>
      <c r="AF7" s="1">
        <v>0</v>
      </c>
    </row>
    <row r="8" spans="1:32" x14ac:dyDescent="0.3">
      <c r="A8" s="1">
        <v>25</v>
      </c>
      <c r="B8" s="1">
        <v>2334</v>
      </c>
      <c r="C8" s="1">
        <v>374.9</v>
      </c>
      <c r="D8" s="1">
        <v>7.5</v>
      </c>
      <c r="E8" s="1">
        <v>0</v>
      </c>
      <c r="G8" s="1">
        <f>ROUND(SQRT((A8*0.01)^2+1^2),3)</f>
        <v>1.0309999999999999</v>
      </c>
      <c r="H8" s="1">
        <v>2287</v>
      </c>
      <c r="I8" s="1">
        <f>ROUND(SQRT((A8*0.01)^2+5^2),3)</f>
        <v>5.0060000000000002</v>
      </c>
      <c r="J8" s="1">
        <v>373.1</v>
      </c>
      <c r="K8" s="1">
        <f>ROUND(SQRT((A8*0.01)^2+10^2),3)</f>
        <v>10.003</v>
      </c>
      <c r="L8" s="1">
        <v>6.96</v>
      </c>
      <c r="M8" s="1">
        <f>ROUND(SQRT((A9*0.01)^2+15^2),3)</f>
        <v>15.003</v>
      </c>
      <c r="N8" s="1">
        <v>0</v>
      </c>
      <c r="P8" s="1">
        <f>ROUND(SQRT((A8*0.015)^2+1^2),3)</f>
        <v>1.0680000000000001</v>
      </c>
      <c r="Q8" s="1">
        <v>2237</v>
      </c>
      <c r="R8" s="1">
        <f>ROUND(SQRT((A8*0.015)^2+5^2),3)</f>
        <v>5.0140000000000002</v>
      </c>
      <c r="S8" s="1">
        <v>365.7</v>
      </c>
      <c r="T8" s="1">
        <f>ROUND(SQRT((A8*0.015)^2+10^2),3)</f>
        <v>10.007</v>
      </c>
      <c r="U8" s="1">
        <v>6.89</v>
      </c>
      <c r="V8" s="1">
        <f>ROUND(SQRT((A8*0.015)^2+15^2),3)</f>
        <v>15.005000000000001</v>
      </c>
      <c r="W8" s="1">
        <v>0</v>
      </c>
      <c r="Y8" s="1">
        <f>ROUND(SQRT((A8*0.02)^2+1^2),3)</f>
        <v>1.1180000000000001</v>
      </c>
      <c r="Z8" s="1">
        <v>2163</v>
      </c>
      <c r="AA8" s="1">
        <f>ROUND(SQRT((A8*0.02)^2+5^2),3)</f>
        <v>5.0250000000000004</v>
      </c>
      <c r="AB8" s="1">
        <v>368.7</v>
      </c>
      <c r="AC8" s="1">
        <f>ROUND(SQRT((A8*0.02)^2+10^2),3)</f>
        <v>10.012</v>
      </c>
      <c r="AD8" s="1">
        <v>6.82</v>
      </c>
      <c r="AE8" s="1">
        <f>ROUND(SQRT((A8*0.02)^2+15^2),3)</f>
        <v>15.007999999999999</v>
      </c>
      <c r="AF8" s="1">
        <v>0</v>
      </c>
    </row>
    <row r="9" spans="1:32" x14ac:dyDescent="0.3">
      <c r="A9" s="1">
        <v>30</v>
      </c>
      <c r="B9" s="1">
        <v>2334</v>
      </c>
      <c r="C9" s="1">
        <v>374.9</v>
      </c>
      <c r="D9" s="1">
        <v>7.5</v>
      </c>
      <c r="E9" s="1">
        <v>0</v>
      </c>
      <c r="G9" s="1">
        <f>ROUND(SQRT((A9*0.01)^2+1^2),3)</f>
        <v>1.044</v>
      </c>
      <c r="H9" s="1">
        <v>2268</v>
      </c>
      <c r="I9" s="1">
        <f>ROUND(SQRT((A9*0.01)^2+5^2),3)</f>
        <v>5.0090000000000003</v>
      </c>
      <c r="J9" s="1">
        <v>370.4</v>
      </c>
      <c r="K9" s="1">
        <f>ROUND(SQRT((A9*0.01)^2+10^2),3)</f>
        <v>10.004</v>
      </c>
      <c r="L9" s="1">
        <v>6.92</v>
      </c>
      <c r="M9" s="1">
        <f>ROUND(SQRT((A10*0.01)^2+15^2),3)</f>
        <v>15.004</v>
      </c>
      <c r="N9" s="1">
        <v>0</v>
      </c>
      <c r="P9" s="1">
        <f>ROUND(SQRT((A9*0.015)^2+1^2),3)</f>
        <v>1.097</v>
      </c>
      <c r="Q9" s="1">
        <v>2169</v>
      </c>
      <c r="R9" s="1">
        <f>ROUND(SQRT((A9*0.015)^2+5^2),3)</f>
        <v>5.0199999999999996</v>
      </c>
      <c r="S9" s="1">
        <v>364.8</v>
      </c>
      <c r="T9" s="1">
        <f>ROUND(SQRT((A9*0.015)^2+10^2),3)</f>
        <v>10.01</v>
      </c>
      <c r="U9" s="1">
        <v>6.86</v>
      </c>
      <c r="V9" s="1">
        <f>ROUND(SQRT((A9*0.015)^2+15^2),3)</f>
        <v>15.007</v>
      </c>
      <c r="W9" s="1">
        <v>0</v>
      </c>
      <c r="Y9" s="1">
        <f>ROUND(SQRT((A9*0.02)^2+1^2),3)</f>
        <v>1.1659999999999999</v>
      </c>
      <c r="Z9" s="1">
        <v>2105</v>
      </c>
      <c r="AA9" s="1">
        <f>ROUND(SQRT((A9*0.02)^2+5^2),3)</f>
        <v>5.0359999999999996</v>
      </c>
      <c r="AB9" s="1">
        <v>362.8</v>
      </c>
      <c r="AC9" s="1">
        <f>ROUND(SQRT((A9*0.02)^2+10^2),3)</f>
        <v>10.018000000000001</v>
      </c>
      <c r="AD9" s="1">
        <v>6.75</v>
      </c>
      <c r="AE9" s="1">
        <f>ROUND(SQRT((A9*0.02)^2+15^2),3)</f>
        <v>15.012</v>
      </c>
      <c r="AF9" s="1">
        <v>0</v>
      </c>
    </row>
    <row r="10" spans="1:32" x14ac:dyDescent="0.3">
      <c r="A10" s="1">
        <v>35</v>
      </c>
      <c r="B10" s="1">
        <v>2334</v>
      </c>
      <c r="C10" s="1">
        <v>374.9</v>
      </c>
      <c r="D10" s="1">
        <v>7.5</v>
      </c>
      <c r="E10" s="1">
        <v>0</v>
      </c>
      <c r="G10" s="1">
        <f>ROUND(SQRT((A10*0.01)^2+1^2),3)</f>
        <v>1.0589999999999999</v>
      </c>
      <c r="H10" s="1">
        <v>2244</v>
      </c>
      <c r="I10" s="1">
        <f>ROUND(SQRT((A10*0.01)^2+5^2),3)</f>
        <v>5.0119999999999996</v>
      </c>
      <c r="J10" s="1">
        <v>372</v>
      </c>
      <c r="K10" s="1">
        <f>ROUND(SQRT((A10*0.01)^2+10^2),3)</f>
        <v>10.006</v>
      </c>
      <c r="L10" s="1">
        <v>6.9</v>
      </c>
      <c r="M10" s="1">
        <f>ROUND(SQRT((A11*0.01)^2+15^2),3)</f>
        <v>15.005000000000001</v>
      </c>
      <c r="N10" s="1">
        <v>0</v>
      </c>
      <c r="P10" s="1">
        <f>ROUND(SQRT((A10*0.015)^2+1^2),3)</f>
        <v>1.129</v>
      </c>
      <c r="Q10" s="1">
        <v>2150</v>
      </c>
      <c r="R10" s="1">
        <f>ROUND(SQRT((A10*0.015)^2+5^2),3)</f>
        <v>5.0270000000000001</v>
      </c>
      <c r="S10" s="1">
        <v>363.1</v>
      </c>
      <c r="T10" s="1">
        <f>ROUND(SQRT((A10*0.015)^2+10^2),3)</f>
        <v>10.013999999999999</v>
      </c>
      <c r="U10" s="1">
        <v>6.8</v>
      </c>
      <c r="V10" s="1">
        <f>ROUND(SQRT((A10*0.015)^2+15^2),3)</f>
        <v>15.009</v>
      </c>
      <c r="W10" s="1">
        <v>0</v>
      </c>
      <c r="Y10" s="1">
        <f>ROUND(SQRT((A10*0.02)^2+1^2),3)</f>
        <v>1.2210000000000001</v>
      </c>
      <c r="Z10" s="1">
        <v>2028</v>
      </c>
      <c r="AA10" s="1">
        <f>ROUND(SQRT((A10*0.02)^2+5^2),3)</f>
        <v>5.0490000000000004</v>
      </c>
      <c r="AB10" s="1">
        <v>361</v>
      </c>
      <c r="AC10" s="1">
        <f>ROUND(SQRT((A10*0.02)^2+10^2),3)</f>
        <v>10.023999999999999</v>
      </c>
      <c r="AD10" s="1">
        <v>6.6</v>
      </c>
      <c r="AE10" s="1">
        <f>ROUND(SQRT((A10*0.02)^2+15^2),3)</f>
        <v>15.016</v>
      </c>
      <c r="AF10" s="1">
        <v>0</v>
      </c>
    </row>
    <row r="11" spans="1:32" x14ac:dyDescent="0.3">
      <c r="A11" s="1">
        <v>40</v>
      </c>
      <c r="B11" s="1">
        <v>2334</v>
      </c>
      <c r="C11" s="1">
        <v>374.9</v>
      </c>
      <c r="D11" s="1">
        <v>7.5</v>
      </c>
      <c r="E11" s="1">
        <v>0</v>
      </c>
      <c r="G11" s="1">
        <f>ROUND(SQRT((A11*0.01)^2+1^2),3)</f>
        <v>1.077</v>
      </c>
      <c r="H11" s="1">
        <v>2219</v>
      </c>
      <c r="I11" s="1">
        <f>ROUND(SQRT((A11*0.01)^2+5^2),3)</f>
        <v>5.016</v>
      </c>
      <c r="J11" s="1">
        <v>371.6</v>
      </c>
      <c r="K11" s="1">
        <f>ROUND(SQRT((A11*0.01)^2+10^2),3)</f>
        <v>10.007999999999999</v>
      </c>
      <c r="L11" s="1">
        <v>6.88</v>
      </c>
      <c r="M11" s="1">
        <f>ROUND(SQRT((A12*0.01)^2+15^2),3)</f>
        <v>15.007</v>
      </c>
      <c r="N11" s="1">
        <v>0</v>
      </c>
      <c r="P11" s="1">
        <f>ROUND(SQRT((A11*0.015)^2+1^2),3)</f>
        <v>1.1659999999999999</v>
      </c>
      <c r="Q11" s="1">
        <v>2105</v>
      </c>
      <c r="R11" s="1">
        <f>ROUND(SQRT((A11*0.015)^2+5^2),3)</f>
        <v>5.0359999999999996</v>
      </c>
      <c r="S11" s="1">
        <v>362.8</v>
      </c>
      <c r="T11" s="1">
        <f>ROUND(SQRT((A11*0.015)^2+10^2),3)</f>
        <v>10.018000000000001</v>
      </c>
      <c r="U11" s="1">
        <v>6.75</v>
      </c>
      <c r="V11" s="1">
        <f>ROUND(SQRT((A11*0.015)^2+15^2),3)</f>
        <v>15.012</v>
      </c>
      <c r="W11" s="1">
        <v>0</v>
      </c>
      <c r="Y11" s="1">
        <f>ROUND(SQRT((A11*0.02)^2+1^2),3)</f>
        <v>1.2809999999999999</v>
      </c>
      <c r="Z11" s="1">
        <v>1958</v>
      </c>
      <c r="AA11" s="1">
        <f>ROUND(SQRT((A11*0.02)^2+5^2),3)</f>
        <v>5.0640000000000001</v>
      </c>
      <c r="AB11" s="1">
        <v>356</v>
      </c>
      <c r="AC11" s="1">
        <f>ROUND(SQRT((A11*0.02)^2+10^2),3)</f>
        <v>10.032</v>
      </c>
      <c r="AD11" s="1">
        <v>6.42</v>
      </c>
      <c r="AE11" s="1">
        <f>ROUND(SQRT((A11*0.02)^2+15^2),3)</f>
        <v>15.021000000000001</v>
      </c>
      <c r="AF11" s="1">
        <v>0</v>
      </c>
    </row>
    <row r="12" spans="1:32" x14ac:dyDescent="0.3">
      <c r="A12" s="1">
        <v>45</v>
      </c>
      <c r="B12" s="1">
        <v>2334</v>
      </c>
      <c r="C12" s="1">
        <v>374.9</v>
      </c>
      <c r="D12" s="1">
        <v>7.5</v>
      </c>
      <c r="E12" s="1">
        <v>0</v>
      </c>
      <c r="G12" s="1">
        <f>ROUND(SQRT((A12*0.01)^2+1^2),3)</f>
        <v>1.097</v>
      </c>
      <c r="H12" s="1">
        <v>2193</v>
      </c>
      <c r="I12" s="1">
        <f>ROUND(SQRT((A12*0.01)^2+5^2),3)</f>
        <v>5.0199999999999996</v>
      </c>
      <c r="J12" s="1">
        <v>370.4</v>
      </c>
      <c r="K12" s="1">
        <f>ROUND(SQRT((A12*0.01)^2+10^2),3)</f>
        <v>10.01</v>
      </c>
      <c r="L12" s="1">
        <v>6.86</v>
      </c>
      <c r="M12" s="1">
        <f>ROUND(SQRT((A12*0.01)^2+15^2),3)</f>
        <v>15.007</v>
      </c>
      <c r="N12" s="1">
        <v>0</v>
      </c>
      <c r="P12" s="1">
        <f>ROUND(SQRT((A12*0.015)^2+1^2),3)</f>
        <v>1.206</v>
      </c>
      <c r="Q12" s="1">
        <v>2044</v>
      </c>
      <c r="R12" s="1">
        <f>ROUND(SQRT((A12*0.015)^2+5^2),3)</f>
        <v>5.0449999999999999</v>
      </c>
      <c r="S12" s="1">
        <v>356.8</v>
      </c>
      <c r="T12" s="1">
        <f>ROUND(SQRT((A12*0.015)^2+10^2),3)</f>
        <v>10.023</v>
      </c>
      <c r="U12" s="1">
        <v>6.6</v>
      </c>
      <c r="V12" s="1">
        <f>ROUND(SQRT((A12*0.015)^2+15^2),3)</f>
        <v>15.015000000000001</v>
      </c>
      <c r="W12" s="1">
        <v>0</v>
      </c>
      <c r="Y12" s="1">
        <f>ROUND(SQRT((A12*0.02)^2+1^2),3)</f>
        <v>1.345</v>
      </c>
      <c r="Z12" s="1">
        <v>1894</v>
      </c>
      <c r="AA12" s="1">
        <f>ROUND(SQRT((A12*0.02)^2+5^2),3)</f>
        <v>5.08</v>
      </c>
      <c r="AB12" s="1">
        <v>348.6</v>
      </c>
      <c r="AC12" s="1">
        <f>ROUND(SQRT((A12*0.02)^2+10^2),3)</f>
        <v>10.039999999999999</v>
      </c>
      <c r="AD12" s="1">
        <v>6.38</v>
      </c>
      <c r="AE12" s="1">
        <f>ROUND(SQRT((A12*0.02)^2+15^2),3)</f>
        <v>15.026999999999999</v>
      </c>
      <c r="AF12" s="1">
        <v>0</v>
      </c>
    </row>
    <row r="13" spans="1:32" x14ac:dyDescent="0.3">
      <c r="A13" s="1">
        <v>50</v>
      </c>
      <c r="B13" s="1">
        <v>2334</v>
      </c>
      <c r="C13" s="1">
        <v>374.9</v>
      </c>
      <c r="D13" s="1">
        <v>7.5</v>
      </c>
      <c r="E13" s="1">
        <v>0</v>
      </c>
      <c r="G13" s="1">
        <f>ROUND(SQRT((A13*0.01)^2+1^2),3)</f>
        <v>1.1180000000000001</v>
      </c>
      <c r="H13" s="1">
        <v>2163</v>
      </c>
      <c r="I13" s="1">
        <f>ROUND(SQRT((A13*0.01)^2+5^2),3)</f>
        <v>5.0250000000000004</v>
      </c>
      <c r="J13" s="1">
        <v>368.7</v>
      </c>
      <c r="K13" s="1">
        <f>ROUND(SQRT((A13*0.01)^2+10^2),3)</f>
        <v>10.012</v>
      </c>
      <c r="L13" s="1">
        <v>6.82</v>
      </c>
      <c r="M13" s="1">
        <f>ROUND(SQRT((A13*0.01)^2+15^2),3)</f>
        <v>15.007999999999999</v>
      </c>
      <c r="N13" s="1">
        <v>0</v>
      </c>
      <c r="P13" s="1">
        <f>ROUND(SQRT((A13*0.015)^2+1^2),3)</f>
        <v>1.25</v>
      </c>
      <c r="Q13" s="1">
        <v>1993</v>
      </c>
      <c r="R13" s="1">
        <f>ROUND(SQRT((A13*0.015)^2+5^2),3)</f>
        <v>5.056</v>
      </c>
      <c r="S13" s="1">
        <v>354.3</v>
      </c>
      <c r="T13" s="1">
        <f>ROUND(SQRT((A13*0.015)^2+10^2),3)</f>
        <v>10.028</v>
      </c>
      <c r="U13" s="1">
        <v>6.5</v>
      </c>
      <c r="V13" s="1">
        <f>ROUND(SQRT((A13*0.015)^2+15^2),3)</f>
        <v>15.019</v>
      </c>
      <c r="W13" s="1">
        <v>0</v>
      </c>
      <c r="Y13" s="1">
        <f>ROUND(SQRT((A13*0.02)^2+1^2),3)</f>
        <v>1.4139999999999999</v>
      </c>
      <c r="Z13" s="1">
        <v>1817</v>
      </c>
      <c r="AA13" s="1">
        <f>ROUND(SQRT((A13*0.02)^2+5^2),3)</f>
        <v>5.0990000000000002</v>
      </c>
      <c r="AB13" s="1">
        <v>340</v>
      </c>
      <c r="AC13" s="1">
        <f>ROUND(SQRT((A13*0.02)^2+10^2),3)</f>
        <v>10.050000000000001</v>
      </c>
      <c r="AD13" s="1">
        <v>6.3</v>
      </c>
      <c r="AE13" s="1">
        <f>ROUND(SQRT((A13*0.02)^2+15^2),3)</f>
        <v>15.032999999999999</v>
      </c>
      <c r="AF13" s="1">
        <v>0</v>
      </c>
    </row>
    <row r="14" spans="1:32" x14ac:dyDescent="0.3">
      <c r="A14" s="1">
        <v>55</v>
      </c>
      <c r="B14" s="1">
        <v>2334</v>
      </c>
      <c r="C14" s="1">
        <v>374.9</v>
      </c>
      <c r="D14" s="1">
        <v>7.5</v>
      </c>
      <c r="E14" s="1">
        <v>0</v>
      </c>
      <c r="G14" s="1">
        <f>ROUND(SQRT((A14*0.01)^2+1^2),3)</f>
        <v>1.141</v>
      </c>
      <c r="H14" s="1">
        <v>2137</v>
      </c>
      <c r="I14" s="1">
        <f>ROUND(SQRT((A14*0.01)^2+5^2),3)</f>
        <v>5.03</v>
      </c>
      <c r="J14" s="1">
        <v>368</v>
      </c>
      <c r="K14" s="1">
        <f>ROUND(SQRT((A14*0.01)^2+10^2),3)</f>
        <v>10.015000000000001</v>
      </c>
      <c r="L14" s="1">
        <v>6.8</v>
      </c>
      <c r="M14" s="1">
        <f>ROUND(SQRT((A14*0.01)^2+15^2),3)</f>
        <v>15.01</v>
      </c>
      <c r="N14" s="1">
        <v>0</v>
      </c>
      <c r="P14" s="1">
        <f>ROUND(SQRT((A14*0.015)^2+1^2),3)</f>
        <v>1.296</v>
      </c>
      <c r="Q14" s="1">
        <v>1942</v>
      </c>
      <c r="R14" s="1">
        <f>ROUND(SQRT((A14*0.015)^2+5^2),3)</f>
        <v>5.0679999999999996</v>
      </c>
      <c r="S14" s="1">
        <v>350.4</v>
      </c>
      <c r="T14" s="1">
        <f>ROUND(SQRT((A14*0.015)^2+10^2),3)</f>
        <v>10.034000000000001</v>
      </c>
      <c r="U14" s="1">
        <v>6.42</v>
      </c>
      <c r="V14" s="1">
        <f>ROUND(SQRT((A14*0.015)^2+15^2),3)</f>
        <v>15.023</v>
      </c>
      <c r="W14" s="1">
        <v>0</v>
      </c>
      <c r="Y14" s="1">
        <f>ROUND(SQRT((A14*0.02)^2+1^2),3)</f>
        <v>1.4870000000000001</v>
      </c>
      <c r="Z14" s="1">
        <v>1748</v>
      </c>
      <c r="AA14" s="1">
        <f>ROUND(SQRT((A14*0.02)^2+5^2),3)</f>
        <v>5.12</v>
      </c>
      <c r="AB14" s="1">
        <v>338.6</v>
      </c>
      <c r="AC14" s="1">
        <f>ROUND(SQRT((A14*0.02)^2+10^2),3)</f>
        <v>10.06</v>
      </c>
      <c r="AD14" s="1">
        <v>6.2</v>
      </c>
      <c r="AE14" s="1">
        <f>ROUND(SQRT((A14*0.02)^2+15^2),3)</f>
        <v>15.04</v>
      </c>
      <c r="AF14" s="1">
        <v>0</v>
      </c>
    </row>
    <row r="15" spans="1:32" x14ac:dyDescent="0.3">
      <c r="A15" s="1">
        <v>60</v>
      </c>
      <c r="B15" s="1">
        <v>2334</v>
      </c>
      <c r="C15" s="1">
        <v>374.9</v>
      </c>
      <c r="D15" s="1">
        <v>7.5</v>
      </c>
      <c r="E15" s="1">
        <v>0</v>
      </c>
      <c r="G15" s="1">
        <f>ROUND(SQRT((A15*0.01)^2+1^2),3)</f>
        <v>1.1659999999999999</v>
      </c>
      <c r="H15" s="1">
        <v>2105</v>
      </c>
      <c r="I15" s="1">
        <f>ROUND(SQRT((A15*0.01)^2+5^2),3)</f>
        <v>5.0359999999999996</v>
      </c>
      <c r="J15" s="1">
        <v>366.5</v>
      </c>
      <c r="K15" s="1">
        <f>ROUND(SQRT((A15*0.01)^2+10^2),3)</f>
        <v>10.018000000000001</v>
      </c>
      <c r="L15" s="1">
        <v>6.75</v>
      </c>
      <c r="M15" s="1">
        <f>ROUND(SQRT((A15*0.01)^2+15^2),3)</f>
        <v>15.012</v>
      </c>
      <c r="N15" s="1">
        <v>0</v>
      </c>
      <c r="P15" s="1">
        <f>ROUND(SQRT((A15*0.015)^2+1^2),3)</f>
        <v>1.345</v>
      </c>
      <c r="Q15" s="1">
        <v>1894</v>
      </c>
      <c r="R15" s="1">
        <f>ROUND(SQRT((A15*0.015)^2+5^2),3)</f>
        <v>5.08</v>
      </c>
      <c r="S15" s="1">
        <v>348.6</v>
      </c>
      <c r="T15" s="1">
        <f>ROUND(SQRT((A15*0.015)^2+10^2),3)</f>
        <v>10.039999999999999</v>
      </c>
      <c r="U15" s="1">
        <v>6.38</v>
      </c>
      <c r="V15" s="1">
        <f>ROUND(SQRT((A15*0.015)^2+15^2),3)</f>
        <v>15.026999999999999</v>
      </c>
      <c r="W15" s="1">
        <v>0</v>
      </c>
      <c r="Y15" s="1">
        <f>ROUND(SQRT((A15*0.02)^2+1^2),3)</f>
        <v>1.5620000000000001</v>
      </c>
      <c r="Z15" s="1">
        <v>1677</v>
      </c>
      <c r="AA15" s="1">
        <f>ROUND(SQRT((A15*0.02)^2+5^2),3)</f>
        <v>5.1420000000000003</v>
      </c>
      <c r="AB15" s="1">
        <v>336</v>
      </c>
      <c r="AC15" s="1">
        <f>ROUND(SQRT((A15*0.02)^2+10^2),3)</f>
        <v>10.071999999999999</v>
      </c>
      <c r="AD15" s="1">
        <v>6</v>
      </c>
      <c r="AE15" s="1">
        <f>ROUND(SQRT((A15*0.02)^2+15^2),3)</f>
        <v>15.048</v>
      </c>
      <c r="AF15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howaidi</dc:creator>
  <cp:lastModifiedBy>mahmoud howaidi</cp:lastModifiedBy>
  <dcterms:created xsi:type="dcterms:W3CDTF">2023-04-21T06:41:00Z</dcterms:created>
  <dcterms:modified xsi:type="dcterms:W3CDTF">2023-04-24T22:33:09Z</dcterms:modified>
</cp:coreProperties>
</file>