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hr93\Dropbox\PC\Desktop\PSO-BP_final\"/>
    </mc:Choice>
  </mc:AlternateContent>
  <xr:revisionPtr revIDLastSave="0" documentId="13_ncr:1_{D5FEBB5C-7FB7-49DB-9968-03118EFF37D9}" xr6:coauthVersionLast="47" xr6:coauthVersionMax="47" xr10:uidLastSave="{00000000-0000-0000-0000-000000000000}"/>
  <bookViews>
    <workbookView xWindow="23805" yWindow="1665" windowWidth="17700" windowHeight="181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2" i="1"/>
  <c r="K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2" i="1"/>
  <c r="Z7" i="1"/>
  <c r="Z6" i="1"/>
  <c r="Z5" i="1" a="1"/>
  <c r="Z5" i="1" s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2" i="1"/>
  <c r="Z4" i="1" l="1" a="1"/>
  <c r="Z4" i="1" s="1"/>
  <c r="R7" i="1"/>
  <c r="R6" i="1"/>
  <c r="R5" i="1" a="1"/>
  <c r="R5" i="1" s="1"/>
  <c r="R4" i="1" a="1"/>
  <c r="R4" i="1" s="1"/>
  <c r="R3" i="1" a="1"/>
  <c r="R3" i="1" s="1"/>
  <c r="R2" i="1" a="1"/>
  <c r="R2" i="1" s="1"/>
  <c r="K7" i="1" l="1"/>
  <c r="K6" i="1"/>
  <c r="K5" i="1" a="1"/>
  <c r="K5" i="1" s="1"/>
  <c r="K3" i="1" a="1"/>
  <c r="K3" i="1" s="1"/>
  <c r="K2" i="1" a="1"/>
  <c r="K2" i="1" s="1"/>
  <c r="M79" i="1"/>
  <c r="P79" i="1" s="1"/>
  <c r="M80" i="1"/>
  <c r="P80" i="1" s="1"/>
  <c r="M81" i="1"/>
  <c r="P81" i="1" s="1"/>
  <c r="M82" i="1"/>
  <c r="P82" i="1" s="1"/>
  <c r="M83" i="1"/>
  <c r="P83" i="1" s="1"/>
  <c r="M84" i="1"/>
  <c r="P84" i="1" s="1"/>
  <c r="M85" i="1"/>
  <c r="P85" i="1" s="1"/>
  <c r="M86" i="1"/>
  <c r="P86" i="1" s="1"/>
  <c r="M87" i="1"/>
  <c r="P87" i="1" s="1"/>
  <c r="F79" i="1"/>
  <c r="F80" i="1"/>
  <c r="F81" i="1"/>
  <c r="F82" i="1"/>
  <c r="F83" i="1"/>
  <c r="F84" i="1"/>
  <c r="F85" i="1"/>
  <c r="F86" i="1"/>
  <c r="F87" i="1"/>
  <c r="F4" i="1"/>
  <c r="G4" i="1" s="1"/>
  <c r="H4" i="1" s="1"/>
  <c r="F3" i="1"/>
  <c r="G3" i="1" s="1"/>
  <c r="H3" i="1" s="1"/>
  <c r="F2" i="1"/>
  <c r="G2" i="1" s="1"/>
  <c r="M3" i="1"/>
  <c r="N3" i="1" s="1"/>
  <c r="O3" i="1" s="1"/>
  <c r="M4" i="1"/>
  <c r="P4" i="1" s="1"/>
  <c r="M5" i="1"/>
  <c r="M6" i="1"/>
  <c r="P6" i="1" s="1"/>
  <c r="M7" i="1"/>
  <c r="P7" i="1" s="1"/>
  <c r="M8" i="1"/>
  <c r="N8" i="1" s="1"/>
  <c r="O8" i="1" s="1"/>
  <c r="M9" i="1"/>
  <c r="N9" i="1" s="1"/>
  <c r="O9" i="1" s="1"/>
  <c r="M10" i="1"/>
  <c r="N10" i="1" s="1"/>
  <c r="O10" i="1" s="1"/>
  <c r="M11" i="1"/>
  <c r="N11" i="1" s="1"/>
  <c r="O11" i="1" s="1"/>
  <c r="M12" i="1"/>
  <c r="P12" i="1" s="1"/>
  <c r="M13" i="1"/>
  <c r="M14" i="1"/>
  <c r="P14" i="1" s="1"/>
  <c r="M15" i="1"/>
  <c r="P15" i="1" s="1"/>
  <c r="M16" i="1"/>
  <c r="N16" i="1" s="1"/>
  <c r="O16" i="1" s="1"/>
  <c r="M17" i="1"/>
  <c r="N17" i="1" s="1"/>
  <c r="O17" i="1" s="1"/>
  <c r="M18" i="1"/>
  <c r="N18" i="1" s="1"/>
  <c r="O18" i="1" s="1"/>
  <c r="M19" i="1"/>
  <c r="N19" i="1" s="1"/>
  <c r="O19" i="1" s="1"/>
  <c r="M20" i="1"/>
  <c r="P20" i="1" s="1"/>
  <c r="M21" i="1"/>
  <c r="M22" i="1"/>
  <c r="P22" i="1" s="1"/>
  <c r="M23" i="1"/>
  <c r="P23" i="1" s="1"/>
  <c r="M24" i="1"/>
  <c r="N24" i="1" s="1"/>
  <c r="O24" i="1" s="1"/>
  <c r="M25" i="1"/>
  <c r="N25" i="1" s="1"/>
  <c r="O25" i="1" s="1"/>
  <c r="M26" i="1"/>
  <c r="N26" i="1" s="1"/>
  <c r="O26" i="1" s="1"/>
  <c r="M27" i="1"/>
  <c r="N27" i="1" s="1"/>
  <c r="O27" i="1" s="1"/>
  <c r="M28" i="1"/>
  <c r="P28" i="1" s="1"/>
  <c r="M29" i="1"/>
  <c r="M30" i="1"/>
  <c r="P30" i="1" s="1"/>
  <c r="M31" i="1"/>
  <c r="P31" i="1" s="1"/>
  <c r="M32" i="1"/>
  <c r="N32" i="1" s="1"/>
  <c r="O32" i="1" s="1"/>
  <c r="M33" i="1"/>
  <c r="N33" i="1" s="1"/>
  <c r="O33" i="1" s="1"/>
  <c r="M34" i="1"/>
  <c r="N34" i="1" s="1"/>
  <c r="O34" i="1" s="1"/>
  <c r="M35" i="1"/>
  <c r="N35" i="1" s="1"/>
  <c r="O35" i="1" s="1"/>
  <c r="M36" i="1"/>
  <c r="P36" i="1" s="1"/>
  <c r="M37" i="1"/>
  <c r="M38" i="1"/>
  <c r="P38" i="1" s="1"/>
  <c r="M39" i="1"/>
  <c r="P39" i="1" s="1"/>
  <c r="M40" i="1"/>
  <c r="N40" i="1" s="1"/>
  <c r="O40" i="1" s="1"/>
  <c r="M41" i="1"/>
  <c r="N41" i="1" s="1"/>
  <c r="O41" i="1" s="1"/>
  <c r="M42" i="1"/>
  <c r="N42" i="1" s="1"/>
  <c r="O42" i="1" s="1"/>
  <c r="M43" i="1"/>
  <c r="N43" i="1" s="1"/>
  <c r="O43" i="1" s="1"/>
  <c r="M44" i="1"/>
  <c r="P44" i="1" s="1"/>
  <c r="M45" i="1"/>
  <c r="M46" i="1"/>
  <c r="P46" i="1" s="1"/>
  <c r="M47" i="1"/>
  <c r="P47" i="1" s="1"/>
  <c r="M48" i="1"/>
  <c r="N48" i="1" s="1"/>
  <c r="O48" i="1" s="1"/>
  <c r="M49" i="1"/>
  <c r="N49" i="1" s="1"/>
  <c r="O49" i="1" s="1"/>
  <c r="M50" i="1"/>
  <c r="N50" i="1" s="1"/>
  <c r="O50" i="1" s="1"/>
  <c r="M51" i="1"/>
  <c r="N51" i="1" s="1"/>
  <c r="O51" i="1" s="1"/>
  <c r="M52" i="1"/>
  <c r="P52" i="1" s="1"/>
  <c r="M53" i="1"/>
  <c r="P53" i="1" s="1"/>
  <c r="M54" i="1"/>
  <c r="P54" i="1" s="1"/>
  <c r="M55" i="1"/>
  <c r="P55" i="1" s="1"/>
  <c r="M56" i="1"/>
  <c r="N56" i="1" s="1"/>
  <c r="O56" i="1" s="1"/>
  <c r="M57" i="1"/>
  <c r="N57" i="1" s="1"/>
  <c r="O57" i="1" s="1"/>
  <c r="M58" i="1"/>
  <c r="N58" i="1" s="1"/>
  <c r="O58" i="1" s="1"/>
  <c r="M59" i="1"/>
  <c r="N59" i="1" s="1"/>
  <c r="O59" i="1" s="1"/>
  <c r="M60" i="1"/>
  <c r="P60" i="1" s="1"/>
  <c r="M61" i="1"/>
  <c r="M62" i="1"/>
  <c r="P62" i="1" s="1"/>
  <c r="M63" i="1"/>
  <c r="P63" i="1" s="1"/>
  <c r="M64" i="1"/>
  <c r="N64" i="1" s="1"/>
  <c r="O64" i="1" s="1"/>
  <c r="M65" i="1"/>
  <c r="N65" i="1" s="1"/>
  <c r="O65" i="1" s="1"/>
  <c r="M66" i="1"/>
  <c r="N66" i="1" s="1"/>
  <c r="O66" i="1" s="1"/>
  <c r="M67" i="1"/>
  <c r="N67" i="1" s="1"/>
  <c r="O67" i="1" s="1"/>
  <c r="M68" i="1"/>
  <c r="P68" i="1" s="1"/>
  <c r="M69" i="1"/>
  <c r="M70" i="1"/>
  <c r="P70" i="1" s="1"/>
  <c r="M71" i="1"/>
  <c r="P71" i="1" s="1"/>
  <c r="M72" i="1"/>
  <c r="N72" i="1" s="1"/>
  <c r="O72" i="1" s="1"/>
  <c r="M73" i="1"/>
  <c r="N73" i="1" s="1"/>
  <c r="O73" i="1" s="1"/>
  <c r="M74" i="1"/>
  <c r="N74" i="1" s="1"/>
  <c r="O74" i="1" s="1"/>
  <c r="M75" i="1"/>
  <c r="N75" i="1" s="1"/>
  <c r="O75" i="1" s="1"/>
  <c r="M76" i="1"/>
  <c r="P76" i="1" s="1"/>
  <c r="M77" i="1"/>
  <c r="M78" i="1"/>
  <c r="P78" i="1" s="1"/>
  <c r="M2" i="1"/>
  <c r="P2" i="1" s="1"/>
  <c r="F5" i="1"/>
  <c r="G5" i="1" s="1"/>
  <c r="H5" i="1" s="1"/>
  <c r="F6" i="1"/>
  <c r="G6" i="1" s="1"/>
  <c r="H6" i="1" s="1"/>
  <c r="F7" i="1"/>
  <c r="F8" i="1"/>
  <c r="G8" i="1" s="1"/>
  <c r="H8" i="1" s="1"/>
  <c r="F9" i="1"/>
  <c r="G9" i="1" s="1"/>
  <c r="H9" i="1" s="1"/>
  <c r="F10" i="1"/>
  <c r="G10" i="1" s="1"/>
  <c r="H10" i="1" s="1"/>
  <c r="F11" i="1"/>
  <c r="G11" i="1" s="1"/>
  <c r="H11" i="1" s="1"/>
  <c r="F12" i="1"/>
  <c r="G12" i="1" s="1"/>
  <c r="H12" i="1" s="1"/>
  <c r="F13" i="1"/>
  <c r="F14" i="1"/>
  <c r="G14" i="1" s="1"/>
  <c r="H14" i="1" s="1"/>
  <c r="F15" i="1"/>
  <c r="F16" i="1"/>
  <c r="G16" i="1" s="1"/>
  <c r="H16" i="1" s="1"/>
  <c r="F17" i="1"/>
  <c r="F18" i="1"/>
  <c r="G18" i="1" s="1"/>
  <c r="H18" i="1" s="1"/>
  <c r="F19" i="1"/>
  <c r="G19" i="1" s="1"/>
  <c r="H19" i="1" s="1"/>
  <c r="F20" i="1"/>
  <c r="G20" i="1" s="1"/>
  <c r="H20" i="1" s="1"/>
  <c r="F21" i="1"/>
  <c r="G21" i="1" s="1"/>
  <c r="H21" i="1" s="1"/>
  <c r="F22" i="1"/>
  <c r="G22" i="1" s="1"/>
  <c r="H22" i="1" s="1"/>
  <c r="F23" i="1"/>
  <c r="G23" i="1" s="1"/>
  <c r="H23" i="1" s="1"/>
  <c r="F24" i="1"/>
  <c r="G24" i="1" s="1"/>
  <c r="H24" i="1" s="1"/>
  <c r="F25" i="1"/>
  <c r="G25" i="1" s="1"/>
  <c r="H25" i="1" s="1"/>
  <c r="F26" i="1"/>
  <c r="G26" i="1" s="1"/>
  <c r="H26" i="1" s="1"/>
  <c r="F27" i="1"/>
  <c r="G27" i="1" s="1"/>
  <c r="H27" i="1" s="1"/>
  <c r="F28" i="1"/>
  <c r="G28" i="1" s="1"/>
  <c r="H28" i="1" s="1"/>
  <c r="F29" i="1"/>
  <c r="F30" i="1"/>
  <c r="G30" i="1" s="1"/>
  <c r="H30" i="1" s="1"/>
  <c r="F31" i="1"/>
  <c r="F32" i="1"/>
  <c r="G32" i="1" s="1"/>
  <c r="H32" i="1" s="1"/>
  <c r="F33" i="1"/>
  <c r="F34" i="1"/>
  <c r="G34" i="1" s="1"/>
  <c r="H34" i="1" s="1"/>
  <c r="F35" i="1"/>
  <c r="G35" i="1" s="1"/>
  <c r="H35" i="1" s="1"/>
  <c r="F36" i="1"/>
  <c r="G36" i="1" s="1"/>
  <c r="H36" i="1" s="1"/>
  <c r="F37" i="1"/>
  <c r="F38" i="1"/>
  <c r="G38" i="1" s="1"/>
  <c r="H38" i="1" s="1"/>
  <c r="F39" i="1"/>
  <c r="F40" i="1"/>
  <c r="G40" i="1" s="1"/>
  <c r="H40" i="1" s="1"/>
  <c r="F41" i="1"/>
  <c r="G41" i="1" s="1"/>
  <c r="H41" i="1" s="1"/>
  <c r="F42" i="1"/>
  <c r="G42" i="1" s="1"/>
  <c r="H42" i="1" s="1"/>
  <c r="F43" i="1"/>
  <c r="G43" i="1" s="1"/>
  <c r="H43" i="1" s="1"/>
  <c r="F44" i="1"/>
  <c r="G44" i="1" s="1"/>
  <c r="H44" i="1" s="1"/>
  <c r="F45" i="1"/>
  <c r="G45" i="1" s="1"/>
  <c r="H45" i="1" s="1"/>
  <c r="F46" i="1"/>
  <c r="G46" i="1" s="1"/>
  <c r="H46" i="1" s="1"/>
  <c r="F47" i="1"/>
  <c r="G47" i="1" s="1"/>
  <c r="H47" i="1" s="1"/>
  <c r="F48" i="1"/>
  <c r="G48" i="1" s="1"/>
  <c r="H48" i="1" s="1"/>
  <c r="F49" i="1"/>
  <c r="G49" i="1" s="1"/>
  <c r="H49" i="1" s="1"/>
  <c r="F50" i="1"/>
  <c r="G50" i="1" s="1"/>
  <c r="H50" i="1" s="1"/>
  <c r="F51" i="1"/>
  <c r="G51" i="1" s="1"/>
  <c r="H51" i="1" s="1"/>
  <c r="F52" i="1"/>
  <c r="G52" i="1" s="1"/>
  <c r="H52" i="1" s="1"/>
  <c r="F53" i="1"/>
  <c r="F54" i="1"/>
  <c r="G54" i="1" s="1"/>
  <c r="H54" i="1" s="1"/>
  <c r="F55" i="1"/>
  <c r="F56" i="1"/>
  <c r="G56" i="1" s="1"/>
  <c r="H56" i="1" s="1"/>
  <c r="F57" i="1"/>
  <c r="F58" i="1"/>
  <c r="G58" i="1" s="1"/>
  <c r="H58" i="1" s="1"/>
  <c r="F59" i="1"/>
  <c r="G59" i="1" s="1"/>
  <c r="H59" i="1" s="1"/>
  <c r="F60" i="1"/>
  <c r="G60" i="1" s="1"/>
  <c r="H60" i="1" s="1"/>
  <c r="F61" i="1"/>
  <c r="F62" i="1"/>
  <c r="G62" i="1" s="1"/>
  <c r="H62" i="1" s="1"/>
  <c r="F63" i="1"/>
  <c r="G63" i="1" s="1"/>
  <c r="H63" i="1" s="1"/>
  <c r="F64" i="1"/>
  <c r="G64" i="1" s="1"/>
  <c r="H64" i="1" s="1"/>
  <c r="F65" i="1"/>
  <c r="G65" i="1" s="1"/>
  <c r="H65" i="1" s="1"/>
  <c r="F66" i="1"/>
  <c r="G66" i="1" s="1"/>
  <c r="H66" i="1" s="1"/>
  <c r="F67" i="1"/>
  <c r="G67" i="1" s="1"/>
  <c r="H67" i="1" s="1"/>
  <c r="F68" i="1"/>
  <c r="G68" i="1" s="1"/>
  <c r="H68" i="1" s="1"/>
  <c r="F69" i="1"/>
  <c r="G69" i="1" s="1"/>
  <c r="H69" i="1" s="1"/>
  <c r="F70" i="1"/>
  <c r="G70" i="1" s="1"/>
  <c r="H70" i="1" s="1"/>
  <c r="F71" i="1"/>
  <c r="F72" i="1"/>
  <c r="G72" i="1" s="1"/>
  <c r="H72" i="1" s="1"/>
  <c r="F73" i="1"/>
  <c r="G73" i="1" s="1"/>
  <c r="H73" i="1" s="1"/>
  <c r="F74" i="1"/>
  <c r="G74" i="1" s="1"/>
  <c r="H74" i="1" s="1"/>
  <c r="F75" i="1"/>
  <c r="G75" i="1" s="1"/>
  <c r="H75" i="1" s="1"/>
  <c r="F76" i="1"/>
  <c r="G76" i="1" s="1"/>
  <c r="H76" i="1" s="1"/>
  <c r="F77" i="1"/>
  <c r="F78" i="1"/>
  <c r="G78" i="1" s="1"/>
  <c r="H78" i="1" s="1"/>
  <c r="N53" i="1" l="1"/>
  <c r="O53" i="1" s="1"/>
  <c r="N85" i="1"/>
  <c r="O85" i="1" s="1"/>
  <c r="G85" i="1"/>
  <c r="H85" i="1" s="1"/>
  <c r="G82" i="1"/>
  <c r="H82" i="1" s="1"/>
  <c r="P65" i="1"/>
  <c r="N84" i="1"/>
  <c r="O84" i="1" s="1"/>
  <c r="N82" i="1"/>
  <c r="O82" i="1" s="1"/>
  <c r="G84" i="1"/>
  <c r="H84" i="1" s="1"/>
  <c r="G83" i="1"/>
  <c r="H83" i="1" s="1"/>
  <c r="H2" i="1"/>
  <c r="G33" i="1"/>
  <c r="H33" i="1" s="1"/>
  <c r="G86" i="1"/>
  <c r="H86" i="1" s="1"/>
  <c r="N86" i="1"/>
  <c r="O86" i="1" s="1"/>
  <c r="P64" i="1"/>
  <c r="N83" i="1"/>
  <c r="O83" i="1" s="1"/>
  <c r="P56" i="1"/>
  <c r="P33" i="1"/>
  <c r="G81" i="1"/>
  <c r="H81" i="1" s="1"/>
  <c r="N81" i="1"/>
  <c r="O81" i="1" s="1"/>
  <c r="P32" i="1"/>
  <c r="G80" i="1"/>
  <c r="H80" i="1" s="1"/>
  <c r="N80" i="1"/>
  <c r="O80" i="1" s="1"/>
  <c r="G39" i="1"/>
  <c r="H39" i="1" s="1"/>
  <c r="P24" i="1"/>
  <c r="G87" i="1"/>
  <c r="H87" i="1" s="1"/>
  <c r="G79" i="1"/>
  <c r="H79" i="1" s="1"/>
  <c r="N87" i="1"/>
  <c r="O87" i="1" s="1"/>
  <c r="N79" i="1"/>
  <c r="O79" i="1" s="1"/>
  <c r="G61" i="1"/>
  <c r="H61" i="1" s="1"/>
  <c r="G57" i="1"/>
  <c r="H57" i="1" s="1"/>
  <c r="P57" i="1"/>
  <c r="P25" i="1"/>
  <c r="N47" i="1"/>
  <c r="O47" i="1" s="1"/>
  <c r="P49" i="1"/>
  <c r="P17" i="1"/>
  <c r="G17" i="1"/>
  <c r="H17" i="1" s="1"/>
  <c r="N39" i="1"/>
  <c r="O39" i="1" s="1"/>
  <c r="P48" i="1"/>
  <c r="P16" i="1"/>
  <c r="G13" i="1"/>
  <c r="H13" i="1" s="1"/>
  <c r="P41" i="1"/>
  <c r="N15" i="1"/>
  <c r="O15" i="1" s="1"/>
  <c r="P73" i="1"/>
  <c r="P9" i="1"/>
  <c r="N7" i="1"/>
  <c r="O7" i="1" s="1"/>
  <c r="P72" i="1"/>
  <c r="P40" i="1"/>
  <c r="P8" i="1"/>
  <c r="N70" i="1"/>
  <c r="O70" i="1" s="1"/>
  <c r="G53" i="1"/>
  <c r="H53" i="1" s="1"/>
  <c r="G29" i="1"/>
  <c r="H29" i="1" s="1"/>
  <c r="N63" i="1"/>
  <c r="O63" i="1" s="1"/>
  <c r="N38" i="1"/>
  <c r="O38" i="1" s="1"/>
  <c r="N6" i="1"/>
  <c r="O6" i="1" s="1"/>
  <c r="G55" i="1"/>
  <c r="H55" i="1" s="1"/>
  <c r="N62" i="1"/>
  <c r="O62" i="1" s="1"/>
  <c r="N31" i="1"/>
  <c r="O31" i="1" s="1"/>
  <c r="N55" i="1"/>
  <c r="O55" i="1" s="1"/>
  <c r="N30" i="1"/>
  <c r="O30" i="1" s="1"/>
  <c r="G37" i="1"/>
  <c r="H37" i="1" s="1"/>
  <c r="N54" i="1"/>
  <c r="O54" i="1" s="1"/>
  <c r="N23" i="1"/>
  <c r="O23" i="1" s="1"/>
  <c r="N2" i="1"/>
  <c r="N22" i="1"/>
  <c r="O22" i="1" s="1"/>
  <c r="N78" i="1"/>
  <c r="O78" i="1" s="1"/>
  <c r="G71" i="1"/>
  <c r="H71" i="1" s="1"/>
  <c r="G31" i="1"/>
  <c r="H31" i="1" s="1"/>
  <c r="G7" i="1"/>
  <c r="H7" i="1" s="1"/>
  <c r="G77" i="1"/>
  <c r="H77" i="1" s="1"/>
  <c r="G15" i="1"/>
  <c r="H15" i="1" s="1"/>
  <c r="P77" i="1"/>
  <c r="N77" i="1"/>
  <c r="O77" i="1" s="1"/>
  <c r="P69" i="1"/>
  <c r="N69" i="1"/>
  <c r="O69" i="1" s="1"/>
  <c r="P61" i="1"/>
  <c r="N61" i="1"/>
  <c r="O61" i="1" s="1"/>
  <c r="P45" i="1"/>
  <c r="N45" i="1"/>
  <c r="O45" i="1" s="1"/>
  <c r="P37" i="1"/>
  <c r="N37" i="1"/>
  <c r="O37" i="1" s="1"/>
  <c r="P29" i="1"/>
  <c r="N29" i="1"/>
  <c r="O29" i="1" s="1"/>
  <c r="P21" i="1"/>
  <c r="N21" i="1"/>
  <c r="O21" i="1" s="1"/>
  <c r="P13" i="1"/>
  <c r="N13" i="1"/>
  <c r="O13" i="1" s="1"/>
  <c r="P5" i="1"/>
  <c r="N5" i="1"/>
  <c r="O5" i="1" s="1"/>
  <c r="N71" i="1"/>
  <c r="O71" i="1" s="1"/>
  <c r="N46" i="1"/>
  <c r="O46" i="1" s="1"/>
  <c r="N14" i="1"/>
  <c r="O14" i="1" s="1"/>
  <c r="P75" i="1"/>
  <c r="P67" i="1"/>
  <c r="P59" i="1"/>
  <c r="P51" i="1"/>
  <c r="P43" i="1"/>
  <c r="P35" i="1"/>
  <c r="P27" i="1"/>
  <c r="P19" i="1"/>
  <c r="P11" i="1"/>
  <c r="P3" i="1"/>
  <c r="P74" i="1"/>
  <c r="P66" i="1"/>
  <c r="P58" i="1"/>
  <c r="P50" i="1"/>
  <c r="P42" i="1"/>
  <c r="P34" i="1"/>
  <c r="P26" i="1"/>
  <c r="P18" i="1"/>
  <c r="P10" i="1"/>
  <c r="N76" i="1"/>
  <c r="O76" i="1" s="1"/>
  <c r="N68" i="1"/>
  <c r="O68" i="1" s="1"/>
  <c r="N60" i="1"/>
  <c r="O60" i="1" s="1"/>
  <c r="N52" i="1"/>
  <c r="O52" i="1" s="1"/>
  <c r="N44" i="1"/>
  <c r="O44" i="1" s="1"/>
  <c r="N36" i="1"/>
  <c r="O36" i="1" s="1"/>
  <c r="N28" i="1"/>
  <c r="O28" i="1" s="1"/>
  <c r="N20" i="1"/>
  <c r="O20" i="1" s="1"/>
  <c r="N12" i="1"/>
  <c r="O12" i="1" s="1"/>
  <c r="N4" i="1"/>
  <c r="O4" i="1" s="1"/>
  <c r="O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<sst xmlns="http://schemas.openxmlformats.org/spreadsheetml/2006/main" count="36" uniqueCount="21">
  <si>
    <t>k_rms</t>
  </si>
  <si>
    <t>ES</t>
  </si>
  <si>
    <t>ks_predict</t>
  </si>
  <si>
    <t>error*100%</t>
  </si>
  <si>
    <t>max</t>
  </si>
  <si>
    <t>min</t>
  </si>
  <si>
    <t>MAPE</t>
  </si>
  <si>
    <t>MAE</t>
  </si>
  <si>
    <t>Sk</t>
  </si>
  <si>
    <t>Ku</t>
  </si>
  <si>
    <t>ks</t>
  </si>
  <si>
    <t>ks-ks_predict</t>
  </si>
  <si>
    <t>(ks-ks_p)**2</t>
  </si>
  <si>
    <t>MSE</t>
  </si>
  <si>
    <t>RMSE</t>
  </si>
  <si>
    <t>Ks_predict2</t>
  </si>
  <si>
    <t>MAX</t>
  </si>
  <si>
    <t>MIN</t>
  </si>
  <si>
    <t>Flack 2016</t>
  </si>
  <si>
    <t>Kuwata 2019</t>
  </si>
  <si>
    <t>Musker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</si>
</sst>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1" topLeftCell="M1" workbookViewId="0">
      <selection activeCell="Z22" sqref="Z22"/>
    </sheetView>
  </sheetViews>
  <sheetFormatPr defaultRowHeight="15" x14ac:dyDescent="0.25"/>
  <cols>
    <col min="6" max="6" width="11.140625" customWidth="1"/>
    <col min="7" max="7" width="12" customWidth="1"/>
    <col min="8" max="8" width="12.140625" customWidth="1"/>
    <col min="13" max="13" width="11.140625" customWidth="1"/>
    <col min="14" max="14" width="12.85546875" customWidth="1"/>
    <col min="15" max="15" width="12" customWidth="1"/>
    <col min="17" max="17" width="12.7109375" customWidth="1"/>
    <col min="18" max="18" width="9.5703125" bestFit="1" customWidth="1"/>
    <col min="21" max="21" width="13" customWidth="1"/>
    <col min="22" max="22" width="12.85546875" customWidth="1"/>
    <col min="23" max="23" width="11.7109375" customWidth="1"/>
    <col min="24" max="24" width="12.85546875" customWidth="1"/>
    <col min="26" max="26" width="9.5703125" bestFit="1" customWidth="1"/>
  </cols>
  <sheetData>
    <row r="1" spans="1:27" x14ac:dyDescent="0.25">
      <c r="A1" s="7" t="s">
        <v>0</v>
      </c>
      <c r="B1" s="7" t="s">
        <v>1</v>
      </c>
      <c r="C1" s="7" t="s">
        <v>8</v>
      </c>
      <c r="D1" s="7" t="s">
        <v>9</v>
      </c>
      <c r="E1" s="7" t="s">
        <v>10</v>
      </c>
      <c r="F1" s="6" t="s">
        <v>2</v>
      </c>
      <c r="G1" s="6" t="s">
        <v>11</v>
      </c>
      <c r="H1" s="6" t="s">
        <v>12</v>
      </c>
      <c r="I1" s="6" t="s">
        <v>3</v>
      </c>
      <c r="J1" s="6" t="s">
        <v>18</v>
      </c>
      <c r="M1" s="6" t="s">
        <v>15</v>
      </c>
      <c r="N1" s="6" t="s">
        <v>11</v>
      </c>
      <c r="O1" s="6" t="s">
        <v>12</v>
      </c>
      <c r="P1" s="6" t="s">
        <v>3</v>
      </c>
      <c r="Q1" s="6" t="s">
        <v>19</v>
      </c>
      <c r="U1" s="6" t="s">
        <v>15</v>
      </c>
      <c r="V1" s="6" t="s">
        <v>11</v>
      </c>
      <c r="W1" s="6" t="s">
        <v>12</v>
      </c>
      <c r="X1" s="6" t="s">
        <v>3</v>
      </c>
      <c r="Y1" s="6" t="s">
        <v>20</v>
      </c>
    </row>
    <row r="2" spans="1:27" x14ac:dyDescent="0.25">
      <c r="A2" s="1">
        <v>2.1899999999999999E-2</v>
      </c>
      <c r="B2" s="1">
        <v>0.59489999999999998</v>
      </c>
      <c r="C2" s="1">
        <v>-0.1671</v>
      </c>
      <c r="D2" s="1">
        <v>1.6007</v>
      </c>
      <c r="E2" s="1">
        <v>6.4399999999999999E-2</v>
      </c>
      <c r="F2" s="2">
        <f>2.91*A2*(2+C2)^(-0.284)</f>
        <v>5.3654443258219407E-2</v>
      </c>
      <c r="G2" s="2">
        <f>E2-F2</f>
        <v>1.0745556741780592E-2</v>
      </c>
      <c r="H2" s="3">
        <f>G2*G2</f>
        <v>1.1546698969082633E-4</v>
      </c>
      <c r="I2" s="4">
        <f>ABS((F2-E2)/E2*100)</f>
        <v>16.685647114566134</v>
      </c>
      <c r="K2" s="3" cm="1">
        <f t="array" ref="K2">MAX(ABS(I2:I87))</f>
        <v>120.65773782573692</v>
      </c>
      <c r="L2" s="7" t="s">
        <v>4</v>
      </c>
      <c r="M2" s="3">
        <f>4*A2*(1+0.17*C2)^4</f>
        <v>7.8062348878363427E-2</v>
      </c>
      <c r="N2" s="3">
        <f>E2-M2</f>
        <v>-1.3662348878363428E-2</v>
      </c>
      <c r="O2" s="3">
        <f>N2*N2</f>
        <v>1.8665977687411844E-4</v>
      </c>
      <c r="P2" s="4">
        <f>(E2-M2)/E2*100</f>
        <v>-21.214827450874889</v>
      </c>
      <c r="R2" s="3" cm="1">
        <f t="array" ref="R2">MAX(ABS(P2:P87))</f>
        <v>756.59852530787168</v>
      </c>
      <c r="S2" s="7" t="s">
        <v>16</v>
      </c>
      <c r="U2" s="3">
        <f>A2*(1+0.5*B2)*(1+0.2*C2*D2)</f>
        <v>2.6894128583097931E-2</v>
      </c>
      <c r="V2" s="3">
        <f>E2-U2</f>
        <v>3.7505871416902065E-2</v>
      </c>
      <c r="W2" s="3">
        <f>V2*V2</f>
        <v>1.4066903907411913E-3</v>
      </c>
      <c r="X2" s="4">
        <f>(U2-E2)/E2*100</f>
        <v>-58.238930771587064</v>
      </c>
    </row>
    <row r="3" spans="1:27" x14ac:dyDescent="0.25">
      <c r="A3" s="1">
        <v>3.2599999999999997E-2</v>
      </c>
      <c r="B3" s="1">
        <v>0.91579999999999995</v>
      </c>
      <c r="C3" s="1">
        <v>0.10929999999999999</v>
      </c>
      <c r="D3" s="1">
        <v>1.4355</v>
      </c>
      <c r="E3" s="1">
        <v>0.1244</v>
      </c>
      <c r="F3" s="2">
        <f>2.91*A3*(2+C3)^(-0.284)</f>
        <v>7.6745920051099745E-2</v>
      </c>
      <c r="G3" s="2">
        <f t="shared" ref="G3:G66" si="0">E3-F3</f>
        <v>4.7654079948900252E-2</v>
      </c>
      <c r="H3" s="3">
        <f t="shared" ref="H3:H66" si="1">G3*G3</f>
        <v>2.2709113357761769E-3</v>
      </c>
      <c r="I3" s="4">
        <f t="shared" ref="I3:I66" si="2">ABS((F3-E3)/E3*100)</f>
        <v>38.307138222588627</v>
      </c>
      <c r="K3" s="3" cm="1">
        <f t="array" ref="K3">MIN(ABS(I2:I87))</f>
        <v>1.3363506415871902</v>
      </c>
      <c r="L3" s="7" t="s">
        <v>5</v>
      </c>
      <c r="M3" s="3">
        <f t="shared" ref="M3:M66" si="3">4*A3*(1+0.17*C3)^4</f>
        <v>0.14036533767539625</v>
      </c>
      <c r="N3" s="3">
        <f t="shared" ref="N3:N66" si="4">E3-M3</f>
        <v>-1.5965337675396249E-2</v>
      </c>
      <c r="O3" s="3">
        <f t="shared" ref="O3:O66" si="5">N3*N3</f>
        <v>2.5489200708942692E-4</v>
      </c>
      <c r="P3" s="4">
        <f t="shared" ref="P3:P66" si="6">(E3-M3)/E3*100</f>
        <v>-12.833872729418209</v>
      </c>
      <c r="R3" s="3" cm="1">
        <f t="array" ref="R3">MIN(ABS(P2:P87))</f>
        <v>0.39052378684516237</v>
      </c>
      <c r="S3" s="7" t="s">
        <v>17</v>
      </c>
      <c r="U3" s="3">
        <f t="shared" ref="U3:U66" si="7">A3*(1+0.5*B3)*(1+0.2*C3*D3)</f>
        <v>4.9018955631026193E-2</v>
      </c>
      <c r="V3" s="3">
        <f t="shared" ref="V3:V66" si="8">E3-U3</f>
        <v>7.5381044368973804E-2</v>
      </c>
      <c r="W3" s="3">
        <f t="shared" ref="W3:W66" si="9">V3*V3</f>
        <v>5.6823018501571971E-3</v>
      </c>
      <c r="X3" s="4">
        <f t="shared" ref="X3:X66" si="10">(U3-E3)/E3*100</f>
        <v>-60.595694830364799</v>
      </c>
    </row>
    <row r="4" spans="1:27" x14ac:dyDescent="0.25">
      <c r="A4" s="1">
        <v>2.18E-2</v>
      </c>
      <c r="B4" s="1">
        <v>0.58760000000000001</v>
      </c>
      <c r="C4" s="1">
        <v>-8.7400000000000005E-2</v>
      </c>
      <c r="D4" s="1">
        <v>1.5898000000000001</v>
      </c>
      <c r="E4" s="1">
        <v>5.8900000000000001E-2</v>
      </c>
      <c r="F4" s="2">
        <f>2.91*A4*(2+C4)^(-0.284)</f>
        <v>5.2767707132513129E-2</v>
      </c>
      <c r="G4" s="2">
        <f t="shared" si="0"/>
        <v>6.1322928674868715E-3</v>
      </c>
      <c r="H4" s="3">
        <f t="shared" si="1"/>
        <v>3.7605015812630356E-5</v>
      </c>
      <c r="I4" s="4">
        <f t="shared" si="2"/>
        <v>10.41136310269418</v>
      </c>
      <c r="K4" s="3">
        <f>AVERAGE(I2:I87)</f>
        <v>51.662456733230925</v>
      </c>
      <c r="L4" s="7" t="s">
        <v>6</v>
      </c>
      <c r="M4" s="3">
        <f t="shared" si="3"/>
        <v>8.2131891484485714E-2</v>
      </c>
      <c r="N4" s="3">
        <f t="shared" si="4"/>
        <v>-2.3231891484485713E-2</v>
      </c>
      <c r="O4" s="3">
        <f t="shared" si="5"/>
        <v>5.397207819469198E-4</v>
      </c>
      <c r="P4" s="4">
        <f t="shared" si="6"/>
        <v>-39.442939702013099</v>
      </c>
      <c r="R4" s="3" cm="1">
        <f t="array" ref="R4">AVERAGE(ABS(P2:P87))</f>
        <v>56.908369078043989</v>
      </c>
      <c r="S4" s="7" t="s">
        <v>6</v>
      </c>
      <c r="U4" s="3">
        <f t="shared" si="7"/>
        <v>2.7421035845032641E-2</v>
      </c>
      <c r="V4" s="3">
        <f t="shared" si="8"/>
        <v>3.1478964154967357E-2</v>
      </c>
      <c r="W4" s="3">
        <f t="shared" si="9"/>
        <v>9.9092518426971963E-4</v>
      </c>
      <c r="X4" s="4">
        <f t="shared" si="10"/>
        <v>-53.444760874307903</v>
      </c>
      <c r="Z4" s="3" cm="1">
        <f t="array" ref="Z4">AVERAGE(ABS(X2:X87))</f>
        <v>76.217755217579096</v>
      </c>
      <c r="AA4" s="6" t="s">
        <v>6</v>
      </c>
    </row>
    <row r="5" spans="1:27" x14ac:dyDescent="0.25">
      <c r="A5" s="1">
        <v>2.23E-2</v>
      </c>
      <c r="B5" s="1">
        <v>0.51139999999999997</v>
      </c>
      <c r="C5" s="1">
        <v>0.56000000000000005</v>
      </c>
      <c r="D5" s="1">
        <v>2.2435</v>
      </c>
      <c r="E5" s="1">
        <v>0.13619999999999999</v>
      </c>
      <c r="F5" s="2">
        <f t="shared" ref="F5:F66" si="11">2.91*A5*(2+C5)^-0.284</f>
        <v>4.9688707710274629E-2</v>
      </c>
      <c r="G5" s="2">
        <f t="shared" si="0"/>
        <v>8.6511292289725358E-2</v>
      </c>
      <c r="H5" s="3">
        <f t="shared" si="1"/>
        <v>7.4842036936382944E-3</v>
      </c>
      <c r="I5" s="4">
        <f t="shared" si="2"/>
        <v>63.517835748697038</v>
      </c>
      <c r="K5" s="3" cm="1">
        <f t="array" ref="K5">AVERAGE(ABS(G2:G87))</f>
        <v>0.10339781501263201</v>
      </c>
      <c r="L5" s="7" t="s">
        <v>7</v>
      </c>
      <c r="M5" s="3">
        <f t="shared" si="3"/>
        <v>0.1283330733218829</v>
      </c>
      <c r="N5" s="3">
        <f t="shared" si="4"/>
        <v>7.8669266781170866E-3</v>
      </c>
      <c r="O5" s="3">
        <f t="shared" si="5"/>
        <v>6.1888535358870341E-5</v>
      </c>
      <c r="P5" s="4">
        <f t="shared" si="6"/>
        <v>5.7760107768847924</v>
      </c>
      <c r="R5" s="3" cm="1">
        <f t="array" ref="R5">AVERAGE(ABS(N2:N87))</f>
        <v>7.2886906599196125E-2</v>
      </c>
      <c r="S5" s="7" t="s">
        <v>7</v>
      </c>
      <c r="U5" s="3">
        <f t="shared" si="7"/>
        <v>3.5038256183920008E-2</v>
      </c>
      <c r="V5" s="3">
        <f t="shared" si="8"/>
        <v>0.10116174381607998</v>
      </c>
      <c r="W5" s="3">
        <f t="shared" si="9"/>
        <v>1.0233698411910196E-2</v>
      </c>
      <c r="X5" s="4">
        <f t="shared" si="10"/>
        <v>-74.274408088164449</v>
      </c>
      <c r="Z5" s="3" cm="1">
        <f t="array" ref="Z5">AVERAGE(ABS(V2:V87))</f>
        <v>0.13155845388690832</v>
      </c>
      <c r="AA5" s="6" t="s">
        <v>7</v>
      </c>
    </row>
    <row r="6" spans="1:27" x14ac:dyDescent="0.25">
      <c r="A6" s="1">
        <v>2.98E-2</v>
      </c>
      <c r="B6" s="1">
        <v>0.86119999999999997</v>
      </c>
      <c r="C6" s="1">
        <v>0.87019999999999997</v>
      </c>
      <c r="D6" s="1">
        <v>2.6269</v>
      </c>
      <c r="E6" s="1">
        <v>0.32229999999999998</v>
      </c>
      <c r="F6" s="2">
        <f t="shared" si="11"/>
        <v>6.4277976955052399E-2</v>
      </c>
      <c r="G6" s="2">
        <f t="shared" si="0"/>
        <v>0.25802202304494759</v>
      </c>
      <c r="H6" s="3">
        <f t="shared" si="1"/>
        <v>6.6575364376207466E-2</v>
      </c>
      <c r="I6" s="4">
        <f t="shared" si="2"/>
        <v>80.056476278295875</v>
      </c>
      <c r="K6" s="3">
        <f>AVERAGE(H2:H87)</f>
        <v>1.8313060059675333E-2</v>
      </c>
      <c r="L6" s="7" t="s">
        <v>13</v>
      </c>
      <c r="M6" s="3">
        <f t="shared" si="3"/>
        <v>0.20698741088871303</v>
      </c>
      <c r="N6" s="3">
        <f t="shared" si="4"/>
        <v>0.11531258911128694</v>
      </c>
      <c r="O6" s="3">
        <f t="shared" si="5"/>
        <v>1.3296993207548492E-2</v>
      </c>
      <c r="P6" s="4">
        <f t="shared" si="6"/>
        <v>35.778029510172807</v>
      </c>
      <c r="R6" s="3">
        <f>AVERAGE(O2:O87)</f>
        <v>1.407115247621127E-2</v>
      </c>
      <c r="S6" s="7" t="s">
        <v>13</v>
      </c>
      <c r="U6" s="3">
        <f t="shared" si="7"/>
        <v>6.2122564876950885E-2</v>
      </c>
      <c r="V6" s="3">
        <f t="shared" si="8"/>
        <v>0.26017743512304908</v>
      </c>
      <c r="W6" s="3">
        <f t="shared" si="9"/>
        <v>6.7692297747208419E-2</v>
      </c>
      <c r="X6" s="4">
        <f t="shared" si="10"/>
        <v>-80.725235843328917</v>
      </c>
      <c r="Z6" s="3">
        <f>AVERAGE(W2:W87)</f>
        <v>2.549365616098543E-2</v>
      </c>
      <c r="AA6" s="6" t="s">
        <v>13</v>
      </c>
    </row>
    <row r="7" spans="1:27" x14ac:dyDescent="0.25">
      <c r="A7" s="1">
        <v>2.1399999999999999E-2</v>
      </c>
      <c r="B7" s="1">
        <v>0.51680000000000004</v>
      </c>
      <c r="C7" s="1">
        <v>0.5141</v>
      </c>
      <c r="D7" s="1">
        <v>2.2923</v>
      </c>
      <c r="E7" s="1">
        <v>0.13109999999999999</v>
      </c>
      <c r="F7" s="2">
        <f t="shared" si="11"/>
        <v>4.7928972499097534E-2</v>
      </c>
      <c r="G7" s="2">
        <f t="shared" si="0"/>
        <v>8.3171027500902467E-2</v>
      </c>
      <c r="H7" s="3">
        <f t="shared" si="1"/>
        <v>6.9174198155558747E-3</v>
      </c>
      <c r="I7" s="4">
        <f t="shared" si="2"/>
        <v>63.440905797789839</v>
      </c>
      <c r="K7" s="3">
        <f>SQRT(AVERAGE(H2:H87))</f>
        <v>0.13532575534492808</v>
      </c>
      <c r="L7" s="7" t="s">
        <v>14</v>
      </c>
      <c r="M7" s="3">
        <f t="shared" si="3"/>
        <v>0.11968129689870463</v>
      </c>
      <c r="N7" s="3">
        <f t="shared" si="4"/>
        <v>1.1418703101295363E-2</v>
      </c>
      <c r="O7" s="3">
        <f t="shared" si="5"/>
        <v>1.3038678051553235E-4</v>
      </c>
      <c r="P7" s="4">
        <f t="shared" si="6"/>
        <v>8.7099184601795301</v>
      </c>
      <c r="R7" s="3">
        <f>SQRT(AVERAGE(O2:O87))</f>
        <v>0.1186218886892772</v>
      </c>
      <c r="S7" s="7" t="s">
        <v>14</v>
      </c>
      <c r="U7" s="3">
        <f t="shared" si="7"/>
        <v>3.3276950555351355E-2</v>
      </c>
      <c r="V7" s="3">
        <f t="shared" si="8"/>
        <v>9.7823049444648646E-2</v>
      </c>
      <c r="W7" s="3">
        <f t="shared" si="9"/>
        <v>9.569349002650173E-3</v>
      </c>
      <c r="X7" s="4">
        <f t="shared" si="10"/>
        <v>-74.617123908961588</v>
      </c>
      <c r="Z7" s="3">
        <f>SQRT(AVERAGE(W2:W87))</f>
        <v>0.15966732966072122</v>
      </c>
      <c r="AA7" s="6" t="s">
        <v>14</v>
      </c>
    </row>
    <row r="8" spans="1:27" x14ac:dyDescent="0.25">
      <c r="A8" s="1">
        <v>2.98E-2</v>
      </c>
      <c r="B8" s="1">
        <v>0.49790000000000001</v>
      </c>
      <c r="C8" s="1">
        <v>0.96709999999999996</v>
      </c>
      <c r="D8" s="1">
        <v>2.8736000000000002</v>
      </c>
      <c r="E8" s="1">
        <v>0.26889999999999997</v>
      </c>
      <c r="F8" s="2">
        <f t="shared" si="11"/>
        <v>6.3674700798288075E-2</v>
      </c>
      <c r="G8" s="2">
        <f t="shared" si="0"/>
        <v>0.2052252992017119</v>
      </c>
      <c r="H8" s="3">
        <f t="shared" si="1"/>
        <v>4.2117423432432168E-2</v>
      </c>
      <c r="I8" s="4">
        <f t="shared" si="2"/>
        <v>76.320304649204871</v>
      </c>
      <c r="M8" s="3">
        <f t="shared" si="3"/>
        <v>0.21912679455218512</v>
      </c>
      <c r="N8" s="3">
        <f t="shared" si="4"/>
        <v>4.9773205447814856E-2</v>
      </c>
      <c r="O8" s="3">
        <f t="shared" si="5"/>
        <v>2.4773719805503865E-3</v>
      </c>
      <c r="P8" s="4">
        <f t="shared" si="6"/>
        <v>18.509931367725869</v>
      </c>
      <c r="U8" s="3">
        <f t="shared" si="7"/>
        <v>5.7905304923531527E-2</v>
      </c>
      <c r="V8" s="3">
        <f t="shared" si="8"/>
        <v>0.21099469507646845</v>
      </c>
      <c r="W8" s="3">
        <f t="shared" si="9"/>
        <v>4.4518761350411898E-2</v>
      </c>
      <c r="X8" s="4">
        <f t="shared" si="10"/>
        <v>-78.465859083848443</v>
      </c>
    </row>
    <row r="9" spans="1:27" x14ac:dyDescent="0.25">
      <c r="A9" s="1">
        <v>4.3700000000000003E-2</v>
      </c>
      <c r="B9" s="1">
        <v>0.75790000000000002</v>
      </c>
      <c r="C9" s="1">
        <v>1.1500999999999999</v>
      </c>
      <c r="D9" s="1">
        <v>3.1762000000000001</v>
      </c>
      <c r="E9" s="1">
        <v>0.53639999999999999</v>
      </c>
      <c r="F9" s="2">
        <f t="shared" si="11"/>
        <v>9.1801613245201544E-2</v>
      </c>
      <c r="G9" s="2">
        <f t="shared" si="0"/>
        <v>0.44459838675479846</v>
      </c>
      <c r="H9" s="3">
        <f t="shared" si="1"/>
        <v>0.19766772550496936</v>
      </c>
      <c r="I9" s="4">
        <f t="shared" si="2"/>
        <v>82.885605286129476</v>
      </c>
      <c r="M9" s="3">
        <f t="shared" si="3"/>
        <v>0.35707911734838366</v>
      </c>
      <c r="N9" s="3">
        <f t="shared" si="4"/>
        <v>0.17932088265161633</v>
      </c>
      <c r="O9" s="3">
        <f t="shared" si="5"/>
        <v>3.2155978954954756E-2</v>
      </c>
      <c r="P9" s="4">
        <f t="shared" si="6"/>
        <v>33.430440464507143</v>
      </c>
      <c r="U9" s="3">
        <f t="shared" si="7"/>
        <v>0.10428552373403528</v>
      </c>
      <c r="V9" s="3">
        <f t="shared" si="8"/>
        <v>0.43211447626596472</v>
      </c>
      <c r="W9" s="3">
        <f t="shared" si="9"/>
        <v>0.18672292059860898</v>
      </c>
      <c r="X9" s="4">
        <f t="shared" si="10"/>
        <v>-80.558254337428167</v>
      </c>
    </row>
    <row r="10" spans="1:27" x14ac:dyDescent="0.25">
      <c r="A10" s="1">
        <v>3.15E-2</v>
      </c>
      <c r="B10" s="1">
        <v>0.50760000000000005</v>
      </c>
      <c r="C10" s="1">
        <v>0.75749999999999995</v>
      </c>
      <c r="D10" s="1">
        <v>2.6415000000000002</v>
      </c>
      <c r="E10" s="1">
        <v>0.2717</v>
      </c>
      <c r="F10" s="2">
        <f t="shared" si="11"/>
        <v>6.8722212768061244E-2</v>
      </c>
      <c r="G10" s="2">
        <f t="shared" si="0"/>
        <v>0.20297778723193877</v>
      </c>
      <c r="H10" s="3">
        <f t="shared" si="1"/>
        <v>4.1199982109574207E-2</v>
      </c>
      <c r="I10" s="4">
        <f t="shared" si="2"/>
        <v>74.706583449370186</v>
      </c>
      <c r="M10" s="3">
        <f t="shared" si="3"/>
        <v>0.20455027781349003</v>
      </c>
      <c r="N10" s="3">
        <f t="shared" si="4"/>
        <v>6.7149722186509969E-2</v>
      </c>
      <c r="O10" s="3">
        <f t="shared" si="5"/>
        <v>4.5090851897254692E-3</v>
      </c>
      <c r="P10" s="4">
        <f t="shared" si="6"/>
        <v>24.714656675196895</v>
      </c>
      <c r="U10" s="3">
        <f t="shared" si="7"/>
        <v>5.5299975382575008E-2</v>
      </c>
      <c r="V10" s="3">
        <f t="shared" si="8"/>
        <v>0.216400024617425</v>
      </c>
      <c r="W10" s="3">
        <f t="shared" si="9"/>
        <v>4.6828970654422146E-2</v>
      </c>
      <c r="X10" s="4">
        <f t="shared" si="10"/>
        <v>-79.646678180870438</v>
      </c>
    </row>
    <row r="11" spans="1:27" x14ac:dyDescent="0.25">
      <c r="A11" s="1">
        <v>2.1700000000000001E-2</v>
      </c>
      <c r="B11" s="1">
        <v>0.61299999999999999</v>
      </c>
      <c r="C11" s="1">
        <v>0.70779999999999998</v>
      </c>
      <c r="D11" s="1">
        <v>1.8403</v>
      </c>
      <c r="E11" s="1">
        <v>0.1406</v>
      </c>
      <c r="F11" s="2">
        <f t="shared" si="11"/>
        <v>4.7587140946566971E-2</v>
      </c>
      <c r="G11" s="2">
        <f t="shared" si="0"/>
        <v>9.3012859053433039E-2</v>
      </c>
      <c r="H11" s="3">
        <f t="shared" si="1"/>
        <v>8.6513919492938011E-3</v>
      </c>
      <c r="I11" s="4">
        <f t="shared" si="2"/>
        <v>66.154238302583963</v>
      </c>
      <c r="M11" s="3">
        <f t="shared" si="3"/>
        <v>0.13674056975720472</v>
      </c>
      <c r="N11" s="3">
        <f t="shared" si="4"/>
        <v>3.8594302427952809E-3</v>
      </c>
      <c r="O11" s="3">
        <f t="shared" si="5"/>
        <v>1.4895201799002841E-5</v>
      </c>
      <c r="P11" s="4">
        <f t="shared" si="6"/>
        <v>2.7449717231829878</v>
      </c>
      <c r="U11" s="3">
        <f t="shared" si="7"/>
        <v>3.5736863346311397E-2</v>
      </c>
      <c r="V11" s="3">
        <f t="shared" si="8"/>
        <v>0.1048631366536886</v>
      </c>
      <c r="W11" s="3">
        <f t="shared" si="9"/>
        <v>1.0996277428850169E-2</v>
      </c>
      <c r="X11" s="4">
        <f t="shared" si="10"/>
        <v>-74.582600749422895</v>
      </c>
    </row>
    <row r="12" spans="1:27" x14ac:dyDescent="0.25">
      <c r="A12" s="1">
        <v>1.8200000000000001E-2</v>
      </c>
      <c r="B12" s="1">
        <v>0.3337</v>
      </c>
      <c r="C12" s="1">
        <v>1.6456</v>
      </c>
      <c r="D12" s="1">
        <v>4.0941000000000001</v>
      </c>
      <c r="E12" s="1">
        <v>0.15709999999999999</v>
      </c>
      <c r="F12" s="2">
        <f t="shared" si="11"/>
        <v>3.6679379194900344E-2</v>
      </c>
      <c r="G12" s="2">
        <f t="shared" si="0"/>
        <v>0.12042062080509965</v>
      </c>
      <c r="H12" s="3">
        <f t="shared" si="1"/>
        <v>1.4501125915085598E-2</v>
      </c>
      <c r="I12" s="4">
        <f t="shared" si="2"/>
        <v>76.65220929668979</v>
      </c>
      <c r="M12" s="3">
        <f t="shared" si="3"/>
        <v>0.19526960469356922</v>
      </c>
      <c r="N12" s="3">
        <f t="shared" si="4"/>
        <v>-3.8169604693569226E-2</v>
      </c>
      <c r="O12" s="3">
        <f t="shared" si="5"/>
        <v>1.4569187224633419E-3</v>
      </c>
      <c r="P12" s="4">
        <f t="shared" si="6"/>
        <v>-24.296374725378246</v>
      </c>
      <c r="U12" s="3">
        <f t="shared" si="7"/>
        <v>4.9852025068940639E-2</v>
      </c>
      <c r="V12" s="3">
        <f t="shared" si="8"/>
        <v>0.10724797493105935</v>
      </c>
      <c r="W12" s="3">
        <f t="shared" si="9"/>
        <v>1.1502128126813135E-2</v>
      </c>
      <c r="X12" s="4">
        <f t="shared" si="10"/>
        <v>-68.267329682405702</v>
      </c>
    </row>
    <row r="13" spans="1:27" x14ac:dyDescent="0.25">
      <c r="A13" s="1">
        <v>3.04E-2</v>
      </c>
      <c r="B13" s="1">
        <v>1.137</v>
      </c>
      <c r="C13" s="1">
        <v>-0.53769999999999996</v>
      </c>
      <c r="D13" s="1">
        <v>1.8731</v>
      </c>
      <c r="E13" s="1">
        <v>7.6700000000000004E-2</v>
      </c>
      <c r="F13" s="2">
        <f t="shared" si="11"/>
        <v>7.9413842879142216E-2</v>
      </c>
      <c r="G13" s="2">
        <f t="shared" si="0"/>
        <v>-2.7138428791422115E-3</v>
      </c>
      <c r="H13" s="3">
        <f t="shared" si="1"/>
        <v>7.3649431726708881E-6</v>
      </c>
      <c r="I13" s="4">
        <f t="shared" si="2"/>
        <v>3.5382566872779813</v>
      </c>
      <c r="M13" s="3">
        <f t="shared" si="3"/>
        <v>8.287190026834354E-2</v>
      </c>
      <c r="N13" s="3">
        <f t="shared" si="4"/>
        <v>-6.1719002683435359E-3</v>
      </c>
      <c r="O13" s="3">
        <f t="shared" si="5"/>
        <v>3.8092352922379011E-5</v>
      </c>
      <c r="P13" s="4">
        <f t="shared" si="6"/>
        <v>-8.0468060864974387</v>
      </c>
      <c r="U13" s="3">
        <f t="shared" si="7"/>
        <v>3.80775828240624E-2</v>
      </c>
      <c r="V13" s="3">
        <f t="shared" si="8"/>
        <v>3.8622417175937604E-2</v>
      </c>
      <c r="W13" s="3">
        <f t="shared" si="9"/>
        <v>1.49169110851216E-3</v>
      </c>
      <c r="X13" s="4">
        <f t="shared" si="10"/>
        <v>-50.355172328471454</v>
      </c>
    </row>
    <row r="14" spans="1:27" x14ac:dyDescent="0.25">
      <c r="A14" s="1">
        <v>3.1E-2</v>
      </c>
      <c r="B14" s="1">
        <v>0.53720000000000001</v>
      </c>
      <c r="C14" s="1">
        <v>0.98219999999999996</v>
      </c>
      <c r="D14" s="1">
        <v>2.3077999999999999</v>
      </c>
      <c r="E14" s="1">
        <v>0.25979999999999998</v>
      </c>
      <c r="F14" s="2">
        <f t="shared" si="11"/>
        <v>6.6143358257329338E-2</v>
      </c>
      <c r="G14" s="2">
        <f t="shared" si="0"/>
        <v>0.19365664174267064</v>
      </c>
      <c r="H14" s="3">
        <f t="shared" si="1"/>
        <v>3.7502894891049084E-2</v>
      </c>
      <c r="I14" s="4">
        <f t="shared" si="2"/>
        <v>74.540662718502944</v>
      </c>
      <c r="M14" s="3">
        <f t="shared" si="3"/>
        <v>0.22996746914847285</v>
      </c>
      <c r="N14" s="3">
        <f t="shared" si="4"/>
        <v>2.9832530851527123E-2</v>
      </c>
      <c r="O14" s="3">
        <f t="shared" si="5"/>
        <v>8.8997989700731754E-4</v>
      </c>
      <c r="P14" s="4">
        <f t="shared" si="6"/>
        <v>11.482883314675568</v>
      </c>
      <c r="U14" s="3">
        <f t="shared" si="7"/>
        <v>5.71550872741712E-2</v>
      </c>
      <c r="V14" s="3">
        <f t="shared" si="8"/>
        <v>0.20264491272582877</v>
      </c>
      <c r="W14" s="3">
        <f t="shared" si="9"/>
        <v>4.1064960653658757E-2</v>
      </c>
      <c r="X14" s="4">
        <f t="shared" si="10"/>
        <v>-78.000351318640796</v>
      </c>
    </row>
    <row r="15" spans="1:27" x14ac:dyDescent="0.25">
      <c r="A15" s="1">
        <v>2.5899999999999999E-2</v>
      </c>
      <c r="B15" s="1">
        <v>0.30680000000000002</v>
      </c>
      <c r="C15" s="1">
        <v>1.8486</v>
      </c>
      <c r="D15" s="1">
        <v>4.8394000000000004</v>
      </c>
      <c r="E15" s="1">
        <v>0.2465</v>
      </c>
      <c r="F15" s="2">
        <f t="shared" si="11"/>
        <v>5.1400431495525561E-2</v>
      </c>
      <c r="G15" s="2">
        <f t="shared" si="0"/>
        <v>0.19509956850447444</v>
      </c>
      <c r="H15" s="3">
        <f t="shared" si="1"/>
        <v>3.806384163063211E-2</v>
      </c>
      <c r="I15" s="4">
        <f t="shared" si="2"/>
        <v>79.147897973417628</v>
      </c>
      <c r="M15" s="3">
        <f t="shared" si="3"/>
        <v>0.30909185412360257</v>
      </c>
      <c r="N15" s="3">
        <f t="shared" si="4"/>
        <v>-6.2591854123602575E-2</v>
      </c>
      <c r="O15" s="3">
        <f t="shared" si="5"/>
        <v>3.9177402026303451E-3</v>
      </c>
      <c r="P15" s="4">
        <f t="shared" si="6"/>
        <v>-25.392232910183598</v>
      </c>
      <c r="U15" s="3">
        <f t="shared" si="7"/>
        <v>8.33226250764421E-2</v>
      </c>
      <c r="V15" s="3">
        <f t="shared" si="8"/>
        <v>0.16317737492355788</v>
      </c>
      <c r="W15" s="3">
        <f t="shared" si="9"/>
        <v>2.6626855686943379E-2</v>
      </c>
      <c r="X15" s="4">
        <f t="shared" si="10"/>
        <v>-66.19771802172734</v>
      </c>
    </row>
    <row r="16" spans="1:27" x14ac:dyDescent="0.25">
      <c r="A16" s="1">
        <v>2.07E-2</v>
      </c>
      <c r="B16" s="1">
        <v>0.48699999999999999</v>
      </c>
      <c r="C16" s="1">
        <v>0.73219999999999996</v>
      </c>
      <c r="D16" s="1">
        <v>3.4216000000000002</v>
      </c>
      <c r="E16" s="1">
        <v>0.15820000000000001</v>
      </c>
      <c r="F16" s="2">
        <f t="shared" si="11"/>
        <v>4.5278683197324726E-2</v>
      </c>
      <c r="G16" s="2">
        <f t="shared" si="0"/>
        <v>0.11292131680267528</v>
      </c>
      <c r="H16" s="3">
        <f t="shared" si="1"/>
        <v>1.2751223788450155E-2</v>
      </c>
      <c r="I16" s="4">
        <f t="shared" si="2"/>
        <v>71.378834894232156</v>
      </c>
      <c r="M16" s="3">
        <f t="shared" si="3"/>
        <v>0.1323817169467747</v>
      </c>
      <c r="N16" s="3">
        <f t="shared" si="4"/>
        <v>2.581828305322531E-2</v>
      </c>
      <c r="O16" s="3">
        <f t="shared" si="5"/>
        <v>6.6658373981646124E-4</v>
      </c>
      <c r="P16" s="4">
        <f t="shared" si="6"/>
        <v>16.320027214428134</v>
      </c>
      <c r="U16" s="3">
        <f t="shared" si="7"/>
        <v>3.8637936813556796E-2</v>
      </c>
      <c r="V16" s="3">
        <f t="shared" si="8"/>
        <v>0.11956206318644322</v>
      </c>
      <c r="W16" s="3">
        <f t="shared" si="9"/>
        <v>1.4295086953399041E-2</v>
      </c>
      <c r="X16" s="4">
        <f t="shared" si="10"/>
        <v>-75.57652540230292</v>
      </c>
    </row>
    <row r="17" spans="1:24" x14ac:dyDescent="0.25">
      <c r="A17" s="1">
        <v>1.6899999999999998E-2</v>
      </c>
      <c r="B17" s="1">
        <v>0.31080000000000002</v>
      </c>
      <c r="C17" s="1">
        <v>1.3431</v>
      </c>
      <c r="D17" s="1">
        <v>4.1256000000000004</v>
      </c>
      <c r="E17" s="1">
        <v>0.1057</v>
      </c>
      <c r="F17" s="2">
        <f t="shared" si="11"/>
        <v>3.4907703075999927E-2</v>
      </c>
      <c r="G17" s="2">
        <f t="shared" si="0"/>
        <v>7.0792296924000075E-2</v>
      </c>
      <c r="H17" s="3">
        <f t="shared" si="1"/>
        <v>5.0115493037757907E-3</v>
      </c>
      <c r="I17" s="4">
        <f t="shared" si="2"/>
        <v>66.974736919583805</v>
      </c>
      <c r="M17" s="3">
        <f t="shared" si="3"/>
        <v>0.153887267747437</v>
      </c>
      <c r="N17" s="3">
        <f t="shared" si="4"/>
        <v>-4.8187267747436993E-2</v>
      </c>
      <c r="O17" s="3">
        <f t="shared" si="5"/>
        <v>2.3220127729631813E-3</v>
      </c>
      <c r="P17" s="4">
        <f t="shared" si="6"/>
        <v>-45.588711208549661</v>
      </c>
      <c r="U17" s="3">
        <f t="shared" si="7"/>
        <v>4.1165625926326721E-2</v>
      </c>
      <c r="V17" s="3">
        <f t="shared" si="8"/>
        <v>6.4534374073673281E-2</v>
      </c>
      <c r="W17" s="3">
        <f t="shared" si="9"/>
        <v>4.1646854370807939E-3</v>
      </c>
      <c r="X17" s="4">
        <f t="shared" si="10"/>
        <v>-61.054280107543313</v>
      </c>
    </row>
    <row r="18" spans="1:24" x14ac:dyDescent="0.25">
      <c r="A18" s="1">
        <v>1.61E-2</v>
      </c>
      <c r="B18" s="1">
        <v>0.21890000000000001</v>
      </c>
      <c r="C18" s="1">
        <v>2.1682999999999999</v>
      </c>
      <c r="D18" s="1">
        <v>7.7276999999999996</v>
      </c>
      <c r="E18" s="1">
        <v>0.1027</v>
      </c>
      <c r="F18" s="2">
        <f t="shared" si="11"/>
        <v>3.1235647853136411E-2</v>
      </c>
      <c r="G18" s="2">
        <f t="shared" si="0"/>
        <v>7.1464352146863586E-2</v>
      </c>
      <c r="H18" s="3">
        <f t="shared" si="1"/>
        <v>5.1071536277709261E-3</v>
      </c>
      <c r="I18" s="4">
        <f t="shared" si="2"/>
        <v>69.58554249938031</v>
      </c>
      <c r="M18" s="3">
        <f t="shared" si="3"/>
        <v>0.22594668418793229</v>
      </c>
      <c r="N18" s="3">
        <f t="shared" si="4"/>
        <v>-0.12324668418793229</v>
      </c>
      <c r="O18" s="3">
        <f t="shared" si="5"/>
        <v>1.5189745163319919E-2</v>
      </c>
      <c r="P18" s="4">
        <f t="shared" si="6"/>
        <v>-120.00650845952512</v>
      </c>
      <c r="U18" s="3">
        <f t="shared" si="7"/>
        <v>7.7721664974469376E-2</v>
      </c>
      <c r="V18" s="3">
        <f t="shared" si="8"/>
        <v>2.4978335025530624E-2</v>
      </c>
      <c r="W18" s="3">
        <f t="shared" si="9"/>
        <v>6.2391722064764998E-4</v>
      </c>
      <c r="X18" s="4">
        <f t="shared" si="10"/>
        <v>-24.321650463028845</v>
      </c>
    </row>
    <row r="19" spans="1:24" x14ac:dyDescent="0.25">
      <c r="A19" s="1">
        <v>2.87E-2</v>
      </c>
      <c r="B19" s="1">
        <v>0.4556</v>
      </c>
      <c r="C19" s="1">
        <v>0.59099999999999997</v>
      </c>
      <c r="D19" s="1">
        <v>2.8296000000000001</v>
      </c>
      <c r="E19" s="1">
        <v>0.27679999999999999</v>
      </c>
      <c r="F19" s="2">
        <f t="shared" si="11"/>
        <v>6.3730913039105289E-2</v>
      </c>
      <c r="G19" s="2">
        <f t="shared" si="0"/>
        <v>0.21306908696089472</v>
      </c>
      <c r="H19" s="3">
        <f t="shared" si="1"/>
        <v>4.5398435818349313E-2</v>
      </c>
      <c r="I19" s="4">
        <f t="shared" si="2"/>
        <v>76.975826214196076</v>
      </c>
      <c r="M19" s="3">
        <f t="shared" si="3"/>
        <v>0.16836612590511194</v>
      </c>
      <c r="N19" s="3">
        <f t="shared" si="4"/>
        <v>0.10843387409488806</v>
      </c>
      <c r="O19" s="3">
        <f t="shared" si="5"/>
        <v>1.1757905051226035E-2</v>
      </c>
      <c r="P19" s="4">
        <f t="shared" si="6"/>
        <v>39.17408746202603</v>
      </c>
      <c r="U19" s="3">
        <f t="shared" si="7"/>
        <v>4.7023469551139202E-2</v>
      </c>
      <c r="V19" s="3">
        <f t="shared" si="8"/>
        <v>0.22977653044886079</v>
      </c>
      <c r="W19" s="3">
        <f t="shared" si="9"/>
        <v>5.2797253945116251E-2</v>
      </c>
      <c r="X19" s="4">
        <f t="shared" si="10"/>
        <v>-83.011752329790752</v>
      </c>
    </row>
    <row r="20" spans="1:24" x14ac:dyDescent="0.25">
      <c r="A20" s="1">
        <v>2.4899999999999999E-2</v>
      </c>
      <c r="B20" s="1">
        <v>0.30459999999999998</v>
      </c>
      <c r="C20" s="1">
        <v>1.4673</v>
      </c>
      <c r="D20" s="1">
        <v>4.3465999999999996</v>
      </c>
      <c r="E20" s="1">
        <v>0.17510000000000001</v>
      </c>
      <c r="F20" s="2">
        <f t="shared" si="11"/>
        <v>5.0901991361833654E-2</v>
      </c>
      <c r="G20" s="2">
        <f t="shared" si="0"/>
        <v>0.12419800863816635</v>
      </c>
      <c r="H20" s="3">
        <f t="shared" si="1"/>
        <v>1.5425145349686043E-2</v>
      </c>
      <c r="I20" s="4">
        <f t="shared" si="2"/>
        <v>70.929759359318297</v>
      </c>
      <c r="M20" s="3">
        <f t="shared" si="3"/>
        <v>0.24272938231715435</v>
      </c>
      <c r="N20" s="3">
        <f t="shared" si="4"/>
        <v>-6.7629382317154346E-2</v>
      </c>
      <c r="O20" s="3">
        <f t="shared" si="5"/>
        <v>4.5737333525998286E-3</v>
      </c>
      <c r="P20" s="4">
        <f t="shared" si="6"/>
        <v>-38.623290872161249</v>
      </c>
      <c r="U20" s="3">
        <f t="shared" si="7"/>
        <v>6.5290787846685711E-2</v>
      </c>
      <c r="V20" s="3">
        <f t="shared" si="8"/>
        <v>0.1098092121533143</v>
      </c>
      <c r="W20" s="3">
        <f t="shared" si="9"/>
        <v>1.2058063073731588E-2</v>
      </c>
      <c r="X20" s="4">
        <f t="shared" si="10"/>
        <v>-62.71228563867178</v>
      </c>
    </row>
    <row r="21" spans="1:24" x14ac:dyDescent="0.25">
      <c r="A21" s="1">
        <v>2.6499999999999999E-2</v>
      </c>
      <c r="B21" s="1">
        <v>0.25419999999999998</v>
      </c>
      <c r="C21" s="1">
        <v>2.3706999999999998</v>
      </c>
      <c r="D21" s="1">
        <v>8.7395999999999994</v>
      </c>
      <c r="E21" s="1">
        <v>0.26029999999999998</v>
      </c>
      <c r="F21" s="2">
        <f t="shared" si="11"/>
        <v>5.0725037816995812E-2</v>
      </c>
      <c r="G21" s="2">
        <f t="shared" si="0"/>
        <v>0.20957496218300417</v>
      </c>
      <c r="H21" s="3">
        <f t="shared" si="1"/>
        <v>4.3921664774007628E-2</v>
      </c>
      <c r="I21" s="4">
        <f t="shared" si="2"/>
        <v>80.512855237419984</v>
      </c>
      <c r="M21" s="3">
        <f t="shared" si="3"/>
        <v>0.41073345160430325</v>
      </c>
      <c r="N21" s="3">
        <f t="shared" si="4"/>
        <v>-0.15043345160430327</v>
      </c>
      <c r="O21" s="3">
        <f t="shared" si="5"/>
        <v>2.2630223361584254E-2</v>
      </c>
      <c r="P21" s="4">
        <f t="shared" si="6"/>
        <v>-57.792336382751927</v>
      </c>
      <c r="U21" s="3">
        <f t="shared" si="7"/>
        <v>0.15363560908848359</v>
      </c>
      <c r="V21" s="3">
        <f t="shared" si="8"/>
        <v>0.10666439091151639</v>
      </c>
      <c r="W21" s="3">
        <f t="shared" si="9"/>
        <v>1.1377292288524779E-2</v>
      </c>
      <c r="X21" s="4">
        <f t="shared" si="10"/>
        <v>-40.977484022864544</v>
      </c>
    </row>
    <row r="22" spans="1:24" x14ac:dyDescent="0.25">
      <c r="A22" s="1">
        <v>1.3899999999999999E-2</v>
      </c>
      <c r="B22" s="1">
        <v>0.21240000000000001</v>
      </c>
      <c r="C22" s="1">
        <v>-7.1199999999999999E-2</v>
      </c>
      <c r="D22" s="1">
        <v>1.5051000000000001</v>
      </c>
      <c r="E22" s="1">
        <v>6.5299999999999997E-2</v>
      </c>
      <c r="F22" s="2">
        <f t="shared" si="11"/>
        <v>3.3564967050264037E-2</v>
      </c>
      <c r="G22" s="2">
        <f t="shared" si="0"/>
        <v>3.173503294973596E-2</v>
      </c>
      <c r="H22" s="3">
        <f t="shared" si="1"/>
        <v>1.0071123163208271E-3</v>
      </c>
      <c r="I22" s="4">
        <f t="shared" si="2"/>
        <v>48.598825344159209</v>
      </c>
      <c r="M22" s="3">
        <f t="shared" si="3"/>
        <v>5.2956551881195149E-2</v>
      </c>
      <c r="N22" s="3">
        <f t="shared" si="4"/>
        <v>1.2343448118804848E-2</v>
      </c>
      <c r="O22" s="3">
        <f t="shared" si="5"/>
        <v>1.5236071146162693E-4</v>
      </c>
      <c r="P22" s="4">
        <f t="shared" si="6"/>
        <v>18.902677057894103</v>
      </c>
      <c r="U22" s="3">
        <f t="shared" si="7"/>
        <v>1.5046628115503679E-2</v>
      </c>
      <c r="V22" s="3">
        <f t="shared" si="8"/>
        <v>5.0253371884496315E-2</v>
      </c>
      <c r="W22" s="3">
        <f t="shared" si="9"/>
        <v>2.5254013857614849E-3</v>
      </c>
      <c r="X22" s="4">
        <f t="shared" si="10"/>
        <v>-76.957690481617632</v>
      </c>
    </row>
    <row r="23" spans="1:24" x14ac:dyDescent="0.25">
      <c r="A23" s="1">
        <v>2.1000000000000001E-2</v>
      </c>
      <c r="B23" s="1">
        <v>0.15809999999999999</v>
      </c>
      <c r="C23" s="1">
        <v>-3.0800000000000001E-2</v>
      </c>
      <c r="D23" s="1">
        <v>1.4991000000000001</v>
      </c>
      <c r="E23" s="1">
        <v>7.1199999999999999E-2</v>
      </c>
      <c r="F23" s="2">
        <f t="shared" si="11"/>
        <v>5.0412005251087452E-2</v>
      </c>
      <c r="G23" s="2">
        <f t="shared" si="0"/>
        <v>2.0787994748912547E-2</v>
      </c>
      <c r="H23" s="3">
        <f t="shared" si="1"/>
        <v>4.3214072568081564E-4</v>
      </c>
      <c r="I23" s="4">
        <f t="shared" si="2"/>
        <v>29.196621838360322</v>
      </c>
      <c r="M23" s="3">
        <f t="shared" si="3"/>
        <v>8.2254473341595802E-2</v>
      </c>
      <c r="N23" s="3">
        <f t="shared" si="4"/>
        <v>-1.1054473341595802E-2</v>
      </c>
      <c r="O23" s="3">
        <f t="shared" si="5"/>
        <v>1.2220138086005227E-4</v>
      </c>
      <c r="P23" s="4">
        <f t="shared" si="6"/>
        <v>-15.525945704488485</v>
      </c>
      <c r="U23" s="3">
        <f t="shared" si="7"/>
        <v>2.2450796765317204E-2</v>
      </c>
      <c r="V23" s="3">
        <f t="shared" si="8"/>
        <v>4.8749203234682792E-2</v>
      </c>
      <c r="W23" s="3">
        <f t="shared" si="9"/>
        <v>2.3764848160164071E-3</v>
      </c>
      <c r="X23" s="4">
        <f t="shared" si="10"/>
        <v>-68.467982071183698</v>
      </c>
    </row>
    <row r="24" spans="1:24" x14ac:dyDescent="0.25">
      <c r="A24" s="1">
        <v>2.1000000000000001E-2</v>
      </c>
      <c r="B24" s="1">
        <v>0.31619999999999998</v>
      </c>
      <c r="C24" s="1">
        <v>-7.0900000000000005E-2</v>
      </c>
      <c r="D24" s="1">
        <v>1.5031000000000001</v>
      </c>
      <c r="E24" s="1">
        <v>0.112</v>
      </c>
      <c r="F24" s="2">
        <f t="shared" si="11"/>
        <v>5.0707422698964603E-2</v>
      </c>
      <c r="G24" s="2">
        <f t="shared" si="0"/>
        <v>6.1292577301035399E-2</v>
      </c>
      <c r="H24" s="3">
        <f t="shared" si="1"/>
        <v>3.7567800322034E-3</v>
      </c>
      <c r="I24" s="4">
        <f t="shared" si="2"/>
        <v>54.725515447353033</v>
      </c>
      <c r="M24" s="3">
        <f t="shared" si="3"/>
        <v>8.0022823941453006E-2</v>
      </c>
      <c r="N24" s="3">
        <f t="shared" si="4"/>
        <v>3.1977176058546997E-2</v>
      </c>
      <c r="O24" s="3">
        <f t="shared" si="5"/>
        <v>1.0225397886793111E-3</v>
      </c>
      <c r="P24" s="4">
        <f t="shared" si="6"/>
        <v>28.551050052274103</v>
      </c>
      <c r="U24" s="3">
        <f t="shared" si="7"/>
        <v>2.3801742410044201E-2</v>
      </c>
      <c r="V24" s="3">
        <f t="shared" si="8"/>
        <v>8.8198257589955809E-2</v>
      </c>
      <c r="W24" s="3">
        <f t="shared" si="9"/>
        <v>7.778932641904197E-3</v>
      </c>
      <c r="X24" s="4">
        <f t="shared" si="10"/>
        <v>-78.748444276746255</v>
      </c>
    </row>
    <row r="25" spans="1:24" x14ac:dyDescent="0.25">
      <c r="A25" s="1">
        <v>2.0299999999999999E-2</v>
      </c>
      <c r="B25" s="1">
        <v>0.91679999999999995</v>
      </c>
      <c r="C25" s="1">
        <v>-0.20330000000000001</v>
      </c>
      <c r="D25" s="1">
        <v>1.5426</v>
      </c>
      <c r="E25" s="1">
        <v>6.4000000000000001E-2</v>
      </c>
      <c r="F25" s="2">
        <f t="shared" si="11"/>
        <v>5.0017037577100187E-2</v>
      </c>
      <c r="G25" s="2">
        <f t="shared" si="0"/>
        <v>1.3982962422899814E-2</v>
      </c>
      <c r="H25" s="3">
        <f t="shared" si="1"/>
        <v>1.9552323812022822E-4</v>
      </c>
      <c r="I25" s="4">
        <f t="shared" si="2"/>
        <v>21.848378785780959</v>
      </c>
      <c r="M25" s="3">
        <f t="shared" si="3"/>
        <v>7.0543236951938551E-2</v>
      </c>
      <c r="N25" s="3">
        <f t="shared" si="4"/>
        <v>-6.5432369519385497E-3</v>
      </c>
      <c r="O25" s="3">
        <f t="shared" si="5"/>
        <v>4.2813949809214086E-5</v>
      </c>
      <c r="P25" s="4">
        <f t="shared" si="6"/>
        <v>-10.223807737403984</v>
      </c>
      <c r="U25" s="3">
        <f t="shared" si="7"/>
        <v>2.7748599140319678E-2</v>
      </c>
      <c r="V25" s="3">
        <f t="shared" si="8"/>
        <v>3.6251400859680323E-2</v>
      </c>
      <c r="W25" s="3">
        <f t="shared" si="9"/>
        <v>1.3141640642892313E-3</v>
      </c>
      <c r="X25" s="4">
        <f t="shared" si="10"/>
        <v>-56.642813843250508</v>
      </c>
    </row>
    <row r="26" spans="1:24" x14ac:dyDescent="0.25">
      <c r="A26" s="1">
        <v>1.14E-2</v>
      </c>
      <c r="B26" s="1">
        <v>0.37040000000000001</v>
      </c>
      <c r="C26" s="1">
        <v>0.37769999999999998</v>
      </c>
      <c r="D26" s="1">
        <v>2.7839999999999998</v>
      </c>
      <c r="E26" s="1">
        <v>4.87E-2</v>
      </c>
      <c r="F26" s="2">
        <f t="shared" si="11"/>
        <v>2.5939956049239127E-2</v>
      </c>
      <c r="G26" s="2">
        <f t="shared" si="0"/>
        <v>2.2760043950760873E-2</v>
      </c>
      <c r="H26" s="3">
        <f t="shared" si="1"/>
        <v>5.1801960064056668E-4</v>
      </c>
      <c r="I26" s="4">
        <f t="shared" si="2"/>
        <v>46.735203184313903</v>
      </c>
      <c r="M26" s="3">
        <f t="shared" si="3"/>
        <v>5.8488778617007908E-2</v>
      </c>
      <c r="N26" s="3">
        <f t="shared" si="4"/>
        <v>-9.788778617007908E-3</v>
      </c>
      <c r="O26" s="3">
        <f t="shared" si="5"/>
        <v>9.5820186812791257E-5</v>
      </c>
      <c r="P26" s="4">
        <f t="shared" si="6"/>
        <v>-20.100161431227736</v>
      </c>
      <c r="U26" s="3">
        <f t="shared" si="7"/>
        <v>1.6352747581900799E-2</v>
      </c>
      <c r="V26" s="3">
        <f t="shared" si="8"/>
        <v>3.2347252418099201E-2</v>
      </c>
      <c r="W26" s="3">
        <f t="shared" si="9"/>
        <v>1.0463447390002246E-3</v>
      </c>
      <c r="X26" s="4">
        <f t="shared" si="10"/>
        <v>-66.421462870840259</v>
      </c>
    </row>
    <row r="27" spans="1:24" x14ac:dyDescent="0.25">
      <c r="A27" s="1">
        <v>1.84E-2</v>
      </c>
      <c r="B27" s="1">
        <v>0.42799999999999999</v>
      </c>
      <c r="C27" s="1">
        <v>0.3231</v>
      </c>
      <c r="D27" s="1">
        <v>2.6859000000000002</v>
      </c>
      <c r="E27" s="1">
        <v>0.10879999999999999</v>
      </c>
      <c r="F27" s="2">
        <f t="shared" si="11"/>
        <v>4.2145142541617747E-2</v>
      </c>
      <c r="G27" s="2">
        <f t="shared" si="0"/>
        <v>6.6654857458382247E-2</v>
      </c>
      <c r="H27" s="3">
        <f t="shared" si="1"/>
        <v>4.4428700227972552E-3</v>
      </c>
      <c r="I27" s="4">
        <f t="shared" si="2"/>
        <v>61.263655752189571</v>
      </c>
      <c r="M27" s="3">
        <f t="shared" si="3"/>
        <v>9.1152261048907335E-2</v>
      </c>
      <c r="N27" s="3">
        <f t="shared" si="4"/>
        <v>1.7647738951092659E-2</v>
      </c>
      <c r="O27" s="3">
        <f t="shared" si="5"/>
        <v>3.1144269008591305E-4</v>
      </c>
      <c r="P27" s="4">
        <f t="shared" si="6"/>
        <v>16.220348300636637</v>
      </c>
      <c r="U27" s="3">
        <f t="shared" si="7"/>
        <v>2.6214577696860798E-2</v>
      </c>
      <c r="V27" s="3">
        <f t="shared" si="8"/>
        <v>8.25854223031392E-2</v>
      </c>
      <c r="W27" s="3">
        <f t="shared" si="9"/>
        <v>6.8203519769878419E-3</v>
      </c>
      <c r="X27" s="4">
        <f t="shared" si="10"/>
        <v>-75.905719028620595</v>
      </c>
    </row>
    <row r="28" spans="1:24" x14ac:dyDescent="0.25">
      <c r="A28" s="1">
        <v>1.6199999999999999E-2</v>
      </c>
      <c r="B28" s="1">
        <v>0.28029999999999999</v>
      </c>
      <c r="C28" s="1">
        <v>3.7199999999999997E-2</v>
      </c>
      <c r="D28" s="1">
        <v>2.9767999999999999</v>
      </c>
      <c r="E28" s="1">
        <v>5.04E-2</v>
      </c>
      <c r="F28" s="2">
        <f t="shared" si="11"/>
        <v>3.8516112092956738E-2</v>
      </c>
      <c r="G28" s="2">
        <f t="shared" si="0"/>
        <v>1.1883887907043263E-2</v>
      </c>
      <c r="H28" s="3">
        <f t="shared" si="1"/>
        <v>1.4122679178716911E-4</v>
      </c>
      <c r="I28" s="4">
        <f t="shared" si="2"/>
        <v>23.579142672704887</v>
      </c>
      <c r="M28" s="3">
        <f t="shared" si="3"/>
        <v>6.6454795728430785E-2</v>
      </c>
      <c r="N28" s="3">
        <f t="shared" si="4"/>
        <v>-1.6054795728430785E-2</v>
      </c>
      <c r="O28" s="3">
        <f t="shared" si="5"/>
        <v>2.5775646588163935E-4</v>
      </c>
      <c r="P28" s="4">
        <f t="shared" si="6"/>
        <v>-31.854753429426157</v>
      </c>
      <c r="U28" s="3">
        <f t="shared" si="7"/>
        <v>1.8879501853618558E-2</v>
      </c>
      <c r="V28" s="3">
        <f t="shared" si="8"/>
        <v>3.1520498146381443E-2</v>
      </c>
      <c r="W28" s="3">
        <f t="shared" si="9"/>
        <v>9.9354180339603602E-4</v>
      </c>
      <c r="X28" s="4">
        <f t="shared" si="10"/>
        <v>-62.540670925360011</v>
      </c>
    </row>
    <row r="29" spans="1:24" x14ac:dyDescent="0.25">
      <c r="A29" s="1">
        <v>1.7100000000000001E-2</v>
      </c>
      <c r="B29" s="1">
        <v>0.42520000000000002</v>
      </c>
      <c r="C29" s="1">
        <v>0.4758</v>
      </c>
      <c r="D29" s="1">
        <v>2.9702999999999999</v>
      </c>
      <c r="E29" s="1">
        <v>9.2999999999999999E-2</v>
      </c>
      <c r="F29" s="2">
        <f t="shared" si="11"/>
        <v>3.8465721308762628E-2</v>
      </c>
      <c r="G29" s="2">
        <f t="shared" si="0"/>
        <v>5.4534278691237371E-2</v>
      </c>
      <c r="H29" s="3">
        <f t="shared" si="1"/>
        <v>2.9739875523735466E-3</v>
      </c>
      <c r="I29" s="4">
        <f t="shared" si="2"/>
        <v>58.639009345416525</v>
      </c>
      <c r="M29" s="3">
        <f t="shared" si="3"/>
        <v>9.3363187121766E-2</v>
      </c>
      <c r="N29" s="3">
        <f t="shared" si="4"/>
        <v>-3.6318712176600099E-4</v>
      </c>
      <c r="O29" s="3">
        <f t="shared" si="5"/>
        <v>1.3190488541667202E-7</v>
      </c>
      <c r="P29" s="4">
        <f t="shared" si="6"/>
        <v>-0.39052378684516237</v>
      </c>
      <c r="U29" s="3">
        <f t="shared" si="7"/>
        <v>2.6596415485504087E-2</v>
      </c>
      <c r="V29" s="3">
        <f t="shared" si="8"/>
        <v>6.6403584514495906E-2</v>
      </c>
      <c r="W29" s="3">
        <f t="shared" si="9"/>
        <v>4.4094360363738008E-3</v>
      </c>
      <c r="X29" s="4">
        <f t="shared" si="10"/>
        <v>-71.401703779027855</v>
      </c>
    </row>
    <row r="30" spans="1:24" x14ac:dyDescent="0.25">
      <c r="A30" s="1">
        <v>1.84E-2</v>
      </c>
      <c r="B30" s="1">
        <v>9.6699999999999994E-2</v>
      </c>
      <c r="C30" s="1">
        <v>0.2001</v>
      </c>
      <c r="D30" s="1">
        <v>3.4927000000000001</v>
      </c>
      <c r="E30" s="1">
        <v>2.41E-2</v>
      </c>
      <c r="F30" s="2">
        <f t="shared" si="11"/>
        <v>4.2801320146538459E-2</v>
      </c>
      <c r="G30" s="2">
        <f t="shared" si="0"/>
        <v>-1.8701320146538459E-2</v>
      </c>
      <c r="H30" s="3">
        <f t="shared" si="1"/>
        <v>3.4973937522332524E-4</v>
      </c>
      <c r="I30" s="4">
        <f t="shared" si="2"/>
        <v>77.598838782317259</v>
      </c>
      <c r="M30" s="3">
        <f t="shared" si="3"/>
        <v>8.4137292031334396E-2</v>
      </c>
      <c r="N30" s="3">
        <f t="shared" si="4"/>
        <v>-6.0037292031334399E-2</v>
      </c>
      <c r="O30" s="3">
        <f t="shared" si="5"/>
        <v>3.6044764344557289E-3</v>
      </c>
      <c r="P30" s="4">
        <f t="shared" si="6"/>
        <v>-249.11739432088962</v>
      </c>
      <c r="U30" s="3">
        <f t="shared" si="7"/>
        <v>2.1985904483632558E-2</v>
      </c>
      <c r="V30" s="3">
        <f t="shared" si="8"/>
        <v>2.1140955163674417E-3</v>
      </c>
      <c r="W30" s="3">
        <f t="shared" si="9"/>
        <v>4.46939985232492E-6</v>
      </c>
      <c r="X30" s="4">
        <f t="shared" si="10"/>
        <v>-8.7721805658400065</v>
      </c>
    </row>
    <row r="31" spans="1:24" x14ac:dyDescent="0.25">
      <c r="A31" s="1">
        <v>2.2800000000000001E-2</v>
      </c>
      <c r="B31" s="1">
        <v>0.24929999999999999</v>
      </c>
      <c r="C31" s="1">
        <v>2.1006</v>
      </c>
      <c r="D31" s="1">
        <v>5.5686</v>
      </c>
      <c r="E31" s="1">
        <v>0.14990000000000001</v>
      </c>
      <c r="F31" s="2">
        <f t="shared" si="11"/>
        <v>4.4440524124175304E-2</v>
      </c>
      <c r="G31" s="2">
        <f t="shared" si="0"/>
        <v>0.1054594758758247</v>
      </c>
      <c r="H31" s="3">
        <f t="shared" si="1"/>
        <v>1.1121701052003653E-2</v>
      </c>
      <c r="I31" s="4">
        <f t="shared" si="2"/>
        <v>70.353219396814339</v>
      </c>
      <c r="M31" s="3">
        <f t="shared" si="3"/>
        <v>0.30934621062265644</v>
      </c>
      <c r="N31" s="3">
        <f t="shared" si="4"/>
        <v>-0.15944621062265643</v>
      </c>
      <c r="O31" s="3">
        <f t="shared" si="5"/>
        <v>2.5423094081924516E-2</v>
      </c>
      <c r="P31" s="4">
        <f t="shared" si="6"/>
        <v>-106.36838600577481</v>
      </c>
      <c r="U31" s="3">
        <f t="shared" si="7"/>
        <v>8.5631018898548641E-2</v>
      </c>
      <c r="V31" s="3">
        <f t="shared" si="8"/>
        <v>6.4268981101451364E-2</v>
      </c>
      <c r="W31" s="3">
        <f t="shared" si="9"/>
        <v>4.1305019318187124E-3</v>
      </c>
      <c r="X31" s="4">
        <f t="shared" si="10"/>
        <v>-42.874570447932861</v>
      </c>
    </row>
    <row r="32" spans="1:24" x14ac:dyDescent="0.25">
      <c r="A32" s="1">
        <v>2.0400000000000001E-2</v>
      </c>
      <c r="B32" s="1">
        <v>0.72019999999999995</v>
      </c>
      <c r="C32" s="1">
        <v>-0.71089999999999998</v>
      </c>
      <c r="D32" s="1">
        <v>3.8424999999999998</v>
      </c>
      <c r="E32" s="1">
        <v>5.1999999999999998E-2</v>
      </c>
      <c r="F32" s="2">
        <f t="shared" si="11"/>
        <v>5.5233397676700061E-2</v>
      </c>
      <c r="G32" s="2">
        <f t="shared" si="0"/>
        <v>-3.233397676700063E-3</v>
      </c>
      <c r="H32" s="3">
        <f t="shared" si="1"/>
        <v>1.0454860535689365E-5</v>
      </c>
      <c r="I32" s="4">
        <f t="shared" si="2"/>
        <v>6.2180724551924289</v>
      </c>
      <c r="M32" s="3">
        <f t="shared" si="3"/>
        <v>4.8745682178926664E-2</v>
      </c>
      <c r="N32" s="3">
        <f t="shared" si="4"/>
        <v>3.2543178210733339E-3</v>
      </c>
      <c r="O32" s="3">
        <f t="shared" si="5"/>
        <v>1.0590584480555492E-5</v>
      </c>
      <c r="P32" s="4">
        <f t="shared" si="6"/>
        <v>6.2583035020641038</v>
      </c>
      <c r="U32" s="3">
        <f t="shared" si="7"/>
        <v>1.2587638916034E-2</v>
      </c>
      <c r="V32" s="3">
        <f t="shared" si="8"/>
        <v>3.9412361083965994E-2</v>
      </c>
      <c r="W32" s="3">
        <f t="shared" si="9"/>
        <v>1.5533342062129171E-3</v>
      </c>
      <c r="X32" s="4">
        <f t="shared" si="10"/>
        <v>-75.793002084549983</v>
      </c>
    </row>
    <row r="33" spans="1:24" x14ac:dyDescent="0.25">
      <c r="A33" s="1">
        <v>2.0500000000000001E-2</v>
      </c>
      <c r="B33" s="1">
        <v>0.74009999999999998</v>
      </c>
      <c r="C33" s="1">
        <v>-0.33800000000000002</v>
      </c>
      <c r="D33" s="1">
        <v>3.1589</v>
      </c>
      <c r="E33" s="1">
        <v>0.05</v>
      </c>
      <c r="F33" s="2">
        <f t="shared" si="11"/>
        <v>5.1640167291266977E-2</v>
      </c>
      <c r="G33" s="2">
        <f t="shared" si="0"/>
        <v>-1.6401672912669737E-3</v>
      </c>
      <c r="H33" s="3">
        <f t="shared" si="1"/>
        <v>2.6901487433420418E-6</v>
      </c>
      <c r="I33" s="4">
        <f t="shared" si="2"/>
        <v>3.2803345825339476</v>
      </c>
      <c r="M33" s="3">
        <f t="shared" si="3"/>
        <v>6.4716200629762563E-2</v>
      </c>
      <c r="N33" s="3">
        <f t="shared" si="4"/>
        <v>-1.471620062976256E-2</v>
      </c>
      <c r="O33" s="3">
        <f t="shared" si="5"/>
        <v>2.1656656097542398E-4</v>
      </c>
      <c r="P33" s="4">
        <f t="shared" si="6"/>
        <v>-29.432401259525122</v>
      </c>
      <c r="U33" s="3">
        <f t="shared" si="7"/>
        <v>2.2088489160418997E-2</v>
      </c>
      <c r="V33" s="3">
        <f t="shared" si="8"/>
        <v>2.7911510839581006E-2</v>
      </c>
      <c r="W33" s="3">
        <f t="shared" si="9"/>
        <v>7.7905243734804799E-4</v>
      </c>
      <c r="X33" s="4">
        <f t="shared" si="10"/>
        <v>-55.823021679162011</v>
      </c>
    </row>
    <row r="34" spans="1:24" x14ac:dyDescent="0.25">
      <c r="A34" s="1">
        <v>1.8499999999999999E-2</v>
      </c>
      <c r="B34" s="1">
        <v>0.61770000000000003</v>
      </c>
      <c r="C34" s="1">
        <v>-1.1689000000000001</v>
      </c>
      <c r="D34" s="1">
        <v>5.2920999999999996</v>
      </c>
      <c r="E34" s="1">
        <v>5.8000000000000003E-2</v>
      </c>
      <c r="F34" s="2">
        <f t="shared" si="11"/>
        <v>5.6739197006628515E-2</v>
      </c>
      <c r="G34" s="2">
        <f t="shared" si="0"/>
        <v>1.2608029933714876E-3</v>
      </c>
      <c r="H34" s="3">
        <f t="shared" si="1"/>
        <v>1.5896241880945033E-6</v>
      </c>
      <c r="I34" s="4">
        <f t="shared" si="2"/>
        <v>2.1737982644335996</v>
      </c>
      <c r="M34" s="3">
        <f t="shared" si="3"/>
        <v>3.0505918602815717E-2</v>
      </c>
      <c r="N34" s="3">
        <f t="shared" si="4"/>
        <v>2.7494081397184286E-2</v>
      </c>
      <c r="O34" s="3">
        <f t="shared" si="5"/>
        <v>7.5592451187499502E-4</v>
      </c>
      <c r="P34" s="4">
        <f t="shared" si="6"/>
        <v>47.403588615834977</v>
      </c>
      <c r="U34" s="3">
        <f t="shared" si="7"/>
        <v>-5.7431841330690472E-3</v>
      </c>
      <c r="V34" s="3">
        <f t="shared" si="8"/>
        <v>6.374318413306905E-2</v>
      </c>
      <c r="W34" s="3">
        <f t="shared" si="9"/>
        <v>4.0631935234223459E-3</v>
      </c>
      <c r="X34" s="4">
        <f t="shared" si="10"/>
        <v>-109.90204160873974</v>
      </c>
    </row>
    <row r="35" spans="1:24" x14ac:dyDescent="0.25">
      <c r="A35" s="1">
        <v>1.6500000000000001E-2</v>
      </c>
      <c r="B35" s="1">
        <v>0.58699999999999997</v>
      </c>
      <c r="C35" s="1">
        <v>-1.4448000000000001</v>
      </c>
      <c r="D35" s="1">
        <v>5.4214000000000002</v>
      </c>
      <c r="E35" s="1">
        <v>5.6000000000000001E-2</v>
      </c>
      <c r="F35" s="2">
        <f t="shared" si="11"/>
        <v>5.6748356359288828E-2</v>
      </c>
      <c r="G35" s="2">
        <f t="shared" si="0"/>
        <v>-7.4835635928882649E-4</v>
      </c>
      <c r="H35" s="3">
        <f t="shared" si="1"/>
        <v>5.6003724048802716E-7</v>
      </c>
      <c r="I35" s="4">
        <f t="shared" si="2"/>
        <v>1.3363506415871902</v>
      </c>
      <c r="M35" s="3">
        <f t="shared" si="3"/>
        <v>2.1375378341306404E-2</v>
      </c>
      <c r="N35" s="3">
        <f t="shared" si="4"/>
        <v>3.4624621658693594E-2</v>
      </c>
      <c r="O35" s="3">
        <f t="shared" si="5"/>
        <v>1.1988644250076736E-3</v>
      </c>
      <c r="P35" s="4">
        <f t="shared" si="6"/>
        <v>61.829681533381418</v>
      </c>
      <c r="U35" s="3">
        <f t="shared" si="7"/>
        <v>-1.2092113718256007E-2</v>
      </c>
      <c r="V35" s="3">
        <f t="shared" si="8"/>
        <v>6.8092113718256006E-2</v>
      </c>
      <c r="W35" s="3">
        <f t="shared" si="9"/>
        <v>4.6365359506199081E-3</v>
      </c>
      <c r="X35" s="4">
        <f t="shared" si="10"/>
        <v>-121.59306021117145</v>
      </c>
    </row>
    <row r="36" spans="1:24" x14ac:dyDescent="0.25">
      <c r="A36" s="1">
        <v>1.7500000000000002E-2</v>
      </c>
      <c r="B36" s="1">
        <v>0.63619999999999999</v>
      </c>
      <c r="C36" s="1">
        <v>-0.73839999999999995</v>
      </c>
      <c r="D36" s="1">
        <v>3.7139000000000002</v>
      </c>
      <c r="E36" s="1">
        <v>4.2999999999999997E-2</v>
      </c>
      <c r="F36" s="2">
        <f t="shared" si="11"/>
        <v>4.767264852356589E-2</v>
      </c>
      <c r="G36" s="2">
        <f t="shared" si="0"/>
        <v>-4.6726485235658935E-3</v>
      </c>
      <c r="H36" s="3">
        <f t="shared" si="1"/>
        <v>2.1833644224782525E-5</v>
      </c>
      <c r="I36" s="4">
        <f t="shared" si="2"/>
        <v>10.866624473409056</v>
      </c>
      <c r="M36" s="3">
        <f t="shared" si="3"/>
        <v>4.0933763204171955E-2</v>
      </c>
      <c r="N36" s="3">
        <f t="shared" si="4"/>
        <v>2.0662367958280414E-3</v>
      </c>
      <c r="O36" s="3">
        <f t="shared" si="5"/>
        <v>4.2693344964337314E-6</v>
      </c>
      <c r="P36" s="4">
        <f t="shared" si="6"/>
        <v>4.8052018507628871</v>
      </c>
      <c r="U36" s="3">
        <f t="shared" si="7"/>
        <v>1.0415358414804001E-2</v>
      </c>
      <c r="V36" s="3">
        <f t="shared" si="8"/>
        <v>3.2584641585195993E-2</v>
      </c>
      <c r="W36" s="3">
        <f t="shared" si="9"/>
        <v>1.061758867235684E-3</v>
      </c>
      <c r="X36" s="4">
        <f t="shared" si="10"/>
        <v>-75.778236244641846</v>
      </c>
    </row>
    <row r="37" spans="1:24" x14ac:dyDescent="0.25">
      <c r="A37" s="1">
        <v>1.26E-2</v>
      </c>
      <c r="B37" s="1">
        <v>0.62090000000000001</v>
      </c>
      <c r="C37" s="1">
        <v>-0.68740000000000001</v>
      </c>
      <c r="D37" s="1">
        <v>3.8540999999999999</v>
      </c>
      <c r="E37" s="1">
        <v>3.5000000000000003E-2</v>
      </c>
      <c r="F37" s="2">
        <f t="shared" si="11"/>
        <v>3.3940163688481267E-2</v>
      </c>
      <c r="G37" s="2">
        <f t="shared" si="0"/>
        <v>1.0598363115187359E-3</v>
      </c>
      <c r="H37" s="3">
        <f t="shared" si="1"/>
        <v>1.1232530072136391E-6</v>
      </c>
      <c r="I37" s="4">
        <f t="shared" si="2"/>
        <v>3.0281037471963881</v>
      </c>
      <c r="M37" s="3">
        <f t="shared" si="3"/>
        <v>3.0658626401801503E-2</v>
      </c>
      <c r="N37" s="3">
        <f t="shared" si="4"/>
        <v>4.3413735981985002E-3</v>
      </c>
      <c r="O37" s="3">
        <f t="shared" si="5"/>
        <v>1.8847524719134992E-5</v>
      </c>
      <c r="P37" s="4">
        <f t="shared" si="6"/>
        <v>12.403924566281429</v>
      </c>
      <c r="U37" s="3">
        <f t="shared" si="7"/>
        <v>7.7627689923344392E-3</v>
      </c>
      <c r="V37" s="3">
        <f t="shared" si="8"/>
        <v>2.7237231007665563E-2</v>
      </c>
      <c r="W37" s="3">
        <f t="shared" si="9"/>
        <v>7.4186675296493843E-4</v>
      </c>
      <c r="X37" s="4">
        <f t="shared" si="10"/>
        <v>-77.820660021901602</v>
      </c>
    </row>
    <row r="38" spans="1:24" x14ac:dyDescent="0.25">
      <c r="A38" s="1">
        <v>2.64E-2</v>
      </c>
      <c r="B38" s="1">
        <v>0.18099999999999999</v>
      </c>
      <c r="C38" s="1">
        <v>0.1074</v>
      </c>
      <c r="D38" s="1">
        <v>2.9405000000000001</v>
      </c>
      <c r="E38" s="1">
        <v>5.2999999999999999E-2</v>
      </c>
      <c r="F38" s="2">
        <f t="shared" si="11"/>
        <v>6.2165978623972648E-2</v>
      </c>
      <c r="G38" s="2">
        <f t="shared" si="0"/>
        <v>-9.1659786239726496E-3</v>
      </c>
      <c r="H38" s="3">
        <f t="shared" si="1"/>
        <v>8.4015164135123544E-5</v>
      </c>
      <c r="I38" s="4">
        <f t="shared" si="2"/>
        <v>17.294299290514434</v>
      </c>
      <c r="M38" s="3">
        <f t="shared" si="3"/>
        <v>0.11352597527671318</v>
      </c>
      <c r="N38" s="3">
        <f t="shared" si="4"/>
        <v>-6.0525975276713183E-2</v>
      </c>
      <c r="O38" s="3">
        <f t="shared" si="5"/>
        <v>3.6633936831972956E-3</v>
      </c>
      <c r="P38" s="4">
        <f t="shared" si="6"/>
        <v>-114.19995335228903</v>
      </c>
      <c r="U38" s="3">
        <f t="shared" si="7"/>
        <v>3.0607581723048002E-2</v>
      </c>
      <c r="V38" s="3">
        <f t="shared" si="8"/>
        <v>2.2392418276951997E-2</v>
      </c>
      <c r="W38" s="3">
        <f t="shared" si="9"/>
        <v>5.0142039628997385E-4</v>
      </c>
      <c r="X38" s="4">
        <f t="shared" si="10"/>
        <v>-42.249845805569805</v>
      </c>
    </row>
    <row r="39" spans="1:24" x14ac:dyDescent="0.25">
      <c r="A39" s="1">
        <v>3.1800000000000002E-2</v>
      </c>
      <c r="B39" s="1">
        <v>0.16239999999999999</v>
      </c>
      <c r="C39" s="1">
        <v>9.3399999999999997E-2</v>
      </c>
      <c r="D39" s="1">
        <v>2.9670000000000001</v>
      </c>
      <c r="E39" s="1">
        <v>3.4000000000000002E-2</v>
      </c>
      <c r="F39" s="2">
        <f t="shared" si="11"/>
        <v>7.5023630860750562E-2</v>
      </c>
      <c r="G39" s="2">
        <f t="shared" si="0"/>
        <v>-4.102363086075056E-2</v>
      </c>
      <c r="H39" s="3">
        <f t="shared" si="1"/>
        <v>1.6829382889991258E-3</v>
      </c>
      <c r="I39" s="4">
        <f t="shared" si="2"/>
        <v>120.65773782573692</v>
      </c>
      <c r="M39" s="3">
        <f t="shared" si="3"/>
        <v>0.13547318224634211</v>
      </c>
      <c r="N39" s="3">
        <f t="shared" si="4"/>
        <v>-0.10147318224634211</v>
      </c>
      <c r="O39" s="3">
        <f t="shared" si="5"/>
        <v>1.0296806715199358E-2</v>
      </c>
      <c r="P39" s="4">
        <f t="shared" si="6"/>
        <v>-298.45053601865328</v>
      </c>
      <c r="U39" s="3">
        <f t="shared" si="7"/>
        <v>3.62877417076896E-2</v>
      </c>
      <c r="V39" s="3">
        <f t="shared" si="8"/>
        <v>-2.2877417076895973E-3</v>
      </c>
      <c r="W39" s="3">
        <f t="shared" si="9"/>
        <v>5.2337621211025146E-6</v>
      </c>
      <c r="X39" s="4">
        <f t="shared" si="10"/>
        <v>6.7286520814399911</v>
      </c>
    </row>
    <row r="40" spans="1:24" x14ac:dyDescent="0.25">
      <c r="A40" s="1">
        <v>4.5499999999999999E-2</v>
      </c>
      <c r="B40" s="1">
        <v>0.2268</v>
      </c>
      <c r="C40" s="1">
        <v>-7.9699999999999993E-2</v>
      </c>
      <c r="D40" s="1">
        <v>2.9891000000000001</v>
      </c>
      <c r="E40" s="1">
        <v>6.5000000000000002E-2</v>
      </c>
      <c r="F40" s="2">
        <f t="shared" si="11"/>
        <v>0.11000883522250031</v>
      </c>
      <c r="G40" s="2">
        <f t="shared" si="0"/>
        <v>-4.5008835222500307E-2</v>
      </c>
      <c r="H40" s="3">
        <f t="shared" si="1"/>
        <v>2.0257952480861843E-3</v>
      </c>
      <c r="I40" s="4">
        <f t="shared" si="2"/>
        <v>69.244361880769702</v>
      </c>
      <c r="M40" s="3">
        <f t="shared" si="3"/>
        <v>0.17233498774373612</v>
      </c>
      <c r="N40" s="3">
        <f t="shared" si="4"/>
        <v>-0.10733498774373612</v>
      </c>
      <c r="O40" s="3">
        <f t="shared" si="5"/>
        <v>1.1520799593947983E-2</v>
      </c>
      <c r="P40" s="4">
        <f t="shared" si="6"/>
        <v>-165.13075037497865</v>
      </c>
      <c r="U40" s="3">
        <f t="shared" si="7"/>
        <v>4.8245955066236197E-2</v>
      </c>
      <c r="V40" s="3">
        <f t="shared" si="8"/>
        <v>1.6754044933763805E-2</v>
      </c>
      <c r="W40" s="3">
        <f t="shared" si="9"/>
        <v>2.8069802164257663E-4</v>
      </c>
      <c r="X40" s="4">
        <f t="shared" si="10"/>
        <v>-25.775453744252008</v>
      </c>
    </row>
    <row r="41" spans="1:24" x14ac:dyDescent="0.25">
      <c r="A41" s="1">
        <v>8.77E-2</v>
      </c>
      <c r="B41" s="1">
        <v>0.4466</v>
      </c>
      <c r="C41" s="1">
        <v>-6.5100000000000005E-2</v>
      </c>
      <c r="D41" s="1">
        <v>2.9253</v>
      </c>
      <c r="E41" s="1">
        <v>0.2</v>
      </c>
      <c r="F41" s="2">
        <f t="shared" si="11"/>
        <v>0.21158338523597811</v>
      </c>
      <c r="G41" s="2">
        <f t="shared" si="0"/>
        <v>-1.15833852359781E-2</v>
      </c>
      <c r="H41" s="3">
        <f t="shared" si="1"/>
        <v>1.3417481352507541E-4</v>
      </c>
      <c r="I41" s="4">
        <f t="shared" si="2"/>
        <v>5.7916926179890496</v>
      </c>
      <c r="M41" s="3">
        <f t="shared" si="3"/>
        <v>0.33552668159127597</v>
      </c>
      <c r="N41" s="3">
        <f t="shared" si="4"/>
        <v>-0.13552668159127595</v>
      </c>
      <c r="O41" s="3">
        <f t="shared" si="5"/>
        <v>1.8367481423143098E-2</v>
      </c>
      <c r="P41" s="4">
        <f t="shared" si="6"/>
        <v>-67.763340795637973</v>
      </c>
      <c r="U41" s="3">
        <f t="shared" si="7"/>
        <v>0.10319726320626554</v>
      </c>
      <c r="V41" s="3">
        <f t="shared" si="8"/>
        <v>9.6802736793734467E-2</v>
      </c>
      <c r="W41" s="3">
        <f t="shared" si="9"/>
        <v>9.3707698507570335E-3</v>
      </c>
      <c r="X41" s="4">
        <f t="shared" si="10"/>
        <v>-48.401368396867234</v>
      </c>
    </row>
    <row r="42" spans="1:24" x14ac:dyDescent="0.25">
      <c r="A42" s="1">
        <v>8.8099999999999998E-2</v>
      </c>
      <c r="B42" s="1">
        <v>0.43359999999999999</v>
      </c>
      <c r="C42" s="1">
        <v>-0.65949999999999998</v>
      </c>
      <c r="D42" s="1">
        <v>3.2738999999999998</v>
      </c>
      <c r="E42" s="1">
        <v>0.16</v>
      </c>
      <c r="F42" s="2">
        <f t="shared" si="11"/>
        <v>0.23589846829750774</v>
      </c>
      <c r="G42" s="2">
        <f t="shared" si="0"/>
        <v>-7.5898468297507737E-2</v>
      </c>
      <c r="H42" s="3">
        <f t="shared" si="1"/>
        <v>5.7605774899077873E-3</v>
      </c>
      <c r="I42" s="4">
        <f t="shared" si="2"/>
        <v>47.436542685942335</v>
      </c>
      <c r="M42" s="3">
        <f t="shared" si="3"/>
        <v>0.21900941035227181</v>
      </c>
      <c r="N42" s="3">
        <f t="shared" si="4"/>
        <v>-5.9009410352271807E-2</v>
      </c>
      <c r="O42" s="3">
        <f t="shared" si="5"/>
        <v>3.482110510122803E-3</v>
      </c>
      <c r="P42" s="4">
        <f t="shared" si="6"/>
        <v>-36.880881470169882</v>
      </c>
      <c r="U42" s="3">
        <f t="shared" si="7"/>
        <v>6.0908147101807211E-2</v>
      </c>
      <c r="V42" s="3">
        <f t="shared" si="8"/>
        <v>9.9091852898192792E-2</v>
      </c>
      <c r="W42" s="3">
        <f t="shared" si="9"/>
        <v>9.8191953107970801E-3</v>
      </c>
      <c r="X42" s="4">
        <f t="shared" si="10"/>
        <v>-61.932408061370495</v>
      </c>
    </row>
    <row r="43" spans="1:24" x14ac:dyDescent="0.25">
      <c r="A43" s="1">
        <v>8.8499999999999995E-2</v>
      </c>
      <c r="B43" s="1">
        <v>0.4551</v>
      </c>
      <c r="C43" s="1">
        <v>-0.35120000000000001</v>
      </c>
      <c r="D43" s="1">
        <v>3.0406</v>
      </c>
      <c r="E43" s="1">
        <v>0.18</v>
      </c>
      <c r="F43" s="2">
        <f t="shared" si="11"/>
        <v>0.22343981016358774</v>
      </c>
      <c r="G43" s="2">
        <f t="shared" si="0"/>
        <v>-4.343981016358775E-2</v>
      </c>
      <c r="H43" s="3">
        <f t="shared" si="1"/>
        <v>1.8870171070485416E-3</v>
      </c>
      <c r="I43" s="4">
        <f t="shared" si="2"/>
        <v>24.133227868659862</v>
      </c>
      <c r="M43" s="3">
        <f t="shared" si="3"/>
        <v>0.27673342396471123</v>
      </c>
      <c r="N43" s="3">
        <f t="shared" si="4"/>
        <v>-9.673342396471124E-2</v>
      </c>
      <c r="O43" s="3">
        <f t="shared" si="5"/>
        <v>9.3573553119365716E-3</v>
      </c>
      <c r="P43" s="4">
        <f t="shared" si="6"/>
        <v>-53.740791091506246</v>
      </c>
      <c r="U43" s="3">
        <f t="shared" si="7"/>
        <v>8.5436130500272794E-2</v>
      </c>
      <c r="V43" s="3">
        <f t="shared" si="8"/>
        <v>9.4563869499727199E-2</v>
      </c>
      <c r="W43" s="3">
        <f t="shared" si="9"/>
        <v>8.9423254147614362E-3</v>
      </c>
      <c r="X43" s="4">
        <f t="shared" si="10"/>
        <v>-52.535483055404001</v>
      </c>
    </row>
    <row r="44" spans="1:24" x14ac:dyDescent="0.25">
      <c r="A44" s="1">
        <v>8.9499999999999996E-2</v>
      </c>
      <c r="B44" s="1">
        <v>0.44479999999999997</v>
      </c>
      <c r="C44" s="1">
        <v>0.3458</v>
      </c>
      <c r="D44" s="1">
        <v>3.0505</v>
      </c>
      <c r="E44" s="1">
        <v>0.245</v>
      </c>
      <c r="F44" s="2">
        <f t="shared" si="11"/>
        <v>0.20443412201626643</v>
      </c>
      <c r="G44" s="2">
        <f t="shared" si="0"/>
        <v>4.0565877983733567E-2</v>
      </c>
      <c r="H44" s="3">
        <f t="shared" si="1"/>
        <v>1.6455904565911598E-3</v>
      </c>
      <c r="I44" s="4">
        <f t="shared" si="2"/>
        <v>16.557501217850437</v>
      </c>
      <c r="M44" s="3">
        <f t="shared" si="3"/>
        <v>0.4498997865777995</v>
      </c>
      <c r="N44" s="3">
        <f t="shared" si="4"/>
        <v>-0.2048997865777995</v>
      </c>
      <c r="O44" s="3">
        <f t="shared" si="5"/>
        <v>4.1983922539627787E-2</v>
      </c>
      <c r="P44" s="4">
        <f t="shared" si="6"/>
        <v>-83.632565950122256</v>
      </c>
      <c r="U44" s="3">
        <f t="shared" si="7"/>
        <v>0.13248621292038398</v>
      </c>
      <c r="V44" s="3">
        <f t="shared" si="8"/>
        <v>0.11251378707961601</v>
      </c>
      <c r="W44" s="3">
        <f t="shared" si="9"/>
        <v>1.2659352282997168E-2</v>
      </c>
      <c r="X44" s="4">
        <f t="shared" si="10"/>
        <v>-45.923994726373884</v>
      </c>
    </row>
    <row r="45" spans="1:24" x14ac:dyDescent="0.25">
      <c r="A45" s="1">
        <v>8.6599999999999996E-2</v>
      </c>
      <c r="B45" s="1">
        <v>0.39090000000000003</v>
      </c>
      <c r="C45" s="1">
        <v>0.81169999999999998</v>
      </c>
      <c r="D45" s="1">
        <v>3.5588000000000002</v>
      </c>
      <c r="E45" s="1">
        <v>0.435</v>
      </c>
      <c r="F45" s="2">
        <f t="shared" si="11"/>
        <v>0.187890010386769</v>
      </c>
      <c r="G45" s="2">
        <f t="shared" si="0"/>
        <v>0.247109989613231</v>
      </c>
      <c r="H45" s="3">
        <f t="shared" si="1"/>
        <v>6.1063346966651132E-2</v>
      </c>
      <c r="I45" s="4">
        <f t="shared" si="2"/>
        <v>56.806894163961154</v>
      </c>
      <c r="M45" s="3">
        <f t="shared" si="3"/>
        <v>0.58093847427880052</v>
      </c>
      <c r="N45" s="3">
        <f t="shared" si="4"/>
        <v>-0.14593847427880052</v>
      </c>
      <c r="O45" s="3">
        <f t="shared" si="5"/>
        <v>2.129803827482412E-2</v>
      </c>
      <c r="P45" s="4">
        <f t="shared" si="6"/>
        <v>-33.54907454685069</v>
      </c>
      <c r="U45" s="3">
        <f t="shared" si="7"/>
        <v>0.16333660756532425</v>
      </c>
      <c r="V45" s="3">
        <f t="shared" si="8"/>
        <v>0.27166339243467574</v>
      </c>
      <c r="W45" s="3">
        <f t="shared" si="9"/>
        <v>7.380099878911664E-2</v>
      </c>
      <c r="X45" s="4">
        <f t="shared" si="10"/>
        <v>-62.451354582684083</v>
      </c>
    </row>
    <row r="46" spans="1:24" x14ac:dyDescent="0.25">
      <c r="A46" s="1">
        <v>0.1142</v>
      </c>
      <c r="B46" s="1">
        <v>0.55689999999999995</v>
      </c>
      <c r="C46" s="1">
        <v>-6.6199999999999995E-2</v>
      </c>
      <c r="D46" s="1">
        <v>2.7936999999999999</v>
      </c>
      <c r="E46" s="1">
        <v>0.23</v>
      </c>
      <c r="F46" s="2">
        <f t="shared" si="11"/>
        <v>0.27556129117390504</v>
      </c>
      <c r="G46" s="2">
        <f t="shared" si="0"/>
        <v>-4.5561291173905033E-2</v>
      </c>
      <c r="H46" s="3">
        <f t="shared" si="1"/>
        <v>2.0758312534333565E-3</v>
      </c>
      <c r="I46" s="4">
        <f t="shared" si="2"/>
        <v>19.809257032132621</v>
      </c>
      <c r="M46" s="3">
        <f t="shared" si="3"/>
        <v>0.43658122334852073</v>
      </c>
      <c r="N46" s="3">
        <f t="shared" si="4"/>
        <v>-0.20658122334852072</v>
      </c>
      <c r="O46" s="3">
        <f t="shared" si="5"/>
        <v>4.2675801840171404E-2</v>
      </c>
      <c r="P46" s="4">
        <f t="shared" si="6"/>
        <v>-89.817923195009001</v>
      </c>
      <c r="U46" s="3">
        <f t="shared" si="7"/>
        <v>0.14059869351047385</v>
      </c>
      <c r="V46" s="3">
        <f t="shared" si="8"/>
        <v>8.9401306489526156E-2</v>
      </c>
      <c r="W46" s="3">
        <f t="shared" si="9"/>
        <v>7.9925936020341908E-3</v>
      </c>
      <c r="X46" s="4">
        <f t="shared" si="10"/>
        <v>-38.870133256315718</v>
      </c>
    </row>
    <row r="47" spans="1:24" x14ac:dyDescent="0.25">
      <c r="A47" s="1">
        <v>4.4999999999999998E-2</v>
      </c>
      <c r="B47" s="1">
        <v>0.88</v>
      </c>
      <c r="C47" s="1">
        <v>0.21</v>
      </c>
      <c r="D47" s="1">
        <v>2.57</v>
      </c>
      <c r="E47" s="1">
        <v>0.3659</v>
      </c>
      <c r="F47" s="2">
        <f t="shared" si="11"/>
        <v>0.10454375548490004</v>
      </c>
      <c r="G47" s="2">
        <f t="shared" si="0"/>
        <v>0.26135624451509998</v>
      </c>
      <c r="H47" s="3">
        <f t="shared" si="1"/>
        <v>6.8307086547036724E-2</v>
      </c>
      <c r="I47" s="4">
        <f t="shared" si="2"/>
        <v>71.42832591284504</v>
      </c>
      <c r="M47" s="3">
        <f t="shared" si="3"/>
        <v>0.20711350106941684</v>
      </c>
      <c r="N47" s="3">
        <f t="shared" si="4"/>
        <v>0.15878649893058316</v>
      </c>
      <c r="O47" s="3">
        <f t="shared" si="5"/>
        <v>2.5213152242632087E-2</v>
      </c>
      <c r="P47" s="4">
        <f t="shared" si="6"/>
        <v>43.396146195841254</v>
      </c>
      <c r="U47" s="3">
        <f t="shared" si="7"/>
        <v>7.1794511999999991E-2</v>
      </c>
      <c r="V47" s="3">
        <f t="shared" si="8"/>
        <v>0.29410548800000003</v>
      </c>
      <c r="W47" s="3">
        <f t="shared" si="9"/>
        <v>8.6498038071718159E-2</v>
      </c>
      <c r="X47" s="4">
        <f t="shared" si="10"/>
        <v>-80.378652090735187</v>
      </c>
    </row>
    <row r="48" spans="1:24" x14ac:dyDescent="0.25">
      <c r="A48" s="1">
        <v>4.4999999999999998E-2</v>
      </c>
      <c r="B48" s="1">
        <v>0.88</v>
      </c>
      <c r="C48" s="1">
        <v>0.21</v>
      </c>
      <c r="D48" s="1">
        <v>2.58</v>
      </c>
      <c r="E48" s="1">
        <v>0.43109999999999998</v>
      </c>
      <c r="F48" s="2">
        <f t="shared" si="11"/>
        <v>0.10454375548490004</v>
      </c>
      <c r="G48" s="2">
        <f t="shared" si="0"/>
        <v>0.32655624451509996</v>
      </c>
      <c r="H48" s="3">
        <f t="shared" si="1"/>
        <v>0.10663898083180576</v>
      </c>
      <c r="I48" s="4">
        <f t="shared" si="2"/>
        <v>75.749534798213872</v>
      </c>
      <c r="M48" s="3">
        <f t="shared" si="3"/>
        <v>0.20711350106941684</v>
      </c>
      <c r="N48" s="3">
        <f t="shared" si="4"/>
        <v>0.22398649893058314</v>
      </c>
      <c r="O48" s="3">
        <f t="shared" si="5"/>
        <v>5.0169951703180123E-2</v>
      </c>
      <c r="P48" s="4">
        <f t="shared" si="6"/>
        <v>51.956970292410844</v>
      </c>
      <c r="U48" s="3">
        <f t="shared" si="7"/>
        <v>7.1821728000000001E-2</v>
      </c>
      <c r="V48" s="3">
        <f t="shared" si="8"/>
        <v>0.35927827199999995</v>
      </c>
      <c r="W48" s="3">
        <f t="shared" si="9"/>
        <v>0.12908087673130594</v>
      </c>
      <c r="X48" s="4">
        <f t="shared" si="10"/>
        <v>-83.339891440501034</v>
      </c>
    </row>
    <row r="49" spans="1:24" x14ac:dyDescent="0.25">
      <c r="A49" s="1">
        <v>4.4999999999999998E-2</v>
      </c>
      <c r="B49" s="1">
        <v>0.6</v>
      </c>
      <c r="C49" s="1">
        <v>0.21</v>
      </c>
      <c r="D49" s="1">
        <v>2.62</v>
      </c>
      <c r="E49" s="1">
        <v>0.41399999999999998</v>
      </c>
      <c r="F49" s="2">
        <f t="shared" si="11"/>
        <v>0.10454375548490004</v>
      </c>
      <c r="G49" s="2">
        <f t="shared" si="0"/>
        <v>0.30945624451509995</v>
      </c>
      <c r="H49" s="3">
        <f t="shared" si="1"/>
        <v>9.5763167269389327E-2</v>
      </c>
      <c r="I49" s="4">
        <f t="shared" si="2"/>
        <v>74.747885148574881</v>
      </c>
      <c r="M49" s="3">
        <f t="shared" si="3"/>
        <v>0.20711350106941684</v>
      </c>
      <c r="N49" s="3">
        <f t="shared" si="4"/>
        <v>0.20688649893058314</v>
      </c>
      <c r="O49" s="3">
        <f t="shared" si="5"/>
        <v>4.2802023439754179E-2</v>
      </c>
      <c r="P49" s="4">
        <f t="shared" si="6"/>
        <v>49.972584282749551</v>
      </c>
      <c r="U49" s="3">
        <f t="shared" si="7"/>
        <v>6.4937339999999996E-2</v>
      </c>
      <c r="V49" s="3">
        <f t="shared" si="8"/>
        <v>0.34906265999999997</v>
      </c>
      <c r="W49" s="3">
        <f t="shared" si="9"/>
        <v>0.12184474060627558</v>
      </c>
      <c r="X49" s="4">
        <f t="shared" si="10"/>
        <v>-84.314652173913046</v>
      </c>
    </row>
    <row r="50" spans="1:24" x14ac:dyDescent="0.25">
      <c r="A50" s="1">
        <v>4.4999999999999998E-2</v>
      </c>
      <c r="B50" s="1">
        <v>0.4</v>
      </c>
      <c r="C50" s="1">
        <v>0.2</v>
      </c>
      <c r="D50" s="1">
        <v>2.62</v>
      </c>
      <c r="E50" s="1">
        <v>0.35510000000000003</v>
      </c>
      <c r="F50" s="2">
        <f t="shared" si="11"/>
        <v>0.10467849292747919</v>
      </c>
      <c r="G50" s="2">
        <f t="shared" si="0"/>
        <v>0.25042150707252087</v>
      </c>
      <c r="H50" s="3">
        <f t="shared" si="1"/>
        <v>6.2710931204472617E-2</v>
      </c>
      <c r="I50" s="4">
        <f t="shared" si="2"/>
        <v>70.521404413551352</v>
      </c>
      <c r="M50" s="3">
        <f t="shared" si="3"/>
        <v>0.20575701942047997</v>
      </c>
      <c r="N50" s="3">
        <f t="shared" si="4"/>
        <v>0.14934298057952006</v>
      </c>
      <c r="O50" s="3">
        <f t="shared" si="5"/>
        <v>2.2303325848374904E-2</v>
      </c>
      <c r="P50" s="4">
        <f t="shared" si="6"/>
        <v>42.056598304567736</v>
      </c>
      <c r="U50" s="3">
        <f t="shared" si="7"/>
        <v>5.9659200000000003E-2</v>
      </c>
      <c r="V50" s="3">
        <f t="shared" si="8"/>
        <v>0.2954408</v>
      </c>
      <c r="W50" s="3">
        <f t="shared" si="9"/>
        <v>8.7285266304640008E-2</v>
      </c>
      <c r="X50" s="4">
        <f t="shared" si="10"/>
        <v>-83.199324134046734</v>
      </c>
    </row>
    <row r="51" spans="1:24" x14ac:dyDescent="0.25">
      <c r="A51" s="1">
        <v>4.4999999999999998E-2</v>
      </c>
      <c r="B51" s="1">
        <v>0.3</v>
      </c>
      <c r="C51" s="1">
        <v>0.2</v>
      </c>
      <c r="D51" s="1">
        <v>2.62</v>
      </c>
      <c r="E51" s="1">
        <v>0.29120000000000001</v>
      </c>
      <c r="F51" s="2">
        <f t="shared" si="11"/>
        <v>0.10467849292747919</v>
      </c>
      <c r="G51" s="2">
        <f t="shared" si="0"/>
        <v>0.18652150707252083</v>
      </c>
      <c r="H51" s="3">
        <f t="shared" si="1"/>
        <v>3.4790272600604438E-2</v>
      </c>
      <c r="I51" s="4">
        <f t="shared" si="2"/>
        <v>64.052715340838191</v>
      </c>
      <c r="M51" s="3">
        <f t="shared" si="3"/>
        <v>0.20575701942047997</v>
      </c>
      <c r="N51" s="3">
        <f t="shared" si="4"/>
        <v>8.5442980579520045E-2</v>
      </c>
      <c r="O51" s="3">
        <f t="shared" si="5"/>
        <v>7.30050293031224E-3</v>
      </c>
      <c r="P51" s="4">
        <f t="shared" si="6"/>
        <v>29.341682891318694</v>
      </c>
      <c r="U51" s="3">
        <f t="shared" si="7"/>
        <v>5.7173399999999999E-2</v>
      </c>
      <c r="V51" s="3">
        <f t="shared" si="8"/>
        <v>0.23402660000000003</v>
      </c>
      <c r="W51" s="3">
        <f t="shared" si="9"/>
        <v>5.4768449507560012E-2</v>
      </c>
      <c r="X51" s="4">
        <f t="shared" si="10"/>
        <v>-80.366277472527486</v>
      </c>
    </row>
    <row r="52" spans="1:24" x14ac:dyDescent="0.25">
      <c r="A52" s="1">
        <v>4.4999999999999998E-2</v>
      </c>
      <c r="B52" s="1">
        <v>0.2</v>
      </c>
      <c r="C52" s="1">
        <v>0.2</v>
      </c>
      <c r="D52" s="1">
        <v>2.62</v>
      </c>
      <c r="E52" s="1">
        <v>0.14810000000000001</v>
      </c>
      <c r="F52" s="2">
        <f t="shared" si="11"/>
        <v>0.10467849292747919</v>
      </c>
      <c r="G52" s="2">
        <f t="shared" si="0"/>
        <v>4.3421507072520821E-2</v>
      </c>
      <c r="H52" s="3">
        <f t="shared" si="1"/>
        <v>1.8854272764489758E-3</v>
      </c>
      <c r="I52" s="4">
        <f t="shared" si="2"/>
        <v>29.319045963889817</v>
      </c>
      <c r="M52" s="3">
        <f t="shared" si="3"/>
        <v>0.20575701942047997</v>
      </c>
      <c r="N52" s="3">
        <f t="shared" si="4"/>
        <v>-5.765701942047996E-2</v>
      </c>
      <c r="O52" s="3">
        <f t="shared" si="5"/>
        <v>3.3243318884536035E-3</v>
      </c>
      <c r="P52" s="4">
        <f t="shared" si="6"/>
        <v>-38.931140729561079</v>
      </c>
      <c r="U52" s="3">
        <f t="shared" si="7"/>
        <v>5.4687600000000003E-2</v>
      </c>
      <c r="V52" s="3">
        <f t="shared" si="8"/>
        <v>9.3412400000000007E-2</v>
      </c>
      <c r="W52" s="3">
        <f t="shared" si="9"/>
        <v>8.7258764737600004E-3</v>
      </c>
      <c r="X52" s="4">
        <f t="shared" si="10"/>
        <v>-63.073869007427419</v>
      </c>
    </row>
    <row r="53" spans="1:24" x14ac:dyDescent="0.25">
      <c r="A53" s="1">
        <v>4.4999999999999998E-2</v>
      </c>
      <c r="B53" s="1">
        <v>0.4</v>
      </c>
      <c r="C53" s="1">
        <v>-0.34</v>
      </c>
      <c r="D53" s="1">
        <v>2.62</v>
      </c>
      <c r="E53" s="1">
        <v>0.13950000000000001</v>
      </c>
      <c r="F53" s="2">
        <f t="shared" si="11"/>
        <v>0.11339523509872432</v>
      </c>
      <c r="G53" s="2">
        <f t="shared" si="0"/>
        <v>2.6104764901275695E-2</v>
      </c>
      <c r="H53" s="3">
        <f t="shared" si="1"/>
        <v>6.8145875055087549E-4</v>
      </c>
      <c r="I53" s="4">
        <f t="shared" si="2"/>
        <v>18.713093119194045</v>
      </c>
      <c r="M53" s="3">
        <f t="shared" si="3"/>
        <v>0.14185508382070303</v>
      </c>
      <c r="N53" s="3">
        <f t="shared" si="4"/>
        <v>-2.3550838207030134E-3</v>
      </c>
      <c r="O53" s="3">
        <f t="shared" si="5"/>
        <v>5.5464198025371032E-6</v>
      </c>
      <c r="P53" s="4">
        <f t="shared" si="6"/>
        <v>-1.6882321295362102</v>
      </c>
      <c r="U53" s="3">
        <f t="shared" si="7"/>
        <v>4.437936E-2</v>
      </c>
      <c r="V53" s="3">
        <f t="shared" si="8"/>
        <v>9.5120640000000006E-2</v>
      </c>
      <c r="W53" s="3">
        <f t="shared" si="9"/>
        <v>9.0479361540096014E-3</v>
      </c>
      <c r="X53" s="4">
        <f t="shared" si="10"/>
        <v>-68.186838709677417</v>
      </c>
    </row>
    <row r="54" spans="1:24" x14ac:dyDescent="0.25">
      <c r="A54" s="1">
        <v>4.4999999999999998E-2</v>
      </c>
      <c r="B54" s="1">
        <v>0.88</v>
      </c>
      <c r="C54" s="1">
        <v>0.21</v>
      </c>
      <c r="D54" s="1">
        <v>1.92</v>
      </c>
      <c r="E54" s="1">
        <v>0.22320000000000001</v>
      </c>
      <c r="F54" s="2">
        <f t="shared" si="11"/>
        <v>0.10454375548490004</v>
      </c>
      <c r="G54" s="2">
        <f t="shared" si="0"/>
        <v>0.11865624451509997</v>
      </c>
      <c r="H54" s="3">
        <f t="shared" si="1"/>
        <v>1.4079304362427192E-2</v>
      </c>
      <c r="I54" s="4">
        <f t="shared" si="2"/>
        <v>53.161399872356618</v>
      </c>
      <c r="M54" s="3">
        <f t="shared" si="3"/>
        <v>0.20711350106941684</v>
      </c>
      <c r="N54" s="3">
        <f t="shared" si="4"/>
        <v>1.6086498930583171E-2</v>
      </c>
      <c r="O54" s="3">
        <f t="shared" si="5"/>
        <v>2.5877544784365348E-4</v>
      </c>
      <c r="P54" s="4">
        <f t="shared" si="6"/>
        <v>7.2072127825193411</v>
      </c>
      <c r="U54" s="3">
        <f t="shared" si="7"/>
        <v>7.0025472000000005E-2</v>
      </c>
      <c r="V54" s="3">
        <f t="shared" si="8"/>
        <v>0.153174528</v>
      </c>
      <c r="W54" s="3">
        <f t="shared" si="9"/>
        <v>2.3462436028022785E-2</v>
      </c>
      <c r="X54" s="4">
        <f t="shared" si="10"/>
        <v>-68.626580645161297</v>
      </c>
    </row>
    <row r="55" spans="1:24" x14ac:dyDescent="0.25">
      <c r="A55" s="1">
        <v>4.4999999999999998E-2</v>
      </c>
      <c r="B55" s="1">
        <v>0.89</v>
      </c>
      <c r="C55" s="1">
        <v>0.22</v>
      </c>
      <c r="D55" s="1">
        <v>1.88</v>
      </c>
      <c r="E55" s="1">
        <v>0.30380000000000001</v>
      </c>
      <c r="F55" s="2">
        <f t="shared" si="11"/>
        <v>0.10440979859545432</v>
      </c>
      <c r="G55" s="2">
        <f t="shared" si="0"/>
        <v>0.19939020140454569</v>
      </c>
      <c r="H55" s="3">
        <f t="shared" si="1"/>
        <v>3.9756452416145296E-2</v>
      </c>
      <c r="I55" s="4">
        <f t="shared" si="2"/>
        <v>65.632061028487726</v>
      </c>
      <c r="M55" s="3">
        <f t="shared" si="3"/>
        <v>0.20847667878459686</v>
      </c>
      <c r="N55" s="3">
        <f t="shared" si="4"/>
        <v>9.5323321215403156E-2</v>
      </c>
      <c r="O55" s="3">
        <f t="shared" si="5"/>
        <v>9.0865355675349303E-3</v>
      </c>
      <c r="P55" s="4">
        <f t="shared" si="6"/>
        <v>31.376998425083329</v>
      </c>
      <c r="U55" s="3">
        <f t="shared" si="7"/>
        <v>7.0403867999999994E-2</v>
      </c>
      <c r="V55" s="3">
        <f t="shared" si="8"/>
        <v>0.23339613200000003</v>
      </c>
      <c r="W55" s="3">
        <f t="shared" si="9"/>
        <v>5.4473754432561437E-2</v>
      </c>
      <c r="X55" s="4">
        <f t="shared" si="10"/>
        <v>-76.825586570111923</v>
      </c>
    </row>
    <row r="56" spans="1:24" x14ac:dyDescent="0.25">
      <c r="A56" s="1">
        <v>4.4999999999999998E-2</v>
      </c>
      <c r="B56" s="1">
        <v>0.89</v>
      </c>
      <c r="C56" s="1">
        <v>0.21</v>
      </c>
      <c r="D56" s="1">
        <v>1.88</v>
      </c>
      <c r="E56" s="1">
        <v>0.3362</v>
      </c>
      <c r="F56" s="2">
        <f t="shared" si="11"/>
        <v>0.10454375548490004</v>
      </c>
      <c r="G56" s="2">
        <f t="shared" si="0"/>
        <v>0.23165624451509997</v>
      </c>
      <c r="H56" s="3">
        <f t="shared" si="1"/>
        <v>5.3664615622839786E-2</v>
      </c>
      <c r="I56" s="4">
        <f t="shared" si="2"/>
        <v>68.904296405443176</v>
      </c>
      <c r="M56" s="3">
        <f t="shared" si="3"/>
        <v>0.20711350106941684</v>
      </c>
      <c r="N56" s="3">
        <f t="shared" si="4"/>
        <v>0.12908649893058316</v>
      </c>
      <c r="O56" s="3">
        <f t="shared" si="5"/>
        <v>1.6663324206155447E-2</v>
      </c>
      <c r="P56" s="4">
        <f t="shared" si="6"/>
        <v>38.395746261327531</v>
      </c>
      <c r="U56" s="3">
        <f t="shared" si="7"/>
        <v>7.0159373999999997E-2</v>
      </c>
      <c r="V56" s="3">
        <f t="shared" si="8"/>
        <v>0.266040626</v>
      </c>
      <c r="W56" s="3">
        <f t="shared" si="9"/>
        <v>7.0777614682471873E-2</v>
      </c>
      <c r="X56" s="4">
        <f t="shared" si="10"/>
        <v>-79.131655562165378</v>
      </c>
    </row>
    <row r="57" spans="1:24" x14ac:dyDescent="0.25">
      <c r="A57" s="1">
        <v>4.4999999999999998E-2</v>
      </c>
      <c r="B57" s="1">
        <v>0.89</v>
      </c>
      <c r="C57" s="1">
        <v>0.2</v>
      </c>
      <c r="D57" s="1">
        <v>1.89</v>
      </c>
      <c r="E57" s="1">
        <v>0.2286</v>
      </c>
      <c r="F57" s="2">
        <f t="shared" si="11"/>
        <v>0.10467849292747919</v>
      </c>
      <c r="G57" s="2">
        <f t="shared" si="0"/>
        <v>0.12392150707252081</v>
      </c>
      <c r="H57" s="3">
        <f t="shared" si="1"/>
        <v>1.5356539915124826E-2</v>
      </c>
      <c r="I57" s="4">
        <f t="shared" si="2"/>
        <v>54.208883233823627</v>
      </c>
      <c r="M57" s="3">
        <f t="shared" si="3"/>
        <v>0.20575701942047997</v>
      </c>
      <c r="N57" s="3">
        <f t="shared" si="4"/>
        <v>2.2842980579520028E-2</v>
      </c>
      <c r="O57" s="3">
        <f t="shared" si="5"/>
        <v>5.2180176175632914E-4</v>
      </c>
      <c r="P57" s="4">
        <f t="shared" si="6"/>
        <v>9.9925549341732403</v>
      </c>
      <c r="U57" s="3">
        <f t="shared" si="7"/>
        <v>6.9940890000000006E-2</v>
      </c>
      <c r="V57" s="3">
        <f t="shared" si="8"/>
        <v>0.15865910999999999</v>
      </c>
      <c r="W57" s="3">
        <f t="shared" si="9"/>
        <v>2.5172713185992096E-2</v>
      </c>
      <c r="X57" s="4">
        <f t="shared" si="10"/>
        <v>-69.404685039370079</v>
      </c>
    </row>
    <row r="58" spans="1:24" x14ac:dyDescent="0.25">
      <c r="A58" s="1">
        <v>3.4166666666666665E-2</v>
      </c>
      <c r="B58" s="1">
        <v>0.47</v>
      </c>
      <c r="C58" s="1">
        <v>0.01</v>
      </c>
      <c r="D58" s="1">
        <v>3.28</v>
      </c>
      <c r="E58" s="1">
        <v>0.14166666666666666</v>
      </c>
      <c r="F58" s="2">
        <f t="shared" si="11"/>
        <v>8.1543231709056252E-2</v>
      </c>
      <c r="G58" s="2">
        <f t="shared" si="0"/>
        <v>6.0123434957610411E-2</v>
      </c>
      <c r="H58" s="3">
        <f t="shared" si="1"/>
        <v>3.6148274311020097E-3</v>
      </c>
      <c r="I58" s="4">
        <f t="shared" si="2"/>
        <v>42.440071734783821</v>
      </c>
      <c r="M58" s="3">
        <f t="shared" si="3"/>
        <v>0.13759837248691481</v>
      </c>
      <c r="N58" s="3">
        <f t="shared" si="4"/>
        <v>4.0682941797518524E-3</v>
      </c>
      <c r="O58" s="3">
        <f t="shared" si="5"/>
        <v>1.6551017533002798E-5</v>
      </c>
      <c r="P58" s="4">
        <f t="shared" si="6"/>
        <v>2.8717370680601308</v>
      </c>
      <c r="U58" s="3">
        <f t="shared" si="7"/>
        <v>4.2472637999999993E-2</v>
      </c>
      <c r="V58" s="3">
        <f t="shared" si="8"/>
        <v>9.919402866666667E-2</v>
      </c>
      <c r="W58" s="3">
        <f t="shared" si="9"/>
        <v>9.8394553231234885E-3</v>
      </c>
      <c r="X58" s="4">
        <f t="shared" si="10"/>
        <v>-70.01931435294118</v>
      </c>
    </row>
    <row r="59" spans="1:24" x14ac:dyDescent="0.25">
      <c r="A59" s="1">
        <v>5.5499999999999994E-2</v>
      </c>
      <c r="B59" s="1">
        <v>0.48</v>
      </c>
      <c r="C59" s="1">
        <v>-0.01</v>
      </c>
      <c r="D59" s="1">
        <v>3.25</v>
      </c>
      <c r="E59" s="1">
        <v>0.29666666666666669</v>
      </c>
      <c r="F59" s="2">
        <f t="shared" si="11"/>
        <v>0.13283474867638623</v>
      </c>
      <c r="G59" s="2">
        <f t="shared" si="0"/>
        <v>0.16383191799028046</v>
      </c>
      <c r="H59" s="3">
        <f t="shared" si="1"/>
        <v>2.6840897352373983E-2</v>
      </c>
      <c r="I59" s="4">
        <f t="shared" si="2"/>
        <v>55.224242019195657</v>
      </c>
      <c r="M59" s="3">
        <f t="shared" si="3"/>
        <v>0.22049424511911009</v>
      </c>
      <c r="N59" s="3">
        <f t="shared" si="4"/>
        <v>7.6172421547556601E-2</v>
      </c>
      <c r="O59" s="3">
        <f t="shared" si="5"/>
        <v>5.8022378044186654E-3</v>
      </c>
      <c r="P59" s="4">
        <f t="shared" si="6"/>
        <v>25.676097150861775</v>
      </c>
      <c r="U59" s="3">
        <f t="shared" si="7"/>
        <v>6.8372669999999997E-2</v>
      </c>
      <c r="V59" s="3">
        <f t="shared" si="8"/>
        <v>0.22829399666666669</v>
      </c>
      <c r="W59" s="3">
        <f t="shared" si="9"/>
        <v>5.211814891404002E-2</v>
      </c>
      <c r="X59" s="4">
        <f t="shared" si="10"/>
        <v>-76.953032584269664</v>
      </c>
    </row>
    <row r="60" spans="1:24" x14ac:dyDescent="0.25">
      <c r="A60" s="1">
        <v>7.4166666666666672E-2</v>
      </c>
      <c r="B60" s="1">
        <v>0.49</v>
      </c>
      <c r="C60" s="1">
        <v>0</v>
      </c>
      <c r="D60" s="1">
        <v>3.27</v>
      </c>
      <c r="E60" s="1">
        <v>0.41333333333333333</v>
      </c>
      <c r="F60" s="2">
        <f t="shared" si="11"/>
        <v>0.17725938198981461</v>
      </c>
      <c r="G60" s="2">
        <f t="shared" si="0"/>
        <v>0.23607395134351872</v>
      </c>
      <c r="H60" s="3">
        <f t="shared" si="1"/>
        <v>5.5730910502942044E-2</v>
      </c>
      <c r="I60" s="4">
        <f t="shared" si="2"/>
        <v>57.114665647625493</v>
      </c>
      <c r="M60" s="3">
        <f t="shared" si="3"/>
        <v>0.29666666666666669</v>
      </c>
      <c r="N60" s="3">
        <f t="shared" si="4"/>
        <v>0.11666666666666664</v>
      </c>
      <c r="O60" s="3">
        <f t="shared" si="5"/>
        <v>1.3611111111111105E-2</v>
      </c>
      <c r="P60" s="4">
        <f t="shared" si="6"/>
        <v>28.225806451612893</v>
      </c>
      <c r="U60" s="3">
        <f t="shared" si="7"/>
        <v>9.2337500000000017E-2</v>
      </c>
      <c r="V60" s="3">
        <f t="shared" si="8"/>
        <v>0.32099583333333331</v>
      </c>
      <c r="W60" s="3">
        <f t="shared" si="9"/>
        <v>0.1030383250173611</v>
      </c>
      <c r="X60" s="4">
        <f t="shared" si="10"/>
        <v>-77.660282258064512</v>
      </c>
    </row>
    <row r="61" spans="1:24" x14ac:dyDescent="0.25">
      <c r="A61" s="1">
        <v>3.4666666666666665E-2</v>
      </c>
      <c r="B61" s="1">
        <v>0.52</v>
      </c>
      <c r="C61" s="1">
        <v>-1</v>
      </c>
      <c r="D61" s="1">
        <v>26.8</v>
      </c>
      <c r="E61" s="1">
        <v>7.8333333333333338E-2</v>
      </c>
      <c r="F61" s="2">
        <f t="shared" si="11"/>
        <v>0.10088</v>
      </c>
      <c r="G61" s="2">
        <f t="shared" si="0"/>
        <v>-2.2546666666666659E-2</v>
      </c>
      <c r="H61" s="3">
        <f t="shared" si="1"/>
        <v>5.0835217777777742E-4</v>
      </c>
      <c r="I61" s="4">
        <f t="shared" si="2"/>
        <v>28.782978723404245</v>
      </c>
      <c r="M61" s="3">
        <f t="shared" si="3"/>
        <v>6.5808871786666653E-2</v>
      </c>
      <c r="N61" s="3">
        <f t="shared" si="4"/>
        <v>1.2524461546666685E-2</v>
      </c>
      <c r="O61" s="3">
        <f t="shared" si="5"/>
        <v>1.5686213703393245E-4</v>
      </c>
      <c r="P61" s="4">
        <f t="shared" si="6"/>
        <v>15.98867431489364</v>
      </c>
      <c r="U61" s="3">
        <f t="shared" si="7"/>
        <v>-0.1904448</v>
      </c>
      <c r="V61" s="3">
        <f t="shared" si="8"/>
        <v>0.26877813333333334</v>
      </c>
      <c r="W61" s="3">
        <f t="shared" si="9"/>
        <v>7.2241684958151114E-2</v>
      </c>
      <c r="X61" s="4">
        <f t="shared" si="10"/>
        <v>-343.12102127659574</v>
      </c>
    </row>
    <row r="62" spans="1:24" x14ac:dyDescent="0.25">
      <c r="A62" s="1">
        <v>3.4166666666666665E-2</v>
      </c>
      <c r="B62" s="1">
        <v>0.52</v>
      </c>
      <c r="C62" s="1">
        <v>-0.32</v>
      </c>
      <c r="D62" s="1">
        <v>6.15</v>
      </c>
      <c r="E62" s="1">
        <v>0.11166666666666666</v>
      </c>
      <c r="F62" s="2">
        <f t="shared" si="11"/>
        <v>8.5804045331122417E-2</v>
      </c>
      <c r="G62" s="2">
        <f t="shared" si="0"/>
        <v>2.5862621335544247E-2</v>
      </c>
      <c r="H62" s="3">
        <f t="shared" si="1"/>
        <v>6.6887518234574851E-4</v>
      </c>
      <c r="I62" s="4">
        <f t="shared" si="2"/>
        <v>23.160556419890373</v>
      </c>
      <c r="M62" s="3">
        <f t="shared" si="3"/>
        <v>0.1092678646803333</v>
      </c>
      <c r="N62" s="3">
        <f t="shared" si="4"/>
        <v>2.3988019863333682E-3</v>
      </c>
      <c r="O62" s="3">
        <f t="shared" si="5"/>
        <v>5.7542509696369125E-6</v>
      </c>
      <c r="P62" s="4">
        <f t="shared" si="6"/>
        <v>2.1481808832836133</v>
      </c>
      <c r="U62" s="3">
        <f t="shared" si="7"/>
        <v>2.610552E-2</v>
      </c>
      <c r="V62" s="3">
        <f t="shared" si="8"/>
        <v>8.5561146666666671E-2</v>
      </c>
      <c r="W62" s="3">
        <f t="shared" si="9"/>
        <v>7.3207098189148456E-3</v>
      </c>
      <c r="X62" s="4">
        <f t="shared" si="10"/>
        <v>-76.621922388059701</v>
      </c>
    </row>
    <row r="63" spans="1:24" x14ac:dyDescent="0.25">
      <c r="A63" s="1">
        <v>3.3833333333333333E-2</v>
      </c>
      <c r="B63" s="1">
        <v>0.44</v>
      </c>
      <c r="C63" s="1">
        <v>0.3</v>
      </c>
      <c r="D63" s="1">
        <v>2.2200000000000002</v>
      </c>
      <c r="E63" s="1">
        <v>0.17333333333333334</v>
      </c>
      <c r="F63" s="2">
        <f t="shared" si="11"/>
        <v>7.7715397213936541E-2</v>
      </c>
      <c r="G63" s="2">
        <f t="shared" si="0"/>
        <v>9.5617936119396799E-2</v>
      </c>
      <c r="H63" s="3">
        <f t="shared" si="1"/>
        <v>9.1427897077330476E-3</v>
      </c>
      <c r="I63" s="4">
        <f t="shared" si="2"/>
        <v>55.164193915036606</v>
      </c>
      <c r="M63" s="3">
        <f t="shared" si="3"/>
        <v>0.16512606929853532</v>
      </c>
      <c r="N63" s="3">
        <f t="shared" si="4"/>
        <v>8.2072640347980175E-3</v>
      </c>
      <c r="O63" s="3">
        <f t="shared" si="5"/>
        <v>6.7359182936889029E-5</v>
      </c>
      <c r="P63" s="4">
        <f t="shared" si="6"/>
        <v>4.7349600200757793</v>
      </c>
      <c r="U63" s="3">
        <f t="shared" si="7"/>
        <v>4.6774718666666659E-2</v>
      </c>
      <c r="V63" s="3">
        <f t="shared" si="8"/>
        <v>0.12655861466666668</v>
      </c>
      <c r="W63" s="3">
        <f t="shared" si="9"/>
        <v>1.601708294634582E-2</v>
      </c>
      <c r="X63" s="4">
        <f t="shared" si="10"/>
        <v>-73.014585384615387</v>
      </c>
    </row>
    <row r="64" spans="1:24" x14ac:dyDescent="0.25">
      <c r="A64" s="1">
        <v>3.3500000000000002E-2</v>
      </c>
      <c r="B64" s="1">
        <v>0.31</v>
      </c>
      <c r="C64" s="1">
        <v>1</v>
      </c>
      <c r="D64" s="1">
        <v>2.44</v>
      </c>
      <c r="E64" s="1">
        <v>0.22833333333333333</v>
      </c>
      <c r="F64" s="2">
        <f t="shared" si="11"/>
        <v>7.1356798987856032E-2</v>
      </c>
      <c r="G64" s="2">
        <f t="shared" si="0"/>
        <v>0.15697653434547731</v>
      </c>
      <c r="H64" s="3">
        <f t="shared" si="1"/>
        <v>2.464163233511682E-2</v>
      </c>
      <c r="I64" s="4">
        <f t="shared" si="2"/>
        <v>68.748847158603198</v>
      </c>
      <c r="M64" s="3">
        <f t="shared" si="3"/>
        <v>0.25110088613999992</v>
      </c>
      <c r="N64" s="3">
        <f t="shared" si="4"/>
        <v>-2.2767552806666591E-2</v>
      </c>
      <c r="O64" s="3">
        <f t="shared" si="5"/>
        <v>5.1836146080435177E-4</v>
      </c>
      <c r="P64" s="4">
        <f t="shared" si="6"/>
        <v>-9.9711910102189449</v>
      </c>
      <c r="U64" s="3">
        <f t="shared" si="7"/>
        <v>5.7574440000000005E-2</v>
      </c>
      <c r="V64" s="3">
        <f t="shared" si="8"/>
        <v>0.17075889333333333</v>
      </c>
      <c r="W64" s="3">
        <f t="shared" si="9"/>
        <v>2.9158599652424708E-2</v>
      </c>
      <c r="X64" s="4">
        <f t="shared" si="10"/>
        <v>-74.784916788321169</v>
      </c>
    </row>
    <row r="65" spans="1:24" x14ac:dyDescent="0.25">
      <c r="A65" s="1">
        <v>1.8380062305295947E-2</v>
      </c>
      <c r="B65" s="1">
        <v>7.9000000000000001E-2</v>
      </c>
      <c r="C65" s="1">
        <v>3.956</v>
      </c>
      <c r="D65" s="1">
        <v>18</v>
      </c>
      <c r="E65" s="1">
        <v>6.9585253456221199E-2</v>
      </c>
      <c r="F65" s="2">
        <f t="shared" si="11"/>
        <v>3.2222025464058439E-2</v>
      </c>
      <c r="G65" s="2">
        <f t="shared" si="0"/>
        <v>3.7363227992162761E-2</v>
      </c>
      <c r="H65" s="3">
        <f t="shared" si="1"/>
        <v>1.3960108059943349E-3</v>
      </c>
      <c r="I65" s="4">
        <f t="shared" si="2"/>
        <v>53.694175326485563</v>
      </c>
      <c r="M65" s="3">
        <f t="shared" si="3"/>
        <v>0.57529718586674516</v>
      </c>
      <c r="N65" s="3">
        <f t="shared" si="4"/>
        <v>-0.50571193241052392</v>
      </c>
      <c r="O65" s="3">
        <f t="shared" si="5"/>
        <v>0.25574455858238632</v>
      </c>
      <c r="P65" s="4">
        <f t="shared" si="6"/>
        <v>-726.75158498730923</v>
      </c>
      <c r="U65" s="3">
        <f t="shared" si="7"/>
        <v>0.29120714915887852</v>
      </c>
      <c r="V65" s="3">
        <f t="shared" si="8"/>
        <v>-0.22162189570265733</v>
      </c>
      <c r="W65" s="3">
        <f t="shared" si="9"/>
        <v>4.9116264654839523E-2</v>
      </c>
      <c r="X65" s="4">
        <f t="shared" si="10"/>
        <v>318.48974415547445</v>
      </c>
    </row>
    <row r="66" spans="1:24" x14ac:dyDescent="0.25">
      <c r="A66" s="1">
        <v>2.1839080459770118E-2</v>
      </c>
      <c r="B66" s="1">
        <v>0.14099999999999999</v>
      </c>
      <c r="C66" s="1">
        <v>2.7559999999999998</v>
      </c>
      <c r="D66" s="1">
        <v>9.4600000000000009</v>
      </c>
      <c r="E66" s="1">
        <v>0.11485943775100402</v>
      </c>
      <c r="F66" s="2">
        <f t="shared" si="11"/>
        <v>4.0812260784737639E-2</v>
      </c>
      <c r="G66" s="2">
        <f t="shared" si="0"/>
        <v>7.4047176966266379E-2</v>
      </c>
      <c r="H66" s="3">
        <f t="shared" si="1"/>
        <v>5.4829844166735704E-3</v>
      </c>
      <c r="I66" s="4">
        <f t="shared" si="2"/>
        <v>64.467647079022129</v>
      </c>
      <c r="M66" s="3">
        <f t="shared" si="3"/>
        <v>0.40626910946992734</v>
      </c>
      <c r="N66" s="3">
        <f t="shared" si="4"/>
        <v>-0.29140967171892329</v>
      </c>
      <c r="O66" s="3">
        <f t="shared" si="5"/>
        <v>8.4919596771330638E-2</v>
      </c>
      <c r="P66" s="4">
        <f t="shared" si="6"/>
        <v>-253.70981908395768</v>
      </c>
      <c r="U66" s="3">
        <f t="shared" si="7"/>
        <v>0.14528369253333337</v>
      </c>
      <c r="V66" s="3">
        <f t="shared" si="8"/>
        <v>-3.0424254782329352E-2</v>
      </c>
      <c r="W66" s="3">
        <f t="shared" si="9"/>
        <v>9.2563527906009042E-4</v>
      </c>
      <c r="X66" s="4">
        <f t="shared" si="10"/>
        <v>26.488249793007025</v>
      </c>
    </row>
    <row r="67" spans="1:24" x14ac:dyDescent="0.25">
      <c r="A67" s="1">
        <v>2.689295039164491E-2</v>
      </c>
      <c r="B67" s="1">
        <v>0.317</v>
      </c>
      <c r="C67" s="1">
        <v>1.409</v>
      </c>
      <c r="D67" s="1">
        <v>3.52</v>
      </c>
      <c r="E67" s="1">
        <v>0.20280701754385966</v>
      </c>
      <c r="F67" s="2">
        <f t="shared" ref="F67:F87" si="12">2.91*A67*(2+C67)^-0.284</f>
        <v>5.5241488385794173E-2</v>
      </c>
      <c r="G67" s="2">
        <f t="shared" ref="G67:G87" si="13">E67-F67</f>
        <v>0.14756552915806548</v>
      </c>
      <c r="H67" s="3">
        <f t="shared" ref="H67:H87" si="14">G67*G67</f>
        <v>2.1775585395699872E-2</v>
      </c>
      <c r="I67" s="4">
        <f t="shared" ref="I67:I87" si="15">ABS((F67-E67)/E67*100)</f>
        <v>72.761549844374841</v>
      </c>
      <c r="M67" s="3">
        <f t="shared" ref="M67:M87" si="16">4*A67*(1+0.17*C67)^4</f>
        <v>0.25393736654090143</v>
      </c>
      <c r="N67" s="3">
        <f t="shared" ref="N67:N87" si="17">E67-M67</f>
        <v>-5.1130348997041775E-2</v>
      </c>
      <c r="O67" s="3">
        <f t="shared" ref="O67:O87" si="18">N67*N67</f>
        <v>2.6143125885592909E-3</v>
      </c>
      <c r="P67" s="4">
        <f t="shared" ref="P67:P87" si="19">(E67-M67)/E67*100</f>
        <v>-25.211331252866621</v>
      </c>
      <c r="U67" s="3">
        <f t="shared" ref="U67:U87" si="20">A67*(1+0.5*B67)*(1+0.2*C67*D67)</f>
        <v>6.2059728242297656E-2</v>
      </c>
      <c r="V67" s="3">
        <f t="shared" ref="V67:V87" si="21">E67-U67</f>
        <v>0.140747289301562</v>
      </c>
      <c r="W67" s="3">
        <f t="shared" ref="W67:W87" si="22">V67*V67</f>
        <v>1.9809799445737589E-2</v>
      </c>
      <c r="X67" s="4">
        <f t="shared" ref="X67:X87" si="23">(U67-E67)/E67*100</f>
        <v>-69.399614967033159</v>
      </c>
    </row>
    <row r="68" spans="1:24" x14ac:dyDescent="0.25">
      <c r="A68" s="1">
        <v>2.8684210526315791E-2</v>
      </c>
      <c r="B68" s="1">
        <v>0.39100000000000001</v>
      </c>
      <c r="C68" s="1">
        <v>1.095</v>
      </c>
      <c r="D68" s="1">
        <v>2.7</v>
      </c>
      <c r="E68" s="1">
        <v>0.1975438596491228</v>
      </c>
      <c r="F68" s="2">
        <f t="shared" si="12"/>
        <v>6.0560334425853721E-2</v>
      </c>
      <c r="G68" s="2">
        <f t="shared" si="13"/>
        <v>0.13698352522326906</v>
      </c>
      <c r="H68" s="3">
        <f t="shared" si="14"/>
        <v>1.8764486182593992E-2</v>
      </c>
      <c r="I68" s="4">
        <f t="shared" si="15"/>
        <v>69.343347581939057</v>
      </c>
      <c r="M68" s="3">
        <f t="shared" si="16"/>
        <v>0.22712311995908618</v>
      </c>
      <c r="N68" s="3">
        <f t="shared" si="17"/>
        <v>-2.9579260309963384E-2</v>
      </c>
      <c r="O68" s="3">
        <f t="shared" si="18"/>
        <v>8.7493264048457513E-4</v>
      </c>
      <c r="P68" s="4">
        <f t="shared" si="19"/>
        <v>-14.973515432219475</v>
      </c>
      <c r="U68" s="3">
        <f t="shared" si="20"/>
        <v>5.4568817723684215E-2</v>
      </c>
      <c r="V68" s="3">
        <f t="shared" si="21"/>
        <v>0.14297504192543858</v>
      </c>
      <c r="W68" s="3">
        <f t="shared" si="22"/>
        <v>2.044186261358092E-2</v>
      </c>
      <c r="X68" s="4">
        <f t="shared" si="23"/>
        <v>-72.376353372557716</v>
      </c>
    </row>
    <row r="69" spans="1:24" x14ac:dyDescent="0.25">
      <c r="A69" s="1">
        <v>2.9973474801061002E-2</v>
      </c>
      <c r="B69" s="1">
        <v>0.45700000000000002</v>
      </c>
      <c r="C69" s="1">
        <v>0.86899999999999999</v>
      </c>
      <c r="D69" s="1">
        <v>2.2599999999999998</v>
      </c>
      <c r="E69" s="1">
        <v>0.1773049645390071</v>
      </c>
      <c r="F69" s="2">
        <f t="shared" si="12"/>
        <v>6.4659837162449621E-2</v>
      </c>
      <c r="G69" s="2">
        <f t="shared" si="13"/>
        <v>0.11264512737655748</v>
      </c>
      <c r="H69" s="3">
        <f t="shared" si="14"/>
        <v>1.2688924721680858E-2</v>
      </c>
      <c r="I69" s="4">
        <f t="shared" si="15"/>
        <v>63.531851840378415</v>
      </c>
      <c r="M69" s="3">
        <f t="shared" si="16"/>
        <v>0.20804439465401178</v>
      </c>
      <c r="N69" s="3">
        <f t="shared" si="17"/>
        <v>-3.0739430115004684E-2</v>
      </c>
      <c r="O69" s="3">
        <f t="shared" si="18"/>
        <v>9.4491256379525691E-4</v>
      </c>
      <c r="P69" s="4">
        <f t="shared" si="19"/>
        <v>-17.33703858486264</v>
      </c>
      <c r="U69" s="3">
        <f t="shared" si="20"/>
        <v>5.1285816062068952E-2</v>
      </c>
      <c r="V69" s="3">
        <f t="shared" si="21"/>
        <v>0.12601914847693815</v>
      </c>
      <c r="W69" s="3">
        <f t="shared" si="22"/>
        <v>1.5880825782852583E-2</v>
      </c>
      <c r="X69" s="4">
        <f t="shared" si="23"/>
        <v>-71.074799740993114</v>
      </c>
    </row>
    <row r="70" spans="1:24" x14ac:dyDescent="0.25">
      <c r="A70" s="1">
        <v>3.0423280423280422E-2</v>
      </c>
      <c r="B70" s="1">
        <v>0.50900000000000001</v>
      </c>
      <c r="C70" s="1">
        <v>0.70899999999999996</v>
      </c>
      <c r="D70" s="1">
        <v>2.0099999999999998</v>
      </c>
      <c r="E70" s="1">
        <v>0.17410071942446043</v>
      </c>
      <c r="F70" s="2">
        <f t="shared" si="12"/>
        <v>6.6708514869979446E-2</v>
      </c>
      <c r="G70" s="2">
        <f t="shared" si="13"/>
        <v>0.10739220455448098</v>
      </c>
      <c r="H70" s="3">
        <f t="shared" si="14"/>
        <v>1.1533085599071485E-2</v>
      </c>
      <c r="I70" s="4">
        <f t="shared" si="15"/>
        <v>61.683952202780404</v>
      </c>
      <c r="M70" s="3">
        <f t="shared" si="16"/>
        <v>0.19184919688060625</v>
      </c>
      <c r="N70" s="3">
        <f t="shared" si="17"/>
        <v>-1.7748477456145828E-2</v>
      </c>
      <c r="O70" s="3">
        <f t="shared" si="18"/>
        <v>3.150084520113167E-4</v>
      </c>
      <c r="P70" s="4">
        <f t="shared" si="19"/>
        <v>-10.194373414893679</v>
      </c>
      <c r="U70" s="3">
        <f t="shared" si="20"/>
        <v>4.9044003787037029E-2</v>
      </c>
      <c r="V70" s="3">
        <f t="shared" si="21"/>
        <v>0.1250567156374234</v>
      </c>
      <c r="W70" s="3">
        <f t="shared" si="22"/>
        <v>1.563918212601938E-2</v>
      </c>
      <c r="X70" s="4">
        <f t="shared" si="23"/>
        <v>-71.830096998354762</v>
      </c>
    </row>
    <row r="71" spans="1:24" x14ac:dyDescent="0.25">
      <c r="A71" s="1">
        <v>3.1081081081081079E-2</v>
      </c>
      <c r="B71" s="1">
        <v>0.56399999999999995</v>
      </c>
      <c r="C71" s="1">
        <v>0.56100000000000005</v>
      </c>
      <c r="D71" s="1">
        <v>1.84</v>
      </c>
      <c r="E71" s="1">
        <v>0.1553030303030303</v>
      </c>
      <c r="F71" s="2">
        <f t="shared" si="12"/>
        <v>6.9246971596085782E-2</v>
      </c>
      <c r="G71" s="2">
        <f t="shared" si="13"/>
        <v>8.6056058706944522E-2</v>
      </c>
      <c r="H71" s="3">
        <f t="shared" si="14"/>
        <v>7.4056452401730817E-3</v>
      </c>
      <c r="I71" s="4">
        <f t="shared" si="15"/>
        <v>55.411706094227689</v>
      </c>
      <c r="M71" s="3">
        <f t="shared" si="16"/>
        <v>0.17897792832293682</v>
      </c>
      <c r="N71" s="3">
        <f t="shared" si="17"/>
        <v>-2.3674898019906521E-2</v>
      </c>
      <c r="O71" s="3">
        <f t="shared" si="18"/>
        <v>5.6050079625297373E-4</v>
      </c>
      <c r="P71" s="4">
        <f t="shared" si="19"/>
        <v>-15.244324578671517</v>
      </c>
      <c r="U71" s="3">
        <f t="shared" si="20"/>
        <v>4.8072061794594598E-2</v>
      </c>
      <c r="V71" s="3">
        <f t="shared" si="21"/>
        <v>0.10723096850843571</v>
      </c>
      <c r="W71" s="3">
        <f t="shared" si="22"/>
        <v>1.149848060725713E-2</v>
      </c>
      <c r="X71" s="4">
        <f t="shared" si="23"/>
        <v>-69.046282161529334</v>
      </c>
    </row>
    <row r="72" spans="1:24" x14ac:dyDescent="0.25">
      <c r="A72" s="1">
        <v>3.1232876712328765E-2</v>
      </c>
      <c r="B72" s="1">
        <v>0.63400000000000001</v>
      </c>
      <c r="C72" s="1">
        <v>0.39300000000000002</v>
      </c>
      <c r="D72" s="1">
        <v>1.71</v>
      </c>
      <c r="E72" s="1">
        <v>0.18219696969696969</v>
      </c>
      <c r="F72" s="2">
        <f t="shared" si="12"/>
        <v>7.093903060464013E-2</v>
      </c>
      <c r="G72" s="2">
        <f t="shared" si="13"/>
        <v>0.11125793909232956</v>
      </c>
      <c r="H72" s="3">
        <f t="shared" si="14"/>
        <v>1.2378329011072515E-2</v>
      </c>
      <c r="I72" s="4">
        <f t="shared" si="15"/>
        <v>61.064648483108122</v>
      </c>
      <c r="M72" s="3">
        <f t="shared" si="16"/>
        <v>0.16181556360054397</v>
      </c>
      <c r="N72" s="3">
        <f t="shared" si="17"/>
        <v>2.0381406096425719E-2</v>
      </c>
      <c r="O72" s="3">
        <f t="shared" si="18"/>
        <v>4.154017144674195E-4</v>
      </c>
      <c r="P72" s="4">
        <f t="shared" si="19"/>
        <v>11.186468210928044</v>
      </c>
      <c r="U72" s="3">
        <f t="shared" si="20"/>
        <v>4.6662314528219173E-2</v>
      </c>
      <c r="V72" s="3">
        <f t="shared" si="21"/>
        <v>0.13553465516875052</v>
      </c>
      <c r="W72" s="3">
        <f t="shared" si="22"/>
        <v>1.8369642751712111E-2</v>
      </c>
      <c r="X72" s="4">
        <f t="shared" si="23"/>
        <v>-74.389083086382826</v>
      </c>
    </row>
    <row r="73" spans="1:24" x14ac:dyDescent="0.25">
      <c r="A73" s="1">
        <v>1.8380062305295947E-2</v>
      </c>
      <c r="B73" s="1">
        <v>7.9000000000000001E-2</v>
      </c>
      <c r="C73" s="1">
        <v>3.9209999999999998</v>
      </c>
      <c r="D73" s="1">
        <v>17.7</v>
      </c>
      <c r="E73" s="1">
        <v>6.6210045662100453E-2</v>
      </c>
      <c r="F73" s="2">
        <f t="shared" si="12"/>
        <v>3.2276004762415766E-2</v>
      </c>
      <c r="G73" s="2">
        <f t="shared" si="13"/>
        <v>3.3934040899684687E-2</v>
      </c>
      <c r="H73" s="3">
        <f t="shared" si="14"/>
        <v>1.151519131781473E-3</v>
      </c>
      <c r="I73" s="4">
        <f t="shared" si="15"/>
        <v>51.252103151937568</v>
      </c>
      <c r="M73" s="3">
        <f t="shared" si="16"/>
        <v>0.56715427474722091</v>
      </c>
      <c r="N73" s="3">
        <f t="shared" si="17"/>
        <v>-0.50094422908512048</v>
      </c>
      <c r="O73" s="3">
        <f t="shared" si="18"/>
        <v>0.25094512065368568</v>
      </c>
      <c r="P73" s="4">
        <f t="shared" si="19"/>
        <v>-756.59852530787168</v>
      </c>
      <c r="U73" s="3">
        <f t="shared" si="20"/>
        <v>0.28430488858878505</v>
      </c>
      <c r="V73" s="3">
        <f t="shared" si="21"/>
        <v>-0.2180948429266846</v>
      </c>
      <c r="W73" s="3">
        <f t="shared" si="22"/>
        <v>4.7565360511215231E-2</v>
      </c>
      <c r="X73" s="4">
        <f t="shared" si="23"/>
        <v>329.39841793754437</v>
      </c>
    </row>
    <row r="74" spans="1:24" x14ac:dyDescent="0.25">
      <c r="A74" s="1">
        <v>2.2848664688427299E-2</v>
      </c>
      <c r="B74" s="1">
        <v>0.14000000000000001</v>
      </c>
      <c r="C74" s="1">
        <v>2.7090000000000001</v>
      </c>
      <c r="D74" s="1">
        <v>9.15</v>
      </c>
      <c r="E74" s="1">
        <v>0.13346938775510203</v>
      </c>
      <c r="F74" s="2">
        <f t="shared" si="12"/>
        <v>4.2819546678750979E-2</v>
      </c>
      <c r="G74" s="2">
        <f t="shared" si="13"/>
        <v>9.0649841076351045E-2</v>
      </c>
      <c r="H74" s="3">
        <f t="shared" si="14"/>
        <v>8.2173936871677011E-3</v>
      </c>
      <c r="I74" s="4">
        <f t="shared" si="15"/>
        <v>67.918076647418985</v>
      </c>
      <c r="M74" s="3">
        <f t="shared" si="16"/>
        <v>0.41587493281624738</v>
      </c>
      <c r="N74" s="3">
        <f t="shared" si="17"/>
        <v>-0.28240554506114535</v>
      </c>
      <c r="O74" s="3">
        <f t="shared" si="18"/>
        <v>7.9752891881282595E-2</v>
      </c>
      <c r="P74" s="4">
        <f t="shared" si="19"/>
        <v>-211.58825241584287</v>
      </c>
      <c r="U74" s="3">
        <f t="shared" si="20"/>
        <v>0.14564865083086057</v>
      </c>
      <c r="V74" s="3">
        <f t="shared" si="21"/>
        <v>-1.2179263075758534E-2</v>
      </c>
      <c r="W74" s="3">
        <f t="shared" si="22"/>
        <v>1.4833444906853523E-4</v>
      </c>
      <c r="X74" s="4">
        <f t="shared" si="23"/>
        <v>9.1251359436111343</v>
      </c>
    </row>
    <row r="75" spans="1:24" x14ac:dyDescent="0.25">
      <c r="A75" s="1">
        <v>2.7792207792207795E-2</v>
      </c>
      <c r="B75" s="1">
        <v>0.31</v>
      </c>
      <c r="C75" s="1">
        <v>1.3109999999999999</v>
      </c>
      <c r="D75" s="1">
        <v>3.2</v>
      </c>
      <c r="E75" s="1">
        <v>0.21028938906752412</v>
      </c>
      <c r="F75" s="2">
        <f t="shared" si="12"/>
        <v>5.7563558002578438E-2</v>
      </c>
      <c r="G75" s="2">
        <f t="shared" si="13"/>
        <v>0.15272583106494569</v>
      </c>
      <c r="H75" s="3">
        <f t="shared" si="14"/>
        <v>2.332517947447833E-2</v>
      </c>
      <c r="I75" s="4">
        <f t="shared" si="15"/>
        <v>72.626503763299866</v>
      </c>
      <c r="M75" s="3">
        <f t="shared" si="16"/>
        <v>0.24860176219554242</v>
      </c>
      <c r="N75" s="3">
        <f t="shared" si="17"/>
        <v>-3.8312373128018301E-2</v>
      </c>
      <c r="O75" s="3">
        <f t="shared" si="18"/>
        <v>1.4678379347004989E-3</v>
      </c>
      <c r="P75" s="4">
        <f t="shared" si="19"/>
        <v>-18.218880799409316</v>
      </c>
      <c r="U75" s="3">
        <f t="shared" si="20"/>
        <v>5.9033184000000009E-2</v>
      </c>
      <c r="V75" s="3">
        <f t="shared" si="21"/>
        <v>0.1512562050675241</v>
      </c>
      <c r="W75" s="3">
        <f t="shared" si="22"/>
        <v>2.2878439571428905E-2</v>
      </c>
      <c r="X75" s="4">
        <f t="shared" si="23"/>
        <v>-71.927644917431195</v>
      </c>
    </row>
    <row r="76" spans="1:24" x14ac:dyDescent="0.25">
      <c r="A76" s="1">
        <v>3.0238726790450924E-2</v>
      </c>
      <c r="B76" s="1">
        <v>0.379</v>
      </c>
      <c r="C76" s="1">
        <v>0.96</v>
      </c>
      <c r="D76" s="1">
        <v>2.36</v>
      </c>
      <c r="E76" s="1">
        <v>0.19795918367346937</v>
      </c>
      <c r="F76" s="2">
        <f t="shared" si="12"/>
        <v>6.4656120750006013E-2</v>
      </c>
      <c r="G76" s="2">
        <f t="shared" si="13"/>
        <v>0.13330306292346336</v>
      </c>
      <c r="H76" s="3">
        <f t="shared" si="14"/>
        <v>1.7769706584776831E-2</v>
      </c>
      <c r="I76" s="4">
        <f t="shared" si="15"/>
        <v>67.338660652058806</v>
      </c>
      <c r="M76" s="3">
        <f t="shared" si="16"/>
        <v>0.22143234867460054</v>
      </c>
      <c r="N76" s="3">
        <f t="shared" si="17"/>
        <v>-2.3473165001131169E-2</v>
      </c>
      <c r="O76" s="3">
        <f t="shared" si="18"/>
        <v>5.5098947517032918E-4</v>
      </c>
      <c r="P76" s="4">
        <f t="shared" si="19"/>
        <v>-11.857578196447704</v>
      </c>
      <c r="U76" s="3">
        <f t="shared" si="20"/>
        <v>5.2267223172413786E-2</v>
      </c>
      <c r="V76" s="3">
        <f t="shared" si="21"/>
        <v>0.1456919605010556</v>
      </c>
      <c r="W76" s="3">
        <f t="shared" si="22"/>
        <v>2.1226147354641144E-2</v>
      </c>
      <c r="X76" s="4">
        <f t="shared" si="23"/>
        <v>-73.596969737646646</v>
      </c>
    </row>
    <row r="77" spans="1:24" x14ac:dyDescent="0.25">
      <c r="A77" s="1">
        <v>3.0971128608923881E-2</v>
      </c>
      <c r="B77" s="1">
        <v>0.44</v>
      </c>
      <c r="C77" s="1">
        <v>0.69</v>
      </c>
      <c r="D77" s="1">
        <v>1.91</v>
      </c>
      <c r="E77" s="1">
        <v>0.1776271186440678</v>
      </c>
      <c r="F77" s="2">
        <f t="shared" si="12"/>
        <v>6.8045650956413947E-2</v>
      </c>
      <c r="G77" s="2">
        <f t="shared" si="13"/>
        <v>0.10958146768765385</v>
      </c>
      <c r="H77" s="3">
        <f t="shared" si="14"/>
        <v>1.2008098060580326E-2</v>
      </c>
      <c r="I77" s="4">
        <f t="shared" si="15"/>
        <v>61.691856808889099</v>
      </c>
      <c r="M77" s="3">
        <f t="shared" si="16"/>
        <v>0.1930617408899295</v>
      </c>
      <c r="N77" s="3">
        <f t="shared" si="17"/>
        <v>-1.5434622245861701E-2</v>
      </c>
      <c r="O77" s="3">
        <f t="shared" si="18"/>
        <v>2.382275638724489E-4</v>
      </c>
      <c r="P77" s="4">
        <f t="shared" si="19"/>
        <v>-8.6893388597885526</v>
      </c>
      <c r="U77" s="3">
        <f t="shared" si="20"/>
        <v>4.774408839895012E-2</v>
      </c>
      <c r="V77" s="3">
        <f t="shared" si="21"/>
        <v>0.12988303024511769</v>
      </c>
      <c r="W77" s="3">
        <f t="shared" si="22"/>
        <v>1.6869601545654155E-2</v>
      </c>
      <c r="X77" s="4">
        <f t="shared" si="23"/>
        <v>-73.121171607461292</v>
      </c>
    </row>
    <row r="78" spans="1:24" x14ac:dyDescent="0.25">
      <c r="A78" s="1">
        <v>3.1746031746031744E-2</v>
      </c>
      <c r="B78" s="1">
        <v>0.48599999999999999</v>
      </c>
      <c r="C78" s="1">
        <v>0.498</v>
      </c>
      <c r="D78" s="1">
        <v>1.69</v>
      </c>
      <c r="E78" s="1">
        <v>0.18114478114478114</v>
      </c>
      <c r="F78" s="2">
        <f t="shared" si="12"/>
        <v>7.1230531336463121E-2</v>
      </c>
      <c r="G78" s="2">
        <f t="shared" si="13"/>
        <v>0.10991424980831802</v>
      </c>
      <c r="H78" s="3">
        <f t="shared" si="14"/>
        <v>1.2081142310925337E-2</v>
      </c>
      <c r="I78" s="4">
        <f t="shared" si="15"/>
        <v>60.677569132101219</v>
      </c>
      <c r="M78" s="3">
        <f t="shared" si="16"/>
        <v>0.17576157508161194</v>
      </c>
      <c r="N78" s="3">
        <f t="shared" si="17"/>
        <v>5.3832060631691936E-3</v>
      </c>
      <c r="O78" s="3">
        <f t="shared" si="18"/>
        <v>2.8978907518541567E-5</v>
      </c>
      <c r="P78" s="4">
        <f t="shared" si="19"/>
        <v>2.9717698898908003</v>
      </c>
      <c r="U78" s="3">
        <f t="shared" si="20"/>
        <v>4.6102435936507924E-2</v>
      </c>
      <c r="V78" s="3">
        <f t="shared" si="21"/>
        <v>0.13504234520827321</v>
      </c>
      <c r="W78" s="3">
        <f t="shared" si="22"/>
        <v>1.8236434999350432E-2</v>
      </c>
      <c r="X78" s="4">
        <f t="shared" si="23"/>
        <v>-74.549398748805103</v>
      </c>
    </row>
    <row r="79" spans="1:24" x14ac:dyDescent="0.25">
      <c r="A79" s="1">
        <v>3.3150684931506851E-2</v>
      </c>
      <c r="B79" s="1">
        <v>0.53200000000000003</v>
      </c>
      <c r="C79" s="1">
        <v>0.29399999999999998</v>
      </c>
      <c r="D79" s="1">
        <v>1.54</v>
      </c>
      <c r="E79" s="1">
        <v>0.21197183098591549</v>
      </c>
      <c r="F79" s="2">
        <f t="shared" si="12"/>
        <v>7.6203859108057007E-2</v>
      </c>
      <c r="G79" s="2">
        <f t="shared" si="13"/>
        <v>0.1357679718778585</v>
      </c>
      <c r="H79" s="3">
        <f t="shared" si="14"/>
        <v>1.8432942187826977E-2</v>
      </c>
      <c r="I79" s="4">
        <f t="shared" si="15"/>
        <v>64.050006666630921</v>
      </c>
      <c r="M79" s="3">
        <f t="shared" si="16"/>
        <v>0.1611671789152459</v>
      </c>
      <c r="N79" s="3">
        <f t="shared" si="17"/>
        <v>5.0804652070669587E-2</v>
      </c>
      <c r="O79" s="3">
        <f t="shared" si="18"/>
        <v>2.5811126720217915E-3</v>
      </c>
      <c r="P79" s="4">
        <f t="shared" si="19"/>
        <v>23.967643169551767</v>
      </c>
      <c r="U79" s="3">
        <f t="shared" si="20"/>
        <v>4.5769122923835621E-2</v>
      </c>
      <c r="V79" s="3">
        <f t="shared" si="21"/>
        <v>0.16620270806207987</v>
      </c>
      <c r="W79" s="3">
        <f t="shared" si="22"/>
        <v>2.7623340167168949E-2</v>
      </c>
      <c r="X79" s="4">
        <f t="shared" si="23"/>
        <v>-78.407922075798481</v>
      </c>
    </row>
    <row r="80" spans="1:24" x14ac:dyDescent="0.25">
      <c r="A80" s="1">
        <v>3.1481481481481485E-2</v>
      </c>
      <c r="B80" s="1">
        <v>0.59099999999999997</v>
      </c>
      <c r="C80" s="1">
        <v>3.5000000000000003E-2</v>
      </c>
      <c r="D80" s="1">
        <v>1.51</v>
      </c>
      <c r="E80" s="1">
        <v>0.14858156028368794</v>
      </c>
      <c r="F80" s="2">
        <f t="shared" si="12"/>
        <v>7.48713833000266E-2</v>
      </c>
      <c r="G80" s="2">
        <f t="shared" si="13"/>
        <v>7.3710176983661335E-2</v>
      </c>
      <c r="H80" s="3">
        <f t="shared" si="14"/>
        <v>5.4331901909626772E-3</v>
      </c>
      <c r="I80" s="4">
        <f t="shared" si="15"/>
        <v>49.609236060602619</v>
      </c>
      <c r="M80" s="3">
        <f t="shared" si="16"/>
        <v>0.12894981777894982</v>
      </c>
      <c r="N80" s="3">
        <f t="shared" si="17"/>
        <v>1.963174250473812E-2</v>
      </c>
      <c r="O80" s="3">
        <f t="shared" si="18"/>
        <v>3.8540531377234135E-4</v>
      </c>
      <c r="P80" s="4">
        <f t="shared" si="19"/>
        <v>13.21277180509821</v>
      </c>
      <c r="U80" s="3">
        <f t="shared" si="20"/>
        <v>4.1215348879629639E-2</v>
      </c>
      <c r="V80" s="3">
        <f t="shared" si="21"/>
        <v>0.1073662114040583</v>
      </c>
      <c r="W80" s="3">
        <f t="shared" si="22"/>
        <v>1.152750335126094E-2</v>
      </c>
      <c r="X80" s="4">
        <f t="shared" si="23"/>
        <v>-72.260791446168128</v>
      </c>
    </row>
    <row r="81" spans="1:24" x14ac:dyDescent="0.25">
      <c r="A81" s="1">
        <v>0.06</v>
      </c>
      <c r="B81" s="1">
        <v>0.20599999999999999</v>
      </c>
      <c r="C81" s="1">
        <v>-0.19</v>
      </c>
      <c r="D81" s="1">
        <v>2.37</v>
      </c>
      <c r="E81" s="1">
        <v>0.19</v>
      </c>
      <c r="F81" s="2">
        <f t="shared" si="12"/>
        <v>0.14752428692538389</v>
      </c>
      <c r="G81" s="2">
        <f t="shared" si="13"/>
        <v>4.2475713074616117E-2</v>
      </c>
      <c r="H81" s="3">
        <f t="shared" si="14"/>
        <v>1.8041862011971145E-3</v>
      </c>
      <c r="I81" s="4">
        <f t="shared" si="15"/>
        <v>22.355638460324272</v>
      </c>
      <c r="M81" s="3">
        <f t="shared" si="16"/>
        <v>0.2104622484926458</v>
      </c>
      <c r="N81" s="3">
        <f t="shared" si="17"/>
        <v>-2.0462248492645801E-2</v>
      </c>
      <c r="O81" s="3">
        <f t="shared" si="18"/>
        <v>4.1870361337478535E-4</v>
      </c>
      <c r="P81" s="4">
        <f t="shared" si="19"/>
        <v>-10.769604469813579</v>
      </c>
      <c r="U81" s="3">
        <f t="shared" si="20"/>
        <v>6.0219829199999998E-2</v>
      </c>
      <c r="V81" s="3">
        <f t="shared" si="21"/>
        <v>0.12978017080000001</v>
      </c>
      <c r="W81" s="3">
        <f t="shared" si="22"/>
        <v>1.6842892732877174E-2</v>
      </c>
      <c r="X81" s="4">
        <f t="shared" si="23"/>
        <v>-68.305353052631574</v>
      </c>
    </row>
    <row r="82" spans="1:24" x14ac:dyDescent="0.25">
      <c r="A82" s="1">
        <v>6.9999999999999993E-2</v>
      </c>
      <c r="B82" s="1">
        <v>0.24099999999999999</v>
      </c>
      <c r="C82" s="1">
        <v>0.01</v>
      </c>
      <c r="D82" s="1">
        <v>5.0999999999999996</v>
      </c>
      <c r="E82" s="1">
        <v>0.34936708860759491</v>
      </c>
      <c r="F82" s="2">
        <f t="shared" si="12"/>
        <v>0.16706418203806647</v>
      </c>
      <c r="G82" s="2">
        <f t="shared" si="13"/>
        <v>0.18230290656952844</v>
      </c>
      <c r="H82" s="3">
        <f t="shared" si="14"/>
        <v>3.3234349743698217E-2</v>
      </c>
      <c r="I82" s="4">
        <f t="shared" si="15"/>
        <v>52.180904416640395</v>
      </c>
      <c r="M82" s="3">
        <f t="shared" si="16"/>
        <v>0.28190886070489862</v>
      </c>
      <c r="N82" s="3">
        <f t="shared" si="17"/>
        <v>6.7458227902696288E-2</v>
      </c>
      <c r="O82" s="3">
        <f t="shared" si="18"/>
        <v>4.5506125117721124E-3</v>
      </c>
      <c r="P82" s="4">
        <f t="shared" si="19"/>
        <v>19.308695667800752</v>
      </c>
      <c r="U82" s="3">
        <f t="shared" si="20"/>
        <v>7.9235036999999994E-2</v>
      </c>
      <c r="V82" s="3">
        <f t="shared" si="21"/>
        <v>0.2701320516075949</v>
      </c>
      <c r="W82" s="3">
        <f t="shared" si="22"/>
        <v>7.2971325305728321E-2</v>
      </c>
      <c r="X82" s="4">
        <f t="shared" si="23"/>
        <v>-77.320406076086954</v>
      </c>
    </row>
    <row r="83" spans="1:24" x14ac:dyDescent="0.25">
      <c r="A83" s="1">
        <v>0.06</v>
      </c>
      <c r="B83" s="1">
        <v>0.20300000000000001</v>
      </c>
      <c r="C83" s="1">
        <v>-0.29599999999999999</v>
      </c>
      <c r="D83" s="1">
        <v>2.2000000000000002</v>
      </c>
      <c r="E83" s="1">
        <v>0.2</v>
      </c>
      <c r="F83" s="2">
        <f t="shared" si="12"/>
        <v>0.15007448983590793</v>
      </c>
      <c r="G83" s="2">
        <f t="shared" si="13"/>
        <v>4.992551016409208E-2</v>
      </c>
      <c r="H83" s="3">
        <f t="shared" si="14"/>
        <v>2.4925565651448614E-3</v>
      </c>
      <c r="I83" s="4">
        <f t="shared" si="15"/>
        <v>24.962755082046041</v>
      </c>
      <c r="M83" s="3">
        <f t="shared" si="16"/>
        <v>0.19521824744915808</v>
      </c>
      <c r="N83" s="3">
        <f t="shared" si="17"/>
        <v>4.7817525508419279E-3</v>
      </c>
      <c r="O83" s="3">
        <f t="shared" si="18"/>
        <v>2.2865157457483282E-5</v>
      </c>
      <c r="P83" s="4">
        <f t="shared" si="19"/>
        <v>2.3908762754209638</v>
      </c>
      <c r="U83" s="3">
        <f t="shared" si="20"/>
        <v>5.7482438399999995E-2</v>
      </c>
      <c r="V83" s="3">
        <f t="shared" si="21"/>
        <v>0.14251756160000001</v>
      </c>
      <c r="W83" s="3">
        <f t="shared" si="22"/>
        <v>2.0311255364409798E-2</v>
      </c>
      <c r="X83" s="4">
        <f t="shared" si="23"/>
        <v>-71.258780799999997</v>
      </c>
    </row>
    <row r="84" spans="1:24" x14ac:dyDescent="0.25">
      <c r="A84" s="1">
        <v>3.3000000000000002E-2</v>
      </c>
      <c r="B84" s="1">
        <v>0.22</v>
      </c>
      <c r="C84" s="1">
        <v>0.01</v>
      </c>
      <c r="D84" s="1">
        <v>2.9</v>
      </c>
      <c r="E84" s="1">
        <v>0.16220638632895354</v>
      </c>
      <c r="F84" s="2">
        <f t="shared" si="12"/>
        <v>7.8758828675088488E-2</v>
      </c>
      <c r="G84" s="2">
        <f t="shared" si="13"/>
        <v>8.3447557653865051E-2</v>
      </c>
      <c r="H84" s="3">
        <f t="shared" si="14"/>
        <v>6.9634948783951316E-3</v>
      </c>
      <c r="I84" s="4">
        <f t="shared" si="15"/>
        <v>51.445297279870303</v>
      </c>
      <c r="M84" s="3">
        <f t="shared" si="16"/>
        <v>0.13289989147516651</v>
      </c>
      <c r="N84" s="3">
        <f t="shared" si="17"/>
        <v>2.930649485378703E-2</v>
      </c>
      <c r="O84" s="3">
        <f t="shared" si="18"/>
        <v>8.5887064061504568E-4</v>
      </c>
      <c r="P84" s="4">
        <f t="shared" si="19"/>
        <v>18.067411226555311</v>
      </c>
      <c r="U84" s="3">
        <f t="shared" si="20"/>
        <v>3.6842454000000004E-2</v>
      </c>
      <c r="V84" s="3">
        <f t="shared" si="21"/>
        <v>0.12536393232895354</v>
      </c>
      <c r="W84" s="3">
        <f t="shared" si="22"/>
        <v>1.5716115528978444E-2</v>
      </c>
      <c r="X84" s="4">
        <f t="shared" si="23"/>
        <v>-77.286680978587526</v>
      </c>
    </row>
    <row r="85" spans="1:24" x14ac:dyDescent="0.25">
      <c r="A85" s="1">
        <v>2.8000000000000001E-2</v>
      </c>
      <c r="B85" s="1">
        <v>0.34</v>
      </c>
      <c r="C85" s="1">
        <v>0.01</v>
      </c>
      <c r="D85" s="1">
        <v>3</v>
      </c>
      <c r="E85" s="1">
        <v>0.1438641590011874</v>
      </c>
      <c r="F85" s="2">
        <f t="shared" si="12"/>
        <v>6.6825672815226597E-2</v>
      </c>
      <c r="G85" s="2">
        <f t="shared" si="13"/>
        <v>7.7038486185960806E-2</v>
      </c>
      <c r="H85" s="3">
        <f t="shared" si="14"/>
        <v>5.934928353824474E-3</v>
      </c>
      <c r="I85" s="4">
        <f t="shared" si="15"/>
        <v>53.549464106153742</v>
      </c>
      <c r="M85" s="3">
        <f t="shared" si="16"/>
        <v>0.11276354428195945</v>
      </c>
      <c r="N85" s="3">
        <f t="shared" si="17"/>
        <v>3.1100614719227954E-2</v>
      </c>
      <c r="O85" s="3">
        <f t="shared" si="18"/>
        <v>9.6724823591385841E-4</v>
      </c>
      <c r="P85" s="4">
        <f t="shared" si="19"/>
        <v>21.61804228040652</v>
      </c>
      <c r="U85" s="3">
        <f t="shared" si="20"/>
        <v>3.2956559999999996E-2</v>
      </c>
      <c r="V85" s="3">
        <f t="shared" si="21"/>
        <v>0.11090759900118741</v>
      </c>
      <c r="W85" s="3">
        <f t="shared" si="22"/>
        <v>1.2300495516208185E-2</v>
      </c>
      <c r="X85" s="4">
        <f t="shared" si="23"/>
        <v>-77.091889857203427</v>
      </c>
    </row>
    <row r="86" spans="1:24" x14ac:dyDescent="0.25">
      <c r="A86" s="1">
        <v>2.8000000000000001E-2</v>
      </c>
      <c r="B86" s="1">
        <v>0.34</v>
      </c>
      <c r="C86" s="1">
        <v>0.01</v>
      </c>
      <c r="D86" s="1">
        <v>2.98</v>
      </c>
      <c r="E86" s="1">
        <v>0.16882615453398772</v>
      </c>
      <c r="F86" s="2">
        <f t="shared" si="12"/>
        <v>6.6825672815226597E-2</v>
      </c>
      <c r="G86" s="2">
        <f t="shared" si="13"/>
        <v>0.10200048171876112</v>
      </c>
      <c r="H86" s="3">
        <f t="shared" si="14"/>
        <v>1.0404098270859322E-2</v>
      </c>
      <c r="I86" s="4">
        <f t="shared" si="15"/>
        <v>60.417464343906857</v>
      </c>
      <c r="M86" s="3">
        <f t="shared" si="16"/>
        <v>0.11276354428195945</v>
      </c>
      <c r="N86" s="3">
        <f t="shared" si="17"/>
        <v>5.6062610252028272E-2</v>
      </c>
      <c r="O86" s="3">
        <f t="shared" si="18"/>
        <v>3.1430162682708255E-3</v>
      </c>
      <c r="P86" s="4">
        <f t="shared" si="19"/>
        <v>33.207301562236239</v>
      </c>
      <c r="U86" s="3">
        <f t="shared" si="20"/>
        <v>3.2955249599999993E-2</v>
      </c>
      <c r="V86" s="3">
        <f t="shared" si="21"/>
        <v>0.13587090493398774</v>
      </c>
      <c r="W86" s="3">
        <f t="shared" si="22"/>
        <v>1.8460902807580733E-2</v>
      </c>
      <c r="X86" s="4">
        <f t="shared" si="23"/>
        <v>-80.479772407914723</v>
      </c>
    </row>
    <row r="87" spans="1:24" x14ac:dyDescent="0.25">
      <c r="A87" s="1">
        <v>3.1E-2</v>
      </c>
      <c r="B87" s="1">
        <v>0.35</v>
      </c>
      <c r="C87" s="1">
        <v>-0.02</v>
      </c>
      <c r="D87" s="1">
        <v>2.94</v>
      </c>
      <c r="E87" s="1">
        <v>0.20620473079738769</v>
      </c>
      <c r="F87" s="2">
        <f t="shared" si="12"/>
        <v>7.4302216405639138E-2</v>
      </c>
      <c r="G87" s="2">
        <f t="shared" si="13"/>
        <v>0.13190251439174855</v>
      </c>
      <c r="H87" s="3">
        <f t="shared" si="14"/>
        <v>1.7398273302865433E-2</v>
      </c>
      <c r="I87" s="4">
        <f t="shared" si="15"/>
        <v>63.966774128646499</v>
      </c>
      <c r="M87" s="3">
        <f t="shared" si="16"/>
        <v>0.1223221811617866</v>
      </c>
      <c r="N87" s="3">
        <f t="shared" si="17"/>
        <v>8.3882549635601086E-2</v>
      </c>
      <c r="O87" s="3">
        <f t="shared" si="18"/>
        <v>7.0362821333690801E-3</v>
      </c>
      <c r="P87" s="4">
        <f t="shared" si="19"/>
        <v>40.679255665585224</v>
      </c>
      <c r="U87" s="3">
        <f t="shared" si="20"/>
        <v>3.5996642000000002E-2</v>
      </c>
      <c r="V87" s="3">
        <f t="shared" si="21"/>
        <v>0.17020808879738769</v>
      </c>
      <c r="W87" s="3">
        <f t="shared" si="22"/>
        <v>2.8970793492059412E-2</v>
      </c>
      <c r="X87" s="4">
        <f t="shared" si="23"/>
        <v>-82.543251136478773</v>
      </c>
    </row>
    <row r="88" spans="1:24" x14ac:dyDescent="0.25">
      <c r="A88" s="1"/>
      <c r="B88" s="1"/>
      <c r="C88" s="1"/>
      <c r="D88" s="1"/>
      <c r="E88" s="1"/>
      <c r="F88" s="2"/>
      <c r="G88" s="2"/>
      <c r="I88" s="4"/>
      <c r="N88" s="3"/>
      <c r="O88" s="5"/>
      <c r="W88" s="3"/>
      <c r="X88" s="3"/>
    </row>
    <row r="89" spans="1:24" x14ac:dyDescent="0.25">
      <c r="A89" s="1"/>
      <c r="B89" s="1"/>
      <c r="C89" s="1"/>
      <c r="D89" s="1"/>
      <c r="E89" s="1"/>
      <c r="F89" s="2"/>
      <c r="G89" s="2"/>
      <c r="I89" s="4"/>
      <c r="N89" s="3"/>
      <c r="O89" s="5"/>
    </row>
    <row r="90" spans="1:24" x14ac:dyDescent="0.25">
      <c r="A90" s="1"/>
      <c r="B90" s="1"/>
      <c r="C90" s="1"/>
      <c r="D90" s="1"/>
      <c r="E90" s="1"/>
      <c r="F90" s="2"/>
      <c r="G90" s="2"/>
      <c r="I90" s="4"/>
      <c r="N90" s="3"/>
      <c r="O90" s="5"/>
    </row>
    <row r="91" spans="1:24" x14ac:dyDescent="0.25">
      <c r="A91" s="1"/>
      <c r="B91" s="1"/>
      <c r="C91" s="1"/>
      <c r="D91" s="1"/>
      <c r="E91" s="1"/>
      <c r="F91" s="2"/>
      <c r="G91" s="2"/>
      <c r="I91" s="4"/>
      <c r="N91" s="3"/>
      <c r="O91" s="5"/>
    </row>
    <row r="92" spans="1:24" x14ac:dyDescent="0.25">
      <c r="A92" s="1"/>
      <c r="B92" s="1"/>
      <c r="C92" s="1"/>
      <c r="D92" s="1"/>
      <c r="E92" s="1"/>
      <c r="F92" s="2"/>
      <c r="G92" s="2"/>
      <c r="I92" s="4"/>
      <c r="N92" s="3"/>
      <c r="O92" s="5"/>
    </row>
    <row r="93" spans="1:24" x14ac:dyDescent="0.25">
      <c r="A93" s="1"/>
      <c r="B93" s="1"/>
      <c r="C93" s="1"/>
      <c r="D93" s="1"/>
      <c r="E93" s="1"/>
      <c r="F93" s="2"/>
      <c r="G93" s="2"/>
      <c r="I93" s="4"/>
      <c r="N93" s="3"/>
      <c r="O93" s="5"/>
    </row>
    <row r="94" spans="1:24" x14ac:dyDescent="0.25">
      <c r="A94" s="1"/>
      <c r="B94" s="1"/>
      <c r="C94" s="1"/>
      <c r="D94" s="1"/>
      <c r="E94" s="1"/>
      <c r="F94" s="2"/>
      <c r="G94" s="2"/>
      <c r="I94" s="4"/>
      <c r="N94" s="3"/>
      <c r="O94" s="5"/>
    </row>
    <row r="95" spans="1:24" x14ac:dyDescent="0.25">
      <c r="A95" s="1"/>
      <c r="B95" s="1"/>
      <c r="C95" s="1"/>
      <c r="D95" s="1"/>
      <c r="E95" s="1"/>
      <c r="F95" s="2"/>
      <c r="G95" s="2"/>
      <c r="I95" s="4"/>
      <c r="N95" s="3"/>
      <c r="O95" s="5"/>
    </row>
    <row r="96" spans="1:24" x14ac:dyDescent="0.25">
      <c r="A96" s="1"/>
      <c r="B96" s="1"/>
      <c r="C96" s="1"/>
      <c r="D96" s="1"/>
      <c r="E96" s="1"/>
      <c r="F96" s="2"/>
      <c r="G96" s="2"/>
      <c r="I96" s="4"/>
      <c r="N96" s="3"/>
      <c r="O96" s="5"/>
    </row>
    <row r="97" spans="1:15" x14ac:dyDescent="0.25">
      <c r="A97" s="1"/>
      <c r="B97" s="1"/>
      <c r="C97" s="1"/>
      <c r="D97" s="1"/>
      <c r="E97" s="1"/>
      <c r="F97" s="2"/>
      <c r="G97" s="2"/>
      <c r="I97" s="4"/>
      <c r="N97" s="3"/>
      <c r="O97" s="5"/>
    </row>
    <row r="98" spans="1:15" x14ac:dyDescent="0.25">
      <c r="A98" s="1"/>
      <c r="B98" s="1"/>
      <c r="C98" s="1"/>
      <c r="D98" s="1"/>
      <c r="E98" s="1"/>
      <c r="F98" s="2"/>
      <c r="G98" s="2"/>
      <c r="I98" s="4"/>
      <c r="N98" s="3"/>
      <c r="O98" s="5"/>
    </row>
    <row r="99" spans="1:15" x14ac:dyDescent="0.25">
      <c r="A99" s="1"/>
      <c r="B99" s="1"/>
      <c r="C99" s="1"/>
      <c r="D99" s="1"/>
      <c r="E99" s="1"/>
    </row>
    <row r="100" spans="1:15" x14ac:dyDescent="0.25">
      <c r="A100" s="1"/>
      <c r="B100" s="1"/>
      <c r="C100" s="1"/>
      <c r="D100" s="1"/>
      <c r="E100" s="1"/>
    </row>
    <row r="101" spans="1:15" x14ac:dyDescent="0.25">
      <c r="A101" s="1"/>
      <c r="B101" s="1"/>
      <c r="C101" s="1"/>
      <c r="D101" s="1"/>
      <c r="E101" s="1"/>
    </row>
    <row r="102" spans="1:15" x14ac:dyDescent="0.25">
      <c r="A102" s="1"/>
      <c r="B102" s="1"/>
      <c r="C102" s="1"/>
      <c r="D102" s="1"/>
      <c r="E102" s="1"/>
    </row>
    <row r="103" spans="1:15" x14ac:dyDescent="0.25">
      <c r="A103" s="1"/>
      <c r="B103" s="1"/>
      <c r="C103" s="1"/>
      <c r="D103" s="1"/>
      <c r="E103" s="1"/>
    </row>
    <row r="104" spans="1:15" x14ac:dyDescent="0.25">
      <c r="A104" s="1"/>
      <c r="B104" s="1"/>
      <c r="C104" s="1"/>
      <c r="D104" s="1"/>
      <c r="E104" s="1"/>
    </row>
    <row r="105" spans="1:15" x14ac:dyDescent="0.25">
      <c r="A105" s="1"/>
      <c r="B105" s="1"/>
      <c r="C105" s="1"/>
      <c r="D105" s="1"/>
      <c r="E105" s="1"/>
    </row>
    <row r="106" spans="1:15" x14ac:dyDescent="0.25">
      <c r="A106" s="1"/>
      <c r="B106" s="1"/>
      <c r="C106" s="1"/>
      <c r="D106" s="1"/>
      <c r="E106" s="1"/>
    </row>
    <row r="107" spans="1:15" x14ac:dyDescent="0.25">
      <c r="A107" s="1"/>
      <c r="B107" s="1"/>
      <c r="C107" s="1"/>
      <c r="D107" s="1"/>
      <c r="E107" s="1"/>
    </row>
    <row r="108" spans="1:15" x14ac:dyDescent="0.25">
      <c r="A108" s="1"/>
      <c r="B108" s="1"/>
      <c r="C108" s="1"/>
      <c r="D108" s="1"/>
      <c r="E108" s="1"/>
    </row>
    <row r="109" spans="1:15" x14ac:dyDescent="0.25">
      <c r="A109" s="1"/>
      <c r="B109" s="1"/>
      <c r="C109" s="1"/>
      <c r="D109" s="1"/>
      <c r="E109" s="1"/>
    </row>
    <row r="110" spans="1:15" x14ac:dyDescent="0.25">
      <c r="A110" s="1"/>
      <c r="B110" s="1"/>
      <c r="C110" s="1"/>
      <c r="D110" s="1"/>
      <c r="E110" s="1"/>
    </row>
    <row r="111" spans="1:15" x14ac:dyDescent="0.25">
      <c r="A111" s="2"/>
      <c r="B111" s="2"/>
      <c r="C111" s="2"/>
      <c r="D111" s="2"/>
      <c r="E111" s="2"/>
    </row>
    <row r="112" spans="1:1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Ma</dc:creator>
  <cp:lastModifiedBy>Haoran Ma</cp:lastModifiedBy>
  <dcterms:created xsi:type="dcterms:W3CDTF">2015-06-05T18:17:20Z</dcterms:created>
  <dcterms:modified xsi:type="dcterms:W3CDTF">2023-08-06T04:49:23Z</dcterms:modified>
</cp:coreProperties>
</file>