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RH\05 - RH_DESENVOLVIMENTO ORGANIZACIONAL\Avaliação de Desempenho\PROCEDIMENTOS AD 2018\MODELO - FORMULÁRIO PADRÃO_2018\"/>
    </mc:Choice>
  </mc:AlternateContent>
  <bookViews>
    <workbookView xWindow="0" yWindow="0" windowWidth="24000" windowHeight="9735" tabRatio="667"/>
  </bookViews>
  <sheets>
    <sheet name="Avaliação" sheetId="1" r:id="rId1"/>
    <sheet name="Atitude" sheetId="3" r:id="rId2"/>
    <sheet name="Trabalho em Equipe" sheetId="4" r:id="rId3"/>
    <sheet name="Iniciativa" sheetId="5" r:id="rId4"/>
    <sheet name="Técnica" sheetId="6" r:id="rId5"/>
    <sheet name="Uso Racional de Recursos" sheetId="7" r:id="rId6"/>
    <sheet name="Desenvolvimento Pessoal" sheetId="8" r:id="rId7"/>
    <sheet name="Eficiência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10" i="3" s="1"/>
  <c r="H5" i="3"/>
  <c r="H6" i="3"/>
  <c r="H7" i="3"/>
  <c r="H8" i="3"/>
  <c r="H9" i="3"/>
  <c r="H4" i="4"/>
  <c r="H5" i="4"/>
  <c r="H6" i="4"/>
  <c r="H7" i="4"/>
  <c r="H8" i="4"/>
  <c r="H10" i="4"/>
  <c r="I10" i="1" s="1"/>
  <c r="H4" i="5"/>
  <c r="H7" i="5" s="1"/>
  <c r="H5" i="5"/>
  <c r="H6" i="5"/>
  <c r="H4" i="6"/>
  <c r="H5" i="6"/>
  <c r="H6" i="6"/>
  <c r="H7" i="6"/>
  <c r="H8" i="6"/>
  <c r="I12" i="1" s="1"/>
  <c r="H4" i="7"/>
  <c r="H5" i="7"/>
  <c r="H6" i="7"/>
  <c r="H7" i="7"/>
  <c r="H8" i="7"/>
  <c r="I13" i="1"/>
  <c r="H4" i="8"/>
  <c r="H5" i="8"/>
  <c r="H6" i="8"/>
  <c r="H7" i="8"/>
  <c r="H8" i="8"/>
  <c r="I14" i="1" s="1"/>
  <c r="H4" i="2"/>
  <c r="H5" i="2"/>
  <c r="H6" i="2"/>
  <c r="H7" i="2"/>
  <c r="H8" i="2"/>
  <c r="I15" i="1"/>
  <c r="C10" i="1"/>
  <c r="D10" i="1"/>
  <c r="E10" i="1"/>
  <c r="F10" i="1"/>
  <c r="G10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H9" i="4"/>
  <c r="B7" i="5"/>
  <c r="C7" i="5"/>
  <c r="D7" i="5"/>
  <c r="E7" i="5"/>
  <c r="F7" i="5"/>
  <c r="G8" i="2"/>
  <c r="G8" i="8"/>
  <c r="G8" i="7"/>
  <c r="G8" i="6"/>
  <c r="G10" i="4"/>
  <c r="F10" i="4"/>
  <c r="E10" i="4"/>
  <c r="D10" i="4"/>
  <c r="C10" i="4"/>
  <c r="B10" i="4"/>
  <c r="F10" i="3"/>
  <c r="E10" i="3"/>
  <c r="D10" i="3"/>
  <c r="C10" i="3"/>
  <c r="B10" i="3"/>
  <c r="F8" i="8"/>
  <c r="E8" i="8"/>
  <c r="D8" i="8"/>
  <c r="C8" i="8"/>
  <c r="B8" i="8"/>
  <c r="F8" i="7"/>
  <c r="E8" i="7"/>
  <c r="D8" i="7"/>
  <c r="C8" i="7"/>
  <c r="B8" i="7"/>
  <c r="F8" i="6"/>
  <c r="E8" i="6"/>
  <c r="D8" i="6"/>
  <c r="C8" i="6"/>
  <c r="B8" i="6"/>
  <c r="B8" i="2"/>
  <c r="C8" i="2"/>
  <c r="D8" i="2"/>
  <c r="E8" i="2"/>
  <c r="F8" i="2"/>
  <c r="J16" i="1"/>
  <c r="E11" i="1" l="1"/>
  <c r="I11" i="1"/>
  <c r="F11" i="1"/>
  <c r="C11" i="1"/>
  <c r="G11" i="1"/>
  <c r="G7" i="5"/>
  <c r="D11" i="1"/>
  <c r="C9" i="1"/>
  <c r="G9" i="1"/>
  <c r="G10" i="3"/>
  <c r="I9" i="1"/>
  <c r="I16" i="1" s="1"/>
  <c r="D9" i="1"/>
  <c r="F9" i="1"/>
  <c r="E9" i="1"/>
  <c r="I40" i="1" l="1"/>
  <c r="I17" i="1"/>
</calcChain>
</file>

<file path=xl/sharedStrings.xml><?xml version="1.0" encoding="utf-8"?>
<sst xmlns="http://schemas.openxmlformats.org/spreadsheetml/2006/main" count="162" uniqueCount="94">
  <si>
    <t>Competência Avaliada</t>
  </si>
  <si>
    <t>Superou as Expectativas</t>
  </si>
  <si>
    <t>Acima do Esperado</t>
  </si>
  <si>
    <t>Dentro do Esperado</t>
  </si>
  <si>
    <t>Parcialmente
Dentro do Esperado</t>
  </si>
  <si>
    <t>Abaixo do Esperado</t>
  </si>
  <si>
    <t>Justificativa</t>
  </si>
  <si>
    <t>Obtido</t>
  </si>
  <si>
    <t>Meta</t>
  </si>
  <si>
    <t>A</t>
  </si>
  <si>
    <t>Atitude</t>
  </si>
  <si>
    <t>T</t>
  </si>
  <si>
    <t>Trabalho em Equipe</t>
  </si>
  <si>
    <t>I</t>
  </si>
  <si>
    <t>Iniciativa</t>
  </si>
  <si>
    <t>Técnica</t>
  </si>
  <si>
    <t>U</t>
  </si>
  <si>
    <t>Uso Racional de Recursos</t>
  </si>
  <si>
    <t>D</t>
  </si>
  <si>
    <t>Desenvolvimento Pessoal</t>
  </si>
  <si>
    <t>E</t>
  </si>
  <si>
    <t>Eficiência</t>
  </si>
  <si>
    <t>Resultado</t>
  </si>
  <si>
    <t>(Descrição das competências nos comentários da célula correspondente)</t>
  </si>
  <si>
    <t>Atenção: Faça uso de exemplos, dados e fatos. Qualquer subjetividade neste processo compromete a credibilidade da ferramenta.</t>
  </si>
  <si>
    <t>O PDI do colaborador é elaborado a partir das necessidades de desenvolvimento identificadas, dentre as competências necessárias ao exercício de sua função (vide descrição de cargo).</t>
  </si>
  <si>
    <t xml:space="preserve">Descreva as competências mais positivas </t>
  </si>
  <si>
    <t>Descreva as competências que precisam ser desenvolvidas</t>
  </si>
  <si>
    <t>Perspectivas de Carreira</t>
  </si>
  <si>
    <t>Resultado desta Avaliação de Desempenho:</t>
  </si>
  <si>
    <t>Resultado da Última Avaliação de Desempenho:</t>
  </si>
  <si>
    <t>4. Assinaturas</t>
  </si>
  <si>
    <t>Colaborador:</t>
  </si>
  <si>
    <t>Gestor:</t>
  </si>
  <si>
    <t>Relato do Colaborador</t>
  </si>
  <si>
    <t>Relato do RH</t>
  </si>
  <si>
    <t>Nome:</t>
  </si>
  <si>
    <t>Assinatura:</t>
  </si>
  <si>
    <t>Cargo:</t>
  </si>
  <si>
    <t>Data da Avaliação:</t>
  </si>
  <si>
    <t>Avaliador:</t>
  </si>
  <si>
    <t>Parcialmente Dentro do Esperado</t>
  </si>
  <si>
    <t>Facilidade com a qual absorve o que lhe é ensinado (cursos, orientações, etc.). *Desenvolvimento cognitivo.</t>
  </si>
  <si>
    <t>Capacidade de alcançar resultado com a menor quantidade de recursos possíveis.</t>
  </si>
  <si>
    <t>Resultado:</t>
  </si>
  <si>
    <t>Avaliação de Competências - Eficiência</t>
  </si>
  <si>
    <t>Respeito as normas e regras da empresa e/ou do Cliente (quando alocado), incluindo disciplina com horário de trabalho e apontamentos de atividades/horas.</t>
  </si>
  <si>
    <t>Competências Abrangidas</t>
  </si>
  <si>
    <t>Estabilidade emocional. Evidência de controle de suas emoções no trabalho (ansiedade, medo, alegria, tristeza, raiva, etc.) demonstrando reações equilibradas.</t>
  </si>
  <si>
    <r>
      <rPr>
        <b/>
        <sz val="10"/>
        <rFont val="Arial"/>
        <family val="2"/>
      </rPr>
      <t>Para cargos/níveis de Liderança:</t>
    </r>
    <r>
      <rPr>
        <sz val="10"/>
        <rFont val="Arial"/>
        <family val="2"/>
      </rPr>
      <t xml:space="preserve"> Motivar sua equipe para alcance de metas e resultados.</t>
    </r>
  </si>
  <si>
    <r>
      <rPr>
        <b/>
        <sz val="10"/>
        <rFont val="Arial"/>
        <family val="2"/>
      </rPr>
      <t>Para cargos/níveis de Liderança:</t>
    </r>
    <r>
      <rPr>
        <sz val="10"/>
        <rFont val="Arial"/>
        <family val="2"/>
      </rPr>
      <t xml:space="preserve"> Administrar mudanças e situações de conflito em sua equipe.</t>
    </r>
  </si>
  <si>
    <r>
      <rPr>
        <b/>
        <sz val="10"/>
        <rFont val="Arial"/>
        <family val="2"/>
      </rPr>
      <t>Para cargos/níveis de Liderança:</t>
    </r>
    <r>
      <rPr>
        <sz val="10"/>
        <rFont val="Arial"/>
        <family val="2"/>
      </rPr>
      <t xml:space="preserve"> Aplicar e receber feedbacks de forma adequada.</t>
    </r>
  </si>
  <si>
    <r>
      <rPr>
        <b/>
        <sz val="10"/>
        <rFont val="Arial"/>
        <family val="2"/>
      </rPr>
      <t>Para cargos/níveis de Liderança:</t>
    </r>
    <r>
      <rPr>
        <sz val="10"/>
        <rFont val="Arial"/>
        <family val="2"/>
      </rPr>
      <t xml:space="preserve"> Aprimorar a comunicação entre os membros de sua equipe.</t>
    </r>
  </si>
  <si>
    <t>Pró atividade, ou seja, antecipar-se a situações ou eventos evitando problemas e necessidades de ações futuras para correções.</t>
  </si>
  <si>
    <t>Aderência às competências técnicas indicadas na descrição de cargo e nível na companhia para o colaborador.</t>
  </si>
  <si>
    <t>Aderências às certificações necessárias indicadas na descrição de cargo.</t>
  </si>
  <si>
    <t>Aderências às habilidades comportamentais indicadas na descrição de cargo.</t>
  </si>
  <si>
    <t>Aderência ao nível de formação exigida na descrição de cargo.</t>
  </si>
  <si>
    <t>Se utiliza de forma consciente dos recursos intelectuais recebidos pela organização e os aplica no dia-a-dia.</t>
  </si>
  <si>
    <t>Dissemina os recursos intelectuais recebidos (p.ex.: Cursos realizados).</t>
  </si>
  <si>
    <t>Utiliza de forma consciente e com responsabilidade dos recursos materiais tais como internet, acessos a Banco de Dados, outros. Zela pelos equipamentos e estrutura para que se mantenham em bom estado de conservação e funcionamento.</t>
  </si>
  <si>
    <t>Esta comprometido com o aperfeiçoamento de suas habilidades e conhecimentos. Conhecer suas atividades e responsabilidades em detalhes, sabendo integrar estes dois.</t>
  </si>
  <si>
    <t>Capacidade em ser autodidata.</t>
  </si>
  <si>
    <t>Esta comprometido em investir em sua carreira e perspectivas profissionais (tirar certificações, participar de treinamentos e palestras) desenvolvendo novas habilidades.</t>
  </si>
  <si>
    <t>Sabe trabalhar em equipes.</t>
  </si>
  <si>
    <t>Trata os colegas de forma respeitosa, resolvendo conflitos de forma construtiva e sem perder o foco no resultado.</t>
  </si>
  <si>
    <t>Assume responsabilidade por todas as atividades atribuídas. Fazer follow-up constante.</t>
  </si>
  <si>
    <t>Realiza as atividades de forma profissional, evitando atitudes que resultem em baixa produtividade. Postura no trabalho.</t>
  </si>
  <si>
    <t>Expressa-se com clareza e objetividade, ilustrando com palavras seus pensamentos. Capacidade de se fazer entender.</t>
  </si>
  <si>
    <t>Fácil adaptação aos ambientes com flexibilidade e abertura em mudanças de clientes/projetos (local de trabalho).</t>
  </si>
  <si>
    <t>Desafia o "status quo" e contribui com ideias e soluções para reduzir atividades que não agregam valor.</t>
  </si>
  <si>
    <t>Demonstra participação interessada durante a execução de suas atividades com sugestões criativas visando melhorias e busca de soluções.</t>
  </si>
  <si>
    <t>Entrega os resultados de todas atividades sob sua responsabilidade dentro do prazo e de forma consistente.</t>
  </si>
  <si>
    <t>Evita retrabalho e atividades que não agregam valor.</t>
  </si>
  <si>
    <t>Demonstra empenho para atingir as metas definidas para o departamento.</t>
  </si>
  <si>
    <t>5. Relatos (Para uso do RH)</t>
  </si>
  <si>
    <t>3. Resultados Gerais da Avaliações de Desempenho</t>
  </si>
  <si>
    <t>2. Plano de Desenvolvimento Individual - PDI</t>
  </si>
  <si>
    <t>1. Avaliação por Competências</t>
  </si>
  <si>
    <t>Avaliação de Desempenho</t>
  </si>
  <si>
    <t>Para as competências menores ou iguais à 69% é necessário justificar na coluna correspondente e inserir um Plano de Ação (em "2. Plano de Desenvolvimento Individual - PDI").</t>
  </si>
  <si>
    <t>[Descrever as competências onde o colaborador é referência.]</t>
  </si>
  <si>
    <t>[Descrever as competências que exigem aprimoramento. Cite como o colaborador poderá melhorar, inclusive por meio de cursos, certificações, conteúdos e outros.]</t>
  </si>
  <si>
    <t>[Indique...]</t>
  </si>
  <si>
    <t>Avaliação de Competências - Atitude</t>
  </si>
  <si>
    <t>Avaliação de Competências - Trabalho em Equipe</t>
  </si>
  <si>
    <t>Avaliação de Competências - Iniciativa</t>
  </si>
  <si>
    <t>Avaliação de Competências - Técnica</t>
  </si>
  <si>
    <t>Avaliação de Competências - Uso Racional de Recursos</t>
  </si>
  <si>
    <t>Avaliação de Competências - Desenvolvimento Pessoal</t>
  </si>
  <si>
    <t>Preza pelo reuso de artefatos (modelos, templates, código-fonte, knowledge-base, etc.) e pela utilização e disseminação de lições aprendidas.</t>
  </si>
  <si>
    <t>Data de Contratação:</t>
  </si>
  <si>
    <t>Cliente/Projeto Atual:</t>
  </si>
  <si>
    <t>Avaliação Anual de Desempenho
Competência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</si>
</sst>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4"/>
      <color indexed="9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" fillId="4" borderId="1" xfId="1" applyNumberFormat="1" applyFont="1" applyFill="1" applyBorder="1" applyAlignment="1" applyProtection="1">
      <alignment horizontal="left" vertical="center" wrapText="1"/>
      <protection locked="0"/>
    </xf>
    <xf numFmtId="9" fontId="1" fillId="0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1" xfId="2" applyNumberFormat="1" applyFont="1" applyBorder="1" applyAlignment="1" applyProtection="1">
      <alignment horizontal="left" vertical="center" wrapText="1"/>
      <protection locked="0"/>
    </xf>
    <xf numFmtId="0" fontId="1" fillId="0" borderId="1" xfId="1" applyNumberFormat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vertical="center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3" fillId="3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1" fontId="3" fillId="0" borderId="1" xfId="1" applyNumberFormat="1" applyFont="1" applyBorder="1" applyAlignment="1" applyProtection="1">
      <alignment horizontal="center" vertical="center" wrapText="1"/>
      <protection locked="0"/>
    </xf>
    <xf numFmtId="9" fontId="1" fillId="0" borderId="1" xfId="1" applyNumberFormat="1" applyFont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9" fontId="3" fillId="0" borderId="1" xfId="1" applyNumberFormat="1" applyFont="1" applyFill="1" applyBorder="1" applyAlignment="1" applyProtection="1">
      <alignment horizontal="center" vertical="center" wrapText="1"/>
    </xf>
    <xf numFmtId="0" fontId="3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1" applyNumberFormat="1" applyFont="1" applyFill="1" applyBorder="1" applyAlignment="1" applyProtection="1">
      <alignment horizontal="left" vertical="center" wrapText="1"/>
      <protection locked="0"/>
    </xf>
    <xf numFmtId="9" fontId="1" fillId="5" borderId="1" xfId="1" applyNumberFormat="1" applyFont="1" applyFill="1" applyBorder="1" applyAlignment="1" applyProtection="1">
      <alignment horizontal="center" vertical="center" wrapText="1"/>
      <protection locked="0"/>
    </xf>
    <xf numFmtId="9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1" applyNumberFormat="1" applyFont="1" applyFill="1" applyBorder="1" applyAlignment="1" applyProtection="1">
      <alignment vertical="center" wrapText="1"/>
      <protection locked="0"/>
    </xf>
    <xf numFmtId="0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4" borderId="10" xfId="1" applyNumberFormat="1" applyFont="1" applyFill="1" applyBorder="1" applyAlignment="1" applyProtection="1">
      <alignment vertical="center" wrapText="1"/>
      <protection locked="0"/>
    </xf>
    <xf numFmtId="0" fontId="1" fillId="4" borderId="9" xfId="1" applyNumberFormat="1" applyFont="1" applyFill="1" applyBorder="1" applyAlignment="1" applyProtection="1">
      <alignment vertical="center" wrapText="1"/>
      <protection locked="0"/>
    </xf>
    <xf numFmtId="0" fontId="7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2" fillId="6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6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8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9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4" xfId="1" applyNumberFormat="1" applyFont="1" applyFill="1" applyBorder="1" applyAlignment="1" applyProtection="1">
      <alignment horizontal="center" vertical="center" wrapText="1"/>
      <protection locked="0"/>
    </xf>
    <xf numFmtId="9" fontId="3" fillId="0" borderId="2" xfId="1" applyNumberFormat="1" applyFont="1" applyBorder="1" applyAlignment="1" applyProtection="1">
      <alignment horizontal="center" vertical="center" wrapText="1"/>
      <protection locked="0"/>
    </xf>
    <xf numFmtId="9" fontId="3" fillId="0" borderId="4" xfId="1" applyNumberFormat="1" applyFont="1" applyBorder="1" applyAlignment="1" applyProtection="1">
      <alignment horizontal="center" vertical="center" wrapText="1"/>
      <protection locked="0"/>
    </xf>
    <xf numFmtId="0" fontId="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11" xfId="1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2" applyNumberFormat="1" applyFont="1" applyBorder="1" applyAlignment="1" applyProtection="1">
      <alignment horizontal="center" vertical="center" wrapText="1"/>
      <protection locked="0"/>
    </xf>
    <xf numFmtId="0" fontId="3" fillId="0" borderId="2" xfId="1" applyNumberFormat="1" applyFont="1" applyBorder="1" applyAlignment="1" applyProtection="1">
      <alignment horizontal="left" vertical="center" wrapText="1"/>
      <protection locked="0"/>
    </xf>
    <xf numFmtId="0" fontId="3" fillId="0" borderId="3" xfId="1" applyNumberFormat="1" applyFont="1" applyBorder="1" applyAlignment="1" applyProtection="1">
      <alignment horizontal="left" vertical="center" wrapText="1"/>
      <protection locked="0"/>
    </xf>
    <xf numFmtId="0" fontId="3" fillId="0" borderId="4" xfId="1" applyNumberFormat="1" applyFont="1" applyBorder="1" applyAlignment="1" applyProtection="1">
      <alignment horizontal="left" vertical="center" wrapText="1"/>
      <protection locked="0"/>
    </xf>
    <xf numFmtId="0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1" applyNumberFormat="1" applyFont="1" applyFill="1" applyBorder="1" applyAlignment="1" applyProtection="1">
      <alignment horizontal="left" vertical="center" wrapText="1"/>
      <protection locked="0"/>
    </xf>
    <xf numFmtId="0" fontId="1" fillId="4" borderId="1" xfId="1" applyNumberFormat="1" applyFont="1" applyFill="1" applyBorder="1" applyAlignment="1" applyProtection="1">
      <alignment horizontal="left" vertical="center" wrapText="1"/>
      <protection locked="0"/>
    </xf>
    <xf numFmtId="0" fontId="1" fillId="4" borderId="5" xfId="1" applyNumberFormat="1" applyFont="1" applyFill="1" applyBorder="1" applyAlignment="1" applyProtection="1">
      <alignment horizontal="left" vertical="center" wrapText="1"/>
      <protection locked="0"/>
    </xf>
    <xf numFmtId="0" fontId="1" fillId="4" borderId="3" xfId="1" applyNumberFormat="1" applyFont="1" applyFill="1" applyBorder="1" applyAlignment="1" applyProtection="1">
      <alignment horizontal="left" vertical="top" wrapText="1"/>
      <protection locked="0"/>
    </xf>
    <xf numFmtId="0" fontId="1" fillId="4" borderId="4" xfId="1" applyNumberFormat="1" applyFont="1" applyFill="1" applyBorder="1" applyAlignment="1" applyProtection="1">
      <alignment horizontal="left" vertical="top" wrapText="1"/>
      <protection locked="0"/>
    </xf>
    <xf numFmtId="0" fontId="3" fillId="5" borderId="3" xfId="1" applyNumberFormat="1" applyFont="1" applyFill="1" applyBorder="1" applyAlignment="1" applyProtection="1">
      <alignment horizontal="left" vertical="center" wrapText="1"/>
      <protection locked="0"/>
    </xf>
    <xf numFmtId="0" fontId="3" fillId="5" borderId="4" xfId="1" applyNumberFormat="1" applyFont="1" applyFill="1" applyBorder="1" applyAlignment="1" applyProtection="1">
      <alignment horizontal="left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3" xfId="1"/>
    <cellStyle name="Separador de milhares 2 2" xfId="2"/>
  </cellStyles>
  <dxfs count="8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DEBF7"/>
      <color rgb="FF5B9BD5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Avaliação!$I$8</c:f>
              <c:strCache>
                <c:ptCount val="1"/>
                <c:pt idx="0">
                  <c:v>Obtido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Avaliação!$B$9:$B$15</c:f>
              <c:strCache>
                <c:ptCount val="7"/>
                <c:pt idx="0">
                  <c:v>Atitude</c:v>
                </c:pt>
                <c:pt idx="1">
                  <c:v>Trabalho em Equipe</c:v>
                </c:pt>
                <c:pt idx="2">
                  <c:v>Iniciativa</c:v>
                </c:pt>
                <c:pt idx="3">
                  <c:v>Técnica</c:v>
                </c:pt>
                <c:pt idx="4">
                  <c:v>Uso Racional de Recursos</c:v>
                </c:pt>
                <c:pt idx="5">
                  <c:v>Desenvolvimento Pessoal</c:v>
                </c:pt>
                <c:pt idx="6">
                  <c:v>Eficiência</c:v>
                </c:pt>
              </c:strCache>
            </c:strRef>
          </c:cat>
          <c:val>
            <c:numRef>
              <c:f>Avaliação!$I$9:$I$15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7-4EEE-A840-88F25153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241072"/>
        <c:axId val="1249237808"/>
      </c:barChart>
      <c:lineChart>
        <c:grouping val="standard"/>
        <c:varyColors val="0"/>
        <c:ser>
          <c:idx val="1"/>
          <c:order val="1"/>
          <c:tx>
            <c:strRef>
              <c:f>Avaliação!$J$8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Avaliação!$B$9:$B$15</c:f>
              <c:strCache>
                <c:ptCount val="7"/>
                <c:pt idx="0">
                  <c:v>Atitude</c:v>
                </c:pt>
                <c:pt idx="1">
                  <c:v>Trabalho em Equipe</c:v>
                </c:pt>
                <c:pt idx="2">
                  <c:v>Iniciativa</c:v>
                </c:pt>
                <c:pt idx="3">
                  <c:v>Técnica</c:v>
                </c:pt>
                <c:pt idx="4">
                  <c:v>Uso Racional de Recursos</c:v>
                </c:pt>
                <c:pt idx="5">
                  <c:v>Desenvolvimento Pessoal</c:v>
                </c:pt>
                <c:pt idx="6">
                  <c:v>Eficiência</c:v>
                </c:pt>
              </c:strCache>
            </c:strRef>
          </c:cat>
          <c:val>
            <c:numRef>
              <c:f>Avaliação!$J$9:$J$15</c:f>
              <c:numCache>
                <c:formatCode>0%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EEE-A840-88F25153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41072"/>
        <c:axId val="1249237808"/>
      </c:lineChart>
      <c:catAx>
        <c:axId val="12492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237808"/>
        <c:crosses val="autoZero"/>
        <c:auto val="1"/>
        <c:lblAlgn val="ctr"/>
        <c:lblOffset val="100"/>
        <c:noMultiLvlLbl val="0"/>
      </c:catAx>
      <c:valAx>
        <c:axId val="124923780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2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Geral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5D-4220-9B0D-44914C4D7C8A}"/>
              </c:ext>
            </c:extLst>
          </c:dPt>
          <c:cat>
            <c:strRef>
              <c:f>(Avaliação!$I$8,Avaliação!$J$8)</c:f>
              <c:strCache>
                <c:ptCount val="2"/>
                <c:pt idx="0">
                  <c:v>Obtido</c:v>
                </c:pt>
                <c:pt idx="1">
                  <c:v>Meta</c:v>
                </c:pt>
              </c:strCache>
            </c:strRef>
          </c:cat>
          <c:val>
            <c:numRef>
              <c:f>(Avaliação!$I$16,Avaliação!$J$16)</c:f>
              <c:numCache>
                <c:formatCode>0%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D-4220-9B0D-44914C4D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9239984"/>
        <c:axId val="1249231280"/>
      </c:barChart>
      <c:catAx>
        <c:axId val="12492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231280"/>
        <c:crosses val="autoZero"/>
        <c:auto val="1"/>
        <c:lblAlgn val="ctr"/>
        <c:lblOffset val="100"/>
        <c:noMultiLvlLbl val="0"/>
      </c:catAx>
      <c:valAx>
        <c:axId val="1249231280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239984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666750</xdr:colOff>
      <xdr:row>1</xdr:row>
      <xdr:rowOff>3470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904875" cy="94644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4762</xdr:rowOff>
    </xdr:from>
    <xdr:to>
      <xdr:col>7</xdr:col>
      <xdr:colOff>0</xdr:colOff>
      <xdr:row>29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904875</xdr:colOff>
      <xdr:row>17</xdr:row>
      <xdr:rowOff>4762</xdr:rowOff>
    </xdr:from>
    <xdr:to>
      <xdr:col>10</xdr:col>
      <xdr:colOff>0</xdr:colOff>
      <xdr:row>29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workbookViewId="0">
      <selection activeCell="C2" sqref="C2:G2"/>
    </sheetView>
  </sheetViews>
  <sheetFormatPr defaultRowHeight="15" x14ac:dyDescent="0.25"/>
  <cols>
    <col min="1" max="1" width="3.7109375" customWidth="1"/>
    <col min="2" max="2" width="25.7109375" customWidth="1"/>
    <col min="3" max="7" width="13.7109375" customWidth="1"/>
    <col min="8" max="8" width="50.7109375" customWidth="1"/>
    <col min="9" max="10" width="10.7109375" customWidth="1"/>
  </cols>
  <sheetData>
    <row r="1" spans="1:10" ht="75" customHeight="1" x14ac:dyDescent="0.25">
      <c r="A1" s="24" t="s">
        <v>93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0.100000000000001" customHeight="1" x14ac:dyDescent="0.25">
      <c r="A2" s="25" t="s">
        <v>32</v>
      </c>
      <c r="B2" s="25"/>
      <c r="C2" s="27"/>
      <c r="D2" s="27"/>
      <c r="E2" s="27"/>
      <c r="F2" s="27"/>
      <c r="G2" s="27"/>
      <c r="H2" s="30" t="s">
        <v>91</v>
      </c>
      <c r="I2" s="32"/>
      <c r="J2" s="33"/>
    </row>
    <row r="3" spans="1:10" ht="20.100000000000001" customHeight="1" x14ac:dyDescent="0.25">
      <c r="A3" s="25" t="s">
        <v>38</v>
      </c>
      <c r="B3" s="25"/>
      <c r="C3" s="27"/>
      <c r="D3" s="27"/>
      <c r="E3" s="27"/>
      <c r="F3" s="27"/>
      <c r="G3" s="27"/>
      <c r="H3" s="30"/>
      <c r="I3" s="34"/>
      <c r="J3" s="35"/>
    </row>
    <row r="4" spans="1:10" ht="20.100000000000001" customHeight="1" x14ac:dyDescent="0.25">
      <c r="A4" s="25" t="s">
        <v>40</v>
      </c>
      <c r="B4" s="25"/>
      <c r="C4" s="29"/>
      <c r="D4" s="29"/>
      <c r="E4" s="29"/>
      <c r="F4" s="29"/>
      <c r="G4" s="29"/>
      <c r="H4" s="30" t="s">
        <v>39</v>
      </c>
      <c r="I4" s="31"/>
      <c r="J4" s="31"/>
    </row>
    <row r="5" spans="1:10" ht="20.100000000000001" customHeight="1" x14ac:dyDescent="0.25">
      <c r="A5" s="25" t="s">
        <v>92</v>
      </c>
      <c r="B5" s="25"/>
      <c r="C5" s="27"/>
      <c r="D5" s="27"/>
      <c r="E5" s="27"/>
      <c r="F5" s="27"/>
      <c r="G5" s="27"/>
      <c r="H5" s="30"/>
      <c r="I5" s="31"/>
      <c r="J5" s="31"/>
    </row>
    <row r="6" spans="1:10" x14ac:dyDescent="0.25">
      <c r="A6" s="26" t="s">
        <v>80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ht="15.75" x14ac:dyDescent="0.25">
      <c r="A7" s="28" t="s">
        <v>78</v>
      </c>
      <c r="B7" s="28"/>
      <c r="C7" s="28"/>
      <c r="D7" s="28"/>
      <c r="E7" s="28"/>
      <c r="F7" s="28"/>
      <c r="G7" s="28"/>
      <c r="H7" s="28"/>
      <c r="I7" s="28"/>
      <c r="J7" s="28"/>
    </row>
    <row r="8" spans="1:10" ht="38.25" x14ac:dyDescent="0.25">
      <c r="A8" s="25" t="s">
        <v>0</v>
      </c>
      <c r="B8" s="25"/>
      <c r="C8" s="21" t="s">
        <v>1</v>
      </c>
      <c r="D8" s="21" t="s">
        <v>2</v>
      </c>
      <c r="E8" s="21" t="s">
        <v>3</v>
      </c>
      <c r="F8" s="21" t="s">
        <v>4</v>
      </c>
      <c r="G8" s="21" t="s">
        <v>5</v>
      </c>
      <c r="H8" s="21" t="s">
        <v>6</v>
      </c>
      <c r="I8" s="21" t="s">
        <v>7</v>
      </c>
      <c r="J8" s="21" t="s">
        <v>8</v>
      </c>
    </row>
    <row r="9" spans="1:10" ht="20.100000000000001" customHeight="1" x14ac:dyDescent="0.25">
      <c r="A9" s="19" t="s">
        <v>9</v>
      </c>
      <c r="B9" s="1" t="s">
        <v>10</v>
      </c>
      <c r="C9" s="15" t="str">
        <f>IF(Atitude!H10&lt;&gt;"",IF(Atitude!H10&gt;=0.9,"X",""),"")</f>
        <v/>
      </c>
      <c r="D9" s="15" t="str">
        <f>IF(Atitude!H10&lt;&gt;"",IF(Atitude!H10&lt;0.9,IF(Atitude!H10&gt;=0.8,"X",""),""),"")</f>
        <v/>
      </c>
      <c r="E9" s="15" t="str">
        <f>IF(Atitude!H10&lt;&gt;"",IF(Atitude!H10&lt;0.8,IF(Atitude!H10&gt;=0.7,"X",""),""),"")</f>
        <v/>
      </c>
      <c r="F9" s="15" t="str">
        <f>IF(Atitude!H10&lt;&gt;"",IF(Atitude!H10&lt;0.7,IF(Atitude!H10&gt;=0.6,"X",""),""),"")</f>
        <v/>
      </c>
      <c r="G9" s="15" t="str">
        <f>IF(Atitude!H10&lt;&gt;"",IF(Atitude!H10&lt;0.6,"X",""),"")</f>
        <v/>
      </c>
      <c r="H9" s="16"/>
      <c r="I9" s="3" t="str">
        <f>Atitude!H10</f>
        <v/>
      </c>
      <c r="J9" s="17">
        <v>0.7</v>
      </c>
    </row>
    <row r="10" spans="1:10" ht="20.100000000000001" customHeight="1" x14ac:dyDescent="0.25">
      <c r="A10" s="19" t="s">
        <v>11</v>
      </c>
      <c r="B10" s="1" t="s">
        <v>12</v>
      </c>
      <c r="C10" s="15" t="str">
        <f>IF('Trabalho em Equipe'!H10&lt;&gt;"",IF('Trabalho em Equipe'!H10&gt;=0.9,"X",""),"")</f>
        <v/>
      </c>
      <c r="D10" s="15" t="str">
        <f>IF('Trabalho em Equipe'!H10&lt;&gt;"",IF('Trabalho em Equipe'!H10&lt;0.9,IF('Trabalho em Equipe'!H10&gt;=0.8,"X",""),""),"")</f>
        <v/>
      </c>
      <c r="E10" s="15" t="str">
        <f>IF('Trabalho em Equipe'!H10&lt;&gt;"",IF('Trabalho em Equipe'!H10&lt;0.8,IF('Trabalho em Equipe'!H10&gt;=0.7,"X",""),""),"")</f>
        <v/>
      </c>
      <c r="F10" s="15" t="str">
        <f>IF('Trabalho em Equipe'!H10&lt;&gt;"",IF('Trabalho em Equipe'!H10&lt;0.7,IF('Trabalho em Equipe'!H10&gt;=0.6,"X",""),""),"")</f>
        <v/>
      </c>
      <c r="G10" s="15" t="str">
        <f>IF('Trabalho em Equipe'!H10&lt;&gt;"",IF('Trabalho em Equipe'!H10&lt;0.6,"X",""),"")</f>
        <v/>
      </c>
      <c r="H10" s="16"/>
      <c r="I10" s="3" t="str">
        <f>'Trabalho em Equipe'!H10</f>
        <v/>
      </c>
      <c r="J10" s="17">
        <v>0.7</v>
      </c>
    </row>
    <row r="11" spans="1:10" ht="20.100000000000001" customHeight="1" x14ac:dyDescent="0.25">
      <c r="A11" s="19" t="s">
        <v>13</v>
      </c>
      <c r="B11" s="1" t="s">
        <v>14</v>
      </c>
      <c r="C11" s="15" t="str">
        <f>IF(Iniciativa!H7&lt;&gt;"",IF(Iniciativa!H7&gt;=0.9,"X",""),"")</f>
        <v/>
      </c>
      <c r="D11" s="15" t="str">
        <f>IF(Iniciativa!H7&lt;&gt;"",IF(Iniciativa!H7&lt;0.9,IF(Iniciativa!H7&gt;=0.8,"X",""),""),"")</f>
        <v/>
      </c>
      <c r="E11" s="15" t="str">
        <f>IF(Iniciativa!H7&lt;&gt;"",IF(Iniciativa!H7&lt;0.8,IF(Iniciativa!H7&gt;=0.7,"X",""),""),"")</f>
        <v/>
      </c>
      <c r="F11" s="15" t="str">
        <f>IF(Iniciativa!H7&lt;&gt;"",IF(Iniciativa!H7&lt;0.7,IF(Iniciativa!H7&gt;=0.6,"X",""),""),"")</f>
        <v/>
      </c>
      <c r="G11" s="15" t="str">
        <f>IF(Iniciativa!H7&lt;&gt;"",IF(Iniciativa!H7&lt;0.6,"X",""),"")</f>
        <v/>
      </c>
      <c r="H11" s="16"/>
      <c r="I11" s="3" t="str">
        <f>Iniciativa!H7</f>
        <v/>
      </c>
      <c r="J11" s="17">
        <v>0.7</v>
      </c>
    </row>
    <row r="12" spans="1:10" ht="20.100000000000001" customHeight="1" x14ac:dyDescent="0.25">
      <c r="A12" s="19" t="s">
        <v>11</v>
      </c>
      <c r="B12" s="1" t="s">
        <v>15</v>
      </c>
      <c r="C12" s="15" t="str">
        <f>IF(Técnica!H8&lt;&gt;"",IF(Técnica!H8&gt;=0.9,"X",""),"")</f>
        <v/>
      </c>
      <c r="D12" s="15" t="str">
        <f>IF(Técnica!H8&lt;&gt;"",IF(Técnica!H8&lt;0.9,IF(Técnica!H8&gt;=0.8,"X",""),""),"")</f>
        <v/>
      </c>
      <c r="E12" s="15" t="str">
        <f>IF(Técnica!H8&lt;&gt;"",IF(Técnica!H8&lt;0.8,IF(Técnica!H8&gt;=0.7,"X",""),""),"")</f>
        <v/>
      </c>
      <c r="F12" s="15" t="str">
        <f>IF(Técnica!H8&lt;&gt;"",IF(Técnica!H8&lt;0.7,IF(Técnica!H8&gt;=0.6,"X",""),""),"")</f>
        <v/>
      </c>
      <c r="G12" s="15" t="str">
        <f>IF(Técnica!H8&lt;&gt;"",IF(Técnica!H8&lt;0.6,"X",""),"")</f>
        <v/>
      </c>
      <c r="H12" s="16"/>
      <c r="I12" s="3" t="str">
        <f>Técnica!H8</f>
        <v/>
      </c>
      <c r="J12" s="17">
        <v>0.7</v>
      </c>
    </row>
    <row r="13" spans="1:10" ht="20.100000000000001" customHeight="1" x14ac:dyDescent="0.25">
      <c r="A13" s="19" t="s">
        <v>16</v>
      </c>
      <c r="B13" s="1" t="s">
        <v>17</v>
      </c>
      <c r="C13" s="15" t="str">
        <f>IF('Uso Racional de Recursos'!H8&lt;&gt;"",IF('Uso Racional de Recursos'!H8&gt;=0.9,"X",""),"")</f>
        <v/>
      </c>
      <c r="D13" s="15" t="str">
        <f>IF('Uso Racional de Recursos'!H8&lt;&gt;"",IF('Uso Racional de Recursos'!H8&lt;0.9,IF('Uso Racional de Recursos'!H8&gt;=0.8,"X",""),""),"")</f>
        <v/>
      </c>
      <c r="E13" s="15" t="str">
        <f>IF('Uso Racional de Recursos'!H8&lt;&gt;"",IF('Uso Racional de Recursos'!H8&lt;0.8,IF('Uso Racional de Recursos'!H8&gt;=0.7,"X",""),""),"")</f>
        <v/>
      </c>
      <c r="F13" s="15" t="str">
        <f>IF('Uso Racional de Recursos'!H8&lt;&gt;"",IF('Uso Racional de Recursos'!H8&lt;0.7,IF('Uso Racional de Recursos'!H8&gt;=0.6,"X",""),""),"")</f>
        <v/>
      </c>
      <c r="G13" s="15" t="str">
        <f>IF('Uso Racional de Recursos'!H8&lt;&gt;"",IF('Uso Racional de Recursos'!H8&lt;0.6,"X",""),"")</f>
        <v/>
      </c>
      <c r="H13" s="16"/>
      <c r="I13" s="3" t="str">
        <f>'Uso Racional de Recursos'!H8</f>
        <v/>
      </c>
      <c r="J13" s="17">
        <v>0.7</v>
      </c>
    </row>
    <row r="14" spans="1:10" ht="20.100000000000001" customHeight="1" x14ac:dyDescent="0.25">
      <c r="A14" s="19" t="s">
        <v>18</v>
      </c>
      <c r="B14" s="1" t="s">
        <v>19</v>
      </c>
      <c r="C14" s="15" t="str">
        <f>IF('Desenvolvimento Pessoal'!H8&lt;&gt;"",IF('Desenvolvimento Pessoal'!H8&gt;=0.9,"X",""),"")</f>
        <v/>
      </c>
      <c r="D14" s="15" t="str">
        <f>IF('Desenvolvimento Pessoal'!H8&lt;&gt;"",IF('Desenvolvimento Pessoal'!H8&lt;0.9,IF('Desenvolvimento Pessoal'!H8&gt;=0.8,"X",""),""),"")</f>
        <v/>
      </c>
      <c r="E14" s="15" t="str">
        <f>IF('Desenvolvimento Pessoal'!H8&lt;&gt;"",IF('Desenvolvimento Pessoal'!H8&lt;0.8,IF('Desenvolvimento Pessoal'!H8&gt;=0.7,"X",""),""),"")</f>
        <v/>
      </c>
      <c r="F14" s="15" t="str">
        <f>IF('Desenvolvimento Pessoal'!H8&lt;&gt;"",IF('Desenvolvimento Pessoal'!H8&lt;0.7,IF('Desenvolvimento Pessoal'!H8&gt;=0.6,"X",""),""),"")</f>
        <v/>
      </c>
      <c r="G14" s="15" t="str">
        <f>IF('Desenvolvimento Pessoal'!H8&lt;&gt;"",IF('Desenvolvimento Pessoal'!H8&lt;0.6,"X",""),"")</f>
        <v/>
      </c>
      <c r="H14" s="16"/>
      <c r="I14" s="3" t="str">
        <f>'Desenvolvimento Pessoal'!H8</f>
        <v/>
      </c>
      <c r="J14" s="17">
        <v>0.7</v>
      </c>
    </row>
    <row r="15" spans="1:10" ht="20.100000000000001" customHeight="1" x14ac:dyDescent="0.25">
      <c r="A15" s="19" t="s">
        <v>20</v>
      </c>
      <c r="B15" s="1" t="s">
        <v>21</v>
      </c>
      <c r="C15" s="15" t="str">
        <f>IF(Eficiência!H8&lt;&gt;"",IF(Eficiência!H8&gt;=0.9,"X",""),"")</f>
        <v/>
      </c>
      <c r="D15" s="15" t="str">
        <f>IF(Eficiência!H8&lt;&gt;"",IF(Eficiência!H8&lt;0.9,IF(Eficiência!H8&gt;=0.8,"X",""),""),"")</f>
        <v/>
      </c>
      <c r="E15" s="15" t="str">
        <f>IF(Eficiência!H8&lt;&gt;"",IF(Eficiência!H8&lt;0.8,IF(Eficiência!H8&gt;=0.7,"X",""),""),"")</f>
        <v/>
      </c>
      <c r="F15" s="15" t="str">
        <f>IF(Eficiência!H8&lt;&gt;"",IF(Eficiência!H8&lt;0.7,IF(Eficiência!H8&gt;=0.6,"X",""),""),"")</f>
        <v/>
      </c>
      <c r="G15" s="15" t="str">
        <f>IF(Eficiência!H8&lt;&gt;"",IF(Eficiência!H8&lt;0.6,"X",""),"")</f>
        <v/>
      </c>
      <c r="H15" s="16"/>
      <c r="I15" s="3" t="str">
        <f>Eficiência!H8</f>
        <v/>
      </c>
      <c r="J15" s="17">
        <v>0.7</v>
      </c>
    </row>
    <row r="16" spans="1:10" ht="20.100000000000001" customHeight="1" x14ac:dyDescent="0.25">
      <c r="A16" s="39" t="s">
        <v>22</v>
      </c>
      <c r="B16" s="40"/>
      <c r="C16" s="40"/>
      <c r="D16" s="40"/>
      <c r="E16" s="40"/>
      <c r="F16" s="40"/>
      <c r="G16" s="40"/>
      <c r="H16" s="41"/>
      <c r="I16" s="14" t="str">
        <f>IF(I9="","",ROUND(AVERAGE(I9:I15),2))</f>
        <v/>
      </c>
      <c r="J16" s="18">
        <f>ROUND(AVERAGE(J9:J15),1)</f>
        <v>0.7</v>
      </c>
    </row>
    <row r="17" spans="1:10" ht="20.100000000000001" customHeight="1" x14ac:dyDescent="0.25">
      <c r="A17" s="48" t="s">
        <v>23</v>
      </c>
      <c r="B17" s="48"/>
      <c r="C17" s="48"/>
      <c r="D17" s="48"/>
      <c r="E17" s="48"/>
      <c r="F17" s="48"/>
      <c r="G17" s="48"/>
      <c r="H17" s="48"/>
      <c r="I17" s="49" t="str">
        <f>IF(I16&lt;&gt;"",IF(I16&gt;=J16,"Atingiu a Meta","Não Atingiu a Meta"),"")</f>
        <v/>
      </c>
      <c r="J17" s="49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6"/>
      <c r="J18" s="6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4"/>
      <c r="J19" s="4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5"/>
      <c r="J20" s="5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5"/>
      <c r="J21" s="5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5"/>
      <c r="J22" s="5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5"/>
      <c r="J23" s="5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5"/>
      <c r="J24" s="5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5"/>
      <c r="J25" s="5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5"/>
      <c r="J26" s="5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5"/>
      <c r="J27" s="5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5"/>
      <c r="J28" s="5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5"/>
      <c r="J29" s="5"/>
    </row>
    <row r="30" spans="1:10" x14ac:dyDescent="0.25">
      <c r="A30" s="53" t="s">
        <v>24</v>
      </c>
      <c r="B30" s="53"/>
      <c r="C30" s="53"/>
      <c r="D30" s="53"/>
      <c r="E30" s="53"/>
      <c r="F30" s="53"/>
      <c r="G30" s="53"/>
      <c r="H30" s="53"/>
      <c r="I30" s="53"/>
      <c r="J30" s="53"/>
    </row>
    <row r="31" spans="1:10" ht="15.75" x14ac:dyDescent="0.25">
      <c r="A31" s="44" t="s">
        <v>77</v>
      </c>
      <c r="B31" s="45"/>
      <c r="C31" s="45"/>
      <c r="D31" s="45"/>
      <c r="E31" s="45"/>
      <c r="F31" s="45"/>
      <c r="G31" s="45"/>
      <c r="H31" s="45"/>
      <c r="I31" s="45"/>
      <c r="J31" s="46"/>
    </row>
    <row r="32" spans="1:10" x14ac:dyDescent="0.25">
      <c r="A32" s="36" t="s">
        <v>25</v>
      </c>
      <c r="B32" s="37"/>
      <c r="C32" s="37"/>
      <c r="D32" s="37"/>
      <c r="E32" s="37"/>
      <c r="F32" s="37"/>
      <c r="G32" s="37"/>
      <c r="H32" s="37"/>
      <c r="I32" s="37"/>
      <c r="J32" s="38"/>
    </row>
    <row r="33" spans="1:10" ht="15" customHeight="1" x14ac:dyDescent="0.25">
      <c r="A33" s="20"/>
      <c r="B33" s="59" t="s">
        <v>26</v>
      </c>
      <c r="C33" s="59"/>
      <c r="D33" s="59"/>
      <c r="E33" s="59"/>
      <c r="F33" s="59"/>
      <c r="G33" s="59"/>
      <c r="H33" s="59"/>
      <c r="I33" s="59"/>
      <c r="J33" s="60"/>
    </row>
    <row r="34" spans="1:10" ht="75" customHeight="1" x14ac:dyDescent="0.25">
      <c r="A34" s="22"/>
      <c r="B34" s="57" t="s">
        <v>81</v>
      </c>
      <c r="C34" s="57"/>
      <c r="D34" s="57"/>
      <c r="E34" s="57"/>
      <c r="F34" s="57"/>
      <c r="G34" s="57"/>
      <c r="H34" s="57"/>
      <c r="I34" s="57"/>
      <c r="J34" s="58"/>
    </row>
    <row r="35" spans="1:10" ht="15" customHeight="1" x14ac:dyDescent="0.25">
      <c r="A35" s="20"/>
      <c r="B35" s="59" t="s">
        <v>27</v>
      </c>
      <c r="C35" s="59"/>
      <c r="D35" s="59"/>
      <c r="E35" s="59"/>
      <c r="F35" s="59"/>
      <c r="G35" s="59"/>
      <c r="H35" s="59"/>
      <c r="I35" s="59"/>
      <c r="J35" s="60"/>
    </row>
    <row r="36" spans="1:10" ht="75" customHeight="1" x14ac:dyDescent="0.25">
      <c r="A36" s="22"/>
      <c r="B36" s="57" t="s">
        <v>82</v>
      </c>
      <c r="C36" s="57"/>
      <c r="D36" s="57"/>
      <c r="E36" s="57"/>
      <c r="F36" s="57"/>
      <c r="G36" s="57"/>
      <c r="H36" s="57"/>
      <c r="I36" s="57"/>
      <c r="J36" s="58"/>
    </row>
    <row r="37" spans="1:10" ht="15" customHeight="1" x14ac:dyDescent="0.25">
      <c r="A37" s="20"/>
      <c r="B37" s="59" t="s">
        <v>28</v>
      </c>
      <c r="C37" s="59"/>
      <c r="D37" s="59"/>
      <c r="E37" s="59"/>
      <c r="F37" s="59"/>
      <c r="G37" s="59"/>
      <c r="H37" s="59"/>
      <c r="I37" s="59"/>
      <c r="J37" s="60"/>
    </row>
    <row r="38" spans="1:10" ht="75" customHeight="1" x14ac:dyDescent="0.25">
      <c r="A38" s="23"/>
      <c r="B38" s="57" t="s">
        <v>83</v>
      </c>
      <c r="C38" s="57"/>
      <c r="D38" s="57"/>
      <c r="E38" s="57"/>
      <c r="F38" s="57"/>
      <c r="G38" s="57"/>
      <c r="H38" s="57"/>
      <c r="I38" s="57"/>
      <c r="J38" s="58"/>
    </row>
    <row r="39" spans="1:10" ht="15.75" x14ac:dyDescent="0.25">
      <c r="A39" s="47" t="s">
        <v>76</v>
      </c>
      <c r="B39" s="47"/>
      <c r="C39" s="47"/>
      <c r="D39" s="47"/>
      <c r="E39" s="47"/>
      <c r="F39" s="47"/>
      <c r="G39" s="47"/>
      <c r="H39" s="47"/>
      <c r="I39" s="47"/>
      <c r="J39" s="47"/>
    </row>
    <row r="40" spans="1:10" ht="20.100000000000001" customHeight="1" x14ac:dyDescent="0.25">
      <c r="A40" s="39" t="s">
        <v>29</v>
      </c>
      <c r="B40" s="40"/>
      <c r="C40" s="40"/>
      <c r="D40" s="40"/>
      <c r="E40" s="40"/>
      <c r="F40" s="40"/>
      <c r="G40" s="40"/>
      <c r="H40" s="41"/>
      <c r="I40" s="42" t="str">
        <f>I16</f>
        <v/>
      </c>
      <c r="J40" s="43"/>
    </row>
    <row r="41" spans="1:10" ht="20.100000000000001" customHeight="1" x14ac:dyDescent="0.25">
      <c r="A41" s="39" t="s">
        <v>30</v>
      </c>
      <c r="B41" s="40"/>
      <c r="C41" s="40"/>
      <c r="D41" s="40"/>
      <c r="E41" s="40"/>
      <c r="F41" s="40"/>
      <c r="G41" s="40"/>
      <c r="H41" s="41"/>
      <c r="I41" s="42"/>
      <c r="J41" s="43"/>
    </row>
    <row r="42" spans="1:10" ht="15.75" x14ac:dyDescent="0.25">
      <c r="A42" s="28" t="s">
        <v>31</v>
      </c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45" customHeight="1" x14ac:dyDescent="0.25">
      <c r="A43" s="50" t="s">
        <v>32</v>
      </c>
      <c r="B43" s="51"/>
      <c r="C43" s="51"/>
      <c r="D43" s="51"/>
      <c r="E43" s="51"/>
      <c r="F43" s="51"/>
      <c r="G43" s="51"/>
      <c r="H43" s="51"/>
      <c r="I43" s="51"/>
      <c r="J43" s="52"/>
    </row>
    <row r="44" spans="1:10" ht="45" customHeight="1" x14ac:dyDescent="0.25">
      <c r="A44" s="50" t="s">
        <v>33</v>
      </c>
      <c r="B44" s="51"/>
      <c r="C44" s="51"/>
      <c r="D44" s="51"/>
      <c r="E44" s="51"/>
      <c r="F44" s="51"/>
      <c r="G44" s="51"/>
      <c r="H44" s="51"/>
      <c r="I44" s="51"/>
      <c r="J44" s="52"/>
    </row>
    <row r="45" spans="1:10" ht="15.75" x14ac:dyDescent="0.25">
      <c r="A45" s="28" t="s">
        <v>75</v>
      </c>
      <c r="B45" s="28"/>
      <c r="C45" s="28"/>
      <c r="D45" s="28"/>
      <c r="E45" s="28"/>
      <c r="F45" s="28"/>
      <c r="G45" s="28"/>
      <c r="H45" s="28"/>
      <c r="I45" s="28"/>
      <c r="J45" s="28"/>
    </row>
    <row r="46" spans="1:10" x14ac:dyDescent="0.25">
      <c r="A46" s="54" t="s">
        <v>34</v>
      </c>
      <c r="B46" s="54"/>
      <c r="C46" s="54"/>
      <c r="D46" s="54"/>
      <c r="E46" s="54"/>
      <c r="F46" s="54"/>
      <c r="G46" s="54"/>
      <c r="H46" s="54"/>
      <c r="I46" s="54"/>
      <c r="J46" s="54"/>
    </row>
    <row r="47" spans="1:10" ht="90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 x14ac:dyDescent="0.25">
      <c r="A48" s="54" t="s">
        <v>35</v>
      </c>
      <c r="B48" s="54"/>
      <c r="C48" s="54"/>
      <c r="D48" s="54"/>
      <c r="E48" s="54"/>
      <c r="F48" s="54"/>
      <c r="G48" s="54"/>
      <c r="H48" s="54"/>
      <c r="I48" s="54"/>
      <c r="J48" s="54"/>
    </row>
    <row r="49" spans="1:10" ht="90" customHeight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 ht="45" customHeight="1" x14ac:dyDescent="0.25">
      <c r="A50" s="50" t="s">
        <v>36</v>
      </c>
      <c r="B50" s="51"/>
      <c r="C50" s="51"/>
      <c r="D50" s="51"/>
      <c r="E50" s="51"/>
      <c r="F50" s="52"/>
      <c r="G50" s="50" t="s">
        <v>37</v>
      </c>
      <c r="H50" s="51"/>
      <c r="I50" s="51"/>
      <c r="J50" s="52"/>
    </row>
  </sheetData>
  <sheetProtection algorithmName="SHA-512" hashValue="b+1yV6B5ZM331J96HgpXAJoruaUOpEwf27NRuh3n4aQ9vw4ckBp+8RqbyGz4xFRdvnTRV8SEgtuoL7VHzID6Yg==" saltValue="z3JMvWqNEi+Twe/e2o0mGw==" spinCount="100000" sheet="1" objects="1" scenarios="1"/>
  <mergeCells count="43">
    <mergeCell ref="A43:J43"/>
    <mergeCell ref="A30:J30"/>
    <mergeCell ref="A50:F50"/>
    <mergeCell ref="G50:J50"/>
    <mergeCell ref="A44:J44"/>
    <mergeCell ref="A45:J45"/>
    <mergeCell ref="A46:J46"/>
    <mergeCell ref="A47:J47"/>
    <mergeCell ref="A48:J48"/>
    <mergeCell ref="A49:J49"/>
    <mergeCell ref="B34:J34"/>
    <mergeCell ref="B36:J36"/>
    <mergeCell ref="B38:J38"/>
    <mergeCell ref="B33:J33"/>
    <mergeCell ref="B35:J35"/>
    <mergeCell ref="B37:J37"/>
    <mergeCell ref="A8:B8"/>
    <mergeCell ref="A32:J32"/>
    <mergeCell ref="A40:H40"/>
    <mergeCell ref="I40:J40"/>
    <mergeCell ref="A42:J42"/>
    <mergeCell ref="A31:J31"/>
    <mergeCell ref="A39:J39"/>
    <mergeCell ref="A41:H41"/>
    <mergeCell ref="I41:J41"/>
    <mergeCell ref="A16:H16"/>
    <mergeCell ref="A17:H17"/>
    <mergeCell ref="I17:J17"/>
    <mergeCell ref="A7:J7"/>
    <mergeCell ref="A3:B3"/>
    <mergeCell ref="A4:B4"/>
    <mergeCell ref="A5:B5"/>
    <mergeCell ref="C4:G4"/>
    <mergeCell ref="H2:H3"/>
    <mergeCell ref="H4:H5"/>
    <mergeCell ref="I4:J5"/>
    <mergeCell ref="I2:J3"/>
    <mergeCell ref="C2:G2"/>
    <mergeCell ref="A1:J1"/>
    <mergeCell ref="A2:B2"/>
    <mergeCell ref="A6:J6"/>
    <mergeCell ref="C5:G5"/>
    <mergeCell ref="C3:G3"/>
  </mergeCells>
  <conditionalFormatting sqref="I19:J19 I17">
    <cfRule type="cellIs" dxfId="84" priority="19" operator="equal">
      <formula>"Atingiu a Meta"</formula>
    </cfRule>
    <cfRule type="cellIs" dxfId="83" priority="20" operator="equal">
      <formula>"Não Atingiu a Meta"</formula>
    </cfRule>
  </conditionalFormatting>
  <conditionalFormatting sqref="I16">
    <cfRule type="containsBlanks" dxfId="82" priority="1">
      <formula>LEN(TRIM(I16))=0</formula>
    </cfRule>
    <cfRule type="cellIs" dxfId="81" priority="2" operator="lessThan">
      <formula>0.6</formula>
    </cfRule>
    <cfRule type="cellIs" dxfId="80" priority="3" operator="between">
      <formula>0.6</formula>
      <formula>0.69</formula>
    </cfRule>
    <cfRule type="cellIs" dxfId="79" priority="4" operator="between">
      <formula>0.7</formula>
      <formula>0.79</formula>
    </cfRule>
    <cfRule type="cellIs" dxfId="78" priority="5" operator="between">
      <formula>0.8</formula>
      <formula>0.89</formula>
    </cfRule>
    <cfRule type="cellIs" dxfId="77" priority="6" operator="greaterThanOrEqual">
      <formula>0.9</formula>
    </cfRule>
  </conditionalFormatting>
  <printOptions horizontalCentered="1"/>
  <pageMargins left="0.25" right="0.25" top="0.75" bottom="0.75" header="0.3" footer="0.3"/>
  <pageSetup paperSize="9" scale="55" fitToHeight="0" orientation="portrait" r:id="rId1"/>
  <ignoredErrors>
    <ignoredError sqref="I40 I17:J17 C9:G10 C11:G15 J16 J9 J10:J15 I9 I10:I1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84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ht="25.5" x14ac:dyDescent="0.25">
      <c r="A4" s="8" t="s">
        <v>66</v>
      </c>
      <c r="B4" s="7"/>
      <c r="C4" s="7"/>
      <c r="D4" s="7"/>
      <c r="E4" s="7"/>
      <c r="F4" s="7"/>
      <c r="G4" s="16"/>
      <c r="H4" s="12" t="str">
        <f>IF(B4="x",1,IF(C4="x",0.8,IF(D4="x",0.7,IF(E4="x",0.6,IF(F4="x",0.5,"")))))</f>
        <v/>
      </c>
    </row>
    <row r="5" spans="1:8" ht="38.25" x14ac:dyDescent="0.25">
      <c r="A5" s="8" t="s">
        <v>67</v>
      </c>
      <c r="B5" s="7"/>
      <c r="C5" s="7"/>
      <c r="D5" s="7"/>
      <c r="E5" s="7"/>
      <c r="F5" s="7"/>
      <c r="G5" s="16"/>
      <c r="H5" s="12" t="str">
        <f t="shared" ref="H5:H9" si="0">IF(B5="x",1,IF(C5="x",0.8,IF(D5="x",0.7,IF(E5="x",0.6,IF(F5="x",0.5,"")))))</f>
        <v/>
      </c>
    </row>
    <row r="6" spans="1:8" ht="38.25" x14ac:dyDescent="0.25">
      <c r="A6" s="8" t="s">
        <v>68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ht="38.25" x14ac:dyDescent="0.25">
      <c r="A7" s="8" t="s">
        <v>46</v>
      </c>
      <c r="B7" s="7"/>
      <c r="C7" s="7"/>
      <c r="D7" s="7"/>
      <c r="E7" s="7"/>
      <c r="F7" s="7"/>
      <c r="G7" s="16"/>
      <c r="H7" s="12" t="str">
        <f t="shared" si="0"/>
        <v/>
      </c>
    </row>
    <row r="8" spans="1:8" ht="38.25" x14ac:dyDescent="0.25">
      <c r="A8" s="8" t="s">
        <v>69</v>
      </c>
      <c r="B8" s="7"/>
      <c r="C8" s="7"/>
      <c r="D8" s="7"/>
      <c r="E8" s="7"/>
      <c r="F8" s="7"/>
      <c r="G8" s="16"/>
      <c r="H8" s="12" t="str">
        <f t="shared" si="0"/>
        <v/>
      </c>
    </row>
    <row r="9" spans="1:8" ht="38.25" x14ac:dyDescent="0.25">
      <c r="A9" s="8" t="s">
        <v>48</v>
      </c>
      <c r="B9" s="7"/>
      <c r="C9" s="7"/>
      <c r="D9" s="7"/>
      <c r="E9" s="7"/>
      <c r="F9" s="7"/>
      <c r="G9" s="16"/>
      <c r="H9" s="12" t="str">
        <f t="shared" si="0"/>
        <v/>
      </c>
    </row>
    <row r="10" spans="1:8" x14ac:dyDescent="0.25">
      <c r="A10" s="10" t="s">
        <v>44</v>
      </c>
      <c r="B10" s="11">
        <f>COUNTA(B4:B9)</f>
        <v>0</v>
      </c>
      <c r="C10" s="11">
        <f t="shared" ref="C10:F10" si="1">COUNTA(C4:C9)</f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3" t="str">
        <f>IF(H10&lt;&gt;"",IF(H10&gt;=0.9,"Superou as Expectativas",IF(H10&gt;=0.8,"Acima do Esperado",IF(H10&gt;=0.7,"Dentro do Esperado",IF(H10&gt;=0.6,"Parcialmente Dentro do Esperado","Abaixo do Esperado")))),"")</f>
        <v/>
      </c>
      <c r="H10" s="14" t="str">
        <f>IF(H4&lt;&gt;"",ROUND(AVERAGE(H4:H9),2),"")</f>
        <v/>
      </c>
    </row>
  </sheetData>
  <sheetProtection algorithmName="SHA-512" hashValue="docwqbmvBU35PsprXnatbFeNnHtffa91GSUwcMmNNgznNX9JKI53ZiE95j2PHkwNlmhJhzmEttSANSt4lMfVzQ==" saltValue="07h5IH+vU/aCXeo9GNIu5w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9" name="Intervalo1_1"/>
  </protectedRanges>
  <mergeCells count="2">
    <mergeCell ref="A1:H1"/>
    <mergeCell ref="A2:H2"/>
  </mergeCells>
  <conditionalFormatting sqref="G10">
    <cfRule type="cellIs" dxfId="76" priority="23" operator="equal">
      <formula>"Parcialmente Dentro do Esperado"</formula>
    </cfRule>
    <cfRule type="cellIs" dxfId="75" priority="24" operator="equal">
      <formula>"Dentro do Esperado"</formula>
    </cfRule>
    <cfRule type="cellIs" dxfId="74" priority="25" operator="equal">
      <formula>"Superou as Expectativas"</formula>
    </cfRule>
    <cfRule type="cellIs" dxfId="73" priority="26" operator="equal">
      <formula>"Abaixo do Esperado"</formula>
    </cfRule>
    <cfRule type="cellIs" dxfId="72" priority="27" operator="equal">
      <formula>"Acima do Esperado"</formula>
    </cfRule>
  </conditionalFormatting>
  <conditionalFormatting sqref="H10">
    <cfRule type="cellIs" dxfId="71" priority="2" operator="lessThan">
      <formula>0.6</formula>
    </cfRule>
    <cfRule type="cellIs" dxfId="70" priority="3" operator="between">
      <formula>0.6</formula>
      <formula>0.69</formula>
    </cfRule>
    <cfRule type="cellIs" dxfId="69" priority="4" operator="between">
      <formula>0.7</formula>
      <formula>0.79</formula>
    </cfRule>
    <cfRule type="cellIs" dxfId="68" priority="5" operator="between">
      <formula>0.8</formula>
      <formula>0.89</formula>
    </cfRule>
    <cfRule type="cellIs" dxfId="67" priority="6" operator="greaterThanOrEqual">
      <formula>0.9</formula>
    </cfRule>
    <cfRule type="containsBlanks" dxfId="66" priority="1">
      <formula>LEN(TRIM(H10))=0</formula>
    </cfRule>
  </conditionalFormatting>
  <dataValidations count="1">
    <dataValidation type="list" allowBlank="1" showInputMessage="1" showErrorMessage="1" sqref="B4:F9">
      <formula1>"X"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0:F1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85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x14ac:dyDescent="0.25">
      <c r="A4" s="8" t="s">
        <v>64</v>
      </c>
      <c r="B4" s="7"/>
      <c r="C4" s="7"/>
      <c r="D4" s="7"/>
      <c r="E4" s="7"/>
      <c r="F4" s="7"/>
      <c r="G4" s="16"/>
      <c r="H4" s="12" t="str">
        <f t="shared" ref="H4:H8" si="0">IF(B4="x",1,IF(C4="x",0.8,IF(D4="x",0.7,IF(E4="x",0.6,IF(F4="x",0.5,"")))))</f>
        <v/>
      </c>
    </row>
    <row r="5" spans="1:8" ht="25.5" x14ac:dyDescent="0.25">
      <c r="A5" s="8" t="s">
        <v>65</v>
      </c>
      <c r="B5" s="7"/>
      <c r="C5" s="7"/>
      <c r="D5" s="7"/>
      <c r="E5" s="7"/>
      <c r="F5" s="7"/>
      <c r="G5" s="16"/>
      <c r="H5" s="12" t="str">
        <f t="shared" si="0"/>
        <v/>
      </c>
    </row>
    <row r="6" spans="1:8" ht="25.5" x14ac:dyDescent="0.25">
      <c r="A6" s="8" t="s">
        <v>49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ht="25.5" x14ac:dyDescent="0.25">
      <c r="A7" s="8" t="s">
        <v>50</v>
      </c>
      <c r="B7" s="7"/>
      <c r="C7" s="7"/>
      <c r="D7" s="7"/>
      <c r="E7" s="7"/>
      <c r="F7" s="7"/>
      <c r="G7" s="16"/>
      <c r="H7" s="12" t="str">
        <f t="shared" si="0"/>
        <v/>
      </c>
    </row>
    <row r="8" spans="1:8" ht="25.5" x14ac:dyDescent="0.25">
      <c r="A8" s="8" t="s">
        <v>51</v>
      </c>
      <c r="B8" s="7"/>
      <c r="C8" s="7"/>
      <c r="D8" s="7"/>
      <c r="E8" s="7"/>
      <c r="F8" s="7"/>
      <c r="G8" s="16"/>
      <c r="H8" s="12" t="str">
        <f t="shared" si="0"/>
        <v/>
      </c>
    </row>
    <row r="9" spans="1:8" ht="25.5" x14ac:dyDescent="0.25">
      <c r="A9" s="8" t="s">
        <v>52</v>
      </c>
      <c r="B9" s="7"/>
      <c r="C9" s="7"/>
      <c r="D9" s="7"/>
      <c r="E9" s="7"/>
      <c r="F9" s="7"/>
      <c r="G9" s="16"/>
      <c r="H9" s="12" t="str">
        <f t="shared" ref="H9" si="1">IF(B9="x",1,IF(C9="x",0.8,IF(D9="x",0.7,IF(E9="x",0.6,IF(F9="x",0.5,"")))))</f>
        <v/>
      </c>
    </row>
    <row r="10" spans="1:8" x14ac:dyDescent="0.25">
      <c r="A10" s="10" t="s">
        <v>44</v>
      </c>
      <c r="B10" s="11">
        <f>COUNTA(B4:B9)</f>
        <v>0</v>
      </c>
      <c r="C10" s="11">
        <f t="shared" ref="C10:F10" si="2">COUNTA(C4:C9)</f>
        <v>0</v>
      </c>
      <c r="D10" s="11">
        <f t="shared" si="2"/>
        <v>0</v>
      </c>
      <c r="E10" s="11">
        <f t="shared" si="2"/>
        <v>0</v>
      </c>
      <c r="F10" s="11">
        <f t="shared" si="2"/>
        <v>0</v>
      </c>
      <c r="G10" s="13" t="str">
        <f>IF(H10&lt;&gt;"",IF(H10&gt;=0.9,"Superou as Expectativas",IF(H10&gt;=0.8,"Acima do Esperado",IF(H10&gt;=0.7,"Dentro do Esperado",IF(H10&gt;=0.6,"Parcialmente Dentro do Esperado","Abaixo do Esperado")))),"")</f>
        <v/>
      </c>
      <c r="H10" s="14" t="str">
        <f>IF(H4&lt;&gt;"",ROUND(AVERAGE(H4:H9),2),"")</f>
        <v/>
      </c>
    </row>
  </sheetData>
  <sheetProtection algorithmName="SHA-512" hashValue="wfAdsj6iu2DTUJjM8fjCOtaDLIThAHoqNIzclYqej3d/6yXFeGt9D6ePi2BX8Ih6B7A+Edk0aMUBbNv6sHDfZA==" saltValue="w3WZe2M6hLibWry4RD8eIw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9" name="Intervalo1_1"/>
  </protectedRanges>
  <mergeCells count="2">
    <mergeCell ref="A1:H1"/>
    <mergeCell ref="A2:H2"/>
  </mergeCells>
  <conditionalFormatting sqref="G10">
    <cfRule type="cellIs" dxfId="65" priority="33" operator="equal">
      <formula>"Parcialmente Dentro do Esperado"</formula>
    </cfRule>
    <cfRule type="cellIs" dxfId="64" priority="34" operator="equal">
      <formula>"Dentro do Esperado"</formula>
    </cfRule>
    <cfRule type="cellIs" dxfId="63" priority="35" operator="equal">
      <formula>"Superou as Expectativas"</formula>
    </cfRule>
    <cfRule type="cellIs" dxfId="62" priority="36" operator="equal">
      <formula>"Abaixo do Esperado"</formula>
    </cfRule>
    <cfRule type="cellIs" dxfId="61" priority="37" operator="equal">
      <formula>"Acima do Esperado"</formula>
    </cfRule>
  </conditionalFormatting>
  <conditionalFormatting sqref="H10">
    <cfRule type="containsBlanks" dxfId="60" priority="1">
      <formula>LEN(TRIM(H10))=0</formula>
    </cfRule>
    <cfRule type="cellIs" dxfId="59" priority="2" operator="lessThan">
      <formula>0.6</formula>
    </cfRule>
    <cfRule type="cellIs" dxfId="58" priority="3" operator="between">
      <formula>0.6</formula>
      <formula>0.69</formula>
    </cfRule>
    <cfRule type="cellIs" dxfId="57" priority="4" operator="between">
      <formula>0.7</formula>
      <formula>0.79</formula>
    </cfRule>
    <cfRule type="cellIs" dxfId="56" priority="5" operator="between">
      <formula>0.8</formula>
      <formula>0.89</formula>
    </cfRule>
    <cfRule type="cellIs" dxfId="55" priority="6" operator="greaterThanOrEqual">
      <formula>0.9</formula>
    </cfRule>
  </conditionalFormatting>
  <dataValidations count="1">
    <dataValidation type="list" allowBlank="1" showInputMessage="1" showErrorMessage="1" sqref="B4:F9">
      <formula1>"X"</formula1>
    </dataValidation>
  </dataValidations>
  <pageMargins left="0.511811024" right="0.511811024" top="0.78740157499999996" bottom="0.78740157499999996" header="0.31496062000000002" footer="0.31496062000000002"/>
  <ignoredErrors>
    <ignoredError sqref="B10:F1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86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ht="25.5" x14ac:dyDescent="0.25">
      <c r="A4" s="8" t="s">
        <v>70</v>
      </c>
      <c r="B4" s="7"/>
      <c r="C4" s="7"/>
      <c r="D4" s="7"/>
      <c r="E4" s="7"/>
      <c r="F4" s="7"/>
      <c r="G4" s="16"/>
      <c r="H4" s="12" t="str">
        <f t="shared" ref="H4:H6" si="0">IF(B4="x",1,IF(C4="x",0.8,IF(D4="x",0.7,IF(E4="x",0.6,IF(F4="x",0.5,"")))))</f>
        <v/>
      </c>
    </row>
    <row r="5" spans="1:8" ht="38.25" x14ac:dyDescent="0.25">
      <c r="A5" s="8" t="s">
        <v>53</v>
      </c>
      <c r="B5" s="7"/>
      <c r="C5" s="7"/>
      <c r="D5" s="7"/>
      <c r="E5" s="7"/>
      <c r="F5" s="7"/>
      <c r="G5" s="16"/>
      <c r="H5" s="12" t="str">
        <f t="shared" si="0"/>
        <v/>
      </c>
    </row>
    <row r="6" spans="1:8" ht="38.25" x14ac:dyDescent="0.25">
      <c r="A6" s="8" t="s">
        <v>71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x14ac:dyDescent="0.25">
      <c r="A7" s="10" t="s">
        <v>44</v>
      </c>
      <c r="B7" s="11">
        <f>COUNTA(B4:B6)</f>
        <v>0</v>
      </c>
      <c r="C7" s="11">
        <f t="shared" ref="C7:F7" si="1">COUNTA(C4:C6)</f>
        <v>0</v>
      </c>
      <c r="D7" s="11">
        <f t="shared" si="1"/>
        <v>0</v>
      </c>
      <c r="E7" s="11">
        <f t="shared" si="1"/>
        <v>0</v>
      </c>
      <c r="F7" s="11">
        <f t="shared" si="1"/>
        <v>0</v>
      </c>
      <c r="G7" s="13" t="str">
        <f>IF(H7&lt;&gt;"",IF(H7&gt;=0.9,"Superou as Expectativas",IF(H7&gt;=0.8,"Acima do Esperado",IF(H7&gt;=0.7,"Dentro do Esperado",IF(H7&gt;=0.6,"Parcialmente Dentro do Esperado","Abaixo do Esperado")))),"")</f>
        <v/>
      </c>
      <c r="H7" s="14" t="str">
        <f>IF(H4&lt;&gt;"",ROUND(AVERAGE(H4:H6),2),"")</f>
        <v/>
      </c>
    </row>
  </sheetData>
  <sheetProtection algorithmName="SHA-512" hashValue="j//kPzmZJpvECWmQT4wTGyJyLV0Jdrx1hESzGyVY3W1Nnu0tgfOEkMQmZuzzfnT9G5tKJwUve2suSX5e8NQY6Q==" saltValue="OPrZUI9Zsv4XqJaWw7CGnA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6" name="Intervalo1_1"/>
  </protectedRanges>
  <mergeCells count="2">
    <mergeCell ref="A1:H1"/>
    <mergeCell ref="A2:H2"/>
  </mergeCells>
  <conditionalFormatting sqref="G7">
    <cfRule type="cellIs" dxfId="54" priority="23" operator="equal">
      <formula>"Parcialmente Dentro do Esperado"</formula>
    </cfRule>
    <cfRule type="cellIs" dxfId="53" priority="24" operator="equal">
      <formula>"Dentro do Esperado"</formula>
    </cfRule>
    <cfRule type="cellIs" dxfId="52" priority="25" operator="equal">
      <formula>"Superou as Expectativas"</formula>
    </cfRule>
    <cfRule type="cellIs" dxfId="51" priority="26" operator="equal">
      <formula>"Abaixo do Esperado"</formula>
    </cfRule>
    <cfRule type="cellIs" dxfId="50" priority="27" operator="equal">
      <formula>"Acima do Esperado"</formula>
    </cfRule>
  </conditionalFormatting>
  <conditionalFormatting sqref="H7">
    <cfRule type="containsBlanks" dxfId="49" priority="1">
      <formula>LEN(TRIM(H7))=0</formula>
    </cfRule>
    <cfRule type="cellIs" dxfId="48" priority="2" operator="lessThan">
      <formula>0.6</formula>
    </cfRule>
    <cfRule type="cellIs" dxfId="47" priority="3" operator="between">
      <formula>0.6</formula>
      <formula>0.69</formula>
    </cfRule>
    <cfRule type="cellIs" dxfId="46" priority="4" operator="between">
      <formula>0.7</formula>
      <formula>0.79</formula>
    </cfRule>
    <cfRule type="cellIs" dxfId="45" priority="5" operator="between">
      <formula>0.8</formula>
      <formula>0.89</formula>
    </cfRule>
    <cfRule type="cellIs" dxfId="44" priority="6" operator="greaterThanOrEqual">
      <formula>0.9</formula>
    </cfRule>
  </conditionalFormatting>
  <dataValidations count="1">
    <dataValidation type="list" allowBlank="1" showInputMessage="1" showErrorMessage="1" sqref="B4:F6">
      <formula1>"X"</formula1>
    </dataValidation>
  </dataValidations>
  <pageMargins left="0.511811024" right="0.511811024" top="0.78740157499999996" bottom="0.78740157499999996" header="0.31496062000000002" footer="0.31496062000000002"/>
  <ignoredErrors>
    <ignoredError sqref="B7:F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87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ht="38.25" x14ac:dyDescent="0.25">
      <c r="A4" s="8" t="s">
        <v>54</v>
      </c>
      <c r="B4" s="7"/>
      <c r="C4" s="7"/>
      <c r="D4" s="7"/>
      <c r="E4" s="7"/>
      <c r="F4" s="7"/>
      <c r="G4" s="16"/>
      <c r="H4" s="12" t="str">
        <f t="shared" ref="H4:H6" si="0">IF(B4="x",1,IF(C4="x",0.8,IF(D4="x",0.7,IF(E4="x",0.6,IF(F4="x",0.5,"")))))</f>
        <v/>
      </c>
    </row>
    <row r="5" spans="1:8" ht="25.5" x14ac:dyDescent="0.25">
      <c r="A5" s="8" t="s">
        <v>55</v>
      </c>
      <c r="B5" s="7"/>
      <c r="C5" s="7"/>
      <c r="D5" s="7"/>
      <c r="E5" s="7"/>
      <c r="F5" s="7"/>
      <c r="G5" s="16"/>
      <c r="H5" s="12" t="str">
        <f t="shared" si="0"/>
        <v/>
      </c>
    </row>
    <row r="6" spans="1:8" ht="25.5" x14ac:dyDescent="0.25">
      <c r="A6" s="8" t="s">
        <v>56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ht="25.5" x14ac:dyDescent="0.25">
      <c r="A7" s="8" t="s">
        <v>57</v>
      </c>
      <c r="B7" s="7"/>
      <c r="C7" s="7"/>
      <c r="D7" s="7"/>
      <c r="E7" s="7"/>
      <c r="F7" s="7"/>
      <c r="G7" s="16"/>
      <c r="H7" s="12" t="str">
        <f t="shared" ref="H7" si="1">IF(B7="x",1,IF(C7="x",0.8,IF(D7="x",0.7,IF(E7="x",0.6,IF(F7="x",0.5,"")))))</f>
        <v/>
      </c>
    </row>
    <row r="8" spans="1:8" x14ac:dyDescent="0.25">
      <c r="A8" s="10" t="s">
        <v>44</v>
      </c>
      <c r="B8" s="11">
        <f>COUNTA(B4:B7)</f>
        <v>0</v>
      </c>
      <c r="C8" s="11">
        <f>COUNTA(C4:C7)</f>
        <v>0</v>
      </c>
      <c r="D8" s="11">
        <f>COUNTA(D4:D7)</f>
        <v>0</v>
      </c>
      <c r="E8" s="11">
        <f>COUNTA(E4:E7)</f>
        <v>0</v>
      </c>
      <c r="F8" s="11">
        <f>COUNTA(F4:F7)</f>
        <v>0</v>
      </c>
      <c r="G8" s="13" t="str">
        <f>IF(H8&lt;&gt;"",IF(H8&gt;=0.9,"Superou as Expectativas",IF(H8&gt;=0.8,"Acima do Esperado",IF(H8&gt;=0.7,"Dentro do Esperado",IF(H8&gt;=0.6,"Parcialmente Dentro do Esperado","Abaixo do Esperado")))),"")</f>
        <v/>
      </c>
      <c r="H8" s="14" t="str">
        <f>IF(H4&lt;&gt;"",ROUND(AVERAGE(H4:H7),2),"")</f>
        <v/>
      </c>
    </row>
  </sheetData>
  <sheetProtection algorithmName="SHA-512" hashValue="2kBpjASCzRjzTZGiS1Fo35EJMpptSDZHdbw1WczB/CyUnaYddbGjjaoOEGEIeF5NvOvw5jxW57yIV78Wha8BWw==" saltValue="mjVEuEsq9PsO+e9JWD3Tbw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7" name="Intervalo1_1"/>
  </protectedRanges>
  <mergeCells count="2">
    <mergeCell ref="A1:H1"/>
    <mergeCell ref="A2:H2"/>
  </mergeCells>
  <conditionalFormatting sqref="G8">
    <cfRule type="cellIs" dxfId="43" priority="29" operator="equal">
      <formula>"Parcialmente Dentro do Esperado"</formula>
    </cfRule>
    <cfRule type="cellIs" dxfId="42" priority="30" operator="equal">
      <formula>"Dentro do Esperado"</formula>
    </cfRule>
    <cfRule type="cellIs" dxfId="41" priority="31" operator="equal">
      <formula>"Superou as Expectativas"</formula>
    </cfRule>
    <cfRule type="cellIs" dxfId="40" priority="32" operator="equal">
      <formula>"Abaixo do Esperado"</formula>
    </cfRule>
    <cfRule type="cellIs" dxfId="39" priority="33" operator="equal">
      <formula>"Acima do Esperado"</formula>
    </cfRule>
  </conditionalFormatting>
  <conditionalFormatting sqref="H8">
    <cfRule type="containsBlanks" dxfId="38" priority="1">
      <formula>LEN(TRIM(H8))=0</formula>
    </cfRule>
    <cfRule type="cellIs" dxfId="37" priority="2" operator="lessThan">
      <formula>0.6</formula>
    </cfRule>
    <cfRule type="cellIs" dxfId="36" priority="3" operator="between">
      <formula>0.6</formula>
      <formula>0.69</formula>
    </cfRule>
    <cfRule type="cellIs" dxfId="35" priority="4" operator="between">
      <formula>0.7</formula>
      <formula>0.79</formula>
    </cfRule>
    <cfRule type="cellIs" dxfId="34" priority="5" operator="between">
      <formula>0.8</formula>
      <formula>0.89</formula>
    </cfRule>
    <cfRule type="cellIs" dxfId="33" priority="6" operator="greaterThanOrEqual">
      <formula>0.9</formula>
    </cfRule>
  </conditionalFormatting>
  <dataValidations count="1">
    <dataValidation type="list" allowBlank="1" showInputMessage="1" showErrorMessage="1" sqref="B4:F7">
      <formula1>"X"</formula1>
    </dataValidation>
  </dataValidations>
  <pageMargins left="0.511811024" right="0.511811024" top="0.78740157499999996" bottom="0.78740157499999996" header="0.31496062000000002" footer="0.31496062000000002"/>
  <ignoredErrors>
    <ignoredError sqref="B8:F8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88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ht="25.5" x14ac:dyDescent="0.25">
      <c r="A4" s="8" t="s">
        <v>58</v>
      </c>
      <c r="B4" s="7"/>
      <c r="C4" s="7"/>
      <c r="D4" s="7"/>
      <c r="E4" s="7"/>
      <c r="F4" s="7"/>
      <c r="G4" s="16"/>
      <c r="H4" s="12" t="str">
        <f t="shared" ref="H4:H6" si="0">IF(B4="x",1,IF(C4="x",0.8,IF(D4="x",0.7,IF(E4="x",0.6,IF(F4="x",0.5,"")))))</f>
        <v/>
      </c>
    </row>
    <row r="5" spans="1:8" ht="25.5" x14ac:dyDescent="0.25">
      <c r="A5" s="8" t="s">
        <v>59</v>
      </c>
      <c r="B5" s="7"/>
      <c r="C5" s="7"/>
      <c r="D5" s="7"/>
      <c r="E5" s="7"/>
      <c r="F5" s="7"/>
      <c r="G5" s="16"/>
      <c r="H5" s="12" t="str">
        <f t="shared" si="0"/>
        <v/>
      </c>
    </row>
    <row r="6" spans="1:8" ht="63.75" x14ac:dyDescent="0.25">
      <c r="A6" s="8" t="s">
        <v>60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ht="38.25" x14ac:dyDescent="0.25">
      <c r="A7" s="8" t="s">
        <v>90</v>
      </c>
      <c r="B7" s="7"/>
      <c r="C7" s="7"/>
      <c r="D7" s="7"/>
      <c r="E7" s="7"/>
      <c r="F7" s="7"/>
      <c r="G7" s="16"/>
      <c r="H7" s="12" t="str">
        <f t="shared" ref="H7" si="1">IF(B7="x",1,IF(C7="x",0.8,IF(D7="x",0.7,IF(E7="x",0.6,IF(F7="x",0.5,"")))))</f>
        <v/>
      </c>
    </row>
    <row r="8" spans="1:8" x14ac:dyDescent="0.25">
      <c r="A8" s="10" t="s">
        <v>44</v>
      </c>
      <c r="B8" s="11">
        <f>COUNTA(B4:B7)</f>
        <v>0</v>
      </c>
      <c r="C8" s="11">
        <f>COUNTA(C4:C7)</f>
        <v>0</v>
      </c>
      <c r="D8" s="11">
        <f>COUNTA(D4:D7)</f>
        <v>0</v>
      </c>
      <c r="E8" s="11">
        <f>COUNTA(E4:E7)</f>
        <v>0</v>
      </c>
      <c r="F8" s="11">
        <f>COUNTA(F4:F7)</f>
        <v>0</v>
      </c>
      <c r="G8" s="13" t="str">
        <f>IF(H8&lt;&gt;"",IF(H8&gt;=0.9,"Superou as Expectativas",IF(H8&gt;=0.8,"Acima do Esperado",IF(H8&gt;=0.7,"Dentro do Esperado",IF(H8&gt;=0.6,"Parcialmente Dentro do Esperado","Abaixo do Esperado")))),"")</f>
        <v/>
      </c>
      <c r="H8" s="14" t="str">
        <f>IF(H4&lt;&gt;"",ROUND(AVERAGE(H4:H7),2),"")</f>
        <v/>
      </c>
    </row>
  </sheetData>
  <sheetProtection algorithmName="SHA-512" hashValue="BHmwUxmwiAAgwm/JgF4JMMXyKHbR4OsUof2T9WJzzhaNpt+gNETWtHwEDYPXq0mWXLMZlsFirgqqTh+4rLKPtQ==" saltValue="Upj5XwaSKI304QWWZo/x+A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7" name="Intervalo1_1"/>
  </protectedRanges>
  <mergeCells count="2">
    <mergeCell ref="A1:H1"/>
    <mergeCell ref="A2:H2"/>
  </mergeCells>
  <conditionalFormatting sqref="G8">
    <cfRule type="cellIs" dxfId="32" priority="23" operator="equal">
      <formula>"Parcialmente Dentro do Esperado"</formula>
    </cfRule>
    <cfRule type="cellIs" dxfId="31" priority="24" operator="equal">
      <formula>"Dentro do Esperado"</formula>
    </cfRule>
    <cfRule type="cellIs" dxfId="30" priority="25" operator="equal">
      <formula>"Superou as Expectativas"</formula>
    </cfRule>
    <cfRule type="cellIs" dxfId="29" priority="26" operator="equal">
      <formula>"Abaixo do Esperado"</formula>
    </cfRule>
    <cfRule type="cellIs" dxfId="28" priority="27" operator="equal">
      <formula>"Acima do Esperado"</formula>
    </cfRule>
  </conditionalFormatting>
  <conditionalFormatting sqref="H8">
    <cfRule type="containsBlanks" dxfId="27" priority="1">
      <formula>LEN(TRIM(H8))=0</formula>
    </cfRule>
    <cfRule type="cellIs" dxfId="26" priority="2" operator="lessThan">
      <formula>0.6</formula>
    </cfRule>
    <cfRule type="cellIs" dxfId="25" priority="3" operator="between">
      <formula>0.6</formula>
      <formula>0.69</formula>
    </cfRule>
    <cfRule type="cellIs" dxfId="24" priority="4" operator="between">
      <formula>0.7</formula>
      <formula>0.79</formula>
    </cfRule>
    <cfRule type="cellIs" dxfId="23" priority="5" operator="between">
      <formula>0.8</formula>
      <formula>0.89</formula>
    </cfRule>
    <cfRule type="cellIs" dxfId="22" priority="6" operator="greaterThanOrEqual">
      <formula>0.9</formula>
    </cfRule>
  </conditionalFormatting>
  <dataValidations count="1">
    <dataValidation type="list" allowBlank="1" showInputMessage="1" showErrorMessage="1" sqref="B4:F7">
      <formula1>"X"</formula1>
    </dataValidation>
  </dataValidations>
  <pageMargins left="0.511811024" right="0.511811024" top="0.78740157499999996" bottom="0.78740157499999996" header="0.31496062000000002" footer="0.31496062000000002"/>
  <ignoredErrors>
    <ignoredError sqref="B8:F8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89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ht="51" x14ac:dyDescent="0.25">
      <c r="A4" s="8" t="s">
        <v>61</v>
      </c>
      <c r="B4" s="7"/>
      <c r="C4" s="7"/>
      <c r="D4" s="7"/>
      <c r="E4" s="7"/>
      <c r="F4" s="7"/>
      <c r="G4" s="16"/>
      <c r="H4" s="12" t="str">
        <f t="shared" ref="H4:H6" si="0">IF(B4="x",1,IF(C4="x",0.8,IF(D4="x",0.7,IF(E4="x",0.6,IF(F4="x",0.5,"")))))</f>
        <v/>
      </c>
    </row>
    <row r="5" spans="1:8" ht="25.5" x14ac:dyDescent="0.25">
      <c r="A5" s="8" t="s">
        <v>42</v>
      </c>
      <c r="B5" s="7"/>
      <c r="C5" s="7"/>
      <c r="D5" s="7"/>
      <c r="E5" s="7"/>
      <c r="F5" s="7"/>
      <c r="G5" s="16"/>
      <c r="H5" s="12" t="str">
        <f t="shared" si="0"/>
        <v/>
      </c>
    </row>
    <row r="6" spans="1:8" x14ac:dyDescent="0.25">
      <c r="A6" s="8" t="s">
        <v>62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ht="51" x14ac:dyDescent="0.25">
      <c r="A7" s="8" t="s">
        <v>63</v>
      </c>
      <c r="B7" s="7"/>
      <c r="C7" s="7"/>
      <c r="D7" s="7"/>
      <c r="E7" s="7"/>
      <c r="F7" s="7"/>
      <c r="G7" s="16"/>
      <c r="H7" s="12" t="str">
        <f t="shared" ref="H7" si="1">IF(B7="x",1,IF(C7="x",0.8,IF(D7="x",0.7,IF(E7="x",0.6,IF(F7="x",0.5,"")))))</f>
        <v/>
      </c>
    </row>
    <row r="8" spans="1:8" x14ac:dyDescent="0.25">
      <c r="A8" s="10" t="s">
        <v>44</v>
      </c>
      <c r="B8" s="11">
        <f>COUNTA(B4:B7)</f>
        <v>0</v>
      </c>
      <c r="C8" s="11">
        <f>COUNTA(C4:C7)</f>
        <v>0</v>
      </c>
      <c r="D8" s="11">
        <f>COUNTA(D4:D7)</f>
        <v>0</v>
      </c>
      <c r="E8" s="11">
        <f>COUNTA(E4:E7)</f>
        <v>0</v>
      </c>
      <c r="F8" s="11">
        <f>COUNTA(F4:F7)</f>
        <v>0</v>
      </c>
      <c r="G8" s="13" t="str">
        <f>IF(H8&lt;&gt;"",IF(H8&gt;=0.9,"Superou as Expectativas",IF(H8&gt;=0.8,"Acima do Esperado",IF(H8&gt;=0.7,"Dentro do Esperado",IF(H8&gt;=0.6,"Parcialmente Dentro do Esperado","Abaixo do Esperado")))),"")</f>
        <v/>
      </c>
      <c r="H8" s="14" t="str">
        <f>IF(H4&lt;&gt;"",ROUND(AVERAGE(H4:H7),2),"")</f>
        <v/>
      </c>
    </row>
  </sheetData>
  <sheetProtection algorithmName="SHA-512" hashValue="f+0jDOyJcx4I6lCKaFN9A3etvyYkeWPYcKDrDNGzX7BTRtyIhgX2/oy+rt6rIOhOwR/v1dzwhCbYcZxqDBEReQ==" saltValue="SKyqRKhtA9rBiETzz3Sx8Q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7" name="Intervalo1_1"/>
  </protectedRanges>
  <mergeCells count="2">
    <mergeCell ref="A1:H1"/>
    <mergeCell ref="A2:H2"/>
  </mergeCells>
  <conditionalFormatting sqref="G8">
    <cfRule type="cellIs" dxfId="21" priority="23" operator="equal">
      <formula>"Parcialmente Dentro do Esperado"</formula>
    </cfRule>
    <cfRule type="cellIs" dxfId="20" priority="24" operator="equal">
      <formula>"Dentro do Esperado"</formula>
    </cfRule>
    <cfRule type="cellIs" dxfId="19" priority="25" operator="equal">
      <formula>"Superou as Expectativas"</formula>
    </cfRule>
    <cfRule type="cellIs" dxfId="18" priority="26" operator="equal">
      <formula>"Abaixo do Esperado"</formula>
    </cfRule>
    <cfRule type="cellIs" dxfId="17" priority="27" operator="equal">
      <formula>"Acima do Esperado"</formula>
    </cfRule>
  </conditionalFormatting>
  <conditionalFormatting sqref="H8">
    <cfRule type="containsBlanks" dxfId="16" priority="1">
      <formula>LEN(TRIM(H8))=0</formula>
    </cfRule>
    <cfRule type="cellIs" dxfId="15" priority="2" operator="lessThan">
      <formula>0.6</formula>
    </cfRule>
    <cfRule type="cellIs" dxfId="14" priority="3" operator="between">
      <formula>0.6</formula>
      <formula>0.69</formula>
    </cfRule>
    <cfRule type="cellIs" dxfId="13" priority="4" operator="between">
      <formula>0.7</formula>
      <formula>0.79</formula>
    </cfRule>
    <cfRule type="cellIs" dxfId="12" priority="5" operator="between">
      <formula>0.8</formula>
      <formula>0.89</formula>
    </cfRule>
    <cfRule type="cellIs" dxfId="11" priority="6" operator="greaterThanOrEqual">
      <formula>0.9</formula>
    </cfRule>
  </conditionalFormatting>
  <dataValidations count="1">
    <dataValidation type="list" allowBlank="1" showInputMessage="1" showErrorMessage="1" sqref="B4:F7">
      <formula1>"X"</formula1>
    </dataValidation>
  </dataValidations>
  <pageMargins left="0.511811024" right="0.511811024" top="0.78740157499999996" bottom="0.78740157499999996" header="0.31496062000000002" footer="0.31496062000000002"/>
  <ignoredErrors>
    <ignoredError sqref="B8:F8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sqref="A1:H1"/>
    </sheetView>
  </sheetViews>
  <sheetFormatPr defaultRowHeight="15" x14ac:dyDescent="0.25"/>
  <cols>
    <col min="1" max="1" width="50.7109375" customWidth="1"/>
    <col min="2" max="6" width="13.7109375" customWidth="1"/>
    <col min="7" max="7" width="50.7109375" customWidth="1"/>
    <col min="8" max="8" width="10.7109375" customWidth="1"/>
  </cols>
  <sheetData>
    <row r="1" spans="1:8" ht="15.75" x14ac:dyDescent="0.25">
      <c r="A1" s="61" t="s">
        <v>79</v>
      </c>
      <c r="B1" s="62"/>
      <c r="C1" s="62"/>
      <c r="D1" s="62"/>
      <c r="E1" s="62"/>
      <c r="F1" s="62"/>
      <c r="G1" s="62"/>
      <c r="H1" s="63"/>
    </row>
    <row r="2" spans="1:8" ht="15.75" x14ac:dyDescent="0.25">
      <c r="A2" s="61" t="s">
        <v>45</v>
      </c>
      <c r="B2" s="62"/>
      <c r="C2" s="62"/>
      <c r="D2" s="62"/>
      <c r="E2" s="62"/>
      <c r="F2" s="62"/>
      <c r="G2" s="62"/>
      <c r="H2" s="63"/>
    </row>
    <row r="3" spans="1:8" ht="38.25" x14ac:dyDescent="0.25">
      <c r="A3" s="9" t="s">
        <v>47</v>
      </c>
      <c r="B3" s="9" t="s">
        <v>1</v>
      </c>
      <c r="C3" s="9" t="s">
        <v>2</v>
      </c>
      <c r="D3" s="9" t="s">
        <v>3</v>
      </c>
      <c r="E3" s="9" t="s">
        <v>41</v>
      </c>
      <c r="F3" s="9" t="s">
        <v>5</v>
      </c>
      <c r="G3" s="9" t="s">
        <v>6</v>
      </c>
      <c r="H3" s="9" t="s">
        <v>7</v>
      </c>
    </row>
    <row r="4" spans="1:8" ht="25.5" x14ac:dyDescent="0.25">
      <c r="A4" s="8" t="s">
        <v>72</v>
      </c>
      <c r="B4" s="7"/>
      <c r="C4" s="7"/>
      <c r="D4" s="7"/>
      <c r="E4" s="7"/>
      <c r="F4" s="7"/>
      <c r="G4" s="16"/>
      <c r="H4" s="12" t="str">
        <f t="shared" ref="H4:H6" si="0">IF(B4="x",1,IF(C4="x",0.8,IF(D4="x",0.7,IF(E4="x",0.6,IF(F4="x",0.5,"")))))</f>
        <v/>
      </c>
    </row>
    <row r="5" spans="1:8" x14ac:dyDescent="0.25">
      <c r="A5" s="8" t="s">
        <v>73</v>
      </c>
      <c r="B5" s="7"/>
      <c r="C5" s="7"/>
      <c r="D5" s="7"/>
      <c r="E5" s="7"/>
      <c r="F5" s="7"/>
      <c r="G5" s="16"/>
      <c r="H5" s="12" t="str">
        <f t="shared" si="0"/>
        <v/>
      </c>
    </row>
    <row r="6" spans="1:8" ht="25.5" x14ac:dyDescent="0.25">
      <c r="A6" s="8" t="s">
        <v>74</v>
      </c>
      <c r="B6" s="7"/>
      <c r="C6" s="7"/>
      <c r="D6" s="7"/>
      <c r="E6" s="7"/>
      <c r="F6" s="7"/>
      <c r="G6" s="16"/>
      <c r="H6" s="12" t="str">
        <f t="shared" si="0"/>
        <v/>
      </c>
    </row>
    <row r="7" spans="1:8" ht="25.5" x14ac:dyDescent="0.25">
      <c r="A7" s="8" t="s">
        <v>43</v>
      </c>
      <c r="B7" s="7"/>
      <c r="C7" s="7"/>
      <c r="D7" s="7"/>
      <c r="E7" s="7"/>
      <c r="F7" s="7"/>
      <c r="G7" s="16"/>
      <c r="H7" s="12" t="str">
        <f t="shared" ref="H7" si="1">IF(B7="x",1,IF(C7="x",0.8,IF(D7="x",0.7,IF(E7="x",0.6,IF(F7="x",0.5,"")))))</f>
        <v/>
      </c>
    </row>
    <row r="8" spans="1:8" x14ac:dyDescent="0.25">
      <c r="A8" s="10" t="s">
        <v>44</v>
      </c>
      <c r="B8" s="11">
        <f>COUNTA(B4:B7)</f>
        <v>0</v>
      </c>
      <c r="C8" s="11">
        <f>COUNTA(C4:C7)</f>
        <v>0</v>
      </c>
      <c r="D8" s="11">
        <f>COUNTA(D4:D7)</f>
        <v>0</v>
      </c>
      <c r="E8" s="11">
        <f>COUNTA(E4:E7)</f>
        <v>0</v>
      </c>
      <c r="F8" s="11">
        <f>COUNTA(F4:F7)</f>
        <v>0</v>
      </c>
      <c r="G8" s="13" t="str">
        <f>IF(H8&lt;&gt;"",IF(H8&gt;=0.9,"Superou as Expectativas",IF(H8&gt;=0.8,"Acima do Esperado",IF(H8&gt;=0.7,"Dentro do Esperado",IF(H8&gt;=0.6,"Parcialmente Dentro do Esperado","Abaixo do Esperado")))),"")</f>
        <v/>
      </c>
      <c r="H8" s="14" t="str">
        <f>IF(H4&lt;&gt;"",ROUND(AVERAGE(H4:H7),2),"")</f>
        <v/>
      </c>
    </row>
  </sheetData>
  <sheetProtection algorithmName="SHA-512" hashValue="+1FA7XH+7ChtkSd9QaGb9HwXip3LH6lOGpltYf8qXs/ZUdJ69nIvdR7A0e60gqjbDf5xKpqLbM+BnleUJ8vWnw==" saltValue="TQaIgdx17n8zNhXU1lf7xQ==" spinCount="100000" sheet="1" objects="1" scenarios="1"/>
  <protectedRanges>
    <protectedRange algorithmName="SHA-512" hashValue="criJsvmbL8EfaBXyHfeOuf78k2OcEvBON1ogTKvD/jIYXnO+LiIFaYlFhebPmoyQH0orz3SBGEwoHXFEpMrLrQ==" saltValue="IoXod1CT5bm9y7zLAk9Byg==" spinCount="100000" sqref="B4:F7" name="Intervalo1_1"/>
  </protectedRanges>
  <mergeCells count="2">
    <mergeCell ref="A1:H1"/>
    <mergeCell ref="A2:H2"/>
  </mergeCells>
  <conditionalFormatting sqref="G8">
    <cfRule type="cellIs" dxfId="10" priority="23" operator="equal">
      <formula>"Parcialmente Dentro do Esperado"</formula>
    </cfRule>
    <cfRule type="cellIs" dxfId="9" priority="24" operator="equal">
      <formula>"Dentro do Esperado"</formula>
    </cfRule>
    <cfRule type="cellIs" dxfId="8" priority="25" operator="equal">
      <formula>"Superou as Expectativas"</formula>
    </cfRule>
    <cfRule type="cellIs" dxfId="7" priority="26" operator="equal">
      <formula>"Abaixo do Esperado"</formula>
    </cfRule>
    <cfRule type="cellIs" dxfId="6" priority="27" operator="equal">
      <formula>"Acima do Esperado"</formula>
    </cfRule>
  </conditionalFormatting>
  <conditionalFormatting sqref="H8">
    <cfRule type="containsBlanks" dxfId="5" priority="1">
      <formula>LEN(TRIM(H8))=0</formula>
    </cfRule>
    <cfRule type="cellIs" dxfId="4" priority="2" operator="lessThan">
      <formula>0.6</formula>
    </cfRule>
    <cfRule type="cellIs" dxfId="3" priority="3" operator="between">
      <formula>0.6</formula>
      <formula>0.69</formula>
    </cfRule>
    <cfRule type="cellIs" dxfId="2" priority="4" operator="between">
      <formula>0.7</formula>
      <formula>0.79</formula>
    </cfRule>
    <cfRule type="cellIs" dxfId="1" priority="5" operator="between">
      <formula>0.8</formula>
      <formula>0.89</formula>
    </cfRule>
    <cfRule type="cellIs" dxfId="0" priority="6" operator="greaterThanOrEqual">
      <formula>0.9</formula>
    </cfRule>
  </conditionalFormatting>
  <dataValidations count="1">
    <dataValidation type="list" allowBlank="1" showInputMessage="1" showErrorMessage="1" sqref="B4:F7">
      <formula1>"X"</formula1>
    </dataValidation>
  </dataValidations>
  <pageMargins left="0.511811024" right="0.511811024" top="0.78740157499999996" bottom="0.78740157499999996" header="0.31496062000000002" footer="0.31496062000000002"/>
  <ignoredErrors>
    <ignoredError sqref="B8:F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Avaliação</vt:lpstr>
      <vt:lpstr>Atitude</vt:lpstr>
      <vt:lpstr>Trabalho em Equipe</vt:lpstr>
      <vt:lpstr>Iniciativa</vt:lpstr>
      <vt:lpstr>Técnica</vt:lpstr>
      <vt:lpstr>Uso Racional de Recursos</vt:lpstr>
      <vt:lpstr>Desenvolvimento Pessoal</vt:lpstr>
      <vt:lpstr>Eficiência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William Smith</dc:creator>
  <cp:lastModifiedBy>Bruna Nascimento</cp:lastModifiedBy>
  <cp:lastPrinted>2017-12-05T12:59:06Z</cp:lastPrinted>
  <dcterms:created xsi:type="dcterms:W3CDTF">2016-12-27T17:30:46Z</dcterms:created>
  <dcterms:modified xsi:type="dcterms:W3CDTF">2018-12-04T13:13:44Z</dcterms:modified>
</cp:coreProperties>
</file>