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67F7FF42-52B0-4FDF-86E8-2E61C0026A84}" xr6:coauthVersionLast="45" xr6:coauthVersionMax="45" xr10:uidLastSave="{00000000-0000-0000-0000-000000000000}"/>
  <bookViews>
    <workbookView xWindow="-120" yWindow="-120" windowWidth="20730" windowHeight="11310" firstSheet="1" activeTab="4"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28" i="5" l="1"/>
  <c r="C524" i="5"/>
  <c r="B528" i="5"/>
  <c r="C525" i="5"/>
  <c r="C517" i="5"/>
  <c r="C516" i="5" s="1"/>
  <c r="C521" i="5" s="1"/>
  <c r="C513" i="5"/>
  <c r="C531" i="5" s="1"/>
  <c r="C511" i="5"/>
  <c r="C510" i="5"/>
  <c r="B521" i="5"/>
  <c r="B529" i="5"/>
  <c r="B527" i="5"/>
  <c r="B511" i="5"/>
  <c r="B510" i="5"/>
  <c r="B533" i="5"/>
  <c r="B532" i="5"/>
  <c r="B531" i="5"/>
  <c r="B516" i="5"/>
  <c r="B519" i="5"/>
  <c r="B524" i="5"/>
  <c r="B520" i="5" s="1"/>
  <c r="B517" i="5"/>
  <c r="B525" i="5"/>
  <c r="B513" i="5"/>
  <c r="C503" i="5"/>
  <c r="C500" i="5"/>
  <c r="C504" i="5" s="1"/>
  <c r="C495" i="5"/>
  <c r="C493" i="5"/>
  <c r="B504" i="5"/>
  <c r="B505" i="5"/>
  <c r="B503" i="5"/>
  <c r="B496" i="5"/>
  <c r="B497" i="5"/>
  <c r="B495" i="5"/>
  <c r="C491" i="5"/>
  <c r="B501" i="5"/>
  <c r="B493" i="5"/>
  <c r="B491" i="5"/>
  <c r="B490" i="5"/>
  <c r="D477" i="5"/>
  <c r="D470" i="5"/>
  <c r="D471" i="5" s="1"/>
  <c r="D466" i="5"/>
  <c r="C478" i="5"/>
  <c r="C475" i="5"/>
  <c r="C477" i="5"/>
  <c r="C474" i="5"/>
  <c r="C470" i="5"/>
  <c r="C471" i="5" s="1"/>
  <c r="C466" i="5"/>
  <c r="B483" i="5"/>
  <c r="B479" i="5" s="1"/>
  <c r="B475" i="5"/>
  <c r="B478" i="5"/>
  <c r="B477" i="5"/>
  <c r="B482" i="5"/>
  <c r="B471" i="5"/>
  <c r="B474" i="5"/>
  <c r="B466" i="5"/>
  <c r="B470" i="5"/>
  <c r="C519" i="5" l="1"/>
  <c r="C529" i="5"/>
  <c r="C520" i="5"/>
  <c r="C527" i="5"/>
  <c r="C496" i="5"/>
  <c r="C501" i="5"/>
  <c r="D472" i="5"/>
  <c r="D473" i="5" s="1"/>
  <c r="D482" i="5"/>
  <c r="D475" i="5"/>
  <c r="D474" i="5"/>
  <c r="C472" i="5"/>
  <c r="C473" i="5" s="1"/>
  <c r="C482" i="5"/>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C505" i="5" l="1"/>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<sst xmlns="http://schemas.openxmlformats.org/spreadsheetml/2006/main" count="435" uniqueCount="159">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</sst>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3">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applyFont="1" applyAlignment="1">
      <alignment horizontal="center"/>
    </xf>
    <xf numFmtId="0" fontId="8" fillId="0" borderId="0" xfId="0" quotePrefix="1" applyFont="1" applyAlignment="1">
      <alignment horizontal="center"/>
    </xf>
    <xf numFmtId="0" fontId="8" fillId="0" borderId="0" xfId="0" quotePrefix="1" applyFont="1" applyAlignment="1">
      <alignment horizontal="center" vertical="center"/>
    </xf>
    <xf numFmtId="2" fontId="0" fillId="0" borderId="0" xfId="0" applyNumberFormat="1"/>
    <xf numFmtId="167" fontId="0" fillId="0" borderId="0" xfId="0" applyNumberFormat="1"/>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8">
        <v>3.1</v>
      </c>
      <c r="B1" s="48"/>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8">
        <v>3.2</v>
      </c>
      <c r="B17" s="48"/>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8">
        <v>3.3</v>
      </c>
      <c r="B34" s="48"/>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8">
        <v>3.4</v>
      </c>
      <c r="B51" s="48"/>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8">
        <v>3.5</v>
      </c>
      <c r="B67" s="48"/>
      <c r="D67" s="48">
        <v>3.5</v>
      </c>
      <c r="E67" s="48"/>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8">
        <v>3.6</v>
      </c>
      <c r="B92" s="48"/>
      <c r="C92" s="48"/>
      <c r="D92" s="48"/>
      <c r="E92" s="48"/>
      <c r="F92" s="48"/>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8">
        <v>3.7</v>
      </c>
      <c r="B110" s="48"/>
      <c r="C110" s="48"/>
      <c r="D110" s="48"/>
      <c r="E110" s="48"/>
      <c r="F110" s="48"/>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8">
        <v>3.8</v>
      </c>
      <c r="B127" s="48"/>
      <c r="C127" s="48"/>
      <c r="D127" s="48"/>
      <c r="E127" s="48"/>
      <c r="F127" s="48"/>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8" t="s">
        <v>35</v>
      </c>
      <c r="B143" s="48"/>
      <c r="C143" s="48"/>
      <c r="D143" s="48"/>
      <c r="E143" s="48"/>
      <c r="F143" s="48"/>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8" t="s">
        <v>36</v>
      </c>
      <c r="B159" s="48"/>
      <c r="C159" s="48"/>
      <c r="D159" s="48"/>
      <c r="E159" s="48"/>
      <c r="F159" s="48"/>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8" t="s">
        <v>41</v>
      </c>
      <c r="B176" s="48"/>
      <c r="C176" s="48"/>
      <c r="D176" s="48"/>
      <c r="E176" s="48"/>
      <c r="F176" s="48"/>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8">
        <v>3.12</v>
      </c>
      <c r="B1" s="48"/>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8">
        <v>3.13</v>
      </c>
      <c r="B19" s="48"/>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8">
        <v>3.14</v>
      </c>
      <c r="B35" s="48"/>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8">
        <v>3.15</v>
      </c>
      <c r="B51" s="48"/>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8">
        <v>3.16</v>
      </c>
      <c r="B69" s="48"/>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8">
        <v>3.17</v>
      </c>
      <c r="B85" s="48"/>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8">
        <v>3.18</v>
      </c>
      <c r="B102" s="48"/>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8">
        <v>3.19</v>
      </c>
      <c r="B116" s="48"/>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8" t="s">
        <v>76</v>
      </c>
      <c r="B133" s="48"/>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8">
        <v>3.27</v>
      </c>
      <c r="B150" s="48"/>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8">
        <v>3.28</v>
      </c>
      <c r="B166" s="48"/>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8">
        <v>3.31</v>
      </c>
      <c r="B184" s="48"/>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8">
        <v>3.32</v>
      </c>
      <c r="B202" s="48"/>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8">
        <v>3.33</v>
      </c>
      <c r="B221" s="48"/>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8">
        <v>3.34</v>
      </c>
      <c r="B240" s="48"/>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8">
        <v>3.35</v>
      </c>
      <c r="B258" s="48"/>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8">
        <v>3.36</v>
      </c>
      <c r="B277" s="48"/>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8">
        <v>3.37</v>
      </c>
      <c r="B295" s="48"/>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8">
        <v>3.38</v>
      </c>
      <c r="B312" s="48"/>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8">
        <v>3.39</v>
      </c>
      <c r="B332" s="48"/>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9" t="s">
        <v>99</v>
      </c>
      <c r="B351" s="48"/>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8">
        <v>3.44</v>
      </c>
      <c r="B369" s="48"/>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8">
        <v>3.45</v>
      </c>
      <c r="B389" s="48"/>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8">
        <v>3.46</v>
      </c>
      <c r="B407" s="48"/>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8">
        <v>3.47</v>
      </c>
      <c r="B426" s="48"/>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33"/>
  <sheetViews>
    <sheetView tabSelected="1" topLeftCell="A507" zoomScaleNormal="100" workbookViewId="0">
      <selection activeCell="E525" sqref="E525"/>
    </sheetView>
  </sheetViews>
  <sheetFormatPr baseColWidth="10" defaultRowHeight="15"/>
  <cols>
    <col min="2" max="2" width="12.7109375" bestFit="1" customWidth="1"/>
  </cols>
  <sheetData>
    <row r="1" spans="1:3">
      <c r="A1" s="48">
        <v>4.1900000000000004</v>
      </c>
      <c r="B1" s="48"/>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9" t="s">
        <v>109</v>
      </c>
      <c r="B20" s="48"/>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9" t="s">
        <v>110</v>
      </c>
      <c r="B36" s="48"/>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9" t="s">
        <v>112</v>
      </c>
      <c r="B58" s="48"/>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9" t="s">
        <v>113</v>
      </c>
      <c r="B80" s="48"/>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8">
        <v>4.24</v>
      </c>
      <c r="B102" s="48"/>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8">
        <v>4.25</v>
      </c>
      <c r="B118" s="48"/>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8">
        <v>4.26</v>
      </c>
      <c r="B134" s="48"/>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8">
        <v>4.2699999999999996</v>
      </c>
      <c r="B149" s="48"/>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8">
        <v>4.28</v>
      </c>
      <c r="B164" s="48"/>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8">
        <v>4.29</v>
      </c>
      <c r="B180" s="48"/>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8">
        <v>4.4400000000000004</v>
      </c>
      <c r="B196" s="48"/>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8">
        <v>4.45</v>
      </c>
      <c r="B213" s="48"/>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8">
        <v>4.46</v>
      </c>
      <c r="B229" s="48"/>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8">
        <v>4.47</v>
      </c>
      <c r="B244" s="48"/>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8">
        <v>4.4800000000000004</v>
      </c>
      <c r="B260" s="48"/>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9" t="s">
        <v>117</v>
      </c>
      <c r="B275" s="48"/>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9" t="s">
        <v>122</v>
      </c>
      <c r="B297" s="48"/>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49" t="s">
        <v>125</v>
      </c>
      <c r="B326" s="48"/>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49" t="s">
        <v>126</v>
      </c>
      <c r="B339" s="48"/>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49" t="s">
        <v>130</v>
      </c>
      <c r="B354" s="48"/>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49" t="s">
        <v>133</v>
      </c>
      <c r="B369" s="48"/>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49" t="s">
        <v>134</v>
      </c>
      <c r="B384" s="48"/>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49" t="s">
        <v>135</v>
      </c>
      <c r="B399" s="48"/>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49" t="s">
        <v>136</v>
      </c>
      <c r="B414" s="48"/>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49" t="s">
        <v>137</v>
      </c>
      <c r="B431" s="48"/>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49" t="s">
        <v>138</v>
      </c>
      <c r="B445" s="48"/>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50" t="s">
        <v>143</v>
      </c>
      <c r="C460" s="50" t="s">
        <v>149</v>
      </c>
      <c r="D460" s="50"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51">
        <f>1/(1-(B468*(1-B467)-B469))</f>
        <v>1.0416666666666667</v>
      </c>
      <c r="C470" s="51">
        <f>1/(1-(C468*(1-C467)-C469))</f>
        <v>0.99009900990099009</v>
      </c>
      <c r="D470" s="51">
        <f>1/(1-(D468*(1-D467)-D469))</f>
        <v>0.94339622641509424</v>
      </c>
    </row>
    <row r="471" spans="1:4">
      <c r="A471" t="s">
        <v>120</v>
      </c>
      <c r="B471" s="52">
        <f>B470*B461</f>
        <v>109.37500000000001</v>
      </c>
      <c r="C471" s="52">
        <f>C470*C461</f>
        <v>103.96039603960396</v>
      </c>
      <c r="D471" s="52">
        <f>D470*D461</f>
        <v>99.056603773584897</v>
      </c>
    </row>
    <row r="472" spans="1:4">
      <c r="A472" t="s">
        <v>146</v>
      </c>
      <c r="B472" s="52">
        <f>(1-B467)*B471</f>
        <v>76.5625</v>
      </c>
      <c r="C472" s="52">
        <f>(1-C467)*C471</f>
        <v>72.772277227722768</v>
      </c>
      <c r="D472" s="52">
        <f>(1-D467)*D471</f>
        <v>69.339622641509422</v>
      </c>
    </row>
    <row r="473" spans="1:4">
      <c r="A473" t="s">
        <v>145</v>
      </c>
      <c r="B473" s="52">
        <f>B463+B468*B472</f>
        <v>95.3125</v>
      </c>
      <c r="C473" s="52">
        <f>C463+C468*C472</f>
        <v>94.554455445544562</v>
      </c>
      <c r="D473" s="52">
        <f>D463+D468*D472</f>
        <v>93.867924528301884</v>
      </c>
    </row>
    <row r="474" spans="1:4">
      <c r="A474" t="s">
        <v>147</v>
      </c>
      <c r="B474" s="52">
        <f>B462+B469*B471</f>
        <v>60.9375</v>
      </c>
      <c r="C474" s="52">
        <f>C462+C469*C471</f>
        <v>65.594059405940598</v>
      </c>
      <c r="D474" s="52">
        <f>D462+D469*D471</f>
        <v>69.811320754716974</v>
      </c>
    </row>
    <row r="475" spans="1:4">
      <c r="A475" t="s">
        <v>148</v>
      </c>
      <c r="B475" s="52">
        <f>B467*B471</f>
        <v>32.8125</v>
      </c>
      <c r="C475" s="52">
        <f>C467*C471</f>
        <v>31.188118811881189</v>
      </c>
      <c r="D475" s="52">
        <f>D467*D471</f>
        <v>29.716981132075468</v>
      </c>
    </row>
    <row r="476" spans="1:4">
      <c r="A476" t="s">
        <v>114</v>
      </c>
    </row>
    <row r="477" spans="1:4">
      <c r="B477">
        <f>B$463+(B$468*(1-B$467)*B481)+B$464+(B$467*B481)+B$465-(B$462+B$469*B481)</f>
        <v>72.1875</v>
      </c>
      <c r="C477">
        <f>C$463+(C$468*(1-C$467)*C481)+C$464+(C$467*C481)+C$465-(C$462+C$469*C481)</f>
        <v>73.8</v>
      </c>
      <c r="D477">
        <f>D$463+(D$468*(1-D$467)*D481)+D$464+(D$467*D481)+D$465-(D$462+D$469*D481)</f>
        <v>75.3</v>
      </c>
    </row>
    <row r="478" spans="1:4">
      <c r="B478">
        <f>B$463+(B$468*(1-B$467)*B482)+B$464+(B$467*B482)+B$465-(B$462+B$469*B482)</f>
        <v>109.375</v>
      </c>
      <c r="C478" s="40">
        <f>C$463+(C$468*(1-C$467)*C482)+C$464+(C$467*C482)+C$465-(C$462+C$469*C482)</f>
        <v>103.94851485148514</v>
      </c>
      <c r="D478" s="40">
        <f>D$463+(D$468*(1-D$467)*D482)+D$464+(D$467*D482)+D$465-(D$462+D$469*D482)</f>
        <v>99.073584905660368</v>
      </c>
    </row>
    <row r="479" spans="1:4">
      <c r="B479">
        <f>B$463+(B$468*(1-B$467)*B483)+B$464+(B$467*B483)+B$465-(B$462+B$469*B483)</f>
        <v>146.5625</v>
      </c>
      <c r="C479" s="40">
        <f>C$463+(C$468*(1-C$467)*C483)+C$464+(C$467*C483)+C$465-(C$462+C$469*C483)</f>
        <v>134.09702970297027</v>
      </c>
      <c r="D479" s="40">
        <f>D$463+(D$468*(1-D$467)*D483)+D$464+(D$467*D483)+D$465-(D$462+D$469*D483)</f>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50" t="s">
        <v>153</v>
      </c>
      <c r="C486" s="50"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1">B$487+B$493*B500</f>
        <v>600</v>
      </c>
      <c r="C496">
        <f t="shared" si="71"/>
        <v>800</v>
      </c>
    </row>
    <row r="497" spans="1:3">
      <c r="B497">
        <f t="shared" si="71"/>
        <v>800</v>
      </c>
      <c r="C497">
        <f t="shared" si="71"/>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2">B$491+B$493*B500</f>
        <v>500</v>
      </c>
      <c r="C504">
        <f t="shared" si="72"/>
        <v>642.5</v>
      </c>
    </row>
    <row r="505" spans="1:3">
      <c r="B505">
        <f t="shared" si="72"/>
        <v>700</v>
      </c>
      <c r="C505">
        <f t="shared" si="72"/>
        <v>992.5</v>
      </c>
    </row>
    <row r="508" spans="1:3">
      <c r="B508" s="50" t="s">
        <v>155</v>
      </c>
      <c r="C508" s="50"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51">
        <f>(B514-B509-B517)/(-B517)</f>
        <v>0.24812030075187969</v>
      </c>
      <c r="C516" s="51">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1" si="73">B$509+(B$515*(1-B$516)*B524)</f>
        <v>950</v>
      </c>
      <c r="C520">
        <f t="shared" si="73"/>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B$513+B$515*B523</f>
        <v>225</v>
      </c>
      <c r="C527">
        <f>C$513+C$515*C523</f>
        <v>138</v>
      </c>
    </row>
    <row r="528" spans="1:3">
      <c r="B528">
        <f>B$513+B$515*B524</f>
        <v>890</v>
      </c>
      <c r="C528">
        <f>C$513+C$515*C524</f>
        <v>650</v>
      </c>
    </row>
    <row r="529" spans="1:3">
      <c r="B529">
        <f>B$513+B$515*B525</f>
        <v>1555</v>
      </c>
      <c r="C529">
        <f>C$513+C$515*C525</f>
        <v>1162</v>
      </c>
    </row>
    <row r="531" spans="1:3">
      <c r="A531" t="s">
        <v>157</v>
      </c>
      <c r="B531" s="40">
        <f>B509-B513</f>
        <v>225</v>
      </c>
      <c r="C531" s="40">
        <f>C509-C513</f>
        <v>92</v>
      </c>
    </row>
    <row r="532" spans="1:3">
      <c r="B532" s="40">
        <f>B531</f>
        <v>225</v>
      </c>
    </row>
    <row r="533" spans="1:3">
      <c r="B533" s="40">
        <f>B531</f>
        <v>225</v>
      </c>
    </row>
  </sheetData>
  <mergeCells count="27">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 ref="A384:B384"/>
    <mergeCell ref="A399:B399"/>
    <mergeCell ref="A414:B414"/>
    <mergeCell ref="A431:B431"/>
    <mergeCell ref="A445:B4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2019-11-12T22:56:33Z</dcterms:modified>
</cp:coreProperties>
</file>