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A3B5B5CB-342F-4127-B63B-DD0D27951F2C}"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90" i="6" l="1"/>
  <c r="C989" i="6"/>
  <c r="A990" i="6"/>
  <c r="A991" i="6"/>
  <c r="A992" i="6"/>
  <c r="A989" i="6"/>
  <c r="C987" i="6"/>
  <c r="C986" i="6"/>
  <c r="D992" i="6"/>
  <c r="C992" i="6" s="1"/>
  <c r="D991" i="6"/>
  <c r="C991" i="6" s="1"/>
  <c r="D989" i="6"/>
  <c r="B990" i="6"/>
  <c r="C974" i="6"/>
  <c r="C972" i="6"/>
  <c r="C971" i="6"/>
  <c r="A972" i="6"/>
  <c r="A973" i="6"/>
  <c r="A974" i="6"/>
  <c r="A971" i="6"/>
  <c r="C969" i="6"/>
  <c r="C968" i="6"/>
  <c r="A969" i="6"/>
  <c r="D974" i="6"/>
  <c r="D973" i="6"/>
  <c r="C973" i="6" s="1"/>
  <c r="B972" i="6"/>
  <c r="D971" i="6"/>
  <c r="C954" i="6"/>
  <c r="C953" i="6"/>
  <c r="A954" i="6"/>
  <c r="A955" i="6"/>
  <c r="A956" i="6"/>
  <c r="A953" i="6"/>
  <c r="C951" i="6"/>
  <c r="C950" i="6"/>
  <c r="D953" i="6"/>
  <c r="B954" i="6"/>
  <c r="D955" i="6"/>
  <c r="C955" i="6" s="1"/>
  <c r="D956" i="6"/>
  <c r="C956" i="6" s="1"/>
  <c r="A937" i="6"/>
  <c r="D937" i="6"/>
  <c r="C937" i="6" s="1"/>
  <c r="C940" i="6"/>
  <c r="C938" i="6"/>
  <c r="A938" i="6"/>
  <c r="A939" i="6"/>
  <c r="A940" i="6"/>
  <c r="C935" i="6"/>
  <c r="C934" i="6"/>
  <c r="D940" i="6"/>
  <c r="D939" i="6"/>
  <c r="C939" i="6" s="1"/>
  <c r="B938" i="6"/>
  <c r="D920" i="6"/>
  <c r="C920" i="6" s="1"/>
  <c r="B920" i="6"/>
  <c r="A919" i="6"/>
  <c r="D919" i="6"/>
  <c r="C919" i="6" s="1"/>
  <c r="D921" i="6"/>
  <c r="D922" i="6"/>
  <c r="C922" i="6"/>
  <c r="C921" i="6"/>
  <c r="A920" i="6"/>
  <c r="A921" i="6"/>
  <c r="A922" i="6"/>
  <c r="C917" i="6"/>
  <c r="C916" i="6"/>
  <c r="A917" i="6"/>
  <c r="C905" i="6"/>
  <c r="C904" i="6"/>
  <c r="C903" i="6"/>
  <c r="C902" i="6"/>
  <c r="A903" i="6"/>
  <c r="A904" i="6"/>
  <c r="A905" i="6"/>
  <c r="A902" i="6"/>
  <c r="D903" i="6"/>
  <c r="B903" i="6"/>
  <c r="A899" i="6"/>
  <c r="A885" i="6"/>
  <c r="A886" i="6"/>
  <c r="A887" i="6"/>
  <c r="A884" i="6"/>
  <c r="B885" i="6"/>
  <c r="A868" i="6"/>
  <c r="A869" i="6"/>
  <c r="A870" i="6"/>
  <c r="A867" i="6"/>
  <c r="A864" i="6"/>
  <c r="B868" i="6" s="1"/>
  <c r="C853" i="6"/>
  <c r="C852" i="6"/>
  <c r="C851" i="6"/>
  <c r="C850" i="6"/>
  <c r="A851" i="6"/>
  <c r="A852" i="6"/>
  <c r="A853" i="6"/>
  <c r="A850" i="6"/>
  <c r="C848" i="6"/>
  <c r="D851" i="6"/>
  <c r="B851" i="6"/>
  <c r="A834" i="6"/>
  <c r="A835" i="6"/>
  <c r="A836" i="6"/>
  <c r="A833" i="6"/>
  <c r="A831" i="6"/>
  <c r="B834" i="6" s="1"/>
  <c r="A817" i="6"/>
  <c r="A818" i="6"/>
  <c r="A819" i="6"/>
  <c r="A816" i="6"/>
  <c r="B817" i="6"/>
  <c r="C803" i="6"/>
  <c r="C802" i="6"/>
  <c r="C801" i="6"/>
  <c r="C800" i="6"/>
  <c r="A801" i="6"/>
  <c r="A802" i="6"/>
  <c r="A803" i="6"/>
  <c r="A800" i="6"/>
  <c r="C798" i="6"/>
  <c r="D801" i="6" s="1"/>
  <c r="B801" i="6"/>
  <c r="A798" i="6"/>
  <c r="A783" i="6"/>
  <c r="A784" i="6"/>
  <c r="A785" i="6"/>
  <c r="A782" i="6"/>
  <c r="A780" i="6"/>
  <c r="B783" i="6"/>
  <c r="A766" i="6"/>
  <c r="A767" i="6"/>
  <c r="A768" i="6"/>
  <c r="A765" i="6"/>
  <c r="A763" i="6"/>
  <c r="B766" i="6" s="1"/>
  <c r="C751" i="6"/>
  <c r="C750" i="6"/>
  <c r="C749" i="6"/>
  <c r="C748" i="6"/>
  <c r="A749" i="6"/>
  <c r="A750" i="6"/>
  <c r="A751" i="6"/>
  <c r="A748" i="6"/>
  <c r="D749" i="6"/>
  <c r="B749" i="6"/>
  <c r="A730" i="6"/>
  <c r="A731" i="6"/>
  <c r="A732" i="6"/>
  <c r="A729" i="6"/>
  <c r="B730" i="6"/>
  <c r="A713" i="6"/>
  <c r="A714" i="6"/>
  <c r="A715" i="6"/>
  <c r="A712" i="6"/>
  <c r="B713" i="6"/>
  <c r="C698" i="6"/>
  <c r="C697" i="6"/>
  <c r="C696" i="6"/>
  <c r="C695" i="6"/>
  <c r="A696" i="6"/>
  <c r="A697" i="6"/>
  <c r="A698" i="6"/>
  <c r="A695" i="6"/>
  <c r="D696" i="6"/>
  <c r="B696" i="6"/>
  <c r="A679" i="6"/>
  <c r="A680" i="6"/>
  <c r="A681" i="6"/>
  <c r="A678" i="6"/>
  <c r="B679" i="6"/>
  <c r="B661" i="6"/>
  <c r="A661" i="6"/>
  <c r="A662" i="6"/>
  <c r="A663" i="6"/>
  <c r="A660" i="6"/>
  <c r="A643" i="6"/>
  <c r="A644" i="6"/>
  <c r="A645" i="6"/>
  <c r="A642" i="6"/>
  <c r="B642" i="6"/>
  <c r="D627" i="6"/>
  <c r="C627" i="6" s="1"/>
  <c r="B627" i="6"/>
  <c r="A627" i="6" s="1"/>
  <c r="C630" i="6"/>
  <c r="C629" i="6"/>
  <c r="C628" i="6"/>
  <c r="C626" i="6"/>
  <c r="A626" i="6"/>
  <c r="A629" i="6"/>
  <c r="A630" i="6"/>
  <c r="A628" i="6"/>
  <c r="C624" i="6"/>
  <c r="B610" i="6"/>
  <c r="A611" i="6"/>
  <c r="A612" i="6"/>
  <c r="A613" i="6"/>
  <c r="A610" i="6"/>
  <c r="A608" i="6"/>
  <c r="C574" i="6"/>
  <c r="A574" i="6"/>
  <c r="C578" i="6"/>
  <c r="C577" i="6"/>
  <c r="C576" i="6"/>
  <c r="C575" i="6"/>
  <c r="A575" i="6"/>
  <c r="A576" i="6"/>
  <c r="A577" i="6"/>
  <c r="A578" i="6"/>
  <c r="D575" i="6"/>
  <c r="A594" i="6"/>
  <c r="A595" i="6"/>
  <c r="A596" i="6"/>
  <c r="A593" i="6"/>
  <c r="B593" i="6"/>
  <c r="B558" i="6"/>
  <c r="A558" i="6" s="1"/>
  <c r="A559" i="6"/>
  <c r="A560" i="6"/>
  <c r="A561" i="6"/>
  <c r="A546" i="6"/>
  <c r="A543" i="6"/>
  <c r="A544" i="6"/>
  <c r="A545" i="6"/>
  <c r="A542" i="6"/>
  <c r="D990" i="6" l="1"/>
  <c r="D972" i="6"/>
  <c r="D954" i="6"/>
  <c r="D938" i="6"/>
  <c r="A527" i="6"/>
  <c r="A528" i="6"/>
  <c r="A529" i="6"/>
  <c r="A530" i="6"/>
  <c r="A526" i="6"/>
  <c r="B530" i="6"/>
  <c r="A524" i="6"/>
  <c r="A513" i="6"/>
  <c r="A508" i="6"/>
  <c r="B514" i="6" s="1"/>
  <c r="A514" i="6" s="1"/>
  <c r="A512" i="6" l="1"/>
  <c r="A510" i="6"/>
  <c r="A511" i="6"/>
  <c r="C495" i="6"/>
  <c r="A496" i="6"/>
  <c r="A497" i="6"/>
  <c r="A498" i="6"/>
  <c r="A495" i="6"/>
  <c r="C493" i="6"/>
  <c r="C492" i="6"/>
  <c r="D497" i="6"/>
  <c r="C497" i="6" s="1"/>
  <c r="D496" i="6"/>
  <c r="C496" i="6" s="1"/>
  <c r="D495" i="6"/>
  <c r="B482" i="6"/>
  <c r="D482" i="6" s="1"/>
  <c r="C482" i="6" s="1"/>
  <c r="B481" i="6"/>
  <c r="D481" i="6" s="1"/>
  <c r="C481" i="6" s="1"/>
  <c r="B483" i="6"/>
  <c r="D483" i="6" s="1"/>
  <c r="C483" i="6" s="1"/>
  <c r="C480" i="6"/>
  <c r="A480" i="6"/>
  <c r="C478" i="6"/>
  <c r="C477" i="6"/>
  <c r="A478" i="6"/>
  <c r="D480" i="6"/>
  <c r="C467" i="6"/>
  <c r="C465" i="6"/>
  <c r="A466" i="6"/>
  <c r="A467" i="6"/>
  <c r="A468" i="6"/>
  <c r="A465" i="6"/>
  <c r="C463" i="6"/>
  <c r="C462" i="6"/>
  <c r="D468" i="6"/>
  <c r="C468" i="6" s="1"/>
  <c r="D467" i="6"/>
  <c r="D466" i="6"/>
  <c r="C466" i="6" s="1"/>
  <c r="D465" i="6"/>
  <c r="C453" i="6"/>
  <c r="C450" i="6"/>
  <c r="A451" i="6"/>
  <c r="A452" i="6"/>
  <c r="A453" i="6"/>
  <c r="A450" i="6"/>
  <c r="C448" i="6"/>
  <c r="C447" i="6"/>
  <c r="A448" i="6"/>
  <c r="D453" i="6"/>
  <c r="D452" i="6"/>
  <c r="C452" i="6" s="1"/>
  <c r="D451" i="6"/>
  <c r="C451" i="6" s="1"/>
  <c r="D450" i="6"/>
  <c r="D435" i="6"/>
  <c r="C435" i="6" s="1"/>
  <c r="D436" i="6"/>
  <c r="D437" i="6"/>
  <c r="D434" i="6"/>
  <c r="C434" i="6" s="1"/>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7" i="6"/>
  <c r="C376" i="6"/>
  <c r="C375" i="6"/>
  <c r="C374" i="6"/>
  <c r="A375" i="6"/>
  <c r="A376" i="6"/>
  <c r="A377" i="6"/>
  <c r="A374" i="6"/>
  <c r="C371" i="6"/>
  <c r="C361" i="6"/>
  <c r="C360" i="6"/>
  <c r="C359" i="6"/>
  <c r="C358" i="6"/>
  <c r="C355" i="6"/>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3" i="6"/>
  <c r="E222" i="6"/>
  <c r="E221" i="6"/>
  <c r="E220" i="6"/>
  <c r="C223" i="6"/>
  <c r="C222" i="6"/>
  <c r="C221" i="6"/>
  <c r="C220" i="6"/>
  <c r="A221" i="6"/>
  <c r="A222" i="6"/>
  <c r="A223" i="6"/>
  <c r="A220" i="6"/>
  <c r="E218" i="6"/>
  <c r="C218" i="6"/>
  <c r="A218" i="6"/>
  <c r="A206" i="6"/>
  <c r="A207" i="6"/>
  <c r="A208" i="6"/>
  <c r="A205" i="6"/>
  <c r="A203" i="6"/>
  <c r="A191" i="6"/>
  <c r="A192" i="6"/>
  <c r="A193" i="6"/>
  <c r="A190" i="6"/>
  <c r="A188" i="6"/>
  <c r="A176" i="6"/>
  <c r="A177" i="6"/>
  <c r="A178" i="6"/>
  <c r="A175" i="6"/>
  <c r="A173" i="6"/>
  <c r="A163" i="6"/>
  <c r="E163" i="6"/>
  <c r="E162" i="6"/>
  <c r="E161" i="6"/>
  <c r="E160" i="6"/>
  <c r="C163" i="6"/>
  <c r="C162" i="6"/>
  <c r="C161" i="6"/>
  <c r="C160" i="6"/>
  <c r="A161" i="6"/>
  <c r="A162" i="6"/>
  <c r="A160" i="6"/>
  <c r="A146" i="6"/>
  <c r="A147" i="6"/>
  <c r="A148" i="6"/>
  <c r="A145" i="6"/>
  <c r="A130" i="6"/>
  <c r="A131" i="6"/>
  <c r="A132" i="6"/>
  <c r="A129" i="6"/>
  <c r="D498" i="6" l="1"/>
  <c r="C498" i="6" s="1"/>
  <c r="A482" i="6"/>
  <c r="A481" i="6"/>
  <c r="A483" i="6"/>
  <c r="E116" i="6"/>
  <c r="E115" i="6"/>
  <c r="E114" i="6"/>
  <c r="E113" i="6"/>
  <c r="C116" i="6"/>
  <c r="C115" i="6"/>
  <c r="C114" i="6"/>
  <c r="C113" i="6"/>
  <c r="A114" i="6"/>
  <c r="A115" i="6"/>
  <c r="A116" i="6"/>
  <c r="A113" i="6"/>
  <c r="C111" i="6"/>
  <c r="A111" i="6"/>
  <c r="A98" i="6"/>
  <c r="A99" i="6"/>
  <c r="A100" i="6"/>
  <c r="A97" i="6"/>
  <c r="B85" i="6"/>
  <c r="A85" i="6" s="1"/>
  <c r="A83" i="6"/>
  <c r="A84" i="6"/>
  <c r="A82" i="6"/>
  <c r="A80" i="6"/>
  <c r="A67" i="6"/>
  <c r="A68" i="6"/>
  <c r="A69" i="6"/>
  <c r="A66" i="6"/>
  <c r="A64" i="6"/>
  <c r="C54" i="6" l="1"/>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<sst xmlns="http://schemas.openxmlformats.org/spreadsheetml/2006/main" count="844" uniqueCount="326">
  <si>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</si>
  <si>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</si>
  <si>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</si>
  <si>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</si>
  <si>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</si>
  <si>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</si>
  <si>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</si>
  <si>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</si>
  <si>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</si>
  <si>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</si>
  <si>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</si>
  <si>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</si>
  <si>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</si>
  <si>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</si>
  <si>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</si>
  <si>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</si>
  <si>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</si>
  <si>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</si>
  <si>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</si>
  <si>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</si>
  <si>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</si>
  <si>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</si>
  <si>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</si>
  <si>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</si>
  <si>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</si>
  <si>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</si>
  <si>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</si>
  <si>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</si>
  <si>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</si>
  <si>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</si>
  <si>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</si>
  <si>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</si>
  <si>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</si>
  <si>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</si>
  <si>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</si>
  <si>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</si>
  <si>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</si>
  <si>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</si>
  <si>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</si>
  <si>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</si>
  <si>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</si>
  <si>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</si>
  <si>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</si>
  <si>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</si>
  <si>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</si>
  <si>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</si>
  <si>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</si>
  <si>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</si>
  <si>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</si>
  <si>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</si>
  <si>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</si>
  <si>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</si>
  <si>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</si>
  <si>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</si>
  <si>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</si>
  <si>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</si>
  <si>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</si>
  <si>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</si>
  <si>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</si>
  <si>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</si>
  <si>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</si>
  <si>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</si>
  <si>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</si>
  <si>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</si>
  <si>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</si>
  <si>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</si>
  <si>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</si>
  <si>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</si>
  <si>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</si>
  <si>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</si>
  <si>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</si>
  <si>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</si>
  <si>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</si>
  <si>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</si>
  <si>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</si>
  <si>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</si>
  <si>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</si>
  <si>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</si>
  <si>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</si>
  <si>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</si>
  <si>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</si>
  <si>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</si>
  <si>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</si>
  <si>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</si>
  <si>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</si>
  <si>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</si>
  <si>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</si>
  <si>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</si>
  <si>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</si>
  <si>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</si>
  <si>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</si>
  <si>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</si>
  <si>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</si>
  <si>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</si>
  <si>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</si>
  <si>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</si>
  <si>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</si>
  <si>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</si>
  <si>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</si>
  <si>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</si>
  <si>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</si>
  <si>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</si>
  <si>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</si>
  <si>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</si>
  <si>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</si>
  <si>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</si>
  <si>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</si>
  <si>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</si>
  <si>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</si>
  <si>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</si>
  <si>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</si>
  <si>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</si>
  <si>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</si>
  <si>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</si>
  <si>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</si>
  <si>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</si>
  <si>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</si>
  <si>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</si>
  <si>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</si>
  <si>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</si>
  <si>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</si>
  <si>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</si>
  <si>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</si>
  <si>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</si>
  <si>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</si>
  <si>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</si>
  <si>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</si>
  <si>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</si>
  <si>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</si>
  <si>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</si>
  <si>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</si>
  <si>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</si>
  <si>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</si>
  <si>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</si>
  <si>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</si>
  <si>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</si>
  <si>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</si>
  <si>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</si>
  <si>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</si>
  <si>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</si>
  <si>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</si>
  <si>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</si>
  <si>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</si>
  <si>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</si>
  <si>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</si>
  <si>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</si>
  <si>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</si>
  <si>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</si>
  <si>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</si>
  <si>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</si>
  <si>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</si>
  <si>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</si>
  <si>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</si>
  <si>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</si>
  <si>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</si>
  <si>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</si>
  <si>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</si>
  <si>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</si>
  <si>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</si>
  <si>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</si>
  <si>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</si>
  <si>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</si>
  <si>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</si>
  <si>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</si>
  <si>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</si>
  <si>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</si>
  <si>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</si>
  <si>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</si>
  <si>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</si>
  <si>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</si>
  <si>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</si>
  <si>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</si>
  <si>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</si>
  <si>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</si>
  <si>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</si>
  <si>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</si>
  <si>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</si>
  <si>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</si>
  <si>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</si>
  <si>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</si>
  <si>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</si>
  <si>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</si>
  <si>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</si>
  <si>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</si>
  <si>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</si>
  <si>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</si>
  <si>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</si>
  <si>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</si>
  <si>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</si>
  <si>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</si>
  <si>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</si>
  <si>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</si>
  <si>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</si>
  <si>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</si>
  <si>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</si>
  <si>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</si>
  <si>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</si>
  <si>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</si>
  <si>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</si>
  <si>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</si>
  <si>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</si>
  <si>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</si>
  <si>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</si>
  <si>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</si>
  <si>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</si>
  <si>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</si>
  <si>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</si>
  <si>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</si>
  <si>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</si>
  <si>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</si>
  <si>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</si>
  <si>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</si>
  <si>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</si>
  <si>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</si>
  <si>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</si>
  <si>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</si>
  <si>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</si>
  <si>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</si>
  <si>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</si>
  <si>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</si>
  <si>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</si>
  <si>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</si>
  <si>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</si>
  <si>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</si>
  <si>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</si>
  <si>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</si>
  <si>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</si>
  <si>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</si>
  <si>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</si>
  <si>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</si>
  <si>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</si>
  <si>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</si>
  <si>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</si>
  <si>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</si>
  <si>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</si>
  <si>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</si>
  <si>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</si>
  <si>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</si>
  <si>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</si>
  <si>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</si>
  <si>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</si>
  <si>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</si>
  <si>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</si>
  <si>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</si>
  <si>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</si>
  <si>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</si>
  <si>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</si>
  <si>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</si>
  <si>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</si>
  <si>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</si>
  <si>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</si>
  <si>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</si>
  <si>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</si>
  <si>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</si>
  <si>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</si>
  <si>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</si>
  <si>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</si>
  <si>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</si>
  <si>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</si>
  <si>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</si>
  <si>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</si>
  <si>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</si>
  <si>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</si>
  <si>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</si>
  <si>
    <t>Qd=265-(3/2)Px</t>
  </si>
  <si>
    <r>
      <t xml:space="preserve">5,33 </t>
    </r>
    <r>
      <rPr>
        <b/>
        <i/>
        <sz val="11"/>
        <color theme="1"/>
        <rFont val="Calibri"/>
        <family val="2"/>
        <scheme val="minor"/>
      </rPr>
      <t>tris</t>
    </r>
  </si>
  <si>
    <t>Qd=397.5-(3/2)Px</t>
  </si>
  <si>
    <t>5,34</t>
  </si>
  <si>
    <t>Qs=-4+2Px</t>
  </si>
  <si>
    <t>Qs</t>
  </si>
  <si>
    <t>5,35</t>
  </si>
  <si>
    <t>Qs=-4+0.5Px</t>
  </si>
  <si>
    <t>5,36</t>
  </si>
  <si>
    <t>5,37</t>
  </si>
  <si>
    <t>Qs=-16+8Px</t>
  </si>
  <si>
    <t>5,38</t>
  </si>
  <si>
    <t>Qs=-16+(17/2)Px</t>
  </si>
  <si>
    <t>5,39</t>
  </si>
  <si>
    <t>5,40</t>
  </si>
  <si>
    <t>Qs=-65+6.5Px</t>
  </si>
  <si>
    <t>5,41</t>
  </si>
  <si>
    <t>Qs=-125+40Px</t>
  </si>
  <si>
    <t>5,42</t>
  </si>
  <si>
    <t>Qs=-125+20Px</t>
  </si>
  <si>
    <t>5,43</t>
  </si>
  <si>
    <t>5,44</t>
  </si>
  <si>
    <t>Qs=-7+0.5Px</t>
  </si>
  <si>
    <t>5,45</t>
  </si>
  <si>
    <t>Qs=-12+0.5Px</t>
  </si>
  <si>
    <t>5,46</t>
  </si>
  <si>
    <t>5,47</t>
  </si>
  <si>
    <t>Qs=-9+(3/2)Px</t>
  </si>
  <si>
    <t>5,48</t>
  </si>
  <si>
    <t>Qs=-9+(3/8)Px</t>
  </si>
  <si>
    <t>5,49</t>
  </si>
  <si>
    <t>5,50</t>
  </si>
  <si>
    <t>Qs=-20+4Px</t>
  </si>
  <si>
    <t>5,51</t>
  </si>
  <si>
    <t>Qs=-30+(7/8)Px</t>
  </si>
  <si>
    <t>5,52</t>
  </si>
  <si>
    <t>5,53</t>
  </si>
  <si>
    <t>Qs=-(30/25)+12Px</t>
  </si>
  <si>
    <t>5,54</t>
  </si>
  <si>
    <t>Qs=-30+12Px</t>
  </si>
  <si>
    <t>5,55</t>
  </si>
  <si>
    <t>QS=25*(Qs=-8+3/2 Px )=-200+37.5Px</t>
  </si>
  <si>
    <t>QS=-200+37.5Px</t>
  </si>
  <si>
    <t>Qs=-8+3/2 Px</t>
  </si>
  <si>
    <t>5,56</t>
  </si>
  <si>
    <t>5,57</t>
  </si>
  <si>
    <t>Qs=-6+0.5Px</t>
  </si>
  <si>
    <t>QS=15*(Qs=-6+0.5Px)=-90+7.5Px</t>
  </si>
  <si>
    <t>QS=-90+7.5Px</t>
  </si>
  <si>
    <t>5,58</t>
  </si>
  <si>
    <t>QS=60*(Qs=-2+Px )=-120+60Px</t>
  </si>
  <si>
    <t>Qs=-2+Px</t>
  </si>
  <si>
    <t>QS=-120+60Px</t>
  </si>
  <si>
    <t>5,59</t>
  </si>
  <si>
    <t>QS=10*(Qs=-32+(8/10)Px )=-320+8Px</t>
  </si>
  <si>
    <t>Qs=-32+(8/10)Px</t>
  </si>
  <si>
    <t>QS=-320+8Px</t>
  </si>
  <si>
    <t>5,60</t>
  </si>
  <si>
    <t>QS=45*(Qs=-5+1.5Px )=-225+67.5Px</t>
  </si>
  <si>
    <t>Qs=-5+1.5Px</t>
  </si>
  <si>
    <t>QS=-225+67.5Px</t>
  </si>
  <si>
    <t>5,61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</si>
</sst>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2">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5.'!$A$434:$A$437</c:f>
              <c:numCache>
                <c:formatCode>General</c:formatCode>
                <c:ptCount val="4"/>
                <c:pt idx="0">
                  <c:v>22</c:v>
                </c:pt>
                <c:pt idx="1">
                  <c:v>14</c:v>
                </c:pt>
                <c:pt idx="2">
                  <c:v>6</c:v>
                </c:pt>
                <c:pt idx="3">
                  <c:v>0</c:v>
                </c:pt>
              </c:numCache>
            </c:numRef>
          </c:xVal>
          <c:yVal>
            <c:numRef>
              <c:f>'Ejercicios 5.'!$B$434:$B$437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5.'!$C$434:$C$437</c:f>
              <c:numCache>
                <c:formatCode>General</c:formatCode>
                <c:ptCount val="4"/>
                <c:pt idx="0">
                  <c:v>2640</c:v>
                </c:pt>
                <c:pt idx="1">
                  <c:v>1680</c:v>
                </c:pt>
                <c:pt idx="2">
                  <c:v>720</c:v>
                </c:pt>
                <c:pt idx="3">
                  <c:v>0</c:v>
                </c:pt>
              </c:numCache>
            </c:numRef>
          </c:xVal>
          <c:yVal>
            <c:numRef>
              <c:f>'Ejercicios 5.'!$D$434:$D$437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5.'!$A$450:$A$453</c:f>
              <c:numCache>
                <c:formatCode>General</c:formatCode>
                <c:ptCount val="4"/>
                <c:pt idx="0">
                  <c:v>14</c:v>
                </c:pt>
                <c:pt idx="1">
                  <c:v>10</c:v>
                </c:pt>
                <c:pt idx="2">
                  <c:v>4.5</c:v>
                </c:pt>
                <c:pt idx="3">
                  <c:v>0</c:v>
                </c:pt>
              </c:numCache>
            </c:numRef>
          </c:xVal>
          <c:yVal>
            <c:numRef>
              <c:f>'Ejercicios 5.'!$B$450:$B$453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5.'!$C$450:$C$453</c:f>
              <c:numCache>
                <c:formatCode>General</c:formatCode>
                <c:ptCount val="4"/>
                <c:pt idx="0">
                  <c:v>1190</c:v>
                </c:pt>
                <c:pt idx="1">
                  <c:v>850</c:v>
                </c:pt>
                <c:pt idx="2">
                  <c:v>382.5</c:v>
                </c:pt>
                <c:pt idx="3">
                  <c:v>0</c:v>
                </c:pt>
              </c:numCache>
            </c:numRef>
          </c:xVal>
          <c:yVal>
            <c:numRef>
              <c:f>'Ejercicios 5.'!$D$450:$D$453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5.'!$A$465:$A$468</c:f>
              <c:numCache>
                <c:formatCode>General</c:formatCode>
                <c:ptCount val="4"/>
                <c:pt idx="0">
                  <c:v>30</c:v>
                </c:pt>
                <c:pt idx="1">
                  <c:v>21</c:v>
                </c:pt>
                <c:pt idx="2">
                  <c:v>9</c:v>
                </c:pt>
                <c:pt idx="3">
                  <c:v>0</c:v>
                </c:pt>
              </c:numCache>
            </c:numRef>
          </c:xVal>
          <c:yVal>
            <c:numRef>
              <c:f>'Ejercicios 5.'!$B$465:$B$468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5.'!$C$465:$C$468</c:f>
              <c:numCache>
                <c:formatCode>General</c:formatCode>
                <c:ptCount val="4"/>
                <c:pt idx="0">
                  <c:v>6300</c:v>
                </c:pt>
                <c:pt idx="1">
                  <c:v>4410</c:v>
                </c:pt>
                <c:pt idx="2">
                  <c:v>1890</c:v>
                </c:pt>
                <c:pt idx="3">
                  <c:v>0</c:v>
                </c:pt>
              </c:numCache>
            </c:numRef>
          </c:xVal>
          <c:yVal>
            <c:numRef>
              <c:f>'Ejercicios 5.'!$D$465:$D$468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5.'!$A$480:$A$483</c:f>
              <c:numCache>
                <c:formatCode>General</c:formatCode>
                <c:ptCount val="4"/>
                <c:pt idx="0">
                  <c:v>10</c:v>
                </c:pt>
                <c:pt idx="1">
                  <c:v>7</c:v>
                </c:pt>
                <c:pt idx="2">
                  <c:v>4</c:v>
                </c:pt>
                <c:pt idx="3">
                  <c:v>0</c:v>
                </c:pt>
              </c:numCache>
            </c:numRef>
          </c:xVal>
          <c:yVal>
            <c:numRef>
              <c:f>'Ejercicios 5.'!$B$480:$B$483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5.'!$C$480:$C$483</c:f>
              <c:numCache>
                <c:formatCode>General</c:formatCode>
                <c:ptCount val="4"/>
                <c:pt idx="0">
                  <c:v>520</c:v>
                </c:pt>
                <c:pt idx="1">
                  <c:v>364</c:v>
                </c:pt>
                <c:pt idx="2">
                  <c:v>208</c:v>
                </c:pt>
                <c:pt idx="3">
                  <c:v>0</c:v>
                </c:pt>
              </c:numCache>
            </c:numRef>
          </c:xVal>
          <c:yVal>
            <c:numRef>
              <c:f>'Ejercicios 5.'!$D$480:$D$483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5.'!$A$495:$A$498</c:f>
              <c:numCache>
                <c:formatCode>General</c:formatCode>
                <c:ptCount val="4"/>
                <c:pt idx="0">
                  <c:v>20</c:v>
                </c:pt>
                <c:pt idx="1">
                  <c:v>16</c:v>
                </c:pt>
                <c:pt idx="2">
                  <c:v>8</c:v>
                </c:pt>
                <c:pt idx="3">
                  <c:v>0</c:v>
                </c:pt>
              </c:numCache>
            </c:numRef>
          </c:xVal>
          <c:yVal>
            <c:numRef>
              <c:f>'Ejercicios 5.'!$B$495:$B$498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5.'!$C$495:$C$498</c:f>
              <c:numCache>
                <c:formatCode>General</c:formatCode>
                <c:ptCount val="4"/>
                <c:pt idx="0">
                  <c:v>4000</c:v>
                </c:pt>
                <c:pt idx="1">
                  <c:v>3200</c:v>
                </c:pt>
                <c:pt idx="2">
                  <c:v>1600</c:v>
                </c:pt>
                <c:pt idx="3">
                  <c:v>0</c:v>
                </c:pt>
              </c:numCache>
            </c:numRef>
          </c:xVal>
          <c:yVal>
            <c:numRef>
              <c:f>'Ejercicios 5.'!$D$495:$D$498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5.'!$A$506</c:f>
              <c:strCache>
                <c:ptCount val="1"/>
                <c:pt idx="0">
                  <c:v>Qd=265-(3/2)Px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5.'!$A$510:$A$514</c:f>
              <c:numCache>
                <c:formatCode>General</c:formatCode>
                <c:ptCount val="5"/>
                <c:pt idx="0">
                  <c:v>265</c:v>
                </c:pt>
                <c:pt idx="1">
                  <c:v>262</c:v>
                </c:pt>
                <c:pt idx="2">
                  <c:v>259</c:v>
                </c:pt>
                <c:pt idx="3">
                  <c:v>91</c:v>
                </c:pt>
                <c:pt idx="4">
                  <c:v>0</c:v>
                </c:pt>
              </c:numCache>
            </c:numRef>
          </c:xVal>
          <c:yVal>
            <c:numRef>
              <c:f>'Ejercicios 5.'!$B$510:$B$514</c:f>
              <c:numCache>
                <c:formatCode>General</c:formatCode>
                <c:ptCount val="5"/>
                <c:pt idx="0">
                  <c:v>0</c:v>
                </c:pt>
                <c:pt idx="1">
                  <c:v>2</c:v>
                </c:pt>
                <c:pt idx="2">
                  <c:v>4</c:v>
                </c:pt>
                <c:pt idx="3">
                  <c:v>116</c:v>
                </c:pt>
                <c:pt idx="4" formatCode="0.0">
                  <c:v>176.66666666666666</c:v>
                </c:pt>
              </c:numCache>
            </c:numRef>
          </c:yVal>
          <c:smooth val="0"/>
          <c:extLst>
            <c:ext xmlns:c16="http://schemas.microsoft.com/office/drawing/2014/chart" uri="{C3380CC4-5D6E-409C-BE32-E72D297353CC}">
              <c16:uniqueId val="{00000000-F871-4DE5-BB27-86A221AD946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5.'!$A$522</c:f>
              <c:strCache>
                <c:ptCount val="1"/>
                <c:pt idx="0">
                  <c:v>Qd=397.5-(3/2)Px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5.'!$A$526:$A$530</c:f>
              <c:numCache>
                <c:formatCode>General</c:formatCode>
                <c:ptCount val="5"/>
                <c:pt idx="0">
                  <c:v>397.5</c:v>
                </c:pt>
                <c:pt idx="1">
                  <c:v>394.5</c:v>
                </c:pt>
                <c:pt idx="2">
                  <c:v>391.5</c:v>
                </c:pt>
                <c:pt idx="3">
                  <c:v>223.5</c:v>
                </c:pt>
                <c:pt idx="4">
                  <c:v>0</c:v>
                </c:pt>
              </c:numCache>
            </c:numRef>
          </c:xVal>
          <c:yVal>
            <c:numRef>
              <c:f>'Ejercicios 5.'!$B$526:$B$530</c:f>
              <c:numCache>
                <c:formatCode>General</c:formatCode>
                <c:ptCount val="5"/>
                <c:pt idx="0">
                  <c:v>0</c:v>
                </c:pt>
                <c:pt idx="1">
                  <c:v>2</c:v>
                </c:pt>
                <c:pt idx="2">
                  <c:v>4</c:v>
                </c:pt>
                <c:pt idx="3">
                  <c:v>116</c:v>
                </c:pt>
                <c:pt idx="4" formatCode="0.0">
                  <c:v>265</c:v>
                </c:pt>
              </c:numCache>
            </c:numRef>
          </c:yVal>
          <c:smooth val="0"/>
          <c:extLst>
            <c:ext xmlns:c16="http://schemas.microsoft.com/office/drawing/2014/chart" uri="{C3380CC4-5D6E-409C-BE32-E72D297353CC}">
              <c16:uniqueId val="{00000000-5291-4A5C-80B0-4F127CBF78D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5.'!$A$538</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5.'!$A$543:$A$546</c:f>
              <c:numCache>
                <c:formatCode>General</c:formatCode>
                <c:ptCount val="4"/>
                <c:pt idx="0">
                  <c:v>0</c:v>
                </c:pt>
                <c:pt idx="1">
                  <c:v>2</c:v>
                </c:pt>
                <c:pt idx="2">
                  <c:v>4</c:v>
                </c:pt>
                <c:pt idx="3">
                  <c:v>6</c:v>
                </c:pt>
              </c:numCache>
            </c:numRef>
          </c:xVal>
          <c:yVal>
            <c:numRef>
              <c:f>'Ejercicios 5.'!$B$543:$B$546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A289-4BA9-9324-1B10BA88C93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5.'!$A$554</c:f>
              <c:strCache>
                <c:ptCount val="1"/>
                <c:pt idx="0">
                  <c:v>Qs=-4+0.5Px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5.'!$A$558:$A$561</c:f>
              <c:numCache>
                <c:formatCode>General</c:formatCode>
                <c:ptCount val="4"/>
                <c:pt idx="0">
                  <c:v>0</c:v>
                </c:pt>
                <c:pt idx="1">
                  <c:v>1</c:v>
                </c:pt>
                <c:pt idx="2">
                  <c:v>2</c:v>
                </c:pt>
                <c:pt idx="3">
                  <c:v>3</c:v>
                </c:pt>
              </c:numCache>
            </c:numRef>
          </c:xVal>
          <c:yVal>
            <c:numRef>
              <c:f>'Ejercicios 5.'!$B$558:$B$561</c:f>
              <c:numCache>
                <c:formatCode>General</c:formatCode>
                <c:ptCount val="4"/>
                <c:pt idx="0">
                  <c:v>8</c:v>
                </c:pt>
                <c:pt idx="1">
                  <c:v>10</c:v>
                </c:pt>
                <c:pt idx="2">
                  <c:v>12</c:v>
                </c:pt>
                <c:pt idx="3">
                  <c:v>14</c:v>
                </c:pt>
              </c:numCache>
            </c:numRef>
          </c:yVal>
          <c:smooth val="0"/>
          <c:extLst>
            <c:ext xmlns:c16="http://schemas.microsoft.com/office/drawing/2014/chart" uri="{C3380CC4-5D6E-409C-BE32-E72D297353CC}">
              <c16:uniqueId val="{00000000-BF39-4E29-88FA-FD2EDF3B104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5.'!$A$589</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5.'!$A$593:$A$596</c:f>
              <c:numCache>
                <c:formatCode>General</c:formatCode>
                <c:ptCount val="4"/>
                <c:pt idx="0">
                  <c:v>0</c:v>
                </c:pt>
                <c:pt idx="1">
                  <c:v>8</c:v>
                </c:pt>
                <c:pt idx="2">
                  <c:v>16</c:v>
                </c:pt>
                <c:pt idx="3">
                  <c:v>24</c:v>
                </c:pt>
              </c:numCache>
            </c:numRef>
          </c:xVal>
          <c:yVal>
            <c:numRef>
              <c:f>'Ejercicios 5.'!$B$593:$B$596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5D63-45E7-9A66-9F09079D093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5.'!$A$570</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5.'!$A$574:$A$578</c:f>
              <c:numCache>
                <c:formatCode>General</c:formatCode>
                <c:ptCount val="5"/>
                <c:pt idx="0">
                  <c:v>-4</c:v>
                </c:pt>
                <c:pt idx="1">
                  <c:v>0</c:v>
                </c:pt>
                <c:pt idx="2">
                  <c:v>2</c:v>
                </c:pt>
                <c:pt idx="3">
                  <c:v>4</c:v>
                </c:pt>
                <c:pt idx="4">
                  <c:v>6</c:v>
                </c:pt>
              </c:numCache>
            </c:numRef>
          </c:xVal>
          <c:yVal>
            <c:numRef>
              <c:f>'Ejercicios 5.'!$B$574:$B$578</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6D11-4A9A-B2E3-8AA3428B0E39}"/>
            </c:ext>
          </c:extLst>
        </c:ser>
        <c:ser>
          <c:idx val="1"/>
          <c:order val="1"/>
          <c:tx>
            <c:strRef>
              <c:f>'Ejercicios 5.'!$C$570</c:f>
              <c:strCache>
                <c:ptCount val="1"/>
                <c:pt idx="0">
                  <c:v>Qs=-4+0.5Px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5.'!$C$574:$C$578</c:f>
              <c:numCache>
                <c:formatCode>General</c:formatCode>
                <c:ptCount val="5"/>
                <c:pt idx="0">
                  <c:v>-4</c:v>
                </c:pt>
                <c:pt idx="1">
                  <c:v>0</c:v>
                </c:pt>
                <c:pt idx="2">
                  <c:v>1</c:v>
                </c:pt>
                <c:pt idx="3">
                  <c:v>2</c:v>
                </c:pt>
                <c:pt idx="4">
                  <c:v>3</c:v>
                </c:pt>
              </c:numCache>
            </c:numRef>
          </c:xVal>
          <c:yVal>
            <c:numRef>
              <c:f>'Ejercicios 5.'!$D$574:$D$578</c:f>
              <c:numCache>
                <c:formatCode>General</c:formatCode>
                <c:ptCount val="5"/>
                <c:pt idx="0">
                  <c:v>0</c:v>
                </c:pt>
                <c:pt idx="1">
                  <c:v>8</c:v>
                </c:pt>
                <c:pt idx="2">
                  <c:v>10</c:v>
                </c:pt>
                <c:pt idx="3">
                  <c:v>12</c:v>
                </c:pt>
                <c:pt idx="4">
                  <c:v>14</c:v>
                </c:pt>
              </c:numCache>
            </c:numRef>
          </c:yVal>
          <c:smooth val="0"/>
          <c:extLst>
            <c:ext xmlns:c16="http://schemas.microsoft.com/office/drawing/2014/chart" uri="{C3380CC4-5D6E-409C-BE32-E72D297353CC}">
              <c16:uniqueId val="{00000001-6D11-4A9A-B2E3-8AA3428B0E3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5.'!$A$606</c:f>
              <c:strCache>
                <c:ptCount val="1"/>
                <c:pt idx="0">
                  <c:v>Qs=-16+(17/2)Px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5.'!$A$610:$A$613</c:f>
              <c:numCache>
                <c:formatCode>General</c:formatCode>
                <c:ptCount val="4"/>
                <c:pt idx="0">
                  <c:v>0</c:v>
                </c:pt>
                <c:pt idx="1">
                  <c:v>1</c:v>
                </c:pt>
                <c:pt idx="2">
                  <c:v>9.5</c:v>
                </c:pt>
                <c:pt idx="3">
                  <c:v>18</c:v>
                </c:pt>
              </c:numCache>
            </c:numRef>
          </c:xVal>
          <c:yVal>
            <c:numRef>
              <c:f>'Ejercicios 5.'!$B$610:$B$613</c:f>
              <c:numCache>
                <c:formatCode>General</c:formatCode>
                <c:ptCount val="4"/>
                <c:pt idx="0" formatCode="0.0">
                  <c:v>1.8823529411764706</c:v>
                </c:pt>
                <c:pt idx="1">
                  <c:v>2</c:v>
                </c:pt>
                <c:pt idx="2">
                  <c:v>3</c:v>
                </c:pt>
                <c:pt idx="3">
                  <c:v>4</c:v>
                </c:pt>
              </c:numCache>
            </c:numRef>
          </c:yVal>
          <c:smooth val="0"/>
          <c:extLst>
            <c:ext xmlns:c16="http://schemas.microsoft.com/office/drawing/2014/chart" uri="{C3380CC4-5D6E-409C-BE32-E72D297353CC}">
              <c16:uniqueId val="{00000000-9A30-4C10-BCAB-1DCE69B8C52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5.'!$A$622</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5.'!$A$626:$A$630</c:f>
              <c:numCache>
                <c:formatCode>General</c:formatCode>
                <c:ptCount val="5"/>
                <c:pt idx="0">
                  <c:v>-16</c:v>
                </c:pt>
                <c:pt idx="1">
                  <c:v>0</c:v>
                </c:pt>
                <c:pt idx="2">
                  <c:v>8</c:v>
                </c:pt>
                <c:pt idx="3">
                  <c:v>16</c:v>
                </c:pt>
                <c:pt idx="4">
                  <c:v>24</c:v>
                </c:pt>
              </c:numCache>
            </c:numRef>
          </c:xVal>
          <c:yVal>
            <c:numRef>
              <c:f>'Ejercicios 5.'!$B$626:$B$630</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B644-4199-834B-0C75FCD3C224}"/>
            </c:ext>
          </c:extLst>
        </c:ser>
        <c:ser>
          <c:idx val="1"/>
          <c:order val="1"/>
          <c:tx>
            <c:strRef>
              <c:f>'Ejercicios 5.'!$C$622</c:f>
              <c:strCache>
                <c:ptCount val="1"/>
                <c:pt idx="0">
                  <c:v>Qs=-16+(17/2)Px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5.'!$C$626:$C$630</c:f>
              <c:numCache>
                <c:formatCode>General</c:formatCode>
                <c:ptCount val="5"/>
                <c:pt idx="0">
                  <c:v>-16</c:v>
                </c:pt>
                <c:pt idx="1">
                  <c:v>0</c:v>
                </c:pt>
                <c:pt idx="2">
                  <c:v>1</c:v>
                </c:pt>
                <c:pt idx="3">
                  <c:v>9.5</c:v>
                </c:pt>
                <c:pt idx="4">
                  <c:v>18</c:v>
                </c:pt>
              </c:numCache>
            </c:numRef>
          </c:xVal>
          <c:yVal>
            <c:numRef>
              <c:f>'Ejercicios 5.'!$D$626:$D$630</c:f>
              <c:numCache>
                <c:formatCode>0.0</c:formatCode>
                <c:ptCount val="5"/>
                <c:pt idx="0">
                  <c:v>0</c:v>
                </c:pt>
                <c:pt idx="1">
                  <c:v>1.8823529411764706</c:v>
                </c:pt>
                <c:pt idx="2" formatCode="General">
                  <c:v>2</c:v>
                </c:pt>
                <c:pt idx="3" formatCode="General">
                  <c:v>3</c:v>
                </c:pt>
                <c:pt idx="4" formatCode="General">
                  <c:v>4</c:v>
                </c:pt>
              </c:numCache>
            </c:numRef>
          </c:yVal>
          <c:smooth val="0"/>
          <c:extLst>
            <c:ext xmlns:c16="http://schemas.microsoft.com/office/drawing/2014/chart" uri="{C3380CC4-5D6E-409C-BE32-E72D297353CC}">
              <c16:uniqueId val="{00000001-B644-4199-834B-0C75FCD3C22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5.'!$A$638</c:f>
              <c:strCache>
                <c:ptCount val="1"/>
                <c:pt idx="0">
                  <c:v>Qs=-65+6.5Px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5.'!$A$642:$A$645</c:f>
              <c:numCache>
                <c:formatCode>General</c:formatCode>
                <c:ptCount val="4"/>
                <c:pt idx="0">
                  <c:v>0</c:v>
                </c:pt>
                <c:pt idx="1">
                  <c:v>6.5</c:v>
                </c:pt>
                <c:pt idx="2">
                  <c:v>13</c:v>
                </c:pt>
                <c:pt idx="3">
                  <c:v>19.5</c:v>
                </c:pt>
              </c:numCache>
            </c:numRef>
          </c:xVal>
          <c:yVal>
            <c:numRef>
              <c:f>'Ejercicios 5.'!$B$642:$B$645</c:f>
              <c:numCache>
                <c:formatCode>General</c:formatCode>
                <c:ptCount val="4"/>
                <c:pt idx="0" formatCode="0.0">
                  <c:v>10</c:v>
                </c:pt>
                <c:pt idx="1">
                  <c:v>11</c:v>
                </c:pt>
                <c:pt idx="2">
                  <c:v>12</c:v>
                </c:pt>
                <c:pt idx="3">
                  <c:v>13</c:v>
                </c:pt>
              </c:numCache>
            </c:numRef>
          </c:yVal>
          <c:smooth val="0"/>
          <c:extLst>
            <c:ext xmlns:c16="http://schemas.microsoft.com/office/drawing/2014/chart" uri="{C3380CC4-5D6E-409C-BE32-E72D297353CC}">
              <c16:uniqueId val="{00000002-D32D-4B4C-811B-6B2467514FC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5.'!$A$656</c:f>
              <c:strCache>
                <c:ptCount val="1"/>
                <c:pt idx="0">
                  <c:v>Qs=-125+40Px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5.'!$A$660:$A$663</c:f>
              <c:numCache>
                <c:formatCode>General</c:formatCode>
                <c:ptCount val="4"/>
                <c:pt idx="0">
                  <c:v>-125</c:v>
                </c:pt>
                <c:pt idx="1">
                  <c:v>0</c:v>
                </c:pt>
                <c:pt idx="2">
                  <c:v>75</c:v>
                </c:pt>
                <c:pt idx="3">
                  <c:v>115</c:v>
                </c:pt>
              </c:numCache>
            </c:numRef>
          </c:xVal>
          <c:yVal>
            <c:numRef>
              <c:f>'Ejercicios 5.'!$B$660:$B$663</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D520-4703-BAEE-0AA306C8A6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5.'!$A$674</c:f>
              <c:strCache>
                <c:ptCount val="1"/>
                <c:pt idx="0">
                  <c:v>Qs=-125+20Px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5.'!$A$678:$A$681</c:f>
              <c:numCache>
                <c:formatCode>General</c:formatCode>
                <c:ptCount val="4"/>
                <c:pt idx="0">
                  <c:v>-125</c:v>
                </c:pt>
                <c:pt idx="1">
                  <c:v>0</c:v>
                </c:pt>
                <c:pt idx="2">
                  <c:v>15</c:v>
                </c:pt>
                <c:pt idx="3">
                  <c:v>35</c:v>
                </c:pt>
              </c:numCache>
            </c:numRef>
          </c:xVal>
          <c:yVal>
            <c:numRef>
              <c:f>'Ejercicios 5.'!$B$678:$B$681</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0-72B5-49C4-85EA-6141AE98EBA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5.'!$A$691</c:f>
              <c:strCache>
                <c:ptCount val="1"/>
                <c:pt idx="0">
                  <c:v>Qs=-125+40Px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5.'!$A$695:$A$698</c:f>
              <c:numCache>
                <c:formatCode>General</c:formatCode>
                <c:ptCount val="4"/>
                <c:pt idx="0">
                  <c:v>-125</c:v>
                </c:pt>
                <c:pt idx="1">
                  <c:v>0</c:v>
                </c:pt>
                <c:pt idx="2">
                  <c:v>75</c:v>
                </c:pt>
                <c:pt idx="3">
                  <c:v>115</c:v>
                </c:pt>
              </c:numCache>
            </c:numRef>
          </c:xVal>
          <c:yVal>
            <c:numRef>
              <c:f>'Ejercicios 5.'!$B$695:$B$698</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174C-426A-960B-034207FB03B6}"/>
            </c:ext>
          </c:extLst>
        </c:ser>
        <c:ser>
          <c:idx val="1"/>
          <c:order val="1"/>
          <c:tx>
            <c:strRef>
              <c:f>'Ejercicios 5.'!$C$691</c:f>
              <c:strCache>
                <c:ptCount val="1"/>
                <c:pt idx="0">
                  <c:v>Qs=-125+20Px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5.'!$C$695:$C$698</c:f>
              <c:numCache>
                <c:formatCode>General</c:formatCode>
                <c:ptCount val="4"/>
                <c:pt idx="0">
                  <c:v>-125</c:v>
                </c:pt>
                <c:pt idx="1">
                  <c:v>0</c:v>
                </c:pt>
                <c:pt idx="2">
                  <c:v>15</c:v>
                </c:pt>
                <c:pt idx="3">
                  <c:v>35</c:v>
                </c:pt>
              </c:numCache>
            </c:numRef>
          </c:xVal>
          <c:yVal>
            <c:numRef>
              <c:f>'Ejercicios 5.'!$D$695:$D$698</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1-174C-426A-960B-034207FB03B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5.'!$A$708</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5.'!$A$712:$A$715</c:f>
              <c:numCache>
                <c:formatCode>General</c:formatCode>
                <c:ptCount val="4"/>
                <c:pt idx="0">
                  <c:v>-7</c:v>
                </c:pt>
                <c:pt idx="1">
                  <c:v>0</c:v>
                </c:pt>
                <c:pt idx="2">
                  <c:v>1</c:v>
                </c:pt>
                <c:pt idx="3">
                  <c:v>2</c:v>
                </c:pt>
              </c:numCache>
            </c:numRef>
          </c:xVal>
          <c:yVal>
            <c:numRef>
              <c:f>'Ejercicios 5.'!$B$712:$B$715</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E96D-4B3C-8723-A9987F1323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5.'!$A$725</c:f>
              <c:strCache>
                <c:ptCount val="1"/>
                <c:pt idx="0">
                  <c:v>Qs=-12+0.5Px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5.'!$A$729:$A$732</c:f>
              <c:numCache>
                <c:formatCode>General</c:formatCode>
                <c:ptCount val="4"/>
                <c:pt idx="0">
                  <c:v>-12</c:v>
                </c:pt>
                <c:pt idx="1">
                  <c:v>0</c:v>
                </c:pt>
                <c:pt idx="2">
                  <c:v>1</c:v>
                </c:pt>
                <c:pt idx="3">
                  <c:v>2</c:v>
                </c:pt>
              </c:numCache>
            </c:numRef>
          </c:xVal>
          <c:yVal>
            <c:numRef>
              <c:f>'Ejercicios 5.'!$B$729:$B$733</c:f>
              <c:numCache>
                <c:formatCode>General</c:formatCode>
                <c:ptCount val="5"/>
                <c:pt idx="0" formatCode="0.0">
                  <c:v>0</c:v>
                </c:pt>
                <c:pt idx="1">
                  <c:v>24</c:v>
                </c:pt>
                <c:pt idx="2">
                  <c:v>26</c:v>
                </c:pt>
                <c:pt idx="3">
                  <c:v>28</c:v>
                </c:pt>
              </c:numCache>
            </c:numRef>
          </c:yVal>
          <c:smooth val="0"/>
          <c:extLst>
            <c:ext xmlns:c16="http://schemas.microsoft.com/office/drawing/2014/chart" uri="{C3380CC4-5D6E-409C-BE32-E72D297353CC}">
              <c16:uniqueId val="{00000000-37D4-4CAA-B269-57C3035A4C1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5.'!$A$744</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5.'!$A$748:$A$751</c:f>
              <c:numCache>
                <c:formatCode>General</c:formatCode>
                <c:ptCount val="4"/>
                <c:pt idx="0">
                  <c:v>-7</c:v>
                </c:pt>
                <c:pt idx="1">
                  <c:v>0</c:v>
                </c:pt>
                <c:pt idx="2">
                  <c:v>1</c:v>
                </c:pt>
                <c:pt idx="3">
                  <c:v>2</c:v>
                </c:pt>
              </c:numCache>
            </c:numRef>
          </c:xVal>
          <c:yVal>
            <c:numRef>
              <c:f>'Ejercicios 5.'!$B$748:$B$751</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B7FA-41B4-B590-700694129B48}"/>
            </c:ext>
          </c:extLst>
        </c:ser>
        <c:ser>
          <c:idx val="1"/>
          <c:order val="1"/>
          <c:tx>
            <c:strRef>
              <c:f>'Ejercicios 5.'!$C$744</c:f>
              <c:strCache>
                <c:ptCount val="1"/>
                <c:pt idx="0">
                  <c:v>Qs=-12+0.5Px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5.'!$C$748:$C$751</c:f>
              <c:numCache>
                <c:formatCode>General</c:formatCode>
                <c:ptCount val="4"/>
                <c:pt idx="0">
                  <c:v>-12</c:v>
                </c:pt>
                <c:pt idx="1">
                  <c:v>0</c:v>
                </c:pt>
                <c:pt idx="2">
                  <c:v>1</c:v>
                </c:pt>
                <c:pt idx="3">
                  <c:v>2</c:v>
                </c:pt>
              </c:numCache>
            </c:numRef>
          </c:xVal>
          <c:yVal>
            <c:numRef>
              <c:f>'Ejercicios 5.'!$D$748:$D$751</c:f>
              <c:numCache>
                <c:formatCode>General</c:formatCode>
                <c:ptCount val="4"/>
                <c:pt idx="0" formatCode="0.0">
                  <c:v>0</c:v>
                </c:pt>
                <c:pt idx="1">
                  <c:v>24</c:v>
                </c:pt>
                <c:pt idx="2">
                  <c:v>26</c:v>
                </c:pt>
                <c:pt idx="3">
                  <c:v>28</c:v>
                </c:pt>
              </c:numCache>
            </c:numRef>
          </c:yVal>
          <c:smooth val="0"/>
          <c:extLst>
            <c:ext xmlns:c16="http://schemas.microsoft.com/office/drawing/2014/chart" uri="{C3380CC4-5D6E-409C-BE32-E72D297353CC}">
              <c16:uniqueId val="{00000001-B7FA-41B4-B590-700694129B4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5.'!$A$761</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5.'!$A$765:$A$768</c:f>
              <c:numCache>
                <c:formatCode>General</c:formatCode>
                <c:ptCount val="4"/>
                <c:pt idx="0">
                  <c:v>-9</c:v>
                </c:pt>
                <c:pt idx="1">
                  <c:v>0</c:v>
                </c:pt>
                <c:pt idx="2">
                  <c:v>1.5</c:v>
                </c:pt>
                <c:pt idx="3">
                  <c:v>3</c:v>
                </c:pt>
              </c:numCache>
            </c:numRef>
          </c:xVal>
          <c:yVal>
            <c:numRef>
              <c:f>'Ejercicios 5.'!$B$765:$B$768</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65FF-4FC2-B85A-57FBBA74EEF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5.'!$A$778</c:f>
              <c:strCache>
                <c:ptCount val="1"/>
                <c:pt idx="0">
                  <c:v>Qs=-9+(3/8)Px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5.'!$A$782:$A$785</c:f>
              <c:numCache>
                <c:formatCode>General</c:formatCode>
                <c:ptCount val="4"/>
                <c:pt idx="0">
                  <c:v>-9</c:v>
                </c:pt>
                <c:pt idx="1">
                  <c:v>0</c:v>
                </c:pt>
                <c:pt idx="2">
                  <c:v>3</c:v>
                </c:pt>
                <c:pt idx="3">
                  <c:v>6</c:v>
                </c:pt>
              </c:numCache>
            </c:numRef>
          </c:xVal>
          <c:yVal>
            <c:numRef>
              <c:f>'Ejercicios 5.'!$B$782:$B$785</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0-F8E3-4769-AD13-2E3BF54553B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5.'!$A$796</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5.'!$A$800:$A$803</c:f>
              <c:numCache>
                <c:formatCode>General</c:formatCode>
                <c:ptCount val="4"/>
                <c:pt idx="0">
                  <c:v>-9</c:v>
                </c:pt>
                <c:pt idx="1">
                  <c:v>0</c:v>
                </c:pt>
                <c:pt idx="2">
                  <c:v>1.5</c:v>
                </c:pt>
                <c:pt idx="3">
                  <c:v>3</c:v>
                </c:pt>
              </c:numCache>
            </c:numRef>
          </c:xVal>
          <c:yVal>
            <c:numRef>
              <c:f>'Ejercicios 5.'!$B$800:$B$803</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3286-4DC6-B1AE-3B58EE8683AD}"/>
            </c:ext>
          </c:extLst>
        </c:ser>
        <c:ser>
          <c:idx val="1"/>
          <c:order val="1"/>
          <c:tx>
            <c:strRef>
              <c:f>'Ejercicios 5.'!$C$796</c:f>
              <c:strCache>
                <c:ptCount val="1"/>
                <c:pt idx="0">
                  <c:v>Qs=-9+(3/8)Px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5.'!$C$800:$C$803</c:f>
              <c:numCache>
                <c:formatCode>General</c:formatCode>
                <c:ptCount val="4"/>
                <c:pt idx="0">
                  <c:v>-9</c:v>
                </c:pt>
                <c:pt idx="1">
                  <c:v>0</c:v>
                </c:pt>
                <c:pt idx="2">
                  <c:v>3</c:v>
                </c:pt>
                <c:pt idx="3">
                  <c:v>6</c:v>
                </c:pt>
              </c:numCache>
            </c:numRef>
          </c:xVal>
          <c:yVal>
            <c:numRef>
              <c:f>'Ejercicios 5.'!$D$800:$D$803</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1-3286-4DC6-B1AE-3B58EE8683A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5.'!$A$812</c:f>
              <c:strCache>
                <c:ptCount val="1"/>
                <c:pt idx="0">
                  <c:v>Qs=-20+4Px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5.'!$A$816:$A$819</c:f>
              <c:numCache>
                <c:formatCode>General</c:formatCode>
                <c:ptCount val="4"/>
                <c:pt idx="0">
                  <c:v>-20</c:v>
                </c:pt>
                <c:pt idx="1">
                  <c:v>0</c:v>
                </c:pt>
                <c:pt idx="2">
                  <c:v>8</c:v>
                </c:pt>
                <c:pt idx="3">
                  <c:v>16</c:v>
                </c:pt>
              </c:numCache>
            </c:numRef>
          </c:xVal>
          <c:yVal>
            <c:numRef>
              <c:f>'Ejercicios 5.'!$B$816:$B$819</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0A96-45AD-AEFC-B2B6175624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5.'!$A$829</c:f>
              <c:strCache>
                <c:ptCount val="1"/>
                <c:pt idx="0">
                  <c:v>Qs=-30+(7/8)Px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5.'!$A$833:$A$836</c:f>
              <c:numCache>
                <c:formatCode>General</c:formatCode>
                <c:ptCount val="4"/>
                <c:pt idx="0">
                  <c:v>-30</c:v>
                </c:pt>
                <c:pt idx="1">
                  <c:v>0</c:v>
                </c:pt>
                <c:pt idx="2">
                  <c:v>0.625</c:v>
                </c:pt>
                <c:pt idx="3">
                  <c:v>5</c:v>
                </c:pt>
              </c:numCache>
            </c:numRef>
          </c:xVal>
          <c:yVal>
            <c:numRef>
              <c:f>'Ejercicios 5.'!$B$833:$B$836</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0-9616-485B-A47B-0A9A3D80C5C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5.'!$A$846</c:f>
              <c:strCache>
                <c:ptCount val="1"/>
                <c:pt idx="0">
                  <c:v>Qs=-20+4Px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5.'!$A$850:$A$853</c:f>
              <c:numCache>
                <c:formatCode>General</c:formatCode>
                <c:ptCount val="4"/>
                <c:pt idx="0">
                  <c:v>-20</c:v>
                </c:pt>
                <c:pt idx="1">
                  <c:v>0</c:v>
                </c:pt>
                <c:pt idx="2">
                  <c:v>8</c:v>
                </c:pt>
                <c:pt idx="3">
                  <c:v>16</c:v>
                </c:pt>
              </c:numCache>
            </c:numRef>
          </c:xVal>
          <c:yVal>
            <c:numRef>
              <c:f>'Ejercicios 5.'!$B$850:$B$853</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7344-471A-A150-6AEB94F316E4}"/>
            </c:ext>
          </c:extLst>
        </c:ser>
        <c:ser>
          <c:idx val="1"/>
          <c:order val="1"/>
          <c:tx>
            <c:strRef>
              <c:f>'Ejercicios 5.'!$C$846</c:f>
              <c:strCache>
                <c:ptCount val="1"/>
                <c:pt idx="0">
                  <c:v>Qs=-30+(7/8)Px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5.'!$C$850:$C$853</c:f>
              <c:numCache>
                <c:formatCode>General</c:formatCode>
                <c:ptCount val="4"/>
                <c:pt idx="0">
                  <c:v>-30</c:v>
                </c:pt>
                <c:pt idx="1">
                  <c:v>0</c:v>
                </c:pt>
                <c:pt idx="2">
                  <c:v>0.625</c:v>
                </c:pt>
                <c:pt idx="3">
                  <c:v>5</c:v>
                </c:pt>
              </c:numCache>
            </c:numRef>
          </c:xVal>
          <c:yVal>
            <c:numRef>
              <c:f>'Ejercicios 5.'!$D$850:$D$853</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1-7344-471A-A150-6AEB94F316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5.'!$A$863</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5.'!$A$867:$A$870</c:f>
              <c:numCache>
                <c:formatCode>General</c:formatCode>
                <c:ptCount val="4"/>
                <c:pt idx="0">
                  <c:v>-1.2</c:v>
                </c:pt>
                <c:pt idx="1">
                  <c:v>0</c:v>
                </c:pt>
                <c:pt idx="2">
                  <c:v>12.000000000000002</c:v>
                </c:pt>
                <c:pt idx="3">
                  <c:v>24.000000000000004</c:v>
                </c:pt>
              </c:numCache>
            </c:numRef>
          </c:xVal>
          <c:yVal>
            <c:numRef>
              <c:f>'Ejercicios 5.'!$B$867:$B$870</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2565-44EF-804D-86CA6DD741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5.'!$A$880</c:f>
              <c:strCache>
                <c:ptCount val="1"/>
                <c:pt idx="0">
                  <c:v>Qs=-30+12Px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5.'!$A$884:$A$887</c:f>
              <c:numCache>
                <c:formatCode>General</c:formatCode>
                <c:ptCount val="4"/>
                <c:pt idx="0">
                  <c:v>-30</c:v>
                </c:pt>
                <c:pt idx="1">
                  <c:v>0</c:v>
                </c:pt>
                <c:pt idx="2">
                  <c:v>30</c:v>
                </c:pt>
                <c:pt idx="3">
                  <c:v>60</c:v>
                </c:pt>
              </c:numCache>
            </c:numRef>
          </c:xVal>
          <c:yVal>
            <c:numRef>
              <c:f>'Ejercicios 5.'!$B$884:$B$887</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0-A8CC-4AF3-AA79-144B863D60C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5.'!$A$898</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5.'!$A$902:$A$905</c:f>
              <c:numCache>
                <c:formatCode>General</c:formatCode>
                <c:ptCount val="4"/>
                <c:pt idx="0">
                  <c:v>-1.2</c:v>
                </c:pt>
                <c:pt idx="1">
                  <c:v>0</c:v>
                </c:pt>
                <c:pt idx="2">
                  <c:v>12.000000000000002</c:v>
                </c:pt>
                <c:pt idx="3">
                  <c:v>24.000000000000004</c:v>
                </c:pt>
              </c:numCache>
            </c:numRef>
          </c:xVal>
          <c:yVal>
            <c:numRef>
              <c:f>'Ejercicios 5.'!$B$902:$B$905</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45C3-40CD-815E-C4F135172E32}"/>
            </c:ext>
          </c:extLst>
        </c:ser>
        <c:ser>
          <c:idx val="1"/>
          <c:order val="1"/>
          <c:tx>
            <c:strRef>
              <c:f>'Ejercicios 5.'!$C$898</c:f>
              <c:strCache>
                <c:ptCount val="1"/>
                <c:pt idx="0">
                  <c:v>Qs=-30+12Px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5.'!$C$902:$C$905</c:f>
              <c:numCache>
                <c:formatCode>General</c:formatCode>
                <c:ptCount val="4"/>
                <c:pt idx="0">
                  <c:v>-30</c:v>
                </c:pt>
                <c:pt idx="1">
                  <c:v>0</c:v>
                </c:pt>
                <c:pt idx="2">
                  <c:v>30</c:v>
                </c:pt>
                <c:pt idx="3">
                  <c:v>60</c:v>
                </c:pt>
              </c:numCache>
            </c:numRef>
          </c:xVal>
          <c:yVal>
            <c:numRef>
              <c:f>'Ejercicios 5.'!$D$902:$D$905</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1-45C3-40CD-815E-C4F135172E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5.'!$A$915</c:f>
              <c:strCache>
                <c:ptCount val="1"/>
                <c:pt idx="0">
                  <c:v>Qs=-8+3/2 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5.'!$A$919:$A$922</c:f>
              <c:numCache>
                <c:formatCode>General</c:formatCode>
                <c:ptCount val="4"/>
                <c:pt idx="0">
                  <c:v>-8</c:v>
                </c:pt>
                <c:pt idx="1">
                  <c:v>0</c:v>
                </c:pt>
                <c:pt idx="2">
                  <c:v>4</c:v>
                </c:pt>
                <c:pt idx="3">
                  <c:v>16</c:v>
                </c:pt>
              </c:numCache>
            </c:numRef>
          </c:xVal>
          <c:yVal>
            <c:numRef>
              <c:f>'Ejercicios 5.'!$B$919:$B$922</c:f>
              <c:numCache>
                <c:formatCode>0.0</c:formatCode>
                <c:ptCount val="4"/>
                <c:pt idx="0">
                  <c:v>0</c:v>
                </c:pt>
                <c:pt idx="1">
                  <c:v>5.333333333333333</c:v>
                </c:pt>
                <c:pt idx="2" formatCode="General">
                  <c:v>8</c:v>
                </c:pt>
                <c:pt idx="3" formatCode="General">
                  <c:v>16</c:v>
                </c:pt>
              </c:numCache>
            </c:numRef>
          </c:yVal>
          <c:smooth val="0"/>
          <c:extLst>
            <c:ext xmlns:c16="http://schemas.microsoft.com/office/drawing/2014/chart" uri="{C3380CC4-5D6E-409C-BE32-E72D297353CC}">
              <c16:uniqueId val="{00000000-C58A-4C0D-A8D5-AAB6DD27AB2B}"/>
            </c:ext>
          </c:extLst>
        </c:ser>
        <c:ser>
          <c:idx val="1"/>
          <c:order val="1"/>
          <c:tx>
            <c:strRef>
              <c:f>'Ejercicios 5.'!$C$915</c:f>
              <c:strCache>
                <c:ptCount val="1"/>
                <c:pt idx="0">
                  <c:v>QS=-200+37.5Px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5.'!$C$919:$C$922</c:f>
              <c:numCache>
                <c:formatCode>General</c:formatCode>
                <c:ptCount val="4"/>
                <c:pt idx="0">
                  <c:v>-200</c:v>
                </c:pt>
                <c:pt idx="1">
                  <c:v>0</c:v>
                </c:pt>
                <c:pt idx="2">
                  <c:v>100</c:v>
                </c:pt>
                <c:pt idx="3">
                  <c:v>400</c:v>
                </c:pt>
              </c:numCache>
            </c:numRef>
          </c:xVal>
          <c:yVal>
            <c:numRef>
              <c:f>'Ejercicios 5.'!$D$919:$D$922</c:f>
              <c:numCache>
                <c:formatCode>0.0</c:formatCode>
                <c:ptCount val="4"/>
                <c:pt idx="0">
                  <c:v>0</c:v>
                </c:pt>
                <c:pt idx="1">
                  <c:v>5.333333333333333</c:v>
                </c:pt>
                <c:pt idx="2">
                  <c:v>8</c:v>
                </c:pt>
                <c:pt idx="3">
                  <c:v>16</c:v>
                </c:pt>
              </c:numCache>
            </c:numRef>
          </c:yVal>
          <c:smooth val="0"/>
          <c:extLst>
            <c:ext xmlns:c16="http://schemas.microsoft.com/office/drawing/2014/chart" uri="{C3380CC4-5D6E-409C-BE32-E72D297353CC}">
              <c16:uniqueId val="{00000001-C58A-4C0D-A8D5-AAB6DD27AB2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5.'!$A$933</c:f>
              <c:strCache>
                <c:ptCount val="1"/>
                <c:pt idx="0">
                  <c:v>Qs=-6+0.5Px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5.'!$A$937:$A$940</c:f>
              <c:numCache>
                <c:formatCode>General</c:formatCode>
                <c:ptCount val="4"/>
                <c:pt idx="0">
                  <c:v>-6</c:v>
                </c:pt>
                <c:pt idx="1">
                  <c:v>0</c:v>
                </c:pt>
                <c:pt idx="2">
                  <c:v>6</c:v>
                </c:pt>
                <c:pt idx="3">
                  <c:v>12</c:v>
                </c:pt>
              </c:numCache>
            </c:numRef>
          </c:xVal>
          <c:yVal>
            <c:numRef>
              <c:f>'Ejercicios 5.'!$B$937:$B$940</c:f>
              <c:numCache>
                <c:formatCode>0.0</c:formatCode>
                <c:ptCount val="4"/>
                <c:pt idx="0">
                  <c:v>0</c:v>
                </c:pt>
                <c:pt idx="1">
                  <c:v>12</c:v>
                </c:pt>
                <c:pt idx="2" formatCode="General">
                  <c:v>24</c:v>
                </c:pt>
                <c:pt idx="3" formatCode="General">
                  <c:v>36</c:v>
                </c:pt>
              </c:numCache>
            </c:numRef>
          </c:yVal>
          <c:smooth val="0"/>
          <c:extLst>
            <c:ext xmlns:c16="http://schemas.microsoft.com/office/drawing/2014/chart" uri="{C3380CC4-5D6E-409C-BE32-E72D297353CC}">
              <c16:uniqueId val="{00000000-2015-4D9E-A57D-D8E7224CE085}"/>
            </c:ext>
          </c:extLst>
        </c:ser>
        <c:ser>
          <c:idx val="1"/>
          <c:order val="1"/>
          <c:tx>
            <c:strRef>
              <c:f>'Ejercicios 5.'!$C$933</c:f>
              <c:strCache>
                <c:ptCount val="1"/>
                <c:pt idx="0">
                  <c:v>QS=-90+7.5Px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5.'!$C$937:$C$940</c:f>
              <c:numCache>
                <c:formatCode>General</c:formatCode>
                <c:ptCount val="4"/>
                <c:pt idx="0">
                  <c:v>-90</c:v>
                </c:pt>
                <c:pt idx="1">
                  <c:v>0</c:v>
                </c:pt>
                <c:pt idx="2">
                  <c:v>90</c:v>
                </c:pt>
                <c:pt idx="3">
                  <c:v>180</c:v>
                </c:pt>
              </c:numCache>
            </c:numRef>
          </c:xVal>
          <c:yVal>
            <c:numRef>
              <c:f>'Ejercicios 5.'!$D$937:$D$940</c:f>
              <c:numCache>
                <c:formatCode>0.0</c:formatCode>
                <c:ptCount val="4"/>
                <c:pt idx="0">
                  <c:v>0</c:v>
                </c:pt>
                <c:pt idx="1">
                  <c:v>12</c:v>
                </c:pt>
                <c:pt idx="2">
                  <c:v>24</c:v>
                </c:pt>
                <c:pt idx="3">
                  <c:v>36</c:v>
                </c:pt>
              </c:numCache>
            </c:numRef>
          </c:yVal>
          <c:smooth val="0"/>
          <c:extLst>
            <c:ext xmlns:c16="http://schemas.microsoft.com/office/drawing/2014/chart" uri="{C3380CC4-5D6E-409C-BE32-E72D297353CC}">
              <c16:uniqueId val="{00000001-2015-4D9E-A57D-D8E7224CE08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5.'!$A$949</c:f>
              <c:strCache>
                <c:ptCount val="1"/>
                <c:pt idx="0">
                  <c:v>Qs=-2+Px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5.'!$A$953:$A$956</c:f>
              <c:numCache>
                <c:formatCode>General</c:formatCode>
                <c:ptCount val="4"/>
                <c:pt idx="0">
                  <c:v>-2</c:v>
                </c:pt>
                <c:pt idx="1">
                  <c:v>0</c:v>
                </c:pt>
                <c:pt idx="2">
                  <c:v>6</c:v>
                </c:pt>
                <c:pt idx="3">
                  <c:v>10</c:v>
                </c:pt>
              </c:numCache>
            </c:numRef>
          </c:xVal>
          <c:yVal>
            <c:numRef>
              <c:f>'Ejercicios 5.'!$B$953:$B$956</c:f>
              <c:numCache>
                <c:formatCode>0.0</c:formatCode>
                <c:ptCount val="4"/>
                <c:pt idx="0">
                  <c:v>0</c:v>
                </c:pt>
                <c:pt idx="1">
                  <c:v>2</c:v>
                </c:pt>
                <c:pt idx="2" formatCode="General">
                  <c:v>8</c:v>
                </c:pt>
                <c:pt idx="3" formatCode="General">
                  <c:v>12</c:v>
                </c:pt>
              </c:numCache>
            </c:numRef>
          </c:yVal>
          <c:smooth val="0"/>
          <c:extLst>
            <c:ext xmlns:c16="http://schemas.microsoft.com/office/drawing/2014/chart" uri="{C3380CC4-5D6E-409C-BE32-E72D297353CC}">
              <c16:uniqueId val="{00000000-02F3-45B6-8457-E4CC7706B482}"/>
            </c:ext>
          </c:extLst>
        </c:ser>
        <c:ser>
          <c:idx val="1"/>
          <c:order val="1"/>
          <c:tx>
            <c:strRef>
              <c:f>'Ejercicios 5.'!$C$949</c:f>
              <c:strCache>
                <c:ptCount val="1"/>
                <c:pt idx="0">
                  <c:v>QS=-120+60Px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5.'!$C$953:$C$956</c:f>
              <c:numCache>
                <c:formatCode>General</c:formatCode>
                <c:ptCount val="4"/>
                <c:pt idx="0">
                  <c:v>-120</c:v>
                </c:pt>
                <c:pt idx="1">
                  <c:v>0</c:v>
                </c:pt>
                <c:pt idx="2">
                  <c:v>360</c:v>
                </c:pt>
                <c:pt idx="3">
                  <c:v>600</c:v>
                </c:pt>
              </c:numCache>
            </c:numRef>
          </c:xVal>
          <c:yVal>
            <c:numRef>
              <c:f>'Ejercicios 5.'!$D$953:$D$956</c:f>
              <c:numCache>
                <c:formatCode>0.0</c:formatCode>
                <c:ptCount val="4"/>
                <c:pt idx="0">
                  <c:v>0</c:v>
                </c:pt>
                <c:pt idx="1">
                  <c:v>2</c:v>
                </c:pt>
                <c:pt idx="2">
                  <c:v>8</c:v>
                </c:pt>
                <c:pt idx="3">
                  <c:v>12</c:v>
                </c:pt>
              </c:numCache>
            </c:numRef>
          </c:yVal>
          <c:smooth val="0"/>
          <c:extLst>
            <c:ext xmlns:c16="http://schemas.microsoft.com/office/drawing/2014/chart" uri="{C3380CC4-5D6E-409C-BE32-E72D297353CC}">
              <c16:uniqueId val="{00000001-02F3-45B6-8457-E4CC7706B4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5.'!$A$967</c:f>
              <c:strCache>
                <c:ptCount val="1"/>
                <c:pt idx="0">
                  <c:v>Qs=-32+(8/10)Px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5.'!$A$971:$A$974</c:f>
              <c:numCache>
                <c:formatCode>General</c:formatCode>
                <c:ptCount val="4"/>
                <c:pt idx="0">
                  <c:v>-32</c:v>
                </c:pt>
                <c:pt idx="1">
                  <c:v>0</c:v>
                </c:pt>
                <c:pt idx="2">
                  <c:v>32</c:v>
                </c:pt>
                <c:pt idx="3">
                  <c:v>96</c:v>
                </c:pt>
              </c:numCache>
            </c:numRef>
          </c:xVal>
          <c:yVal>
            <c:numRef>
              <c:f>'Ejercicios 5.'!$B$971:$B$974</c:f>
              <c:numCache>
                <c:formatCode>0.0</c:formatCode>
                <c:ptCount val="4"/>
                <c:pt idx="0">
                  <c:v>0</c:v>
                </c:pt>
                <c:pt idx="1">
                  <c:v>40</c:v>
                </c:pt>
                <c:pt idx="2" formatCode="General">
                  <c:v>80</c:v>
                </c:pt>
                <c:pt idx="3" formatCode="General">
                  <c:v>160</c:v>
                </c:pt>
              </c:numCache>
            </c:numRef>
          </c:yVal>
          <c:smooth val="0"/>
          <c:extLst>
            <c:ext xmlns:c16="http://schemas.microsoft.com/office/drawing/2014/chart" uri="{C3380CC4-5D6E-409C-BE32-E72D297353CC}">
              <c16:uniqueId val="{00000000-1235-4E61-9A0E-4A077BDF6B6D}"/>
            </c:ext>
          </c:extLst>
        </c:ser>
        <c:ser>
          <c:idx val="1"/>
          <c:order val="1"/>
          <c:tx>
            <c:strRef>
              <c:f>'Ejercicios 5.'!$C$967</c:f>
              <c:strCache>
                <c:ptCount val="1"/>
                <c:pt idx="0">
                  <c:v>QS=-320+8Px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5.'!$C$971:$C$974</c:f>
              <c:numCache>
                <c:formatCode>General</c:formatCode>
                <c:ptCount val="4"/>
                <c:pt idx="0">
                  <c:v>-320</c:v>
                </c:pt>
                <c:pt idx="1">
                  <c:v>0</c:v>
                </c:pt>
                <c:pt idx="2">
                  <c:v>320</c:v>
                </c:pt>
                <c:pt idx="3">
                  <c:v>960</c:v>
                </c:pt>
              </c:numCache>
            </c:numRef>
          </c:xVal>
          <c:yVal>
            <c:numRef>
              <c:f>'Ejercicios 5.'!$D$971:$D$974</c:f>
              <c:numCache>
                <c:formatCode>0.0</c:formatCode>
                <c:ptCount val="4"/>
                <c:pt idx="0">
                  <c:v>0</c:v>
                </c:pt>
                <c:pt idx="1">
                  <c:v>40</c:v>
                </c:pt>
                <c:pt idx="2">
                  <c:v>80</c:v>
                </c:pt>
                <c:pt idx="3">
                  <c:v>160</c:v>
                </c:pt>
              </c:numCache>
            </c:numRef>
          </c:yVal>
          <c:smooth val="0"/>
          <c:extLst>
            <c:ext xmlns:c16="http://schemas.microsoft.com/office/drawing/2014/chart" uri="{C3380CC4-5D6E-409C-BE32-E72D297353CC}">
              <c16:uniqueId val="{00000001-1235-4E61-9A0E-4A077BDF6B6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5.'!$A$985</c:f>
              <c:strCache>
                <c:ptCount val="1"/>
                <c:pt idx="0">
                  <c:v>Qs=-5+1.5Px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5.'!$A$989:$A$992</c:f>
              <c:numCache>
                <c:formatCode>General</c:formatCode>
                <c:ptCount val="4"/>
                <c:pt idx="0">
                  <c:v>-5</c:v>
                </c:pt>
                <c:pt idx="1">
                  <c:v>0</c:v>
                </c:pt>
                <c:pt idx="2">
                  <c:v>2.5</c:v>
                </c:pt>
                <c:pt idx="3">
                  <c:v>10</c:v>
                </c:pt>
              </c:numCache>
            </c:numRef>
          </c:xVal>
          <c:yVal>
            <c:numRef>
              <c:f>'Ejercicios 5.'!$B$989:$B$992</c:f>
              <c:numCache>
                <c:formatCode>0.0</c:formatCode>
                <c:ptCount val="4"/>
                <c:pt idx="0">
                  <c:v>0</c:v>
                </c:pt>
                <c:pt idx="1">
                  <c:v>3.3333333333333335</c:v>
                </c:pt>
                <c:pt idx="2" formatCode="General">
                  <c:v>5</c:v>
                </c:pt>
                <c:pt idx="3" formatCode="General">
                  <c:v>10</c:v>
                </c:pt>
              </c:numCache>
            </c:numRef>
          </c:yVal>
          <c:smooth val="0"/>
          <c:extLst>
            <c:ext xmlns:c16="http://schemas.microsoft.com/office/drawing/2014/chart" uri="{C3380CC4-5D6E-409C-BE32-E72D297353CC}">
              <c16:uniqueId val="{00000000-625C-45CD-AA2B-1DD83A2AA752}"/>
            </c:ext>
          </c:extLst>
        </c:ser>
        <c:ser>
          <c:idx val="1"/>
          <c:order val="1"/>
          <c:tx>
            <c:strRef>
              <c:f>'Ejercicios 5.'!$C$985</c:f>
              <c:strCache>
                <c:ptCount val="1"/>
                <c:pt idx="0">
                  <c:v>QS=-225+67.5Px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5.'!$C$989:$C$992</c:f>
              <c:numCache>
                <c:formatCode>General</c:formatCode>
                <c:ptCount val="4"/>
                <c:pt idx="0">
                  <c:v>-225</c:v>
                </c:pt>
                <c:pt idx="1">
                  <c:v>0</c:v>
                </c:pt>
                <c:pt idx="2">
                  <c:v>112.5</c:v>
                </c:pt>
                <c:pt idx="3">
                  <c:v>450</c:v>
                </c:pt>
              </c:numCache>
            </c:numRef>
          </c:xVal>
          <c:yVal>
            <c:numRef>
              <c:f>'Ejercicios 5.'!$D$989:$D$992</c:f>
              <c:numCache>
                <c:formatCode>0.0</c:formatCode>
                <c:ptCount val="4"/>
                <c:pt idx="0">
                  <c:v>0</c:v>
                </c:pt>
                <c:pt idx="1">
                  <c:v>3.3333333333333335</c:v>
                </c:pt>
                <c:pt idx="2">
                  <c:v>5</c:v>
                </c:pt>
                <c:pt idx="3">
                  <c:v>10</c:v>
                </c:pt>
              </c:numCache>
            </c:numRef>
          </c:yVal>
          <c:smooth val="0"/>
          <c:extLst>
            <c:ext xmlns:c16="http://schemas.microsoft.com/office/drawing/2014/chart" uri="{C3380CC4-5D6E-409C-BE32-E72D297353CC}">
              <c16:uniqueId val="{00000001-625C-45CD-AA2B-1DD83A2AA75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5.'!$A$3:$A$6</c:f>
              <c:numCache>
                <c:formatCode>General</c:formatCode>
                <c:ptCount val="4"/>
                <c:pt idx="0">
                  <c:v>12</c:v>
                </c:pt>
                <c:pt idx="1">
                  <c:v>8</c:v>
                </c:pt>
                <c:pt idx="2">
                  <c:v>4</c:v>
                </c:pt>
                <c:pt idx="3">
                  <c:v>0</c:v>
                </c:pt>
              </c:numCache>
            </c:numRef>
          </c:xVal>
          <c:yVal>
            <c:numRef>
              <c:f>'Ejercicios 5.'!$B$3:$B$6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5.'!$A$18:$A$21</c:f>
              <c:numCache>
                <c:formatCode>General</c:formatCode>
                <c:ptCount val="4"/>
                <c:pt idx="0">
                  <c:v>12</c:v>
                </c:pt>
                <c:pt idx="1">
                  <c:v>8</c:v>
                </c:pt>
                <c:pt idx="2">
                  <c:v>4</c:v>
                </c:pt>
                <c:pt idx="3">
                  <c:v>0</c:v>
                </c:pt>
              </c:numCache>
            </c:numRef>
          </c:xVal>
          <c:yVal>
            <c:numRef>
              <c:f>'Ejercicios 5.'!$B$18:$B$21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5.'!$A$33:$A$36</c:f>
              <c:numCache>
                <c:formatCode>General</c:formatCode>
                <c:ptCount val="4"/>
                <c:pt idx="0">
                  <c:v>12</c:v>
                </c:pt>
                <c:pt idx="1">
                  <c:v>8</c:v>
                </c:pt>
                <c:pt idx="2">
                  <c:v>4</c:v>
                </c:pt>
                <c:pt idx="3">
                  <c:v>0</c:v>
                </c:pt>
              </c:numCache>
            </c:numRef>
          </c:xVal>
          <c:yVal>
            <c:numRef>
              <c:f>'Ejercicios 5.'!$B$33:$B$36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5.'!$A$51:$A$54</c:f>
              <c:numCache>
                <c:formatCode>General</c:formatCode>
                <c:ptCount val="4"/>
                <c:pt idx="0">
                  <c:v>12</c:v>
                </c:pt>
                <c:pt idx="1">
                  <c:v>8</c:v>
                </c:pt>
                <c:pt idx="2">
                  <c:v>4</c:v>
                </c:pt>
                <c:pt idx="3">
                  <c:v>0</c:v>
                </c:pt>
              </c:numCache>
            </c:numRef>
          </c:xVal>
          <c:yVal>
            <c:numRef>
              <c:f>'Ejercicios 5.'!$B$51:$B$54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5.'!$C$51:$C$54</c:f>
              <c:numCache>
                <c:formatCode>General</c:formatCode>
                <c:ptCount val="4"/>
                <c:pt idx="0">
                  <c:v>12</c:v>
                </c:pt>
                <c:pt idx="1">
                  <c:v>8</c:v>
                </c:pt>
                <c:pt idx="2">
                  <c:v>4</c:v>
                </c:pt>
                <c:pt idx="3">
                  <c:v>0</c:v>
                </c:pt>
              </c:numCache>
            </c:numRef>
          </c:xVal>
          <c:yVal>
            <c:numRef>
              <c:f>'Ejercicios 5.'!$D$51:$D$54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5.'!$E$51:$E$54</c:f>
              <c:numCache>
                <c:formatCode>General</c:formatCode>
                <c:ptCount val="4"/>
                <c:pt idx="0">
                  <c:v>12</c:v>
                </c:pt>
                <c:pt idx="1">
                  <c:v>8</c:v>
                </c:pt>
                <c:pt idx="2">
                  <c:v>4</c:v>
                </c:pt>
                <c:pt idx="3">
                  <c:v>0</c:v>
                </c:pt>
              </c:numCache>
            </c:numRef>
          </c:xVal>
          <c:yVal>
            <c:numRef>
              <c:f>'Ejercicios 5.'!$F$51:$F$54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5.'!$A$66:$A$69</c:f>
              <c:numCache>
                <c:formatCode>General</c:formatCode>
                <c:ptCount val="4"/>
                <c:pt idx="0">
                  <c:v>150</c:v>
                </c:pt>
                <c:pt idx="1">
                  <c:v>100</c:v>
                </c:pt>
                <c:pt idx="2">
                  <c:v>50</c:v>
                </c:pt>
                <c:pt idx="3">
                  <c:v>0</c:v>
                </c:pt>
              </c:numCache>
            </c:numRef>
          </c:xVal>
          <c:yVal>
            <c:numRef>
              <c:f>'Ejercicios 5.'!$B$66:$B$69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5.'!$A$82:$A$85</c:f>
              <c:numCache>
                <c:formatCode>General</c:formatCode>
                <c:ptCount val="4"/>
                <c:pt idx="0">
                  <c:v>150</c:v>
                </c:pt>
                <c:pt idx="1">
                  <c:v>102</c:v>
                </c:pt>
                <c:pt idx="2">
                  <c:v>54</c:v>
                </c:pt>
                <c:pt idx="3">
                  <c:v>0</c:v>
                </c:pt>
              </c:numCache>
            </c:numRef>
          </c:xVal>
          <c:yVal>
            <c:numRef>
              <c:f>'Ejercicios 5.'!$B$82:$B$85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5.'!$A$97:$A$100</c:f>
              <c:numCache>
                <c:formatCode>General</c:formatCode>
                <c:ptCount val="4"/>
                <c:pt idx="0">
                  <c:v>150</c:v>
                </c:pt>
                <c:pt idx="1">
                  <c:v>100</c:v>
                </c:pt>
                <c:pt idx="2">
                  <c:v>50</c:v>
                </c:pt>
                <c:pt idx="3">
                  <c:v>0</c:v>
                </c:pt>
              </c:numCache>
            </c:numRef>
          </c:xVal>
          <c:yVal>
            <c:numRef>
              <c:f>'Ejercicios 5.'!$B$97:$B$100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5.'!$A$113:$A$116</c:f>
              <c:numCache>
                <c:formatCode>General</c:formatCode>
                <c:ptCount val="4"/>
                <c:pt idx="0">
                  <c:v>150</c:v>
                </c:pt>
                <c:pt idx="1">
                  <c:v>100</c:v>
                </c:pt>
                <c:pt idx="2">
                  <c:v>50</c:v>
                </c:pt>
                <c:pt idx="3">
                  <c:v>0</c:v>
                </c:pt>
              </c:numCache>
            </c:numRef>
          </c:xVal>
          <c:yVal>
            <c:numRef>
              <c:f>'Ejercicios 5.'!$B$113:$B$116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5.'!$C$113:$C$116</c:f>
              <c:numCache>
                <c:formatCode>General</c:formatCode>
                <c:ptCount val="4"/>
                <c:pt idx="0">
                  <c:v>150</c:v>
                </c:pt>
                <c:pt idx="1">
                  <c:v>102</c:v>
                </c:pt>
                <c:pt idx="2">
                  <c:v>54</c:v>
                </c:pt>
                <c:pt idx="3">
                  <c:v>0</c:v>
                </c:pt>
              </c:numCache>
            </c:numRef>
          </c:xVal>
          <c:yVal>
            <c:numRef>
              <c:f>'Ejercicios 5.'!$D$113:$D$116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5.'!$E$113:$E$116</c:f>
              <c:numCache>
                <c:formatCode>General</c:formatCode>
                <c:ptCount val="4"/>
                <c:pt idx="0">
                  <c:v>150</c:v>
                </c:pt>
                <c:pt idx="1">
                  <c:v>100</c:v>
                </c:pt>
                <c:pt idx="2">
                  <c:v>50</c:v>
                </c:pt>
                <c:pt idx="3">
                  <c:v>0</c:v>
                </c:pt>
              </c:numCache>
            </c:numRef>
          </c:xVal>
          <c:yVal>
            <c:numRef>
              <c:f>'Ejercicios 5.'!$F$113:$F$116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5.'!$A$129:$A$132</c:f>
              <c:numCache>
                <c:formatCode>General</c:formatCode>
                <c:ptCount val="4"/>
                <c:pt idx="0">
                  <c:v>65</c:v>
                </c:pt>
                <c:pt idx="1">
                  <c:v>43</c:v>
                </c:pt>
                <c:pt idx="2">
                  <c:v>21</c:v>
                </c:pt>
                <c:pt idx="3">
                  <c:v>0</c:v>
                </c:pt>
              </c:numCache>
            </c:numRef>
          </c:xVal>
          <c:yVal>
            <c:numRef>
              <c:f>'Ejercicios 5.'!$B$129:$B$132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5.'!$A$145:$A$148</c:f>
              <c:numCache>
                <c:formatCode>General</c:formatCode>
                <c:ptCount val="4"/>
                <c:pt idx="0">
                  <c:v>65</c:v>
                </c:pt>
                <c:pt idx="1">
                  <c:v>43</c:v>
                </c:pt>
                <c:pt idx="2">
                  <c:v>21</c:v>
                </c:pt>
                <c:pt idx="3">
                  <c:v>0</c:v>
                </c:pt>
              </c:numCache>
            </c:numRef>
          </c:xVal>
          <c:yVal>
            <c:numRef>
              <c:f>'Ejercicios 5.'!$B$145:$B$148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5.'!$A$160:$A$163</c:f>
              <c:numCache>
                <c:formatCode>General</c:formatCode>
                <c:ptCount val="4"/>
                <c:pt idx="0">
                  <c:v>65</c:v>
                </c:pt>
                <c:pt idx="1">
                  <c:v>45.5</c:v>
                </c:pt>
                <c:pt idx="2">
                  <c:v>26</c:v>
                </c:pt>
                <c:pt idx="3">
                  <c:v>0</c:v>
                </c:pt>
              </c:numCache>
            </c:numRef>
          </c:xVal>
          <c:yVal>
            <c:numRef>
              <c:f>'Ejercicios 5.'!$B$160:$B$163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5.'!$C$160:$C$163</c:f>
              <c:numCache>
                <c:formatCode>General</c:formatCode>
                <c:ptCount val="4"/>
                <c:pt idx="0">
                  <c:v>65</c:v>
                </c:pt>
                <c:pt idx="1">
                  <c:v>43</c:v>
                </c:pt>
                <c:pt idx="2">
                  <c:v>21</c:v>
                </c:pt>
                <c:pt idx="3">
                  <c:v>0</c:v>
                </c:pt>
              </c:numCache>
            </c:numRef>
          </c:xVal>
          <c:yVal>
            <c:numRef>
              <c:f>'Ejercicios 5.'!$D$160:$D$163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5.'!$E$160:$E$163</c:f>
              <c:numCache>
                <c:formatCode>General</c:formatCode>
                <c:ptCount val="4"/>
                <c:pt idx="0">
                  <c:v>65</c:v>
                </c:pt>
                <c:pt idx="1">
                  <c:v>43</c:v>
                </c:pt>
                <c:pt idx="2">
                  <c:v>21</c:v>
                </c:pt>
                <c:pt idx="3">
                  <c:v>0</c:v>
                </c:pt>
              </c:numCache>
            </c:numRef>
          </c:xVal>
          <c:yVal>
            <c:numRef>
              <c:f>'Ejercicios 5.'!$F$160:$F$163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5.'!$A$175:$A$178</c:f>
              <c:numCache>
                <c:formatCode>General</c:formatCode>
                <c:ptCount val="4"/>
                <c:pt idx="0">
                  <c:v>24</c:v>
                </c:pt>
                <c:pt idx="1">
                  <c:v>16</c:v>
                </c:pt>
                <c:pt idx="2">
                  <c:v>8</c:v>
                </c:pt>
                <c:pt idx="3">
                  <c:v>0</c:v>
                </c:pt>
              </c:numCache>
            </c:numRef>
          </c:xVal>
          <c:yVal>
            <c:numRef>
              <c:f>'Ejercicios 5.'!$B$175:$B$178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5.'!$A$190:$A$193</c:f>
              <c:numCache>
                <c:formatCode>General</c:formatCode>
                <c:ptCount val="4"/>
                <c:pt idx="0">
                  <c:v>32</c:v>
                </c:pt>
                <c:pt idx="1">
                  <c:v>21.5</c:v>
                </c:pt>
                <c:pt idx="2">
                  <c:v>11</c:v>
                </c:pt>
                <c:pt idx="3">
                  <c:v>0</c:v>
                </c:pt>
              </c:numCache>
            </c:numRef>
          </c:xVal>
          <c:yVal>
            <c:numRef>
              <c:f>'Ejercicios 5.'!$B$190:$B$193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5.'!$A$205:$A$208</c:f>
              <c:numCache>
                <c:formatCode>General</c:formatCode>
                <c:ptCount val="4"/>
                <c:pt idx="0">
                  <c:v>44</c:v>
                </c:pt>
                <c:pt idx="1">
                  <c:v>29</c:v>
                </c:pt>
                <c:pt idx="2">
                  <c:v>14</c:v>
                </c:pt>
                <c:pt idx="3">
                  <c:v>0</c:v>
                </c:pt>
              </c:numCache>
            </c:numRef>
          </c:xVal>
          <c:yVal>
            <c:numRef>
              <c:f>'Ejercicios 5.'!$B$205:$B$208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5.'!$A$220:$A$223</c:f>
              <c:numCache>
                <c:formatCode>General</c:formatCode>
                <c:ptCount val="4"/>
                <c:pt idx="0">
                  <c:v>24</c:v>
                </c:pt>
                <c:pt idx="1">
                  <c:v>16</c:v>
                </c:pt>
                <c:pt idx="2">
                  <c:v>8</c:v>
                </c:pt>
                <c:pt idx="3">
                  <c:v>0</c:v>
                </c:pt>
              </c:numCache>
            </c:numRef>
          </c:xVal>
          <c:yVal>
            <c:numRef>
              <c:f>'Ejercicios 5.'!$B$220:$B$223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5.'!$C$220:$C$223</c:f>
              <c:numCache>
                <c:formatCode>General</c:formatCode>
                <c:ptCount val="4"/>
                <c:pt idx="0">
                  <c:v>32</c:v>
                </c:pt>
                <c:pt idx="1">
                  <c:v>21</c:v>
                </c:pt>
                <c:pt idx="2">
                  <c:v>11</c:v>
                </c:pt>
                <c:pt idx="3">
                  <c:v>0</c:v>
                </c:pt>
              </c:numCache>
            </c:numRef>
          </c:xVal>
          <c:yVal>
            <c:numRef>
              <c:f>'Ejercicios 5.'!$D$220:$D$223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5.'!$E$220:$E$223</c:f>
              <c:numCache>
                <c:formatCode>General</c:formatCode>
                <c:ptCount val="4"/>
                <c:pt idx="0">
                  <c:v>44</c:v>
                </c:pt>
                <c:pt idx="1">
                  <c:v>29</c:v>
                </c:pt>
                <c:pt idx="2">
                  <c:v>14</c:v>
                </c:pt>
                <c:pt idx="3">
                  <c:v>0</c:v>
                </c:pt>
              </c:numCache>
            </c:numRef>
          </c:xVal>
          <c:yVal>
            <c:numRef>
              <c:f>'Ejercicios 5.'!$F$220:$F$223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5.'!$A$236:$A$239</c:f>
              <c:numCache>
                <c:formatCode>General</c:formatCode>
                <c:ptCount val="4"/>
                <c:pt idx="0">
                  <c:v>50</c:v>
                </c:pt>
                <c:pt idx="1">
                  <c:v>33</c:v>
                </c:pt>
                <c:pt idx="2">
                  <c:v>17</c:v>
                </c:pt>
                <c:pt idx="3">
                  <c:v>0</c:v>
                </c:pt>
              </c:numCache>
            </c:numRef>
          </c:xVal>
          <c:yVal>
            <c:numRef>
              <c:f>'Ejercicios 5.'!$B$236:$B$239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5.'!$A$252:$A$255</c:f>
              <c:numCache>
                <c:formatCode>General</c:formatCode>
                <c:ptCount val="4"/>
                <c:pt idx="0">
                  <c:v>75</c:v>
                </c:pt>
                <c:pt idx="1">
                  <c:v>50</c:v>
                </c:pt>
                <c:pt idx="2">
                  <c:v>25</c:v>
                </c:pt>
                <c:pt idx="3">
                  <c:v>0</c:v>
                </c:pt>
              </c:numCache>
            </c:numRef>
          </c:xVal>
          <c:yVal>
            <c:numRef>
              <c:f>'Ejercicios 5.'!$B$252:$B$255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5.'!$A$267:$A$270</c:f>
              <c:numCache>
                <c:formatCode>General</c:formatCode>
                <c:ptCount val="4"/>
                <c:pt idx="0">
                  <c:v>30</c:v>
                </c:pt>
                <c:pt idx="1">
                  <c:v>20</c:v>
                </c:pt>
                <c:pt idx="2">
                  <c:v>10</c:v>
                </c:pt>
                <c:pt idx="3">
                  <c:v>0</c:v>
                </c:pt>
              </c:numCache>
            </c:numRef>
          </c:xVal>
          <c:yVal>
            <c:numRef>
              <c:f>'Ejercicios 5.'!$B$267:$B$270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5.'!$A$283:$A$286</c:f>
              <c:numCache>
                <c:formatCode>General</c:formatCode>
                <c:ptCount val="4"/>
                <c:pt idx="0">
                  <c:v>50</c:v>
                </c:pt>
                <c:pt idx="1">
                  <c:v>33</c:v>
                </c:pt>
                <c:pt idx="2">
                  <c:v>17</c:v>
                </c:pt>
                <c:pt idx="3">
                  <c:v>0</c:v>
                </c:pt>
              </c:numCache>
            </c:numRef>
          </c:xVal>
          <c:yVal>
            <c:numRef>
              <c:f>'Ejercicios 5.'!$B$283:$B$286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5.'!$C$283:$C$286</c:f>
              <c:numCache>
                <c:formatCode>General</c:formatCode>
                <c:ptCount val="4"/>
                <c:pt idx="0">
                  <c:v>75</c:v>
                </c:pt>
                <c:pt idx="1">
                  <c:v>50</c:v>
                </c:pt>
                <c:pt idx="2">
                  <c:v>25</c:v>
                </c:pt>
                <c:pt idx="3">
                  <c:v>0</c:v>
                </c:pt>
              </c:numCache>
            </c:numRef>
          </c:xVal>
          <c:yVal>
            <c:numRef>
              <c:f>'Ejercicios 5.'!$D$283:$D$286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5.'!$E$283:$E$286</c:f>
              <c:numCache>
                <c:formatCode>General</c:formatCode>
                <c:ptCount val="4"/>
                <c:pt idx="0">
                  <c:v>30</c:v>
                </c:pt>
                <c:pt idx="1">
                  <c:v>20</c:v>
                </c:pt>
                <c:pt idx="2">
                  <c:v>10</c:v>
                </c:pt>
                <c:pt idx="3">
                  <c:v>0</c:v>
                </c:pt>
              </c:numCache>
            </c:numRef>
          </c:xVal>
          <c:yVal>
            <c:numRef>
              <c:f>'Ejercicios 5.'!$F$283:$F$286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5.'!$A$298:$A$301</c:f>
              <c:numCache>
                <c:formatCode>General</c:formatCode>
                <c:ptCount val="4"/>
                <c:pt idx="0">
                  <c:v>80</c:v>
                </c:pt>
                <c:pt idx="1">
                  <c:v>54</c:v>
                </c:pt>
                <c:pt idx="2">
                  <c:v>28</c:v>
                </c:pt>
                <c:pt idx="3">
                  <c:v>0</c:v>
                </c:pt>
              </c:numCache>
            </c:numRef>
          </c:xVal>
          <c:yVal>
            <c:numRef>
              <c:f>'Ejercicios 5.'!$B$298:$B$301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5.'!$A$313:$A$316</c:f>
              <c:numCache>
                <c:formatCode>General</c:formatCode>
                <c:ptCount val="4"/>
                <c:pt idx="0">
                  <c:v>120</c:v>
                </c:pt>
                <c:pt idx="1">
                  <c:v>80</c:v>
                </c:pt>
                <c:pt idx="2">
                  <c:v>40</c:v>
                </c:pt>
                <c:pt idx="3">
                  <c:v>0</c:v>
                </c:pt>
              </c:numCache>
            </c:numRef>
          </c:xVal>
          <c:yVal>
            <c:numRef>
              <c:f>'Ejercicios 5.'!$B$313:$B$316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5.'!$A$328:$A$331</c:f>
              <c:numCache>
                <c:formatCode>General</c:formatCode>
                <c:ptCount val="4"/>
                <c:pt idx="0">
                  <c:v>160</c:v>
                </c:pt>
                <c:pt idx="1">
                  <c:v>106</c:v>
                </c:pt>
                <c:pt idx="2">
                  <c:v>52</c:v>
                </c:pt>
                <c:pt idx="3">
                  <c:v>0</c:v>
                </c:pt>
              </c:numCache>
            </c:numRef>
          </c:xVal>
          <c:yVal>
            <c:numRef>
              <c:f>'Ejercicios 5.'!$B$328:$B$331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5.'!$A$343:$A$346</c:f>
              <c:numCache>
                <c:formatCode>General</c:formatCode>
                <c:ptCount val="4"/>
                <c:pt idx="0">
                  <c:v>80</c:v>
                </c:pt>
                <c:pt idx="1">
                  <c:v>54</c:v>
                </c:pt>
                <c:pt idx="2">
                  <c:v>28</c:v>
                </c:pt>
                <c:pt idx="3">
                  <c:v>0</c:v>
                </c:pt>
              </c:numCache>
            </c:numRef>
          </c:xVal>
          <c:yVal>
            <c:numRef>
              <c:f>'Ejercicios 5.'!$B$343:$B$346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5.'!$C$343:$C$346</c:f>
              <c:numCache>
                <c:formatCode>General</c:formatCode>
                <c:ptCount val="4"/>
                <c:pt idx="0">
                  <c:v>120</c:v>
                </c:pt>
                <c:pt idx="1">
                  <c:v>80</c:v>
                </c:pt>
                <c:pt idx="2">
                  <c:v>40</c:v>
                </c:pt>
                <c:pt idx="3">
                  <c:v>0</c:v>
                </c:pt>
              </c:numCache>
            </c:numRef>
          </c:xVal>
          <c:yVal>
            <c:numRef>
              <c:f>'Ejercicios 5.'!$D$343:$D$346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5.'!$E$343:$E$346</c:f>
              <c:numCache>
                <c:formatCode>General</c:formatCode>
                <c:ptCount val="4"/>
                <c:pt idx="0">
                  <c:v>160</c:v>
                </c:pt>
                <c:pt idx="1">
                  <c:v>106</c:v>
                </c:pt>
                <c:pt idx="2">
                  <c:v>52</c:v>
                </c:pt>
                <c:pt idx="3">
                  <c:v>0</c:v>
                </c:pt>
              </c:numCache>
            </c:numRef>
          </c:xVal>
          <c:yVal>
            <c:numRef>
              <c:f>'Ejercicios 5.'!$F$343:$F$346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5.'!$A$358:$A$361</c:f>
              <c:numCache>
                <c:formatCode>General</c:formatCode>
                <c:ptCount val="4"/>
                <c:pt idx="0">
                  <c:v>4</c:v>
                </c:pt>
                <c:pt idx="1">
                  <c:v>2</c:v>
                </c:pt>
                <c:pt idx="2">
                  <c:v>1</c:v>
                </c:pt>
                <c:pt idx="3">
                  <c:v>0</c:v>
                </c:pt>
              </c:numCache>
            </c:numRef>
          </c:xVal>
          <c:yVal>
            <c:numRef>
              <c:f>'Ejercicios 5.'!$B$358:$B$361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5.'!$C$358:$C$361</c:f>
              <c:numCache>
                <c:formatCode>General</c:formatCode>
                <c:ptCount val="4"/>
                <c:pt idx="0">
                  <c:v>120</c:v>
                </c:pt>
                <c:pt idx="1">
                  <c:v>60</c:v>
                </c:pt>
                <c:pt idx="2">
                  <c:v>30</c:v>
                </c:pt>
                <c:pt idx="3">
                  <c:v>0</c:v>
                </c:pt>
              </c:numCache>
            </c:numRef>
          </c:xVal>
          <c:yVal>
            <c:numRef>
              <c:f>'Ejercicios 5.'!$D$358:$D$361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5.'!$A$374:$A$377</c:f>
              <c:numCache>
                <c:formatCode>General</c:formatCode>
                <c:ptCount val="4"/>
                <c:pt idx="0">
                  <c:v>20</c:v>
                </c:pt>
                <c:pt idx="1">
                  <c:v>12</c:v>
                </c:pt>
                <c:pt idx="2">
                  <c:v>4</c:v>
                </c:pt>
                <c:pt idx="3">
                  <c:v>0</c:v>
                </c:pt>
              </c:numCache>
            </c:numRef>
          </c:xVal>
          <c:yVal>
            <c:numRef>
              <c:f>'Ejercicios 5.'!$B$374:$B$377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5.'!$C$374:$C$377</c:f>
              <c:numCache>
                <c:formatCode>General</c:formatCode>
                <c:ptCount val="4"/>
                <c:pt idx="0">
                  <c:v>100</c:v>
                </c:pt>
                <c:pt idx="1">
                  <c:v>60</c:v>
                </c:pt>
                <c:pt idx="2">
                  <c:v>20</c:v>
                </c:pt>
                <c:pt idx="3">
                  <c:v>0</c:v>
                </c:pt>
              </c:numCache>
            </c:numRef>
          </c:xVal>
          <c:yVal>
            <c:numRef>
              <c:f>'Ejercicios 5.'!$D$374:$D$377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5.'!$A$388:$A$391</c:f>
              <c:numCache>
                <c:formatCode>General</c:formatCode>
                <c:ptCount val="4"/>
                <c:pt idx="0">
                  <c:v>12</c:v>
                </c:pt>
                <c:pt idx="1">
                  <c:v>6</c:v>
                </c:pt>
                <c:pt idx="2">
                  <c:v>3</c:v>
                </c:pt>
                <c:pt idx="3">
                  <c:v>0</c:v>
                </c:pt>
              </c:numCache>
            </c:numRef>
          </c:xVal>
          <c:yVal>
            <c:numRef>
              <c:f>'Ejercicios 5.'!$B$388:$B$391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5.'!$C$388:$C$391</c:f>
              <c:numCache>
                <c:formatCode>General</c:formatCode>
                <c:ptCount val="4"/>
                <c:pt idx="0">
                  <c:v>300</c:v>
                </c:pt>
                <c:pt idx="1">
                  <c:v>150</c:v>
                </c:pt>
                <c:pt idx="2">
                  <c:v>75</c:v>
                </c:pt>
                <c:pt idx="3">
                  <c:v>0</c:v>
                </c:pt>
              </c:numCache>
            </c:numRef>
          </c:xVal>
          <c:yVal>
            <c:numRef>
              <c:f>'Ejercicios 5.'!$D$388:$D$391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5.'!$A$403:$A$406</c:f>
              <c:numCache>
                <c:formatCode>General</c:formatCode>
                <c:ptCount val="4"/>
                <c:pt idx="0">
                  <c:v>45</c:v>
                </c:pt>
                <c:pt idx="1">
                  <c:v>30</c:v>
                </c:pt>
                <c:pt idx="2">
                  <c:v>15</c:v>
                </c:pt>
                <c:pt idx="3">
                  <c:v>0</c:v>
                </c:pt>
              </c:numCache>
            </c:numRef>
          </c:xVal>
          <c:yVal>
            <c:numRef>
              <c:f>'Ejercicios 5.'!$B$403:$B$406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5.'!$C$403:$C$406</c:f>
              <c:numCache>
                <c:formatCode>General</c:formatCode>
                <c:ptCount val="4"/>
                <c:pt idx="0">
                  <c:v>180</c:v>
                </c:pt>
                <c:pt idx="1">
                  <c:v>120</c:v>
                </c:pt>
                <c:pt idx="2">
                  <c:v>60</c:v>
                </c:pt>
                <c:pt idx="3">
                  <c:v>0</c:v>
                </c:pt>
              </c:numCache>
            </c:numRef>
          </c:xVal>
          <c:yVal>
            <c:numRef>
              <c:f>'Ejercicios 5.'!$D$403:$D$406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5.'!$A$419:$A$422</c:f>
              <c:numCache>
                <c:formatCode>General</c:formatCode>
                <c:ptCount val="4"/>
                <c:pt idx="0">
                  <c:v>70</c:v>
                </c:pt>
                <c:pt idx="1">
                  <c:v>45</c:v>
                </c:pt>
                <c:pt idx="2">
                  <c:v>20</c:v>
                </c:pt>
                <c:pt idx="3">
                  <c:v>0</c:v>
                </c:pt>
              </c:numCache>
            </c:numRef>
          </c:xVal>
          <c:yVal>
            <c:numRef>
              <c:f>'Ejercicios 5.'!$B$419:$B$422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5.'!$C$419:$C$422</c:f>
              <c:numCache>
                <c:formatCode>General</c:formatCode>
                <c:ptCount val="4"/>
                <c:pt idx="0">
                  <c:v>700</c:v>
                </c:pt>
                <c:pt idx="1">
                  <c:v>450</c:v>
                </c:pt>
                <c:pt idx="2">
                  <c:v>200</c:v>
                </c:pt>
                <c:pt idx="3">
                  <c:v>0</c:v>
                </c:pt>
              </c:numCache>
            </c:numRef>
          </c:xVal>
          <c:yVal>
            <c:numRef>
              <c:f>'Ejercicios 5.'!$D$419:$D$422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84.xml"/><Relationship Id="rId18" Type="http://schemas.openxmlformats.org/officeDocument/2006/relationships/chart" Target="../charts/chart89.xml"/><Relationship Id="rId26" Type="http://schemas.openxmlformats.org/officeDocument/2006/relationships/chart" Target="../charts/chart97.xml"/><Relationship Id="rId39" Type="http://schemas.openxmlformats.org/officeDocument/2006/relationships/chart" Target="../charts/chart110.xml"/><Relationship Id="rId21" Type="http://schemas.openxmlformats.org/officeDocument/2006/relationships/chart" Target="../charts/chart92.xml"/><Relationship Id="rId34" Type="http://schemas.openxmlformats.org/officeDocument/2006/relationships/chart" Target="../charts/chart105.xml"/><Relationship Id="rId42" Type="http://schemas.openxmlformats.org/officeDocument/2006/relationships/chart" Target="../charts/chart113.xml"/><Relationship Id="rId47" Type="http://schemas.openxmlformats.org/officeDocument/2006/relationships/chart" Target="../charts/chart118.xml"/><Relationship Id="rId50" Type="http://schemas.openxmlformats.org/officeDocument/2006/relationships/chart" Target="../charts/chart121.xml"/><Relationship Id="rId55" Type="http://schemas.openxmlformats.org/officeDocument/2006/relationships/chart" Target="../charts/chart126.xml"/><Relationship Id="rId7" Type="http://schemas.openxmlformats.org/officeDocument/2006/relationships/chart" Target="../charts/chart78.xml"/><Relationship Id="rId2" Type="http://schemas.openxmlformats.org/officeDocument/2006/relationships/chart" Target="../charts/chart73.xml"/><Relationship Id="rId16" Type="http://schemas.openxmlformats.org/officeDocument/2006/relationships/chart" Target="../charts/chart87.xml"/><Relationship Id="rId29" Type="http://schemas.openxmlformats.org/officeDocument/2006/relationships/chart" Target="../charts/chart100.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37" Type="http://schemas.openxmlformats.org/officeDocument/2006/relationships/chart" Target="../charts/chart108.xml"/><Relationship Id="rId40" Type="http://schemas.openxmlformats.org/officeDocument/2006/relationships/chart" Target="../charts/chart111.xml"/><Relationship Id="rId45" Type="http://schemas.openxmlformats.org/officeDocument/2006/relationships/chart" Target="../charts/chart116.xml"/><Relationship Id="rId53" Type="http://schemas.openxmlformats.org/officeDocument/2006/relationships/chart" Target="../charts/chart124.xml"/><Relationship Id="rId58" Type="http://schemas.openxmlformats.org/officeDocument/2006/relationships/chart" Target="../charts/chart129.xml"/><Relationship Id="rId5" Type="http://schemas.openxmlformats.org/officeDocument/2006/relationships/chart" Target="../charts/chart76.xml"/><Relationship Id="rId61" Type="http://schemas.openxmlformats.org/officeDocument/2006/relationships/chart" Target="../charts/chart132.xml"/><Relationship Id="rId19" Type="http://schemas.openxmlformats.org/officeDocument/2006/relationships/chart" Target="../charts/chart9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35" Type="http://schemas.openxmlformats.org/officeDocument/2006/relationships/chart" Target="../charts/chart106.xml"/><Relationship Id="rId43" Type="http://schemas.openxmlformats.org/officeDocument/2006/relationships/chart" Target="../charts/chart114.xml"/><Relationship Id="rId48" Type="http://schemas.openxmlformats.org/officeDocument/2006/relationships/chart" Target="../charts/chart119.xml"/><Relationship Id="rId56" Type="http://schemas.openxmlformats.org/officeDocument/2006/relationships/chart" Target="../charts/chart127.xml"/><Relationship Id="rId8" Type="http://schemas.openxmlformats.org/officeDocument/2006/relationships/chart" Target="../charts/chart79.xml"/><Relationship Id="rId51" Type="http://schemas.openxmlformats.org/officeDocument/2006/relationships/chart" Target="../charts/chart122.xml"/><Relationship Id="rId3" Type="http://schemas.openxmlformats.org/officeDocument/2006/relationships/chart" Target="../charts/chart74.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38" Type="http://schemas.openxmlformats.org/officeDocument/2006/relationships/chart" Target="../charts/chart109.xml"/><Relationship Id="rId46" Type="http://schemas.openxmlformats.org/officeDocument/2006/relationships/chart" Target="../charts/chart117.xml"/><Relationship Id="rId59" Type="http://schemas.openxmlformats.org/officeDocument/2006/relationships/chart" Target="../charts/chart130.xml"/><Relationship Id="rId20" Type="http://schemas.openxmlformats.org/officeDocument/2006/relationships/chart" Target="../charts/chart91.xml"/><Relationship Id="rId41" Type="http://schemas.openxmlformats.org/officeDocument/2006/relationships/chart" Target="../charts/chart112.xml"/><Relationship Id="rId54" Type="http://schemas.openxmlformats.org/officeDocument/2006/relationships/chart" Target="../charts/chart125.xml"/><Relationship Id="rId62" Type="http://schemas.openxmlformats.org/officeDocument/2006/relationships/chart" Target="../charts/chart133.xml"/><Relationship Id="rId1" Type="http://schemas.openxmlformats.org/officeDocument/2006/relationships/chart" Target="../charts/chart72.xml"/><Relationship Id="rId6" Type="http://schemas.openxmlformats.org/officeDocument/2006/relationships/chart" Target="../charts/chart77.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36" Type="http://schemas.openxmlformats.org/officeDocument/2006/relationships/chart" Target="../charts/chart107.xml"/><Relationship Id="rId49" Type="http://schemas.openxmlformats.org/officeDocument/2006/relationships/chart" Target="../charts/chart120.xml"/><Relationship Id="rId57" Type="http://schemas.openxmlformats.org/officeDocument/2006/relationships/chart" Target="../charts/chart128.xml"/><Relationship Id="rId10" Type="http://schemas.openxmlformats.org/officeDocument/2006/relationships/chart" Target="../charts/chart81.xml"/><Relationship Id="rId31" Type="http://schemas.openxmlformats.org/officeDocument/2006/relationships/chart" Target="../charts/chart102.xml"/><Relationship Id="rId44" Type="http://schemas.openxmlformats.org/officeDocument/2006/relationships/chart" Target="../charts/chart115.xml"/><Relationship Id="rId52" Type="http://schemas.openxmlformats.org/officeDocument/2006/relationships/chart" Target="../charts/chart123.xml"/><Relationship Id="rId60" Type="http://schemas.openxmlformats.org/officeDocument/2006/relationships/chart" Target="../charts/chart131.xml"/><Relationship Id="rId4" Type="http://schemas.openxmlformats.org/officeDocument/2006/relationships/chart" Target="../charts/chart75.xml"/><Relationship Id="rId9" Type="http://schemas.openxmlformats.org/officeDocument/2006/relationships/chart" Target="../charts/chart80.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0</xdr:colOff>
      <xdr:row>504</xdr:row>
      <xdr:rowOff>0</xdr:rowOff>
    </xdr:from>
    <xdr:to>
      <xdr:col>8</xdr:col>
      <xdr:colOff>0</xdr:colOff>
      <xdr:row>519</xdr:row>
      <xdr:rowOff>76200</xdr:rowOff>
    </xdr:to>
    <xdr:graphicFrame macro="">
      <xdr:nvGraphicFramePr>
        <xdr:cNvPr id="38" name="Gráfico 37">
          <a:extLst>
            <a:ext uri="{FF2B5EF4-FFF2-40B4-BE49-F238E27FC236}">
              <a16:creationId xmlns:a16="http://schemas.microsoft.com/office/drawing/2014/main" id="{49C8AD5D-601B-4686-8535-4A50F16F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0</xdr:colOff>
      <xdr:row>520</xdr:row>
      <xdr:rowOff>0</xdr:rowOff>
    </xdr:from>
    <xdr:to>
      <xdr:col>8</xdr:col>
      <xdr:colOff>0</xdr:colOff>
      <xdr:row>535</xdr:row>
      <xdr:rowOff>76200</xdr:rowOff>
    </xdr:to>
    <xdr:graphicFrame macro="">
      <xdr:nvGraphicFramePr>
        <xdr:cNvPr id="39" name="Gráfico 38">
          <a:extLst>
            <a:ext uri="{FF2B5EF4-FFF2-40B4-BE49-F238E27FC236}">
              <a16:creationId xmlns:a16="http://schemas.microsoft.com/office/drawing/2014/main" id="{44F883D5-6B41-4104-BE77-3E70B800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xdr:col>
      <xdr:colOff>0</xdr:colOff>
      <xdr:row>536</xdr:row>
      <xdr:rowOff>0</xdr:rowOff>
    </xdr:from>
    <xdr:to>
      <xdr:col>8</xdr:col>
      <xdr:colOff>0</xdr:colOff>
      <xdr:row>551</xdr:row>
      <xdr:rowOff>76200</xdr:rowOff>
    </xdr:to>
    <xdr:graphicFrame macro="">
      <xdr:nvGraphicFramePr>
        <xdr:cNvPr id="40" name="Gráfico 39">
          <a:extLst>
            <a:ext uri="{FF2B5EF4-FFF2-40B4-BE49-F238E27FC236}">
              <a16:creationId xmlns:a16="http://schemas.microsoft.com/office/drawing/2014/main" id="{DE8DE51F-C86F-452E-AA09-4BB89181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0</xdr:colOff>
      <xdr:row>552</xdr:row>
      <xdr:rowOff>0</xdr:rowOff>
    </xdr:from>
    <xdr:to>
      <xdr:col>8</xdr:col>
      <xdr:colOff>0</xdr:colOff>
      <xdr:row>567</xdr:row>
      <xdr:rowOff>76200</xdr:rowOff>
    </xdr:to>
    <xdr:graphicFrame macro="">
      <xdr:nvGraphicFramePr>
        <xdr:cNvPr id="41" name="Gráfico 40">
          <a:extLst>
            <a:ext uri="{FF2B5EF4-FFF2-40B4-BE49-F238E27FC236}">
              <a16:creationId xmlns:a16="http://schemas.microsoft.com/office/drawing/2014/main" id="{41EE62AF-0DB5-4569-B827-46307817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0</xdr:colOff>
      <xdr:row>587</xdr:row>
      <xdr:rowOff>0</xdr:rowOff>
    </xdr:from>
    <xdr:to>
      <xdr:col>8</xdr:col>
      <xdr:colOff>0</xdr:colOff>
      <xdr:row>602</xdr:row>
      <xdr:rowOff>76200</xdr:rowOff>
    </xdr:to>
    <xdr:graphicFrame macro="">
      <xdr:nvGraphicFramePr>
        <xdr:cNvPr id="42" name="Gráfico 41">
          <a:extLst>
            <a:ext uri="{FF2B5EF4-FFF2-40B4-BE49-F238E27FC236}">
              <a16:creationId xmlns:a16="http://schemas.microsoft.com/office/drawing/2014/main" id="{DE17AF4C-832A-4EA0-809A-F0329EF1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5</xdr:col>
      <xdr:colOff>0</xdr:colOff>
      <xdr:row>568</xdr:row>
      <xdr:rowOff>0</xdr:rowOff>
    </xdr:from>
    <xdr:to>
      <xdr:col>11</xdr:col>
      <xdr:colOff>0</xdr:colOff>
      <xdr:row>584</xdr:row>
      <xdr:rowOff>76200</xdr:rowOff>
    </xdr:to>
    <xdr:graphicFrame macro="">
      <xdr:nvGraphicFramePr>
        <xdr:cNvPr id="43" name="Gráfico 42">
          <a:extLst>
            <a:ext uri="{FF2B5EF4-FFF2-40B4-BE49-F238E27FC236}">
              <a16:creationId xmlns:a16="http://schemas.microsoft.com/office/drawing/2014/main" id="{1299E6D5-1FA2-4106-B330-25142507A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0</xdr:colOff>
      <xdr:row>603</xdr:row>
      <xdr:rowOff>0</xdr:rowOff>
    </xdr:from>
    <xdr:to>
      <xdr:col>8</xdr:col>
      <xdr:colOff>0</xdr:colOff>
      <xdr:row>618</xdr:row>
      <xdr:rowOff>76200</xdr:rowOff>
    </xdr:to>
    <xdr:graphicFrame macro="">
      <xdr:nvGraphicFramePr>
        <xdr:cNvPr id="44" name="Gráfico 43">
          <a:extLst>
            <a:ext uri="{FF2B5EF4-FFF2-40B4-BE49-F238E27FC236}">
              <a16:creationId xmlns:a16="http://schemas.microsoft.com/office/drawing/2014/main" id="{AFD3A8EE-4E25-4308-B172-FB8EC7E52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0</xdr:colOff>
      <xdr:row>619</xdr:row>
      <xdr:rowOff>0</xdr:rowOff>
    </xdr:from>
    <xdr:to>
      <xdr:col>10</xdr:col>
      <xdr:colOff>0</xdr:colOff>
      <xdr:row>635</xdr:row>
      <xdr:rowOff>76200</xdr:rowOff>
    </xdr:to>
    <xdr:graphicFrame macro="">
      <xdr:nvGraphicFramePr>
        <xdr:cNvPr id="45" name="Gráfico 44">
          <a:extLst>
            <a:ext uri="{FF2B5EF4-FFF2-40B4-BE49-F238E27FC236}">
              <a16:creationId xmlns:a16="http://schemas.microsoft.com/office/drawing/2014/main" id="{FA22D84D-354C-4FDC-93D1-1C747A48E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xdr:col>
      <xdr:colOff>0</xdr:colOff>
      <xdr:row>636</xdr:row>
      <xdr:rowOff>0</xdr:rowOff>
    </xdr:from>
    <xdr:to>
      <xdr:col>8</xdr:col>
      <xdr:colOff>0</xdr:colOff>
      <xdr:row>652</xdr:row>
      <xdr:rowOff>76200</xdr:rowOff>
    </xdr:to>
    <xdr:graphicFrame macro="">
      <xdr:nvGraphicFramePr>
        <xdr:cNvPr id="46" name="Gráfico 45">
          <a:extLst>
            <a:ext uri="{FF2B5EF4-FFF2-40B4-BE49-F238E27FC236}">
              <a16:creationId xmlns:a16="http://schemas.microsoft.com/office/drawing/2014/main" id="{993B32EF-2833-4BCF-99D4-4445CF1E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xdr:col>
      <xdr:colOff>0</xdr:colOff>
      <xdr:row>654</xdr:row>
      <xdr:rowOff>0</xdr:rowOff>
    </xdr:from>
    <xdr:to>
      <xdr:col>8</xdr:col>
      <xdr:colOff>0</xdr:colOff>
      <xdr:row>670</xdr:row>
      <xdr:rowOff>76200</xdr:rowOff>
    </xdr:to>
    <xdr:graphicFrame macro="">
      <xdr:nvGraphicFramePr>
        <xdr:cNvPr id="47" name="Gráfico 46">
          <a:extLst>
            <a:ext uri="{FF2B5EF4-FFF2-40B4-BE49-F238E27FC236}">
              <a16:creationId xmlns:a16="http://schemas.microsoft.com/office/drawing/2014/main" id="{33B48301-B360-4AF0-B64D-3166EFEF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xdr:col>
      <xdr:colOff>0</xdr:colOff>
      <xdr:row>672</xdr:row>
      <xdr:rowOff>0</xdr:rowOff>
    </xdr:from>
    <xdr:to>
      <xdr:col>8</xdr:col>
      <xdr:colOff>0</xdr:colOff>
      <xdr:row>688</xdr:row>
      <xdr:rowOff>76200</xdr:rowOff>
    </xdr:to>
    <xdr:graphicFrame macro="">
      <xdr:nvGraphicFramePr>
        <xdr:cNvPr id="48" name="Gráfico 47">
          <a:extLst>
            <a:ext uri="{FF2B5EF4-FFF2-40B4-BE49-F238E27FC236}">
              <a16:creationId xmlns:a16="http://schemas.microsoft.com/office/drawing/2014/main" id="{C4CDA3A6-8DD7-4F21-8D12-7B4E053C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0</xdr:colOff>
      <xdr:row>689</xdr:row>
      <xdr:rowOff>0</xdr:rowOff>
    </xdr:from>
    <xdr:to>
      <xdr:col>10</xdr:col>
      <xdr:colOff>0</xdr:colOff>
      <xdr:row>705</xdr:row>
      <xdr:rowOff>76200</xdr:rowOff>
    </xdr:to>
    <xdr:graphicFrame macro="">
      <xdr:nvGraphicFramePr>
        <xdr:cNvPr id="49" name="Gráfico 48">
          <a:extLst>
            <a:ext uri="{FF2B5EF4-FFF2-40B4-BE49-F238E27FC236}">
              <a16:creationId xmlns:a16="http://schemas.microsoft.com/office/drawing/2014/main" id="{A5EDD927-FA61-4194-8342-1ED9433B6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xdr:col>
      <xdr:colOff>0</xdr:colOff>
      <xdr:row>706</xdr:row>
      <xdr:rowOff>0</xdr:rowOff>
    </xdr:from>
    <xdr:to>
      <xdr:col>8</xdr:col>
      <xdr:colOff>0</xdr:colOff>
      <xdr:row>722</xdr:row>
      <xdr:rowOff>76200</xdr:rowOff>
    </xdr:to>
    <xdr:graphicFrame macro="">
      <xdr:nvGraphicFramePr>
        <xdr:cNvPr id="50" name="Gráfico 49">
          <a:extLst>
            <a:ext uri="{FF2B5EF4-FFF2-40B4-BE49-F238E27FC236}">
              <a16:creationId xmlns:a16="http://schemas.microsoft.com/office/drawing/2014/main" id="{A0BA2DCC-9067-4D14-A901-76D07511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xdr:col>
      <xdr:colOff>0</xdr:colOff>
      <xdr:row>724</xdr:row>
      <xdr:rowOff>0</xdr:rowOff>
    </xdr:from>
    <xdr:to>
      <xdr:col>8</xdr:col>
      <xdr:colOff>0</xdr:colOff>
      <xdr:row>740</xdr:row>
      <xdr:rowOff>76200</xdr:rowOff>
    </xdr:to>
    <xdr:graphicFrame macro="">
      <xdr:nvGraphicFramePr>
        <xdr:cNvPr id="52" name="Gráfico 51">
          <a:extLst>
            <a:ext uri="{FF2B5EF4-FFF2-40B4-BE49-F238E27FC236}">
              <a16:creationId xmlns:a16="http://schemas.microsoft.com/office/drawing/2014/main" id="{B40C4C08-9F93-44DD-95DA-7D73BC47B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xdr:col>
      <xdr:colOff>0</xdr:colOff>
      <xdr:row>742</xdr:row>
      <xdr:rowOff>0</xdr:rowOff>
    </xdr:from>
    <xdr:to>
      <xdr:col>10</xdr:col>
      <xdr:colOff>0</xdr:colOff>
      <xdr:row>758</xdr:row>
      <xdr:rowOff>76200</xdr:rowOff>
    </xdr:to>
    <xdr:graphicFrame macro="">
      <xdr:nvGraphicFramePr>
        <xdr:cNvPr id="53" name="Gráfico 52">
          <a:extLst>
            <a:ext uri="{FF2B5EF4-FFF2-40B4-BE49-F238E27FC236}">
              <a16:creationId xmlns:a16="http://schemas.microsoft.com/office/drawing/2014/main" id="{539FCEB9-AB36-4A0D-9514-67F25FDC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xdr:col>
      <xdr:colOff>0</xdr:colOff>
      <xdr:row>759</xdr:row>
      <xdr:rowOff>0</xdr:rowOff>
    </xdr:from>
    <xdr:to>
      <xdr:col>8</xdr:col>
      <xdr:colOff>0</xdr:colOff>
      <xdr:row>775</xdr:row>
      <xdr:rowOff>76200</xdr:rowOff>
    </xdr:to>
    <xdr:graphicFrame macro="">
      <xdr:nvGraphicFramePr>
        <xdr:cNvPr id="54" name="Gráfico 53">
          <a:extLst>
            <a:ext uri="{FF2B5EF4-FFF2-40B4-BE49-F238E27FC236}">
              <a16:creationId xmlns:a16="http://schemas.microsoft.com/office/drawing/2014/main" id="{C873C63A-26DB-4B4E-A412-5EDBE10F1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0</xdr:colOff>
      <xdr:row>776</xdr:row>
      <xdr:rowOff>0</xdr:rowOff>
    </xdr:from>
    <xdr:to>
      <xdr:col>8</xdr:col>
      <xdr:colOff>0</xdr:colOff>
      <xdr:row>792</xdr:row>
      <xdr:rowOff>76200</xdr:rowOff>
    </xdr:to>
    <xdr:graphicFrame macro="">
      <xdr:nvGraphicFramePr>
        <xdr:cNvPr id="55" name="Gráfico 54">
          <a:extLst>
            <a:ext uri="{FF2B5EF4-FFF2-40B4-BE49-F238E27FC236}">
              <a16:creationId xmlns:a16="http://schemas.microsoft.com/office/drawing/2014/main" id="{CA992B00-01BE-4102-9DF0-3974AF9CC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793</xdr:row>
      <xdr:rowOff>0</xdr:rowOff>
    </xdr:from>
    <xdr:to>
      <xdr:col>10</xdr:col>
      <xdr:colOff>0</xdr:colOff>
      <xdr:row>809</xdr:row>
      <xdr:rowOff>76200</xdr:rowOff>
    </xdr:to>
    <xdr:graphicFrame macro="">
      <xdr:nvGraphicFramePr>
        <xdr:cNvPr id="56" name="Gráfico 55">
          <a:extLst>
            <a:ext uri="{FF2B5EF4-FFF2-40B4-BE49-F238E27FC236}">
              <a16:creationId xmlns:a16="http://schemas.microsoft.com/office/drawing/2014/main" id="{A6E73784-2754-4E85-9E4B-E9A10D54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xdr:col>
      <xdr:colOff>0</xdr:colOff>
      <xdr:row>810</xdr:row>
      <xdr:rowOff>0</xdr:rowOff>
    </xdr:from>
    <xdr:to>
      <xdr:col>8</xdr:col>
      <xdr:colOff>0</xdr:colOff>
      <xdr:row>826</xdr:row>
      <xdr:rowOff>76200</xdr:rowOff>
    </xdr:to>
    <xdr:graphicFrame macro="">
      <xdr:nvGraphicFramePr>
        <xdr:cNvPr id="57" name="Gráfico 56">
          <a:extLst>
            <a:ext uri="{FF2B5EF4-FFF2-40B4-BE49-F238E27FC236}">
              <a16:creationId xmlns:a16="http://schemas.microsoft.com/office/drawing/2014/main" id="{157F93C2-1522-4815-9797-6EF5C914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0</xdr:colOff>
      <xdr:row>827</xdr:row>
      <xdr:rowOff>0</xdr:rowOff>
    </xdr:from>
    <xdr:to>
      <xdr:col>8</xdr:col>
      <xdr:colOff>0</xdr:colOff>
      <xdr:row>843</xdr:row>
      <xdr:rowOff>76200</xdr:rowOff>
    </xdr:to>
    <xdr:graphicFrame macro="">
      <xdr:nvGraphicFramePr>
        <xdr:cNvPr id="58" name="Gráfico 57">
          <a:extLst>
            <a:ext uri="{FF2B5EF4-FFF2-40B4-BE49-F238E27FC236}">
              <a16:creationId xmlns:a16="http://schemas.microsoft.com/office/drawing/2014/main" id="{61E81E0A-A6CF-40D8-AF0D-C3F5AEF1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xdr:col>
      <xdr:colOff>0</xdr:colOff>
      <xdr:row>844</xdr:row>
      <xdr:rowOff>0</xdr:rowOff>
    </xdr:from>
    <xdr:to>
      <xdr:col>10</xdr:col>
      <xdr:colOff>0</xdr:colOff>
      <xdr:row>860</xdr:row>
      <xdr:rowOff>76200</xdr:rowOff>
    </xdr:to>
    <xdr:graphicFrame macro="">
      <xdr:nvGraphicFramePr>
        <xdr:cNvPr id="59" name="Gráfico 58">
          <a:extLst>
            <a:ext uri="{FF2B5EF4-FFF2-40B4-BE49-F238E27FC236}">
              <a16:creationId xmlns:a16="http://schemas.microsoft.com/office/drawing/2014/main" id="{458D0565-105A-483A-9F02-9ADE7CFC8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xdr:col>
      <xdr:colOff>0</xdr:colOff>
      <xdr:row>861</xdr:row>
      <xdr:rowOff>0</xdr:rowOff>
    </xdr:from>
    <xdr:to>
      <xdr:col>8</xdr:col>
      <xdr:colOff>0</xdr:colOff>
      <xdr:row>877</xdr:row>
      <xdr:rowOff>76200</xdr:rowOff>
    </xdr:to>
    <xdr:graphicFrame macro="">
      <xdr:nvGraphicFramePr>
        <xdr:cNvPr id="60" name="Gráfico 59">
          <a:extLst>
            <a:ext uri="{FF2B5EF4-FFF2-40B4-BE49-F238E27FC236}">
              <a16:creationId xmlns:a16="http://schemas.microsoft.com/office/drawing/2014/main" id="{E24331B9-EAD3-45FE-9AEF-D70BD6DCA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xdr:col>
      <xdr:colOff>0</xdr:colOff>
      <xdr:row>878</xdr:row>
      <xdr:rowOff>0</xdr:rowOff>
    </xdr:from>
    <xdr:to>
      <xdr:col>8</xdr:col>
      <xdr:colOff>0</xdr:colOff>
      <xdr:row>894</xdr:row>
      <xdr:rowOff>76200</xdr:rowOff>
    </xdr:to>
    <xdr:graphicFrame macro="">
      <xdr:nvGraphicFramePr>
        <xdr:cNvPr id="61" name="Gráfico 60">
          <a:extLst>
            <a:ext uri="{FF2B5EF4-FFF2-40B4-BE49-F238E27FC236}">
              <a16:creationId xmlns:a16="http://schemas.microsoft.com/office/drawing/2014/main" id="{EA0ADA2D-AC5A-4F2F-8A14-9ECC50D1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0</xdr:colOff>
      <xdr:row>895</xdr:row>
      <xdr:rowOff>0</xdr:rowOff>
    </xdr:from>
    <xdr:to>
      <xdr:col>10</xdr:col>
      <xdr:colOff>0</xdr:colOff>
      <xdr:row>911</xdr:row>
      <xdr:rowOff>76200</xdr:rowOff>
    </xdr:to>
    <xdr:graphicFrame macro="">
      <xdr:nvGraphicFramePr>
        <xdr:cNvPr id="62" name="Gráfico 61">
          <a:extLst>
            <a:ext uri="{FF2B5EF4-FFF2-40B4-BE49-F238E27FC236}">
              <a16:creationId xmlns:a16="http://schemas.microsoft.com/office/drawing/2014/main" id="{3DC9D298-F0A2-4DE8-974C-BEFB76CF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4</xdr:col>
      <xdr:colOff>0</xdr:colOff>
      <xdr:row>912</xdr:row>
      <xdr:rowOff>0</xdr:rowOff>
    </xdr:from>
    <xdr:to>
      <xdr:col>10</xdr:col>
      <xdr:colOff>0</xdr:colOff>
      <xdr:row>928</xdr:row>
      <xdr:rowOff>76200</xdr:rowOff>
    </xdr:to>
    <xdr:graphicFrame macro="">
      <xdr:nvGraphicFramePr>
        <xdr:cNvPr id="63" name="Gráfico 62">
          <a:extLst>
            <a:ext uri="{FF2B5EF4-FFF2-40B4-BE49-F238E27FC236}">
              <a16:creationId xmlns:a16="http://schemas.microsoft.com/office/drawing/2014/main" id="{55612C31-D9DB-4062-95B3-2A4B44F7F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0</xdr:colOff>
      <xdr:row>929</xdr:row>
      <xdr:rowOff>0</xdr:rowOff>
    </xdr:from>
    <xdr:to>
      <xdr:col>10</xdr:col>
      <xdr:colOff>0</xdr:colOff>
      <xdr:row>945</xdr:row>
      <xdr:rowOff>76200</xdr:rowOff>
    </xdr:to>
    <xdr:graphicFrame macro="">
      <xdr:nvGraphicFramePr>
        <xdr:cNvPr id="64" name="Gráfico 63">
          <a:extLst>
            <a:ext uri="{FF2B5EF4-FFF2-40B4-BE49-F238E27FC236}">
              <a16:creationId xmlns:a16="http://schemas.microsoft.com/office/drawing/2014/main" id="{D17C9EC5-9885-4D28-B09E-1FFD90F6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xdr:col>
      <xdr:colOff>0</xdr:colOff>
      <xdr:row>946</xdr:row>
      <xdr:rowOff>0</xdr:rowOff>
    </xdr:from>
    <xdr:to>
      <xdr:col>10</xdr:col>
      <xdr:colOff>0</xdr:colOff>
      <xdr:row>962</xdr:row>
      <xdr:rowOff>76200</xdr:rowOff>
    </xdr:to>
    <xdr:graphicFrame macro="">
      <xdr:nvGraphicFramePr>
        <xdr:cNvPr id="65" name="Gráfico 64">
          <a:extLst>
            <a:ext uri="{FF2B5EF4-FFF2-40B4-BE49-F238E27FC236}">
              <a16:creationId xmlns:a16="http://schemas.microsoft.com/office/drawing/2014/main" id="{4BC666CD-CA49-4968-801A-D71B199FC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0</xdr:colOff>
      <xdr:row>963</xdr:row>
      <xdr:rowOff>0</xdr:rowOff>
    </xdr:from>
    <xdr:to>
      <xdr:col>10</xdr:col>
      <xdr:colOff>0</xdr:colOff>
      <xdr:row>979</xdr:row>
      <xdr:rowOff>76200</xdr:rowOff>
    </xdr:to>
    <xdr:graphicFrame macro="">
      <xdr:nvGraphicFramePr>
        <xdr:cNvPr id="66" name="Gráfico 65">
          <a:extLst>
            <a:ext uri="{FF2B5EF4-FFF2-40B4-BE49-F238E27FC236}">
              <a16:creationId xmlns:a16="http://schemas.microsoft.com/office/drawing/2014/main" id="{A74CCB96-AD57-4C22-8CE7-0F6D9E5D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4</xdr:col>
      <xdr:colOff>0</xdr:colOff>
      <xdr:row>981</xdr:row>
      <xdr:rowOff>0</xdr:rowOff>
    </xdr:from>
    <xdr:to>
      <xdr:col>10</xdr:col>
      <xdr:colOff>0</xdr:colOff>
      <xdr:row>997</xdr:row>
      <xdr:rowOff>76200</xdr:rowOff>
    </xdr:to>
    <xdr:graphicFrame macro="">
      <xdr:nvGraphicFramePr>
        <xdr:cNvPr id="67" name="Gráfico 66">
          <a:extLst>
            <a:ext uri="{FF2B5EF4-FFF2-40B4-BE49-F238E27FC236}">
              <a16:creationId xmlns:a16="http://schemas.microsoft.com/office/drawing/2014/main" id="{B3831C78-EDD2-4E93-BFF2-2A739122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5">
        <v>3.1</v>
      </c>
      <c r="B1" s="55"/>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5">
        <v>3.2</v>
      </c>
      <c r="B17" s="55"/>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5">
        <v>3.3</v>
      </c>
      <c r="B34" s="55"/>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5">
        <v>3.4</v>
      </c>
      <c r="B51" s="55"/>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5">
        <v>3.5</v>
      </c>
      <c r="B67" s="55"/>
      <c r="D67" s="55">
        <v>3.5</v>
      </c>
      <c r="E67" s="55"/>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5">
        <v>3.6</v>
      </c>
      <c r="B92" s="55"/>
      <c r="C92" s="55"/>
      <c r="D92" s="55"/>
      <c r="E92" s="55"/>
      <c r="F92" s="55"/>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5">
        <v>3.7</v>
      </c>
      <c r="B110" s="55"/>
      <c r="C110" s="55"/>
      <c r="D110" s="55"/>
      <c r="E110" s="55"/>
      <c r="F110" s="55"/>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5">
        <v>3.8</v>
      </c>
      <c r="B127" s="55"/>
      <c r="C127" s="55"/>
      <c r="D127" s="55"/>
      <c r="E127" s="55"/>
      <c r="F127" s="55"/>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5" t="s">
        <v>35</v>
      </c>
      <c r="B143" s="55"/>
      <c r="C143" s="55"/>
      <c r="D143" s="55"/>
      <c r="E143" s="55"/>
      <c r="F143" s="55"/>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5" t="s">
        <v>36</v>
      </c>
      <c r="B159" s="55"/>
      <c r="C159" s="55"/>
      <c r="D159" s="55"/>
      <c r="E159" s="55"/>
      <c r="F159" s="55"/>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5" t="s">
        <v>41</v>
      </c>
      <c r="B176" s="55"/>
      <c r="C176" s="55"/>
      <c r="D176" s="55"/>
      <c r="E176" s="55"/>
      <c r="F176" s="55"/>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activeCell="A983" sqref="A983"/>
    </sheetView>
  </sheetViews>
  <sheetFormatPr baseColWidth="10" defaultRowHeight="15"/>
  <sheetData>
    <row r="1" spans="1:3">
      <c r="A1" s="55">
        <v>3.12</v>
      </c>
      <c r="B1" s="55"/>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5">
        <v>3.13</v>
      </c>
      <c r="B19" s="55"/>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5">
        <v>3.14</v>
      </c>
      <c r="B35" s="55"/>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5">
        <v>3.15</v>
      </c>
      <c r="B51" s="55"/>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5">
        <v>3.16</v>
      </c>
      <c r="B69" s="55"/>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5">
        <v>3.17</v>
      </c>
      <c r="B85" s="55"/>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5">
        <v>3.18</v>
      </c>
      <c r="B102" s="55"/>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5">
        <v>3.19</v>
      </c>
      <c r="B116" s="55"/>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5" t="s">
        <v>76</v>
      </c>
      <c r="B133" s="55"/>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5">
        <v>3.27</v>
      </c>
      <c r="B150" s="55"/>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5">
        <v>3.28</v>
      </c>
      <c r="B166" s="55"/>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5">
        <v>3.31</v>
      </c>
      <c r="B184" s="55"/>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5">
        <v>3.32</v>
      </c>
      <c r="B202" s="55"/>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5">
        <v>3.33</v>
      </c>
      <c r="B221" s="55"/>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5">
        <v>3.34</v>
      </c>
      <c r="B240" s="55"/>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5">
        <v>3.35</v>
      </c>
      <c r="B258" s="55"/>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5">
        <v>3.36</v>
      </c>
      <c r="B277" s="55"/>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5">
        <v>3.37</v>
      </c>
      <c r="B295" s="55"/>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5">
        <v>3.38</v>
      </c>
      <c r="B312" s="55"/>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5">
        <v>3.39</v>
      </c>
      <c r="B332" s="55"/>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6" t="s">
        <v>99</v>
      </c>
      <c r="B351" s="55"/>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5">
        <v>3.44</v>
      </c>
      <c r="B369" s="55"/>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5">
        <v>3.45</v>
      </c>
      <c r="B389" s="55"/>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5">
        <v>3.46</v>
      </c>
      <c r="B407" s="55"/>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5">
        <v>3.47</v>
      </c>
      <c r="B426" s="55"/>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zoomScaleNormal="100" workbookViewId="0">
      <selection sqref="A1:B1"/>
    </sheetView>
  </sheetViews>
  <sheetFormatPr baseColWidth="10" defaultRowHeight="15"/>
  <cols>
    <col min="2" max="2" width="12.7109375" bestFit="1" customWidth="1"/>
  </cols>
  <sheetData>
    <row r="1" spans="1:3">
      <c r="A1" s="55">
        <v>4.1900000000000004</v>
      </c>
      <c r="B1" s="55"/>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6" t="s">
        <v>109</v>
      </c>
      <c r="B20" s="55"/>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6" t="s">
        <v>110</v>
      </c>
      <c r="B36" s="55"/>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6" t="s">
        <v>112</v>
      </c>
      <c r="B58" s="55"/>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6" t="s">
        <v>113</v>
      </c>
      <c r="B80" s="55"/>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5">
        <v>4.24</v>
      </c>
      <c r="B102" s="55"/>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5">
        <v>4.25</v>
      </c>
      <c r="B118" s="55"/>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5">
        <v>4.26</v>
      </c>
      <c r="B134" s="55"/>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5">
        <v>4.2699999999999996</v>
      </c>
      <c r="B149" s="55"/>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5">
        <v>4.28</v>
      </c>
      <c r="B164" s="55"/>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5">
        <v>4.29</v>
      </c>
      <c r="B180" s="55"/>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5">
        <v>4.4400000000000004</v>
      </c>
      <c r="B196" s="55"/>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5">
        <v>4.45</v>
      </c>
      <c r="B213" s="55"/>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5">
        <v>4.46</v>
      </c>
      <c r="B229" s="55"/>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5">
        <v>4.47</v>
      </c>
      <c r="B244" s="55"/>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5">
        <v>4.4800000000000004</v>
      </c>
      <c r="B260" s="55"/>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6" t="s">
        <v>117</v>
      </c>
      <c r="B275" s="55"/>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6" t="s">
        <v>122</v>
      </c>
      <c r="B297" s="55"/>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6" t="s">
        <v>125</v>
      </c>
      <c r="B326" s="55"/>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6" t="s">
        <v>126</v>
      </c>
      <c r="B339" s="55"/>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6" t="s">
        <v>130</v>
      </c>
      <c r="B354" s="55"/>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6" t="s">
        <v>133</v>
      </c>
      <c r="B369" s="55"/>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6" t="s">
        <v>134</v>
      </c>
      <c r="B384" s="55"/>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6" t="s">
        <v>135</v>
      </c>
      <c r="B399" s="55"/>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6" t="s">
        <v>136</v>
      </c>
      <c r="B414" s="55"/>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6" t="s">
        <v>137</v>
      </c>
      <c r="B431" s="55"/>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6" t="s">
        <v>138</v>
      </c>
      <c r="B445" s="55"/>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39:B339"/>
    <mergeCell ref="A354:B354"/>
    <mergeCell ref="A369:B369"/>
    <mergeCell ref="A326:B326"/>
    <mergeCell ref="A118:B118"/>
    <mergeCell ref="A134:B134"/>
    <mergeCell ref="A275:B275"/>
    <mergeCell ref="A297:B297"/>
    <mergeCell ref="A260:B260"/>
    <mergeCell ref="A1:B1"/>
    <mergeCell ref="A20:B20"/>
    <mergeCell ref="A36:B36"/>
    <mergeCell ref="A58:B58"/>
    <mergeCell ref="A80:B80"/>
    <mergeCell ref="A102:B102"/>
    <mergeCell ref="A196:B196"/>
    <mergeCell ref="A213:B213"/>
    <mergeCell ref="A229:B229"/>
    <mergeCell ref="A244:B244"/>
    <mergeCell ref="A149:B149"/>
    <mergeCell ref="A164:B164"/>
    <mergeCell ref="A180:B180"/>
    <mergeCell ref="A384:B384"/>
    <mergeCell ref="A399:B399"/>
    <mergeCell ref="A414:B414"/>
    <mergeCell ref="A431:B431"/>
    <mergeCell ref="A445:B44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F999"/>
  <sheetViews>
    <sheetView tabSelected="1" topLeftCell="A978" workbookViewId="0">
      <selection activeCell="A999" sqref="A999:B999"/>
    </sheetView>
  </sheetViews>
  <sheetFormatPr baseColWidth="10" defaultRowHeight="15"/>
  <sheetData>
    <row r="1" spans="1:3">
      <c r="A1" s="55" t="s">
        <v>191</v>
      </c>
      <c r="B1" s="55"/>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5" t="s">
        <v>195</v>
      </c>
      <c r="B16" s="55"/>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5" t="s">
        <v>197</v>
      </c>
      <c r="B31" s="55"/>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5" t="s">
        <v>199</v>
      </c>
      <c r="B46" s="55"/>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5" t="s">
        <v>200</v>
      </c>
      <c r="B61" s="55"/>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5" t="s">
        <v>202</v>
      </c>
      <c r="B77" s="55"/>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5" t="s">
        <v>204</v>
      </c>
      <c r="B92" s="55"/>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5" t="s">
        <v>206</v>
      </c>
      <c r="B108" s="55"/>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5" t="s">
        <v>208</v>
      </c>
      <c r="B124" s="55"/>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5" t="s">
        <v>209</v>
      </c>
      <c r="B140" s="55"/>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5" t="s">
        <v>211</v>
      </c>
      <c r="B155" s="55"/>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5" t="s">
        <v>213</v>
      </c>
      <c r="B170" s="55"/>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5" t="s">
        <v>215</v>
      </c>
      <c r="B185" s="55"/>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5" t="s">
        <v>217</v>
      </c>
      <c r="B200" s="55"/>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5" t="s">
        <v>219</v>
      </c>
      <c r="B215" s="55"/>
      <c r="C215" s="54"/>
      <c r="D215" s="54"/>
      <c r="E215" s="54"/>
      <c r="F215" s="54"/>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5" t="s">
        <v>220</v>
      </c>
      <c r="B231" s="55"/>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5" t="s">
        <v>222</v>
      </c>
      <c r="B247" s="55"/>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5" t="s">
        <v>224</v>
      </c>
      <c r="B262" s="55"/>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5" t="s">
        <v>226</v>
      </c>
      <c r="B278" s="55"/>
      <c r="C278" s="54"/>
      <c r="D278" s="54"/>
      <c r="E278" s="54"/>
      <c r="F278" s="54"/>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5" t="s">
        <v>227</v>
      </c>
      <c r="B293" s="55"/>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5" t="s">
        <v>229</v>
      </c>
      <c r="B308" s="55"/>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5" t="s">
        <v>231</v>
      </c>
      <c r="B323" s="55"/>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5" t="s">
        <v>233</v>
      </c>
      <c r="B338" s="55"/>
      <c r="C338" s="54"/>
      <c r="D338" s="54"/>
      <c r="E338" s="54"/>
      <c r="F338" s="54"/>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5" t="s">
        <v>234</v>
      </c>
      <c r="B353" s="55"/>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5" t="s">
        <v>239</v>
      </c>
      <c r="B369" s="55"/>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5" t="s">
        <v>242</v>
      </c>
      <c r="B383" s="55"/>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5" t="s">
        <v>243</v>
      </c>
      <c r="B398" s="55"/>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5" t="s">
        <v>246</v>
      </c>
      <c r="B414" s="55"/>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5" t="s">
        <v>249</v>
      </c>
      <c r="B429" s="55"/>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5" t="s">
        <v>252</v>
      </c>
      <c r="B445" s="55"/>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5" t="s">
        <v>255</v>
      </c>
      <c r="B460" s="55"/>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5" t="s">
        <v>258</v>
      </c>
      <c r="B475" s="55"/>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5" t="s">
        <v>261</v>
      </c>
      <c r="B490" s="55"/>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5" t="s">
        <v>263</v>
      </c>
      <c r="B505" s="55"/>
    </row>
    <row r="506" spans="1:4">
      <c r="A506" t="s">
        <v>264</v>
      </c>
    </row>
    <row r="507" spans="1:4">
      <c r="A507">
        <v>265</v>
      </c>
    </row>
    <row r="508" spans="1:4">
      <c r="A508">
        <f>3/2</f>
        <v>1.5</v>
      </c>
    </row>
    <row r="509" spans="1:4">
      <c r="A509" t="s">
        <v>193</v>
      </c>
      <c r="B509" t="s">
        <v>194</v>
      </c>
    </row>
    <row r="510" spans="1:4">
      <c r="A510">
        <f>A$507-A$508*B510</f>
        <v>265</v>
      </c>
      <c r="B510">
        <v>0</v>
      </c>
    </row>
    <row r="511" spans="1:4">
      <c r="A511">
        <f t="shared" ref="A511:A514" si="56">A$507-A$508*B511</f>
        <v>262</v>
      </c>
      <c r="B511">
        <v>2</v>
      </c>
    </row>
    <row r="512" spans="1:4">
      <c r="A512">
        <f t="shared" si="56"/>
        <v>259</v>
      </c>
      <c r="B512">
        <v>4</v>
      </c>
    </row>
    <row r="513" spans="1:2">
      <c r="A513">
        <f t="shared" si="56"/>
        <v>91</v>
      </c>
      <c r="B513">
        <v>116</v>
      </c>
    </row>
    <row r="514" spans="1:2">
      <c r="A514">
        <f t="shared" si="56"/>
        <v>0</v>
      </c>
      <c r="B514" s="50">
        <f>A507/A508</f>
        <v>176.66666666666666</v>
      </c>
    </row>
    <row r="521" spans="1:2">
      <c r="A521" s="55" t="s">
        <v>265</v>
      </c>
      <c r="B521" s="55"/>
    </row>
    <row r="522" spans="1:2">
      <c r="A522" t="s">
        <v>266</v>
      </c>
    </row>
    <row r="523" spans="1:2">
      <c r="A523">
        <v>397.5</v>
      </c>
    </row>
    <row r="524" spans="1:2">
      <c r="A524">
        <f>3/2</f>
        <v>1.5</v>
      </c>
    </row>
    <row r="525" spans="1:2">
      <c r="A525" t="s">
        <v>193</v>
      </c>
      <c r="B525" t="s">
        <v>194</v>
      </c>
    </row>
    <row r="526" spans="1:2">
      <c r="A526">
        <f>A$523-A$524*B526</f>
        <v>397.5</v>
      </c>
      <c r="B526">
        <v>0</v>
      </c>
    </row>
    <row r="527" spans="1:2">
      <c r="A527">
        <f t="shared" ref="A527:A530" si="57">A$523-A$524*B527</f>
        <v>394.5</v>
      </c>
      <c r="B527">
        <v>2</v>
      </c>
    </row>
    <row r="528" spans="1:2">
      <c r="A528">
        <f t="shared" si="57"/>
        <v>391.5</v>
      </c>
      <c r="B528">
        <v>4</v>
      </c>
    </row>
    <row r="529" spans="1:2">
      <c r="A529">
        <f t="shared" si="57"/>
        <v>223.5</v>
      </c>
      <c r="B529">
        <v>116</v>
      </c>
    </row>
    <row r="530" spans="1:2">
      <c r="A530">
        <f t="shared" si="57"/>
        <v>0</v>
      </c>
      <c r="B530" s="50">
        <f>A523/A524</f>
        <v>265</v>
      </c>
    </row>
    <row r="537" spans="1:2">
      <c r="A537" s="55" t="s">
        <v>267</v>
      </c>
      <c r="B537" s="55"/>
    </row>
    <row r="538" spans="1:2">
      <c r="A538" t="s">
        <v>268</v>
      </c>
    </row>
    <row r="539" spans="1:2">
      <c r="A539">
        <v>-4</v>
      </c>
    </row>
    <row r="540" spans="1:2">
      <c r="A540">
        <v>2</v>
      </c>
    </row>
    <row r="541" spans="1:2">
      <c r="A541" t="s">
        <v>269</v>
      </c>
      <c r="B541" t="s">
        <v>194</v>
      </c>
    </row>
    <row r="542" spans="1:2">
      <c r="A542">
        <f>A$539+A$540*B542</f>
        <v>-4</v>
      </c>
      <c r="B542">
        <v>0</v>
      </c>
    </row>
    <row r="543" spans="1:2">
      <c r="A543">
        <f t="shared" ref="A543:A546" si="58">A$539+A$540*B543</f>
        <v>0</v>
      </c>
      <c r="B543">
        <v>2</v>
      </c>
    </row>
    <row r="544" spans="1:2">
      <c r="A544">
        <f t="shared" si="58"/>
        <v>2</v>
      </c>
      <c r="B544">
        <v>3</v>
      </c>
    </row>
    <row r="545" spans="1:2">
      <c r="A545">
        <f t="shared" si="58"/>
        <v>4</v>
      </c>
      <c r="B545">
        <v>4</v>
      </c>
    </row>
    <row r="546" spans="1:2">
      <c r="A546">
        <f t="shared" si="58"/>
        <v>6</v>
      </c>
      <c r="B546">
        <v>5</v>
      </c>
    </row>
    <row r="553" spans="1:2">
      <c r="A553" s="55" t="s">
        <v>270</v>
      </c>
      <c r="B553" s="55"/>
    </row>
    <row r="554" spans="1:2">
      <c r="A554" t="s">
        <v>271</v>
      </c>
    </row>
    <row r="555" spans="1:2">
      <c r="A555">
        <v>-4</v>
      </c>
    </row>
    <row r="556" spans="1:2">
      <c r="A556">
        <v>0.5</v>
      </c>
    </row>
    <row r="557" spans="1:2">
      <c r="A557" t="s">
        <v>269</v>
      </c>
      <c r="B557" t="s">
        <v>194</v>
      </c>
    </row>
    <row r="558" spans="1:2">
      <c r="A558">
        <f>A$555+A$556*B558</f>
        <v>0</v>
      </c>
      <c r="B558">
        <f>-A555/A556</f>
        <v>8</v>
      </c>
    </row>
    <row r="559" spans="1:2">
      <c r="A559">
        <f t="shared" ref="A559:A561" si="59">A$555+A$556*B559</f>
        <v>1</v>
      </c>
      <c r="B559">
        <v>10</v>
      </c>
    </row>
    <row r="560" spans="1:2">
      <c r="A560">
        <f t="shared" si="59"/>
        <v>2</v>
      </c>
      <c r="B560">
        <v>12</v>
      </c>
    </row>
    <row r="561" spans="1:4">
      <c r="A561">
        <f t="shared" si="59"/>
        <v>3</v>
      </c>
      <c r="B561">
        <v>14</v>
      </c>
    </row>
    <row r="569" spans="1:4">
      <c r="A569" s="55" t="s">
        <v>272</v>
      </c>
      <c r="B569" s="55"/>
      <c r="C569" s="54"/>
      <c r="D569" s="54"/>
    </row>
    <row r="570" spans="1:4">
      <c r="A570" t="s">
        <v>268</v>
      </c>
      <c r="C570" t="s">
        <v>271</v>
      </c>
    </row>
    <row r="571" spans="1:4">
      <c r="A571">
        <v>-4</v>
      </c>
      <c r="C571">
        <v>-4</v>
      </c>
    </row>
    <row r="572" spans="1:4">
      <c r="A572">
        <v>2</v>
      </c>
      <c r="C572">
        <v>0.5</v>
      </c>
    </row>
    <row r="573" spans="1:4">
      <c r="A573" t="s">
        <v>269</v>
      </c>
      <c r="B573" t="s">
        <v>194</v>
      </c>
      <c r="C573" t="s">
        <v>269</v>
      </c>
      <c r="D573" t="s">
        <v>194</v>
      </c>
    </row>
    <row r="574" spans="1:4">
      <c r="A574">
        <f>A$571+A$572*B574</f>
        <v>-4</v>
      </c>
      <c r="B574">
        <v>0</v>
      </c>
      <c r="C574">
        <f>C$571+C$572*D574</f>
        <v>-4</v>
      </c>
      <c r="D574">
        <v>0</v>
      </c>
    </row>
    <row r="575" spans="1:4">
      <c r="A575">
        <f>A$571+A$572*B575</f>
        <v>0</v>
      </c>
      <c r="B575">
        <v>2</v>
      </c>
      <c r="C575">
        <f>C$571+C$572*D575</f>
        <v>0</v>
      </c>
      <c r="D575">
        <f>-C571/C572</f>
        <v>8</v>
      </c>
    </row>
    <row r="576" spans="1:4">
      <c r="A576">
        <f>A$571+A$572*B576</f>
        <v>2</v>
      </c>
      <c r="B576">
        <v>3</v>
      </c>
      <c r="C576">
        <f t="shared" ref="A576:C579" si="60">C$571+C$572*D576</f>
        <v>1</v>
      </c>
      <c r="D576">
        <v>10</v>
      </c>
    </row>
    <row r="577" spans="1:4">
      <c r="A577">
        <f>A$571+A$572*B577</f>
        <v>4</v>
      </c>
      <c r="B577">
        <v>4</v>
      </c>
      <c r="C577">
        <f t="shared" si="60"/>
        <v>2</v>
      </c>
      <c r="D577">
        <v>12</v>
      </c>
    </row>
    <row r="578" spans="1:4">
      <c r="A578">
        <f>A$571+A$572*B578</f>
        <v>6</v>
      </c>
      <c r="B578">
        <v>5</v>
      </c>
      <c r="C578">
        <f t="shared" si="60"/>
        <v>3</v>
      </c>
      <c r="D578">
        <v>14</v>
      </c>
    </row>
    <row r="588" spans="1:4">
      <c r="A588" s="55" t="s">
        <v>273</v>
      </c>
      <c r="B588" s="55"/>
    </row>
    <row r="589" spans="1:4">
      <c r="A589" t="s">
        <v>274</v>
      </c>
    </row>
    <row r="590" spans="1:4">
      <c r="A590">
        <v>-16</v>
      </c>
    </row>
    <row r="591" spans="1:4">
      <c r="A591">
        <v>8</v>
      </c>
    </row>
    <row r="592" spans="1:4">
      <c r="A592" t="s">
        <v>269</v>
      </c>
      <c r="B592" t="s">
        <v>194</v>
      </c>
    </row>
    <row r="593" spans="1:2">
      <c r="A593">
        <f>A$590+A$591*B593</f>
        <v>0</v>
      </c>
      <c r="B593">
        <f>-A590/A591</f>
        <v>2</v>
      </c>
    </row>
    <row r="594" spans="1:2">
      <c r="A594">
        <f t="shared" ref="A594:A596" si="61">A$590+A$591*B594</f>
        <v>8</v>
      </c>
      <c r="B594">
        <v>3</v>
      </c>
    </row>
    <row r="595" spans="1:2">
      <c r="A595">
        <f t="shared" si="61"/>
        <v>16</v>
      </c>
      <c r="B595">
        <v>4</v>
      </c>
    </row>
    <row r="596" spans="1:2">
      <c r="A596">
        <f t="shared" si="61"/>
        <v>24</v>
      </c>
      <c r="B596">
        <v>5</v>
      </c>
    </row>
    <row r="605" spans="1:2">
      <c r="A605" s="55" t="s">
        <v>275</v>
      </c>
      <c r="B605" s="55"/>
    </row>
    <row r="606" spans="1:2">
      <c r="A606" t="s">
        <v>276</v>
      </c>
    </row>
    <row r="607" spans="1:2">
      <c r="A607">
        <v>-16</v>
      </c>
    </row>
    <row r="608" spans="1:2">
      <c r="A608">
        <f>17/2</f>
        <v>8.5</v>
      </c>
    </row>
    <row r="609" spans="1:4">
      <c r="A609" t="s">
        <v>269</v>
      </c>
      <c r="B609" t="s">
        <v>194</v>
      </c>
    </row>
    <row r="610" spans="1:4">
      <c r="A610">
        <f>A$607+A$608*B610</f>
        <v>0</v>
      </c>
      <c r="B610" s="50">
        <f>-A607/A608</f>
        <v>1.8823529411764706</v>
      </c>
    </row>
    <row r="611" spans="1:4">
      <c r="A611">
        <f t="shared" ref="A611:A613" si="62">A$607+A$608*B611</f>
        <v>1</v>
      </c>
      <c r="B611">
        <v>2</v>
      </c>
    </row>
    <row r="612" spans="1:4">
      <c r="A612">
        <f t="shared" si="62"/>
        <v>9.5</v>
      </c>
      <c r="B612">
        <v>3</v>
      </c>
    </row>
    <row r="613" spans="1:4">
      <c r="A613">
        <f t="shared" si="62"/>
        <v>18</v>
      </c>
      <c r="B613">
        <v>4</v>
      </c>
    </row>
    <row r="621" spans="1:4">
      <c r="A621" s="55" t="s">
        <v>277</v>
      </c>
      <c r="B621" s="55"/>
      <c r="C621" s="54"/>
      <c r="D621" s="54"/>
    </row>
    <row r="622" spans="1:4">
      <c r="A622" t="s">
        <v>274</v>
      </c>
      <c r="C622" t="s">
        <v>276</v>
      </c>
    </row>
    <row r="623" spans="1:4">
      <c r="A623">
        <v>-16</v>
      </c>
      <c r="C623">
        <v>-16</v>
      </c>
    </row>
    <row r="624" spans="1:4">
      <c r="A624">
        <v>8</v>
      </c>
      <c r="C624">
        <f>17/2</f>
        <v>8.5</v>
      </c>
    </row>
    <row r="625" spans="1:4">
      <c r="A625" t="s">
        <v>269</v>
      </c>
      <c r="B625" t="s">
        <v>194</v>
      </c>
      <c r="C625" t="s">
        <v>269</v>
      </c>
      <c r="D625" t="s">
        <v>194</v>
      </c>
    </row>
    <row r="626" spans="1:4">
      <c r="A626">
        <f t="shared" ref="A626:C630" si="63">A$623+A$624*B626</f>
        <v>-16</v>
      </c>
      <c r="B626">
        <v>0</v>
      </c>
      <c r="C626">
        <f t="shared" si="63"/>
        <v>-16</v>
      </c>
      <c r="D626" s="50">
        <v>0</v>
      </c>
    </row>
    <row r="627" spans="1:4">
      <c r="A627">
        <f t="shared" si="63"/>
        <v>0</v>
      </c>
      <c r="B627">
        <f>-A623/A624</f>
        <v>2</v>
      </c>
      <c r="C627">
        <f t="shared" si="63"/>
        <v>0</v>
      </c>
      <c r="D627" s="50">
        <f>-C623/C624</f>
        <v>1.8823529411764706</v>
      </c>
    </row>
    <row r="628" spans="1:4">
      <c r="A628">
        <f>A$623+A$624*B628</f>
        <v>8</v>
      </c>
      <c r="B628">
        <v>3</v>
      </c>
      <c r="C628">
        <f>C$623+C$624*D628</f>
        <v>1</v>
      </c>
      <c r="D628">
        <v>2</v>
      </c>
    </row>
    <row r="629" spans="1:4">
      <c r="A629">
        <f t="shared" si="63"/>
        <v>16</v>
      </c>
      <c r="B629">
        <v>4</v>
      </c>
      <c r="C629">
        <f t="shared" si="63"/>
        <v>9.5</v>
      </c>
      <c r="D629">
        <v>3</v>
      </c>
    </row>
    <row r="630" spans="1:4">
      <c r="A630">
        <f t="shared" si="63"/>
        <v>24</v>
      </c>
      <c r="B630">
        <v>5</v>
      </c>
      <c r="C630">
        <f t="shared" si="63"/>
        <v>18</v>
      </c>
      <c r="D630">
        <v>4</v>
      </c>
    </row>
    <row r="637" spans="1:4">
      <c r="A637" s="55" t="s">
        <v>278</v>
      </c>
      <c r="B637" s="55"/>
    </row>
    <row r="638" spans="1:4">
      <c r="A638" t="s">
        <v>279</v>
      </c>
    </row>
    <row r="639" spans="1:4">
      <c r="A639">
        <v>-65</v>
      </c>
    </row>
    <row r="640" spans="1:4">
      <c r="A640">
        <v>6.5</v>
      </c>
    </row>
    <row r="641" spans="1:2">
      <c r="A641" t="s">
        <v>269</v>
      </c>
      <c r="B641" t="s">
        <v>194</v>
      </c>
    </row>
    <row r="642" spans="1:2">
      <c r="A642">
        <f>A$639+A$640*B642</f>
        <v>0</v>
      </c>
      <c r="B642" s="50">
        <f>-A639/A640</f>
        <v>10</v>
      </c>
    </row>
    <row r="643" spans="1:2">
      <c r="A643">
        <f t="shared" ref="A643:A645" si="64">A$639+A$640*B643</f>
        <v>6.5</v>
      </c>
      <c r="B643">
        <v>11</v>
      </c>
    </row>
    <row r="644" spans="1:2">
      <c r="A644">
        <f t="shared" si="64"/>
        <v>13</v>
      </c>
      <c r="B644">
        <v>12</v>
      </c>
    </row>
    <row r="645" spans="1:2">
      <c r="A645">
        <f t="shared" si="64"/>
        <v>19.5</v>
      </c>
      <c r="B645">
        <v>13</v>
      </c>
    </row>
    <row r="655" spans="1:2">
      <c r="A655" s="55" t="s">
        <v>280</v>
      </c>
      <c r="B655" s="55"/>
    </row>
    <row r="656" spans="1:2">
      <c r="A656" t="s">
        <v>281</v>
      </c>
    </row>
    <row r="657" spans="1:2">
      <c r="A657">
        <v>-125</v>
      </c>
    </row>
    <row r="658" spans="1:2">
      <c r="A658">
        <v>40</v>
      </c>
    </row>
    <row r="659" spans="1:2">
      <c r="A659" t="s">
        <v>269</v>
      </c>
      <c r="B659" t="s">
        <v>194</v>
      </c>
    </row>
    <row r="660" spans="1:2">
      <c r="A660">
        <f>A$657+A$658*B660</f>
        <v>-125</v>
      </c>
      <c r="B660" s="50">
        <v>0</v>
      </c>
    </row>
    <row r="661" spans="1:2">
      <c r="A661">
        <f t="shared" ref="A661:A663" si="65">A$657+A$658*B661</f>
        <v>0</v>
      </c>
      <c r="B661">
        <f>-A657/A658</f>
        <v>3.125</v>
      </c>
    </row>
    <row r="662" spans="1:2">
      <c r="A662">
        <f t="shared" si="65"/>
        <v>75</v>
      </c>
      <c r="B662">
        <v>5</v>
      </c>
    </row>
    <row r="663" spans="1:2">
      <c r="A663">
        <f t="shared" si="65"/>
        <v>115</v>
      </c>
      <c r="B663">
        <v>6</v>
      </c>
    </row>
    <row r="673" spans="1:2">
      <c r="A673" s="55" t="s">
        <v>282</v>
      </c>
      <c r="B673" s="55"/>
    </row>
    <row r="674" spans="1:2">
      <c r="A674" t="s">
        <v>283</v>
      </c>
    </row>
    <row r="675" spans="1:2">
      <c r="A675">
        <v>-125</v>
      </c>
    </row>
    <row r="676" spans="1:2">
      <c r="A676">
        <v>20</v>
      </c>
    </row>
    <row r="677" spans="1:2">
      <c r="A677" t="s">
        <v>269</v>
      </c>
      <c r="B677" t="s">
        <v>194</v>
      </c>
    </row>
    <row r="678" spans="1:2">
      <c r="A678">
        <f>A$675+A$676*B678</f>
        <v>-125</v>
      </c>
      <c r="B678" s="50">
        <v>0</v>
      </c>
    </row>
    <row r="679" spans="1:2">
      <c r="A679">
        <f t="shared" ref="A679:A681" si="66">A$675+A$676*B679</f>
        <v>0</v>
      </c>
      <c r="B679">
        <f>-A675/A676</f>
        <v>6.25</v>
      </c>
    </row>
    <row r="680" spans="1:2">
      <c r="A680">
        <f t="shared" si="66"/>
        <v>15</v>
      </c>
      <c r="B680">
        <v>7</v>
      </c>
    </row>
    <row r="681" spans="1:2">
      <c r="A681">
        <f t="shared" si="66"/>
        <v>35</v>
      </c>
      <c r="B681">
        <v>8</v>
      </c>
    </row>
    <row r="690" spans="1:4">
      <c r="A690" s="55" t="s">
        <v>284</v>
      </c>
      <c r="B690" s="55"/>
      <c r="C690" s="54"/>
      <c r="D690" s="54"/>
    </row>
    <row r="691" spans="1:4">
      <c r="A691" t="s">
        <v>281</v>
      </c>
      <c r="C691" t="s">
        <v>283</v>
      </c>
    </row>
    <row r="692" spans="1:4">
      <c r="A692">
        <v>-125</v>
      </c>
      <c r="C692">
        <v>-125</v>
      </c>
    </row>
    <row r="693" spans="1:4">
      <c r="A693">
        <v>40</v>
      </c>
      <c r="C693">
        <v>20</v>
      </c>
    </row>
    <row r="694" spans="1:4">
      <c r="A694" t="s">
        <v>269</v>
      </c>
      <c r="B694" t="s">
        <v>194</v>
      </c>
      <c r="C694" t="s">
        <v>269</v>
      </c>
      <c r="D694" t="s">
        <v>194</v>
      </c>
    </row>
    <row r="695" spans="1:4">
      <c r="A695">
        <f>A$692+A$693*B695</f>
        <v>-125</v>
      </c>
      <c r="B695" s="50">
        <v>0</v>
      </c>
      <c r="C695">
        <f>C$692+C$693*D695</f>
        <v>-125</v>
      </c>
      <c r="D695" s="50">
        <v>0</v>
      </c>
    </row>
    <row r="696" spans="1:4">
      <c r="A696">
        <f t="shared" ref="A696:C698" si="67">A$692+A$693*B696</f>
        <v>0</v>
      </c>
      <c r="B696">
        <f>-A692/A693</f>
        <v>3.125</v>
      </c>
      <c r="C696">
        <f t="shared" si="67"/>
        <v>0</v>
      </c>
      <c r="D696">
        <f>-C692/C693</f>
        <v>6.25</v>
      </c>
    </row>
    <row r="697" spans="1:4">
      <c r="A697">
        <f t="shared" si="67"/>
        <v>75</v>
      </c>
      <c r="B697">
        <v>5</v>
      </c>
      <c r="C697">
        <f t="shared" si="67"/>
        <v>15</v>
      </c>
      <c r="D697">
        <v>7</v>
      </c>
    </row>
    <row r="698" spans="1:4">
      <c r="A698">
        <f t="shared" si="67"/>
        <v>115</v>
      </c>
      <c r="B698">
        <v>6</v>
      </c>
      <c r="C698">
        <f t="shared" si="67"/>
        <v>35</v>
      </c>
      <c r="D698">
        <v>8</v>
      </c>
    </row>
    <row r="707" spans="1:2">
      <c r="A707" s="55" t="s">
        <v>285</v>
      </c>
      <c r="B707" s="55"/>
    </row>
    <row r="708" spans="1:2">
      <c r="A708" t="s">
        <v>286</v>
      </c>
    </row>
    <row r="709" spans="1:2">
      <c r="A709">
        <v>-7</v>
      </c>
    </row>
    <row r="710" spans="1:2">
      <c r="A710">
        <v>0.5</v>
      </c>
    </row>
    <row r="711" spans="1:2">
      <c r="A711" t="s">
        <v>269</v>
      </c>
      <c r="B711" t="s">
        <v>194</v>
      </c>
    </row>
    <row r="712" spans="1:2">
      <c r="A712">
        <f>A$709+A$710*B712</f>
        <v>-7</v>
      </c>
      <c r="B712" s="50">
        <v>0</v>
      </c>
    </row>
    <row r="713" spans="1:2">
      <c r="A713">
        <f t="shared" ref="A713:A715" si="68">A$709+A$710*B713</f>
        <v>0</v>
      </c>
      <c r="B713">
        <f>-A709/A710</f>
        <v>14</v>
      </c>
    </row>
    <row r="714" spans="1:2">
      <c r="A714">
        <f t="shared" si="68"/>
        <v>1</v>
      </c>
      <c r="B714">
        <v>16</v>
      </c>
    </row>
    <row r="715" spans="1:2">
      <c r="A715">
        <f t="shared" si="68"/>
        <v>2</v>
      </c>
      <c r="B715">
        <v>18</v>
      </c>
    </row>
    <row r="724" spans="1:2">
      <c r="A724" s="55" t="s">
        <v>287</v>
      </c>
      <c r="B724" s="55"/>
    </row>
    <row r="725" spans="1:2">
      <c r="A725" t="s">
        <v>288</v>
      </c>
    </row>
    <row r="726" spans="1:2">
      <c r="A726">
        <v>-12</v>
      </c>
    </row>
    <row r="727" spans="1:2">
      <c r="A727">
        <v>0.5</v>
      </c>
    </row>
    <row r="728" spans="1:2">
      <c r="A728" t="s">
        <v>269</v>
      </c>
      <c r="B728" t="s">
        <v>194</v>
      </c>
    </row>
    <row r="729" spans="1:2">
      <c r="A729">
        <f>A$726+A$727*B729</f>
        <v>-12</v>
      </c>
      <c r="B729" s="50">
        <v>0</v>
      </c>
    </row>
    <row r="730" spans="1:2">
      <c r="A730">
        <f t="shared" ref="A730:A732" si="69">A$726+A$727*B730</f>
        <v>0</v>
      </c>
      <c r="B730">
        <f>-A726/A727</f>
        <v>24</v>
      </c>
    </row>
    <row r="731" spans="1:2">
      <c r="A731">
        <f t="shared" si="69"/>
        <v>1</v>
      </c>
      <c r="B731">
        <v>26</v>
      </c>
    </row>
    <row r="732" spans="1:2">
      <c r="A732">
        <f t="shared" si="69"/>
        <v>2</v>
      </c>
      <c r="B732">
        <v>28</v>
      </c>
    </row>
    <row r="743" spans="1:4">
      <c r="A743" s="55" t="s">
        <v>289</v>
      </c>
      <c r="B743" s="55"/>
      <c r="C743" s="54"/>
      <c r="D743" s="54"/>
    </row>
    <row r="744" spans="1:4">
      <c r="A744" t="s">
        <v>286</v>
      </c>
      <c r="C744" t="s">
        <v>288</v>
      </c>
    </row>
    <row r="745" spans="1:4">
      <c r="A745">
        <v>-7</v>
      </c>
      <c r="C745">
        <v>-12</v>
      </c>
    </row>
    <row r="746" spans="1:4">
      <c r="A746">
        <v>0.5</v>
      </c>
      <c r="C746">
        <v>0.5</v>
      </c>
    </row>
    <row r="747" spans="1:4">
      <c r="A747" t="s">
        <v>269</v>
      </c>
      <c r="B747" t="s">
        <v>194</v>
      </c>
      <c r="C747" t="s">
        <v>269</v>
      </c>
      <c r="D747" t="s">
        <v>194</v>
      </c>
    </row>
    <row r="748" spans="1:4">
      <c r="A748">
        <f>A$745+A$746*B748</f>
        <v>-7</v>
      </c>
      <c r="B748" s="50">
        <v>0</v>
      </c>
      <c r="C748">
        <f>C$745+C$746*D748</f>
        <v>-12</v>
      </c>
      <c r="D748" s="50">
        <v>0</v>
      </c>
    </row>
    <row r="749" spans="1:4">
      <c r="A749">
        <f t="shared" ref="A749:C751" si="70">A$745+A$746*B749</f>
        <v>0</v>
      </c>
      <c r="B749">
        <f>-A745/A746</f>
        <v>14</v>
      </c>
      <c r="C749">
        <f t="shared" si="70"/>
        <v>0</v>
      </c>
      <c r="D749">
        <f>-C745/C746</f>
        <v>24</v>
      </c>
    </row>
    <row r="750" spans="1:4">
      <c r="A750">
        <f t="shared" si="70"/>
        <v>1</v>
      </c>
      <c r="B750">
        <v>16</v>
      </c>
      <c r="C750">
        <f t="shared" si="70"/>
        <v>1</v>
      </c>
      <c r="D750">
        <v>26</v>
      </c>
    </row>
    <row r="751" spans="1:4">
      <c r="A751">
        <f t="shared" si="70"/>
        <v>2</v>
      </c>
      <c r="B751">
        <v>18</v>
      </c>
      <c r="C751">
        <f t="shared" si="70"/>
        <v>2</v>
      </c>
      <c r="D751">
        <v>28</v>
      </c>
    </row>
    <row r="760" spans="1:2">
      <c r="A760" s="55" t="s">
        <v>290</v>
      </c>
      <c r="B760" s="55"/>
    </row>
    <row r="761" spans="1:2">
      <c r="A761" t="s">
        <v>291</v>
      </c>
    </row>
    <row r="762" spans="1:2">
      <c r="A762">
        <v>-9</v>
      </c>
    </row>
    <row r="763" spans="1:2">
      <c r="A763">
        <f>3/2</f>
        <v>1.5</v>
      </c>
    </row>
    <row r="764" spans="1:2">
      <c r="A764" t="s">
        <v>269</v>
      </c>
      <c r="B764" t="s">
        <v>194</v>
      </c>
    </row>
    <row r="765" spans="1:2">
      <c r="A765">
        <f>A$762+A$763*B765</f>
        <v>-9</v>
      </c>
      <c r="B765" s="50">
        <v>0</v>
      </c>
    </row>
    <row r="766" spans="1:2">
      <c r="A766">
        <f t="shared" ref="A766:A768" si="71">A$762+A$763*B766</f>
        <v>0</v>
      </c>
      <c r="B766">
        <f>-A762/A763</f>
        <v>6</v>
      </c>
    </row>
    <row r="767" spans="1:2">
      <c r="A767">
        <f t="shared" si="71"/>
        <v>1.5</v>
      </c>
      <c r="B767">
        <v>7</v>
      </c>
    </row>
    <row r="768" spans="1:2">
      <c r="A768">
        <f t="shared" si="71"/>
        <v>3</v>
      </c>
      <c r="B768">
        <v>8</v>
      </c>
    </row>
    <row r="777" spans="1:2">
      <c r="A777" s="55" t="s">
        <v>292</v>
      </c>
      <c r="B777" s="55"/>
    </row>
    <row r="778" spans="1:2">
      <c r="A778" t="s">
        <v>293</v>
      </c>
    </row>
    <row r="779" spans="1:2">
      <c r="A779">
        <v>-9</v>
      </c>
    </row>
    <row r="780" spans="1:2">
      <c r="A780">
        <f>3/8</f>
        <v>0.375</v>
      </c>
    </row>
    <row r="781" spans="1:2">
      <c r="A781" t="s">
        <v>269</v>
      </c>
      <c r="B781" t="s">
        <v>194</v>
      </c>
    </row>
    <row r="782" spans="1:2">
      <c r="A782">
        <f>A$779+A$780*B782</f>
        <v>-9</v>
      </c>
      <c r="B782" s="50">
        <v>0</v>
      </c>
    </row>
    <row r="783" spans="1:2">
      <c r="A783">
        <f t="shared" ref="A783:A785" si="72">A$779+A$780*B783</f>
        <v>0</v>
      </c>
      <c r="B783">
        <f>-A779/A780</f>
        <v>24</v>
      </c>
    </row>
    <row r="784" spans="1:2">
      <c r="A784">
        <f t="shared" si="72"/>
        <v>3</v>
      </c>
      <c r="B784">
        <v>32</v>
      </c>
    </row>
    <row r="785" spans="1:4">
      <c r="A785">
        <f t="shared" si="72"/>
        <v>6</v>
      </c>
      <c r="B785">
        <v>40</v>
      </c>
    </row>
    <row r="795" spans="1:4">
      <c r="A795" s="55" t="s">
        <v>294</v>
      </c>
      <c r="B795" s="55"/>
      <c r="C795" s="54"/>
      <c r="D795" s="54"/>
    </row>
    <row r="796" spans="1:4">
      <c r="A796" t="s">
        <v>291</v>
      </c>
      <c r="C796" t="s">
        <v>293</v>
      </c>
    </row>
    <row r="797" spans="1:4">
      <c r="A797">
        <v>-9</v>
      </c>
      <c r="C797">
        <v>-9</v>
      </c>
    </row>
    <row r="798" spans="1:4">
      <c r="A798">
        <f>3/2</f>
        <v>1.5</v>
      </c>
      <c r="C798">
        <f>3/8</f>
        <v>0.375</v>
      </c>
    </row>
    <row r="799" spans="1:4">
      <c r="A799" t="s">
        <v>269</v>
      </c>
      <c r="B799" t="s">
        <v>194</v>
      </c>
      <c r="C799" t="s">
        <v>269</v>
      </c>
      <c r="D799" t="s">
        <v>194</v>
      </c>
    </row>
    <row r="800" spans="1:4">
      <c r="A800">
        <f>A$797+A$798*B800</f>
        <v>-9</v>
      </c>
      <c r="B800" s="50">
        <v>0</v>
      </c>
      <c r="C800">
        <f>C$797+C$798*D800</f>
        <v>-9</v>
      </c>
      <c r="D800" s="50">
        <v>0</v>
      </c>
    </row>
    <row r="801" spans="1:4">
      <c r="A801">
        <f t="shared" ref="A801:C803" si="73">A$797+A$798*B801</f>
        <v>0</v>
      </c>
      <c r="B801">
        <f>-A797/A798</f>
        <v>6</v>
      </c>
      <c r="C801">
        <f t="shared" si="73"/>
        <v>0</v>
      </c>
      <c r="D801">
        <f>-C797/C798</f>
        <v>24</v>
      </c>
    </row>
    <row r="802" spans="1:4">
      <c r="A802">
        <f t="shared" si="73"/>
        <v>1.5</v>
      </c>
      <c r="B802">
        <v>7</v>
      </c>
      <c r="C802">
        <f t="shared" si="73"/>
        <v>3</v>
      </c>
      <c r="D802">
        <v>32</v>
      </c>
    </row>
    <row r="803" spans="1:4">
      <c r="A803">
        <f t="shared" si="73"/>
        <v>3</v>
      </c>
      <c r="B803">
        <v>8</v>
      </c>
      <c r="C803">
        <f t="shared" si="73"/>
        <v>6</v>
      </c>
      <c r="D803">
        <v>40</v>
      </c>
    </row>
    <row r="811" spans="1:4">
      <c r="A811" s="55" t="s">
        <v>295</v>
      </c>
      <c r="B811" s="55"/>
    </row>
    <row r="812" spans="1:4">
      <c r="A812" t="s">
        <v>296</v>
      </c>
    </row>
    <row r="813" spans="1:4">
      <c r="A813">
        <v>-20</v>
      </c>
    </row>
    <row r="814" spans="1:4">
      <c r="A814">
        <v>4</v>
      </c>
    </row>
    <row r="815" spans="1:4">
      <c r="A815" t="s">
        <v>269</v>
      </c>
      <c r="B815" t="s">
        <v>194</v>
      </c>
    </row>
    <row r="816" spans="1:4">
      <c r="A816">
        <f>A$813+A$814*B816</f>
        <v>-20</v>
      </c>
      <c r="B816" s="50">
        <v>0</v>
      </c>
    </row>
    <row r="817" spans="1:2">
      <c r="A817">
        <f t="shared" ref="A817:A819" si="74">A$813+A$814*B817</f>
        <v>0</v>
      </c>
      <c r="B817">
        <f>-A813/A814</f>
        <v>5</v>
      </c>
    </row>
    <row r="818" spans="1:2">
      <c r="A818">
        <f t="shared" si="74"/>
        <v>8</v>
      </c>
      <c r="B818">
        <v>7</v>
      </c>
    </row>
    <row r="819" spans="1:2">
      <c r="A819">
        <f t="shared" si="74"/>
        <v>16</v>
      </c>
      <c r="B819">
        <v>9</v>
      </c>
    </row>
    <row r="828" spans="1:2">
      <c r="A828" s="55" t="s">
        <v>297</v>
      </c>
      <c r="B828" s="55"/>
    </row>
    <row r="829" spans="1:2">
      <c r="A829" t="s">
        <v>298</v>
      </c>
    </row>
    <row r="830" spans="1:2">
      <c r="A830">
        <v>-30</v>
      </c>
    </row>
    <row r="831" spans="1:2">
      <c r="A831">
        <f>7/8</f>
        <v>0.875</v>
      </c>
    </row>
    <row r="832" spans="1:2">
      <c r="A832" t="s">
        <v>269</v>
      </c>
      <c r="B832" t="s">
        <v>194</v>
      </c>
    </row>
    <row r="833" spans="1:4">
      <c r="A833">
        <f>A$830+A$831*B833</f>
        <v>-30</v>
      </c>
      <c r="B833" s="50">
        <v>0</v>
      </c>
    </row>
    <row r="834" spans="1:4">
      <c r="A834">
        <f t="shared" ref="A834:A836" si="75">A$830+A$831*B834</f>
        <v>0</v>
      </c>
      <c r="B834" s="50">
        <f>-A830/A831</f>
        <v>34.285714285714285</v>
      </c>
    </row>
    <row r="835" spans="1:4">
      <c r="A835">
        <f t="shared" si="75"/>
        <v>0.625</v>
      </c>
      <c r="B835">
        <v>35</v>
      </c>
    </row>
    <row r="836" spans="1:4">
      <c r="A836">
        <f t="shared" si="75"/>
        <v>5</v>
      </c>
      <c r="B836">
        <v>40</v>
      </c>
    </row>
    <row r="845" spans="1:4">
      <c r="A845" s="55" t="s">
        <v>299</v>
      </c>
      <c r="B845" s="55"/>
      <c r="C845" s="54"/>
      <c r="D845" s="54"/>
    </row>
    <row r="846" spans="1:4">
      <c r="A846" t="s">
        <v>296</v>
      </c>
      <c r="C846" t="s">
        <v>298</v>
      </c>
    </row>
    <row r="847" spans="1:4">
      <c r="A847">
        <v>-20</v>
      </c>
      <c r="C847">
        <v>-30</v>
      </c>
    </row>
    <row r="848" spans="1:4">
      <c r="A848">
        <v>4</v>
      </c>
      <c r="C848">
        <f>7/8</f>
        <v>0.875</v>
      </c>
    </row>
    <row r="849" spans="1:4">
      <c r="A849" t="s">
        <v>269</v>
      </c>
      <c r="B849" t="s">
        <v>194</v>
      </c>
      <c r="C849" t="s">
        <v>269</v>
      </c>
      <c r="D849" t="s">
        <v>194</v>
      </c>
    </row>
    <row r="850" spans="1:4">
      <c r="A850">
        <f>A$847+A$848*B850</f>
        <v>-20</v>
      </c>
      <c r="B850" s="50">
        <v>0</v>
      </c>
      <c r="C850">
        <f>C$847+C$848*D850</f>
        <v>-30</v>
      </c>
      <c r="D850" s="50">
        <v>0</v>
      </c>
    </row>
    <row r="851" spans="1:4">
      <c r="A851">
        <f t="shared" ref="A851:C853" si="76">A$847+A$848*B851</f>
        <v>0</v>
      </c>
      <c r="B851">
        <f>-A847/A848</f>
        <v>5</v>
      </c>
      <c r="C851">
        <f t="shared" si="76"/>
        <v>0</v>
      </c>
      <c r="D851" s="50">
        <f>-C847/C848</f>
        <v>34.285714285714285</v>
      </c>
    </row>
    <row r="852" spans="1:4">
      <c r="A852">
        <f t="shared" si="76"/>
        <v>8</v>
      </c>
      <c r="B852">
        <v>7</v>
      </c>
      <c r="C852">
        <f t="shared" si="76"/>
        <v>0.625</v>
      </c>
      <c r="D852">
        <v>35</v>
      </c>
    </row>
    <row r="853" spans="1:4">
      <c r="A853">
        <f t="shared" si="76"/>
        <v>16</v>
      </c>
      <c r="B853">
        <v>9</v>
      </c>
      <c r="C853">
        <f t="shared" si="76"/>
        <v>5</v>
      </c>
      <c r="D853">
        <v>40</v>
      </c>
    </row>
    <row r="862" spans="1:4">
      <c r="A862" s="55" t="s">
        <v>300</v>
      </c>
      <c r="B862" s="55"/>
    </row>
    <row r="863" spans="1:4">
      <c r="A863" t="s">
        <v>301</v>
      </c>
    </row>
    <row r="864" spans="1:4">
      <c r="A864" s="50">
        <f>-(30/25)</f>
        <v>-1.2</v>
      </c>
    </row>
    <row r="865" spans="1:2">
      <c r="A865">
        <v>12</v>
      </c>
    </row>
    <row r="866" spans="1:2">
      <c r="A866" t="s">
        <v>269</v>
      </c>
      <c r="B866" t="s">
        <v>194</v>
      </c>
    </row>
    <row r="867" spans="1:2">
      <c r="A867">
        <f>A$864+A$865*B867</f>
        <v>-1.2</v>
      </c>
      <c r="B867" s="50">
        <v>0</v>
      </c>
    </row>
    <row r="868" spans="1:2">
      <c r="A868">
        <f t="shared" ref="A868:A870" si="77">A$864+A$865*B868</f>
        <v>0</v>
      </c>
      <c r="B868">
        <f>-A864/A865</f>
        <v>9.9999999999999992E-2</v>
      </c>
    </row>
    <row r="869" spans="1:2">
      <c r="A869">
        <f t="shared" si="77"/>
        <v>12.000000000000002</v>
      </c>
      <c r="B869">
        <v>1.1000000000000001</v>
      </c>
    </row>
    <row r="870" spans="1:2">
      <c r="A870">
        <f t="shared" si="77"/>
        <v>24.000000000000004</v>
      </c>
      <c r="B870">
        <v>2.1</v>
      </c>
    </row>
    <row r="879" spans="1:2">
      <c r="A879" s="55" t="s">
        <v>302</v>
      </c>
      <c r="B879" s="55"/>
    </row>
    <row r="880" spans="1:2">
      <c r="A880" t="s">
        <v>303</v>
      </c>
    </row>
    <row r="881" spans="1:2">
      <c r="A881" s="50">
        <v>-30</v>
      </c>
    </row>
    <row r="882" spans="1:2">
      <c r="A882">
        <v>12</v>
      </c>
    </row>
    <row r="883" spans="1:2">
      <c r="A883" t="s">
        <v>269</v>
      </c>
      <c r="B883" t="s">
        <v>194</v>
      </c>
    </row>
    <row r="884" spans="1:2">
      <c r="A884">
        <f>A$881+A$882*B884</f>
        <v>-30</v>
      </c>
      <c r="B884" s="50">
        <v>0</v>
      </c>
    </row>
    <row r="885" spans="1:2">
      <c r="A885">
        <f t="shared" ref="A885:A887" si="78">A$881+A$882*B885</f>
        <v>0</v>
      </c>
      <c r="B885">
        <f>-A881/A882</f>
        <v>2.5</v>
      </c>
    </row>
    <row r="886" spans="1:2">
      <c r="A886">
        <f t="shared" si="78"/>
        <v>30</v>
      </c>
      <c r="B886">
        <v>5</v>
      </c>
    </row>
    <row r="887" spans="1:2">
      <c r="A887">
        <f t="shared" si="78"/>
        <v>60</v>
      </c>
      <c r="B887">
        <v>7.5</v>
      </c>
    </row>
    <row r="897" spans="1:4">
      <c r="A897" s="55" t="s">
        <v>304</v>
      </c>
      <c r="B897" s="55"/>
      <c r="C897" s="54"/>
      <c r="D897" s="54"/>
    </row>
    <row r="898" spans="1:4">
      <c r="A898" t="s">
        <v>301</v>
      </c>
      <c r="C898" t="s">
        <v>303</v>
      </c>
    </row>
    <row r="899" spans="1:4">
      <c r="A899" s="50">
        <f>-(30/25)</f>
        <v>-1.2</v>
      </c>
      <c r="C899" s="50">
        <v>-30</v>
      </c>
    </row>
    <row r="900" spans="1:4">
      <c r="A900">
        <v>12</v>
      </c>
      <c r="C900">
        <v>12</v>
      </c>
    </row>
    <row r="901" spans="1:4">
      <c r="A901" t="s">
        <v>269</v>
      </c>
      <c r="B901" t="s">
        <v>194</v>
      </c>
      <c r="C901" t="s">
        <v>269</v>
      </c>
      <c r="D901" t="s">
        <v>194</v>
      </c>
    </row>
    <row r="902" spans="1:4">
      <c r="A902">
        <f>A$899+A$900*B902</f>
        <v>-1.2</v>
      </c>
      <c r="B902" s="50">
        <v>0</v>
      </c>
      <c r="C902">
        <f>C$899+C$900*D902</f>
        <v>-30</v>
      </c>
      <c r="D902" s="50">
        <v>0</v>
      </c>
    </row>
    <row r="903" spans="1:4">
      <c r="A903">
        <f t="shared" ref="A903:C905" si="79">A$899+A$900*B903</f>
        <v>0</v>
      </c>
      <c r="B903">
        <f>-A899/A900</f>
        <v>9.9999999999999992E-2</v>
      </c>
      <c r="C903">
        <f t="shared" si="79"/>
        <v>0</v>
      </c>
      <c r="D903">
        <f>-C899/C900</f>
        <v>2.5</v>
      </c>
    </row>
    <row r="904" spans="1:4">
      <c r="A904">
        <f t="shared" si="79"/>
        <v>12.000000000000002</v>
      </c>
      <c r="B904">
        <v>1.1000000000000001</v>
      </c>
      <c r="C904">
        <f t="shared" si="79"/>
        <v>30</v>
      </c>
      <c r="D904">
        <v>5</v>
      </c>
    </row>
    <row r="905" spans="1:4">
      <c r="A905">
        <f t="shared" si="79"/>
        <v>24.000000000000004</v>
      </c>
      <c r="B905">
        <v>2.1</v>
      </c>
      <c r="C905">
        <f t="shared" si="79"/>
        <v>60</v>
      </c>
      <c r="D905">
        <v>7.5</v>
      </c>
    </row>
    <row r="913" spans="1:4">
      <c r="A913" s="55" t="s">
        <v>308</v>
      </c>
      <c r="B913" s="55"/>
    </row>
    <row r="914" spans="1:4">
      <c r="A914" t="s">
        <v>305</v>
      </c>
    </row>
    <row r="915" spans="1:4">
      <c r="A915" t="s">
        <v>307</v>
      </c>
      <c r="C915" t="s">
        <v>306</v>
      </c>
    </row>
    <row r="916" spans="1:4">
      <c r="A916">
        <v>-8</v>
      </c>
      <c r="C916">
        <f>A916*25</f>
        <v>-200</v>
      </c>
    </row>
    <row r="917" spans="1:4">
      <c r="A917">
        <f>3/2</f>
        <v>1.5</v>
      </c>
      <c r="C917">
        <f>A917*25</f>
        <v>37.5</v>
      </c>
    </row>
    <row r="918" spans="1:4">
      <c r="A918" t="s">
        <v>269</v>
      </c>
      <c r="B918" t="s">
        <v>194</v>
      </c>
      <c r="C918" t="s">
        <v>269</v>
      </c>
      <c r="D918" t="s">
        <v>194</v>
      </c>
    </row>
    <row r="919" spans="1:4">
      <c r="A919">
        <f>A$916+A$917*B919</f>
        <v>-8</v>
      </c>
      <c r="B919" s="50">
        <v>0</v>
      </c>
      <c r="C919">
        <f>C$916+C$917*D919</f>
        <v>-200</v>
      </c>
      <c r="D919" s="50">
        <f>B919</f>
        <v>0</v>
      </c>
    </row>
    <row r="920" spans="1:4">
      <c r="A920">
        <f t="shared" ref="A920:C922" si="80">A$916+A$917*B920</f>
        <v>0</v>
      </c>
      <c r="B920" s="50">
        <f>-A916/A917</f>
        <v>5.333333333333333</v>
      </c>
      <c r="C920">
        <f t="shared" si="80"/>
        <v>0</v>
      </c>
      <c r="D920" s="50">
        <f>-C916/C917</f>
        <v>5.333333333333333</v>
      </c>
    </row>
    <row r="921" spans="1:4">
      <c r="A921">
        <f t="shared" si="80"/>
        <v>4</v>
      </c>
      <c r="B921">
        <v>8</v>
      </c>
      <c r="C921">
        <f t="shared" si="80"/>
        <v>100</v>
      </c>
      <c r="D921" s="50">
        <f t="shared" ref="D920:D922" si="81">B921</f>
        <v>8</v>
      </c>
    </row>
    <row r="922" spans="1:4">
      <c r="A922">
        <f t="shared" si="80"/>
        <v>16</v>
      </c>
      <c r="B922">
        <v>16</v>
      </c>
      <c r="C922">
        <f t="shared" si="80"/>
        <v>400</v>
      </c>
      <c r="D922" s="50">
        <f t="shared" si="81"/>
        <v>16</v>
      </c>
    </row>
    <row r="931" spans="1:4">
      <c r="A931" s="55" t="s">
        <v>309</v>
      </c>
      <c r="B931" s="55"/>
    </row>
    <row r="932" spans="1:4">
      <c r="A932" t="s">
        <v>311</v>
      </c>
    </row>
    <row r="933" spans="1:4">
      <c r="A933" t="s">
        <v>310</v>
      </c>
      <c r="C933" t="s">
        <v>312</v>
      </c>
    </row>
    <row r="934" spans="1:4">
      <c r="A934">
        <v>-6</v>
      </c>
      <c r="C934">
        <f>A934*15</f>
        <v>-90</v>
      </c>
    </row>
    <row r="935" spans="1:4">
      <c r="A935">
        <v>0.5</v>
      </c>
      <c r="C935">
        <f>A935*15</f>
        <v>7.5</v>
      </c>
    </row>
    <row r="936" spans="1:4">
      <c r="A936" t="s">
        <v>269</v>
      </c>
      <c r="B936" t="s">
        <v>194</v>
      </c>
      <c r="C936" t="s">
        <v>269</v>
      </c>
      <c r="D936" t="s">
        <v>194</v>
      </c>
    </row>
    <row r="937" spans="1:4">
      <c r="A937">
        <f>A$934+A$935*B937</f>
        <v>-6</v>
      </c>
      <c r="B937" s="50">
        <v>0</v>
      </c>
      <c r="C937">
        <f>C$934+C$935*D937</f>
        <v>-90</v>
      </c>
      <c r="D937" s="50">
        <f>B937</f>
        <v>0</v>
      </c>
    </row>
    <row r="938" spans="1:4">
      <c r="A938">
        <f t="shared" ref="A938:C940" si="82">A$934+A$935*B938</f>
        <v>0</v>
      </c>
      <c r="B938" s="50">
        <f>-A934/A935</f>
        <v>12</v>
      </c>
      <c r="C938">
        <f t="shared" si="82"/>
        <v>0</v>
      </c>
      <c r="D938" s="50">
        <f>-C934/C935</f>
        <v>12</v>
      </c>
    </row>
    <row r="939" spans="1:4">
      <c r="A939">
        <f t="shared" si="82"/>
        <v>6</v>
      </c>
      <c r="B939">
        <v>24</v>
      </c>
      <c r="C939">
        <f t="shared" si="82"/>
        <v>90</v>
      </c>
      <c r="D939" s="50">
        <f t="shared" ref="D939:D940" si="83">B939</f>
        <v>24</v>
      </c>
    </row>
    <row r="940" spans="1:4">
      <c r="A940">
        <f t="shared" si="82"/>
        <v>12</v>
      </c>
      <c r="B940">
        <v>36</v>
      </c>
      <c r="C940">
        <f t="shared" si="82"/>
        <v>180</v>
      </c>
      <c r="D940" s="50">
        <f t="shared" si="83"/>
        <v>36</v>
      </c>
    </row>
    <row r="947" spans="1:4">
      <c r="A947" s="55" t="s">
        <v>313</v>
      </c>
      <c r="B947" s="55"/>
    </row>
    <row r="948" spans="1:4">
      <c r="A948" t="s">
        <v>314</v>
      </c>
    </row>
    <row r="949" spans="1:4">
      <c r="A949" t="s">
        <v>315</v>
      </c>
      <c r="C949" t="s">
        <v>316</v>
      </c>
    </row>
    <row r="950" spans="1:4">
      <c r="A950">
        <v>-2</v>
      </c>
      <c r="C950">
        <f>A950*60</f>
        <v>-120</v>
      </c>
    </row>
    <row r="951" spans="1:4">
      <c r="A951">
        <v>1</v>
      </c>
      <c r="C951">
        <f>A951*60</f>
        <v>60</v>
      </c>
    </row>
    <row r="952" spans="1:4">
      <c r="A952" t="s">
        <v>269</v>
      </c>
      <c r="B952" t="s">
        <v>194</v>
      </c>
      <c r="C952" t="s">
        <v>269</v>
      </c>
      <c r="D952" t="s">
        <v>194</v>
      </c>
    </row>
    <row r="953" spans="1:4">
      <c r="A953">
        <f>A$950+A$951*B953</f>
        <v>-2</v>
      </c>
      <c r="B953" s="50">
        <v>0</v>
      </c>
      <c r="C953">
        <f>C$950+C$951*D953</f>
        <v>-120</v>
      </c>
      <c r="D953" s="50">
        <f>B953</f>
        <v>0</v>
      </c>
    </row>
    <row r="954" spans="1:4">
      <c r="A954">
        <f t="shared" ref="A954:C956" si="84">A$950+A$951*B954</f>
        <v>0</v>
      </c>
      <c r="B954" s="50">
        <f>-A950/A951</f>
        <v>2</v>
      </c>
      <c r="C954">
        <f t="shared" si="84"/>
        <v>0</v>
      </c>
      <c r="D954" s="50">
        <f>-C950/C951</f>
        <v>2</v>
      </c>
    </row>
    <row r="955" spans="1:4">
      <c r="A955">
        <f t="shared" si="84"/>
        <v>6</v>
      </c>
      <c r="B955">
        <v>8</v>
      </c>
      <c r="C955">
        <f t="shared" si="84"/>
        <v>360</v>
      </c>
      <c r="D955" s="50">
        <f t="shared" ref="D955:D956" si="85">B955</f>
        <v>8</v>
      </c>
    </row>
    <row r="956" spans="1:4">
      <c r="A956">
        <f t="shared" si="84"/>
        <v>10</v>
      </c>
      <c r="B956">
        <v>12</v>
      </c>
      <c r="C956">
        <f t="shared" si="84"/>
        <v>600</v>
      </c>
      <c r="D956" s="50">
        <f t="shared" si="85"/>
        <v>12</v>
      </c>
    </row>
    <row r="965" spans="1:4">
      <c r="A965" s="55" t="s">
        <v>317</v>
      </c>
      <c r="B965" s="55"/>
    </row>
    <row r="966" spans="1:4">
      <c r="A966" t="s">
        <v>318</v>
      </c>
    </row>
    <row r="967" spans="1:4">
      <c r="A967" t="s">
        <v>319</v>
      </c>
      <c r="C967" t="s">
        <v>320</v>
      </c>
    </row>
    <row r="968" spans="1:4">
      <c r="A968">
        <v>-32</v>
      </c>
      <c r="C968">
        <f>A968*10</f>
        <v>-320</v>
      </c>
    </row>
    <row r="969" spans="1:4">
      <c r="A969">
        <f>8/10</f>
        <v>0.8</v>
      </c>
      <c r="C969">
        <f>A969*10</f>
        <v>8</v>
      </c>
    </row>
    <row r="970" spans="1:4">
      <c r="A970" t="s">
        <v>269</v>
      </c>
      <c r="B970" t="s">
        <v>194</v>
      </c>
      <c r="C970" t="s">
        <v>269</v>
      </c>
      <c r="D970" t="s">
        <v>194</v>
      </c>
    </row>
    <row r="971" spans="1:4">
      <c r="A971">
        <f>A$968+A$969*B971</f>
        <v>-32</v>
      </c>
      <c r="B971" s="50">
        <v>0</v>
      </c>
      <c r="C971">
        <f>C$968+C$969*D971</f>
        <v>-320</v>
      </c>
      <c r="D971" s="50">
        <f>B971</f>
        <v>0</v>
      </c>
    </row>
    <row r="972" spans="1:4">
      <c r="A972">
        <f t="shared" ref="A972:C974" si="86">A$968+A$969*B972</f>
        <v>0</v>
      </c>
      <c r="B972" s="50">
        <f>-A968/A969</f>
        <v>40</v>
      </c>
      <c r="C972">
        <f t="shared" si="86"/>
        <v>0</v>
      </c>
      <c r="D972" s="50">
        <f>-C968/C969</f>
        <v>40</v>
      </c>
    </row>
    <row r="973" spans="1:4">
      <c r="A973">
        <f t="shared" si="86"/>
        <v>32</v>
      </c>
      <c r="B973">
        <v>80</v>
      </c>
      <c r="C973">
        <f t="shared" si="86"/>
        <v>320</v>
      </c>
      <c r="D973" s="50">
        <f t="shared" ref="D973:D974" si="87">B973</f>
        <v>80</v>
      </c>
    </row>
    <row r="974" spans="1:4">
      <c r="A974">
        <f t="shared" si="86"/>
        <v>96</v>
      </c>
      <c r="B974">
        <v>160</v>
      </c>
      <c r="C974">
        <f t="shared" si="86"/>
        <v>960</v>
      </c>
      <c r="D974" s="50">
        <f t="shared" si="87"/>
        <v>160</v>
      </c>
    </row>
    <row r="983" spans="1:4">
      <c r="A983" s="55" t="s">
        <v>321</v>
      </c>
      <c r="B983" s="55"/>
    </row>
    <row r="984" spans="1:4">
      <c r="A984" t="s">
        <v>322</v>
      </c>
    </row>
    <row r="985" spans="1:4">
      <c r="A985" t="s">
        <v>323</v>
      </c>
      <c r="C985" t="s">
        <v>324</v>
      </c>
    </row>
    <row r="986" spans="1:4">
      <c r="A986">
        <v>-5</v>
      </c>
      <c r="C986">
        <f>A986*45</f>
        <v>-225</v>
      </c>
    </row>
    <row r="987" spans="1:4">
      <c r="A987">
        <v>1.5</v>
      </c>
      <c r="C987">
        <f>A987*45</f>
        <v>67.5</v>
      </c>
    </row>
    <row r="988" spans="1:4">
      <c r="A988" t="s">
        <v>269</v>
      </c>
      <c r="B988" t="s">
        <v>194</v>
      </c>
      <c r="C988" t="s">
        <v>269</v>
      </c>
      <c r="D988" t="s">
        <v>194</v>
      </c>
    </row>
    <row r="989" spans="1:4">
      <c r="A989">
        <f>A$986+A$987*B989</f>
        <v>-5</v>
      </c>
      <c r="B989" s="50">
        <v>0</v>
      </c>
      <c r="C989">
        <f>C$986+C$987*D989</f>
        <v>-225</v>
      </c>
      <c r="D989" s="50">
        <f>B989</f>
        <v>0</v>
      </c>
    </row>
    <row r="990" spans="1:4">
      <c r="A990">
        <f t="shared" ref="A990:C992" si="88">A$986+A$987*B990</f>
        <v>0</v>
      </c>
      <c r="B990" s="50">
        <f>-A986/A987</f>
        <v>3.3333333333333335</v>
      </c>
      <c r="C990">
        <f t="shared" si="88"/>
        <v>0</v>
      </c>
      <c r="D990" s="50">
        <f>-C986/C987</f>
        <v>3.3333333333333335</v>
      </c>
    </row>
    <row r="991" spans="1:4">
      <c r="A991">
        <f t="shared" si="88"/>
        <v>2.5</v>
      </c>
      <c r="B991">
        <v>5</v>
      </c>
      <c r="C991">
        <f t="shared" si="88"/>
        <v>112.5</v>
      </c>
      <c r="D991" s="50">
        <f t="shared" ref="D991:D992" si="89">B991</f>
        <v>5</v>
      </c>
    </row>
    <row r="992" spans="1:4">
      <c r="A992">
        <f t="shared" si="88"/>
        <v>10</v>
      </c>
      <c r="B992">
        <v>10</v>
      </c>
      <c r="C992">
        <f t="shared" si="88"/>
        <v>450</v>
      </c>
      <c r="D992" s="50">
        <f t="shared" si="89"/>
        <v>10</v>
      </c>
    </row>
    <row r="999" spans="1:2">
      <c r="A999" s="55" t="s">
        <v>325</v>
      </c>
      <c r="B999" s="55"/>
    </row>
  </sheetData>
  <mergeCells count="63">
    <mergeCell ref="A965:B965"/>
    <mergeCell ref="A983:B983"/>
    <mergeCell ref="A999:B999"/>
    <mergeCell ref="A897:B897"/>
    <mergeCell ref="A913:B913"/>
    <mergeCell ref="A931:B931"/>
    <mergeCell ref="A947:B947"/>
    <mergeCell ref="A828:B828"/>
    <mergeCell ref="A845:B845"/>
    <mergeCell ref="A862:B862"/>
    <mergeCell ref="A879:B879"/>
    <mergeCell ref="A760:B760"/>
    <mergeCell ref="A777:B777"/>
    <mergeCell ref="A795:B795"/>
    <mergeCell ref="A811:B811"/>
    <mergeCell ref="A690:B690"/>
    <mergeCell ref="A707:B707"/>
    <mergeCell ref="A724:B724"/>
    <mergeCell ref="A743:B743"/>
    <mergeCell ref="A621:B621"/>
    <mergeCell ref="A637:B637"/>
    <mergeCell ref="A655:B655"/>
    <mergeCell ref="A673:B673"/>
    <mergeCell ref="A553:B553"/>
    <mergeCell ref="A569:B569"/>
    <mergeCell ref="A588:B588"/>
    <mergeCell ref="A605:B605"/>
    <mergeCell ref="A490:B490"/>
    <mergeCell ref="A505:B505"/>
    <mergeCell ref="A414:B414"/>
    <mergeCell ref="A429:B429"/>
    <mergeCell ref="A445:B445"/>
    <mergeCell ref="A460:B460"/>
    <mergeCell ref="A475:B475"/>
    <mergeCell ref="A353:B353"/>
    <mergeCell ref="A369:B369"/>
    <mergeCell ref="A383:B383"/>
    <mergeCell ref="A398:B398"/>
    <mergeCell ref="A293:B293"/>
    <mergeCell ref="A308:B308"/>
    <mergeCell ref="A323:B323"/>
    <mergeCell ref="A338:B338"/>
    <mergeCell ref="A1:B1"/>
    <mergeCell ref="A16:B16"/>
    <mergeCell ref="A31:B31"/>
    <mergeCell ref="A46:B46"/>
    <mergeCell ref="A61:B61"/>
    <mergeCell ref="A521:B521"/>
    <mergeCell ref="A537:B537"/>
    <mergeCell ref="A77:B77"/>
    <mergeCell ref="A92:B92"/>
    <mergeCell ref="A108:B108"/>
    <mergeCell ref="A124:B124"/>
    <mergeCell ref="A140:B140"/>
    <mergeCell ref="A155:B155"/>
    <mergeCell ref="A170:B170"/>
    <mergeCell ref="A185:B185"/>
    <mergeCell ref="A247:B247"/>
    <mergeCell ref="A262:B262"/>
    <mergeCell ref="A278:B278"/>
    <mergeCell ref="A200:B200"/>
    <mergeCell ref="A215:B215"/>
    <mergeCell ref="A231:B231"/>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2019-11-19T22:24:16Z</dcterms:modified>
</cp:coreProperties>
</file>