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hidePivotFieldList="1" defaultThemeVersion="202300"/>
  <mc:AlternateContent xmlns:mc="http://schemas.openxmlformats.org/markup-compatibility/2006">
    <mc:Choice Requires="x15">
      <x15ac:absPath xmlns:x15ac="http://schemas.microsoft.com/office/spreadsheetml/2010/11/ac" url="/Users/miaatroiano/Desktop/"/>
    </mc:Choice>
  </mc:AlternateContent>
  <xr:revisionPtr revIDLastSave="0" documentId="13_ncr:1_{35F4D896-89B8-8049-9FCB-0F255A4EBE47}" xr6:coauthVersionLast="47" xr6:coauthVersionMax="47" xr10:uidLastSave="{00000000-0000-0000-0000-000000000000}"/>
  <bookViews>
    <workbookView xWindow="0" yWindow="0" windowWidth="28800" windowHeight="18000" xr2:uid="{0795BC44-DA6F-ED40-80A2-EF58375C9C03}"/>
  </bookViews>
  <sheets>
    <sheet name="Dashboard" sheetId="19" r:id="rId1"/>
    <sheet name="Large_Dashboard_Data" sheetId="16" r:id="rId2"/>
    <sheet name="Jan25" sheetId="2" r:id="rId3"/>
    <sheet name="Feb25" sheetId="3" r:id="rId4"/>
    <sheet name="March25" sheetId="4" r:id="rId5"/>
    <sheet name="Apr25" sheetId="10" r:id="rId6"/>
    <sheet name="May25" sheetId="17" r:id="rId7"/>
    <sheet name="Jun25" sheetId="18" r:id="rId8"/>
    <sheet name="Dates" sheetId="8" r:id="rId9"/>
  </sheets>
  <definedNames>
    <definedName name="Slicer_Clinic2">#N/A</definedName>
    <definedName name="Slicer_Clinician2">#N/A</definedName>
    <definedName name="Slicer_Month1">#N/A</definedName>
    <definedName name="Slicer_Quarter">#N/A</definedName>
  </definedNames>
  <calcPr calcId="181029"/>
  <pivotCaches>
    <pivotCache cacheId="99" r:id="rId10"/>
  </pivotCaches>
  <extLst>
    <ext xmlns:x14="http://schemas.microsoft.com/office/spreadsheetml/2009/9/main" uri="{BBE1A952-AA13-448e-AADC-164F8A28A991}">
      <x14:slicerCaches>
        <x14:slicerCache r:id="rId11"/>
        <x14:slicerCache r:id="rId12"/>
        <x14:slicerCache r:id="rId13"/>
        <x14:slicerCache r:id="rId14"/>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65" i="16" l="1"/>
  <c r="D166" i="16"/>
  <c r="D167" i="16"/>
  <c r="D168" i="16"/>
  <c r="D169" i="16"/>
  <c r="D170" i="16"/>
  <c r="D171" i="16"/>
  <c r="D172" i="16"/>
  <c r="D173" i="16"/>
  <c r="D174" i="16"/>
  <c r="D175" i="16"/>
  <c r="D176" i="16"/>
  <c r="D177" i="16"/>
  <c r="D178" i="16"/>
  <c r="D179" i="16"/>
  <c r="D180" i="16"/>
  <c r="D181" i="16"/>
  <c r="D182" i="16"/>
  <c r="D183" i="16"/>
  <c r="D184" i="16"/>
  <c r="D185" i="16"/>
  <c r="D186" i="16"/>
  <c r="D187" i="16"/>
  <c r="D188" i="16"/>
  <c r="D189" i="16"/>
  <c r="D190" i="16"/>
  <c r="D191" i="16"/>
  <c r="D192" i="16"/>
  <c r="D193" i="16"/>
  <c r="D194" i="16"/>
  <c r="D195" i="16"/>
  <c r="D196" i="16"/>
  <c r="D197" i="16"/>
  <c r="D132" i="16"/>
  <c r="D133" i="16"/>
  <c r="D134" i="16"/>
  <c r="D135" i="16"/>
  <c r="D136" i="16"/>
  <c r="D137" i="16"/>
  <c r="D138" i="16"/>
  <c r="D139" i="16"/>
  <c r="D140" i="16"/>
  <c r="D141" i="16"/>
  <c r="D142" i="16"/>
  <c r="D143" i="16"/>
  <c r="D144" i="16"/>
  <c r="D145" i="16"/>
  <c r="D146" i="16"/>
  <c r="D147" i="16"/>
  <c r="D148" i="16"/>
  <c r="D149" i="16"/>
  <c r="D150" i="16"/>
  <c r="D151" i="16"/>
  <c r="D152" i="16"/>
  <c r="D153" i="16"/>
  <c r="D154" i="16"/>
  <c r="D155" i="16"/>
  <c r="D156" i="16"/>
  <c r="D157" i="16"/>
  <c r="D158" i="16"/>
  <c r="D159" i="16"/>
  <c r="D160" i="16"/>
  <c r="D161" i="16"/>
  <c r="D162" i="16"/>
  <c r="D163" i="16"/>
  <c r="D164" i="16"/>
  <c r="D98" i="16"/>
  <c r="D99" i="16"/>
  <c r="D100" i="16"/>
  <c r="D101" i="16"/>
  <c r="D102" i="16"/>
  <c r="D103" i="16"/>
  <c r="D104" i="16"/>
  <c r="D105" i="16"/>
  <c r="D106" i="16"/>
  <c r="D107" i="16"/>
  <c r="D108" i="16"/>
  <c r="D109" i="16"/>
  <c r="D110" i="16"/>
  <c r="D111" i="16"/>
  <c r="D112" i="16"/>
  <c r="D113" i="16"/>
  <c r="D114" i="16"/>
  <c r="D115" i="16"/>
  <c r="D116" i="16"/>
  <c r="D117" i="16"/>
  <c r="D118" i="16"/>
  <c r="D119" i="16"/>
  <c r="D120" i="16"/>
  <c r="D121" i="16"/>
  <c r="D122" i="16"/>
  <c r="D123" i="16"/>
  <c r="D124" i="16"/>
  <c r="D125" i="16"/>
  <c r="D126" i="16"/>
  <c r="D127" i="16"/>
  <c r="D128" i="16"/>
  <c r="D129" i="16"/>
  <c r="D130" i="16"/>
  <c r="D131" i="16"/>
  <c r="D66" i="16"/>
  <c r="D67" i="16"/>
  <c r="D68" i="16"/>
  <c r="D69" i="16"/>
  <c r="D70" i="16"/>
  <c r="D71" i="16"/>
  <c r="D72" i="16"/>
  <c r="D73" i="16"/>
  <c r="D74" i="16"/>
  <c r="D75" i="16"/>
  <c r="D76" i="16"/>
  <c r="D77" i="16"/>
  <c r="D78" i="16"/>
  <c r="D79" i="16"/>
  <c r="D80" i="16"/>
  <c r="D81" i="16"/>
  <c r="D82" i="16"/>
  <c r="D83" i="16"/>
  <c r="D84" i="16"/>
  <c r="D85" i="16"/>
  <c r="D86" i="16"/>
  <c r="D87" i="16"/>
  <c r="D88" i="16"/>
  <c r="D89" i="16"/>
  <c r="D90" i="16"/>
  <c r="D91" i="16"/>
  <c r="D92" i="16"/>
  <c r="D93" i="16"/>
  <c r="D94" i="16"/>
  <c r="D95" i="16"/>
  <c r="D96" i="16"/>
  <c r="D97" i="16"/>
  <c r="D34" i="16"/>
  <c r="D35" i="16"/>
  <c r="D36" i="16"/>
  <c r="D37" i="16"/>
  <c r="D38" i="16"/>
  <c r="D39" i="16"/>
  <c r="D40" i="16"/>
  <c r="D41" i="16"/>
  <c r="D42" i="16"/>
  <c r="D43" i="16"/>
  <c r="D44" i="16"/>
  <c r="D45" i="16"/>
  <c r="D46" i="16"/>
  <c r="D47" i="16"/>
  <c r="D48" i="16"/>
  <c r="D49" i="16"/>
  <c r="D50" i="16"/>
  <c r="D51" i="16"/>
  <c r="D52" i="16"/>
  <c r="D53" i="16"/>
  <c r="D54" i="16"/>
  <c r="D55" i="16"/>
  <c r="D56" i="16"/>
  <c r="D57" i="16"/>
  <c r="D58" i="16"/>
  <c r="D59" i="16"/>
  <c r="D60" i="16"/>
  <c r="D61" i="16"/>
  <c r="D62" i="16"/>
  <c r="D63" i="16"/>
  <c r="D64" i="16"/>
  <c r="D65" i="16"/>
  <c r="D7" i="16"/>
  <c r="D8" i="16"/>
  <c r="D9" i="16"/>
  <c r="D10" i="16"/>
  <c r="D11" i="16"/>
  <c r="D12" i="16"/>
  <c r="D13" i="16"/>
  <c r="D14" i="16"/>
  <c r="D15" i="16"/>
  <c r="D16" i="16"/>
  <c r="D17" i="16"/>
  <c r="D18" i="16"/>
  <c r="D19" i="16"/>
  <c r="D20" i="16"/>
  <c r="D21" i="16"/>
  <c r="D22" i="16"/>
  <c r="D23" i="16"/>
  <c r="D24" i="16"/>
  <c r="D25" i="16"/>
  <c r="D26" i="16"/>
  <c r="D27" i="16"/>
  <c r="D28" i="16"/>
  <c r="D29" i="16"/>
  <c r="D30" i="16"/>
  <c r="D31" i="16"/>
  <c r="D32" i="16"/>
  <c r="D33" i="16"/>
  <c r="D6" i="16"/>
  <c r="D5" i="16"/>
  <c r="D4" i="16"/>
  <c r="D3" i="16"/>
  <c r="D2" i="16"/>
  <c r="E197" i="16" a="1"/>
  <c r="E197" i="16" s="1"/>
  <c r="F197" i="16" a="1"/>
  <c r="F197" i="16" s="1"/>
  <c r="E166" i="16" a="1"/>
  <c r="E166" i="16" s="1"/>
  <c r="F166" i="16" a="1"/>
  <c r="F166" i="16" s="1"/>
  <c r="E167" i="16" a="1"/>
  <c r="E167" i="16" s="1"/>
  <c r="F167" i="16" a="1"/>
  <c r="F167" i="16" s="1"/>
  <c r="E168" i="16" a="1"/>
  <c r="E168" i="16" s="1"/>
  <c r="F168" i="16" a="1"/>
  <c r="F168" i="16" s="1"/>
  <c r="E169" i="16" a="1"/>
  <c r="E169" i="16" s="1"/>
  <c r="H169" i="16" s="1"/>
  <c r="F169" i="16" a="1"/>
  <c r="F169" i="16" s="1"/>
  <c r="E170" i="16" a="1"/>
  <c r="E170" i="16" s="1"/>
  <c r="F170" i="16" a="1"/>
  <c r="F170" i="16" s="1"/>
  <c r="E171" i="16" a="1"/>
  <c r="E171" i="16" s="1"/>
  <c r="F171" i="16" a="1"/>
  <c r="F171" i="16" s="1"/>
  <c r="E172" i="16" a="1"/>
  <c r="E172" i="16" s="1"/>
  <c r="F172" i="16" a="1"/>
  <c r="F172" i="16" s="1"/>
  <c r="E173" i="16" a="1"/>
  <c r="E173" i="16" s="1"/>
  <c r="F173" i="16" a="1"/>
  <c r="F173" i="16" s="1"/>
  <c r="E174" i="16" a="1"/>
  <c r="E174" i="16" s="1"/>
  <c r="F174" i="16" a="1"/>
  <c r="F174" i="16" s="1"/>
  <c r="E175" i="16" a="1"/>
  <c r="E175" i="16" s="1"/>
  <c r="F175" i="16" a="1"/>
  <c r="F175" i="16" s="1"/>
  <c r="E176" i="16" a="1"/>
  <c r="E176" i="16" s="1"/>
  <c r="F176" i="16" a="1"/>
  <c r="F176" i="16" s="1"/>
  <c r="E177" i="16" a="1"/>
  <c r="E177" i="16" s="1"/>
  <c r="F177" i="16" a="1"/>
  <c r="F177" i="16" s="1"/>
  <c r="E178" i="16" a="1"/>
  <c r="E178" i="16" s="1"/>
  <c r="F178" i="16" a="1"/>
  <c r="F178" i="16" s="1"/>
  <c r="E179" i="16" a="1"/>
  <c r="E179" i="16" s="1"/>
  <c r="F179" i="16" a="1"/>
  <c r="F179" i="16" s="1"/>
  <c r="E180" i="16" a="1"/>
  <c r="E180" i="16" s="1"/>
  <c r="F180" i="16" a="1"/>
  <c r="F180" i="16" s="1"/>
  <c r="E181" i="16" a="1"/>
  <c r="E181" i="16" s="1"/>
  <c r="F181" i="16" a="1"/>
  <c r="F181" i="16" s="1"/>
  <c r="E182" i="16" a="1"/>
  <c r="E182" i="16" s="1"/>
  <c r="F182" i="16" a="1"/>
  <c r="F182" i="16" s="1"/>
  <c r="E183" i="16" a="1"/>
  <c r="E183" i="16" s="1"/>
  <c r="F183" i="16" a="1"/>
  <c r="F183" i="16" s="1"/>
  <c r="E184" i="16" a="1"/>
  <c r="E184" i="16" s="1"/>
  <c r="F184" i="16" a="1"/>
  <c r="F184" i="16" s="1"/>
  <c r="E185" i="16" a="1"/>
  <c r="E185" i="16" s="1"/>
  <c r="F185" i="16" a="1"/>
  <c r="F185" i="16" s="1"/>
  <c r="E186" i="16" a="1"/>
  <c r="E186" i="16" s="1"/>
  <c r="F186" i="16" a="1"/>
  <c r="F186" i="16" s="1"/>
  <c r="E187" i="16" a="1"/>
  <c r="E187" i="16" s="1"/>
  <c r="F187" i="16" a="1"/>
  <c r="F187" i="16" s="1"/>
  <c r="E188" i="16" a="1"/>
  <c r="E188" i="16" s="1"/>
  <c r="F188" i="16" a="1"/>
  <c r="F188" i="16" s="1"/>
  <c r="E189" i="16" a="1"/>
  <c r="E189" i="16" s="1"/>
  <c r="F189" i="16" a="1"/>
  <c r="F189" i="16" s="1"/>
  <c r="E190" i="16" a="1"/>
  <c r="E190" i="16" s="1"/>
  <c r="F190" i="16" a="1"/>
  <c r="F190" i="16" s="1"/>
  <c r="E191" i="16" a="1"/>
  <c r="E191" i="16" s="1"/>
  <c r="F191" i="16" a="1"/>
  <c r="F191" i="16" s="1"/>
  <c r="E192" i="16" a="1"/>
  <c r="E192" i="16" s="1"/>
  <c r="F192" i="16" a="1"/>
  <c r="F192" i="16" s="1"/>
  <c r="E193" i="16" a="1"/>
  <c r="E193" i="16" s="1"/>
  <c r="F193" i="16" a="1"/>
  <c r="F193" i="16" s="1"/>
  <c r="E194" i="16" a="1"/>
  <c r="E194" i="16" s="1"/>
  <c r="F194" i="16" a="1"/>
  <c r="F194" i="16" s="1"/>
  <c r="E195" i="16" a="1"/>
  <c r="E195" i="16" s="1"/>
  <c r="F195" i="16" a="1"/>
  <c r="F195" i="16" s="1"/>
  <c r="E196" i="16" a="1"/>
  <c r="E196" i="16" s="1"/>
  <c r="F196" i="16" a="1"/>
  <c r="F196" i="16" s="1"/>
  <c r="F165" i="16" a="1"/>
  <c r="F165" i="16" s="1"/>
  <c r="E165" i="16" a="1"/>
  <c r="E165" i="16" s="1"/>
  <c r="H165" i="16" s="1"/>
  <c r="B165" i="16"/>
  <c r="B166" i="16"/>
  <c r="B167" i="16"/>
  <c r="B168" i="16"/>
  <c r="B169" i="16"/>
  <c r="B170" i="16"/>
  <c r="B171" i="16"/>
  <c r="B172" i="16"/>
  <c r="B173" i="16"/>
  <c r="B174" i="16"/>
  <c r="B175" i="16"/>
  <c r="B176" i="16"/>
  <c r="B177" i="16"/>
  <c r="B178" i="16"/>
  <c r="B179" i="16"/>
  <c r="B180" i="16"/>
  <c r="B181" i="16"/>
  <c r="B182" i="16"/>
  <c r="B183" i="16"/>
  <c r="B184" i="16"/>
  <c r="B185" i="16"/>
  <c r="B186" i="16"/>
  <c r="B187" i="16"/>
  <c r="B188" i="16"/>
  <c r="B189" i="16"/>
  <c r="B190" i="16"/>
  <c r="B191" i="16"/>
  <c r="B192" i="16"/>
  <c r="B193" i="16"/>
  <c r="B194" i="16"/>
  <c r="B195" i="16"/>
  <c r="B196" i="16"/>
  <c r="B197" i="16"/>
  <c r="BO1" i="18"/>
  <c r="BM1" i="18"/>
  <c r="BK1" i="18"/>
  <c r="BI1" i="18"/>
  <c r="BG1" i="18"/>
  <c r="BE1" i="18"/>
  <c r="BC1" i="18"/>
  <c r="BA1" i="18"/>
  <c r="AY1" i="18"/>
  <c r="AW1" i="18"/>
  <c r="AU1" i="18"/>
  <c r="AS1" i="18"/>
  <c r="AQ1" i="18"/>
  <c r="AO1" i="18"/>
  <c r="AM1" i="18"/>
  <c r="AK1" i="18"/>
  <c r="AI1" i="18"/>
  <c r="AG1" i="18"/>
  <c r="AE1" i="18"/>
  <c r="AC1" i="18"/>
  <c r="AA1" i="18"/>
  <c r="Y1" i="18"/>
  <c r="W1" i="18"/>
  <c r="U1" i="18"/>
  <c r="S1" i="18"/>
  <c r="Q1" i="18"/>
  <c r="O1" i="18"/>
  <c r="M1" i="18"/>
  <c r="K1" i="18"/>
  <c r="I1" i="18"/>
  <c r="G1" i="18"/>
  <c r="E1" i="18"/>
  <c r="C1" i="18"/>
  <c r="E133" i="16" a="1"/>
  <c r="E133" i="16" s="1"/>
  <c r="F133" i="16" a="1"/>
  <c r="F133" i="16" s="1"/>
  <c r="E134" i="16" a="1"/>
  <c r="E134" i="16" s="1"/>
  <c r="F134" i="16" a="1"/>
  <c r="F134" i="16" s="1"/>
  <c r="E135" i="16" a="1"/>
  <c r="E135" i="16" s="1"/>
  <c r="F135" i="16" a="1"/>
  <c r="F135" i="16" s="1"/>
  <c r="E136" i="16" a="1"/>
  <c r="E136" i="16" s="1"/>
  <c r="F136" i="16" a="1"/>
  <c r="F136" i="16" s="1"/>
  <c r="E137" i="16" a="1"/>
  <c r="E137" i="16" s="1"/>
  <c r="F137" i="16" a="1"/>
  <c r="F137" i="16" s="1"/>
  <c r="E138" i="16" a="1"/>
  <c r="E138" i="16" s="1"/>
  <c r="H138" i="16" s="1"/>
  <c r="F138" i="16" a="1"/>
  <c r="F138" i="16" s="1"/>
  <c r="E139" i="16" a="1"/>
  <c r="E139" i="16" s="1"/>
  <c r="F139" i="16" a="1"/>
  <c r="F139" i="16" s="1"/>
  <c r="E140" i="16" a="1"/>
  <c r="E140" i="16" s="1"/>
  <c r="H140" i="16" s="1"/>
  <c r="F140" i="16" a="1"/>
  <c r="F140" i="16" s="1"/>
  <c r="E141" i="16" a="1"/>
  <c r="E141" i="16" s="1"/>
  <c r="F141" i="16" a="1"/>
  <c r="F141" i="16" s="1"/>
  <c r="E142" i="16" a="1"/>
  <c r="E142" i="16" s="1"/>
  <c r="H142" i="16" s="1"/>
  <c r="F142" i="16" a="1"/>
  <c r="F142" i="16" s="1"/>
  <c r="E143" i="16" a="1"/>
  <c r="E143" i="16" s="1"/>
  <c r="F143" i="16" a="1"/>
  <c r="F143" i="16" s="1"/>
  <c r="E144" i="16" a="1"/>
  <c r="E144" i="16" s="1"/>
  <c r="H144" i="16" s="1"/>
  <c r="F144" i="16" a="1"/>
  <c r="F144" i="16" s="1"/>
  <c r="E145" i="16" a="1"/>
  <c r="E145" i="16" s="1"/>
  <c r="F145" i="16" a="1"/>
  <c r="F145" i="16" s="1"/>
  <c r="E146" i="16" a="1"/>
  <c r="E146" i="16" s="1"/>
  <c r="H146" i="16" s="1"/>
  <c r="F146" i="16" a="1"/>
  <c r="F146" i="16" s="1"/>
  <c r="E147" i="16" a="1"/>
  <c r="E147" i="16" s="1"/>
  <c r="F147" i="16" a="1"/>
  <c r="F147" i="16"/>
  <c r="E148" i="16" a="1"/>
  <c r="E148" i="16" s="1"/>
  <c r="H148" i="16" s="1"/>
  <c r="F148" i="16" a="1"/>
  <c r="F148" i="16" s="1"/>
  <c r="E149" i="16" a="1"/>
  <c r="E149" i="16" s="1"/>
  <c r="F149" i="16" a="1"/>
  <c r="F149" i="16"/>
  <c r="E150" i="16" a="1"/>
  <c r="E150" i="16" s="1"/>
  <c r="H150" i="16" s="1"/>
  <c r="F150" i="16" a="1"/>
  <c r="F150" i="16" s="1"/>
  <c r="E151" i="16" a="1"/>
  <c r="E151" i="16" s="1"/>
  <c r="F151" i="16" a="1"/>
  <c r="F151" i="16" s="1"/>
  <c r="E152" i="16" a="1"/>
  <c r="E152" i="16" s="1"/>
  <c r="H152" i="16" s="1"/>
  <c r="F152" i="16" a="1"/>
  <c r="F152" i="16" s="1"/>
  <c r="E153" i="16" a="1"/>
  <c r="E153" i="16" s="1"/>
  <c r="F153" i="16" a="1"/>
  <c r="F153" i="16" s="1"/>
  <c r="E154" i="16" a="1"/>
  <c r="E154" i="16" s="1"/>
  <c r="H154" i="16" s="1"/>
  <c r="F154" i="16" a="1"/>
  <c r="F154" i="16" s="1"/>
  <c r="E155" i="16" a="1"/>
  <c r="E155" i="16" s="1"/>
  <c r="F155" i="16" a="1"/>
  <c r="F155" i="16" s="1"/>
  <c r="E156" i="16" a="1"/>
  <c r="E156" i="16" s="1"/>
  <c r="H156" i="16" s="1"/>
  <c r="F156" i="16" a="1"/>
  <c r="F156" i="16" s="1"/>
  <c r="E157" i="16" a="1"/>
  <c r="E157" i="16" s="1"/>
  <c r="F157" i="16" a="1"/>
  <c r="F157" i="16" s="1"/>
  <c r="E158" i="16" a="1"/>
  <c r="E158" i="16" s="1"/>
  <c r="H158" i="16" s="1"/>
  <c r="F158" i="16" a="1"/>
  <c r="F158" i="16" s="1"/>
  <c r="E159" i="16" a="1"/>
  <c r="E159" i="16" s="1"/>
  <c r="F159" i="16" a="1"/>
  <c r="F159" i="16" s="1"/>
  <c r="E160" i="16" a="1"/>
  <c r="E160" i="16" s="1"/>
  <c r="F160" i="16" a="1"/>
  <c r="F160" i="16" s="1"/>
  <c r="E161" i="16" a="1"/>
  <c r="E161" i="16" s="1"/>
  <c r="F161" i="16" a="1"/>
  <c r="F161" i="16" s="1"/>
  <c r="E162" i="16" a="1"/>
  <c r="E162" i="16" s="1"/>
  <c r="H162" i="16" s="1"/>
  <c r="F162" i="16" a="1"/>
  <c r="F162" i="16" s="1"/>
  <c r="E163" i="16" a="1"/>
  <c r="E163" i="16" s="1"/>
  <c r="G163" i="16" s="1"/>
  <c r="F163" i="16" a="1"/>
  <c r="F163" i="16" s="1"/>
  <c r="E164" i="16" a="1"/>
  <c r="E164" i="16" s="1"/>
  <c r="F164" i="16" a="1"/>
  <c r="F164" i="16" s="1"/>
  <c r="F132" i="16" a="1"/>
  <c r="F132" i="16" s="1"/>
  <c r="E132" i="16" a="1"/>
  <c r="E132" i="16" s="1"/>
  <c r="H132" i="16" s="1"/>
  <c r="B133" i="16"/>
  <c r="B134" i="16"/>
  <c r="B135" i="16"/>
  <c r="B136" i="16"/>
  <c r="B137" i="16"/>
  <c r="B138" i="16"/>
  <c r="B139" i="16"/>
  <c r="B140" i="16"/>
  <c r="B141" i="16"/>
  <c r="B142" i="16"/>
  <c r="B143" i="16"/>
  <c r="B144" i="16"/>
  <c r="B145" i="16"/>
  <c r="B146" i="16"/>
  <c r="B147" i="16"/>
  <c r="B148" i="16"/>
  <c r="B149" i="16"/>
  <c r="B150" i="16"/>
  <c r="B151" i="16"/>
  <c r="B152" i="16"/>
  <c r="B153" i="16"/>
  <c r="B154" i="16"/>
  <c r="B155" i="16"/>
  <c r="B156" i="16"/>
  <c r="B157" i="16"/>
  <c r="B158" i="16"/>
  <c r="B159" i="16"/>
  <c r="B160" i="16"/>
  <c r="B161" i="16"/>
  <c r="B162" i="16"/>
  <c r="B163" i="16"/>
  <c r="B164" i="16"/>
  <c r="B132" i="16"/>
  <c r="BO1" i="17"/>
  <c r="BM1" i="17"/>
  <c r="BK1" i="17"/>
  <c r="BI1" i="17"/>
  <c r="BG1" i="17"/>
  <c r="BE1" i="17"/>
  <c r="BC1" i="17"/>
  <c r="BA1" i="17"/>
  <c r="AY1" i="17"/>
  <c r="AW1" i="17"/>
  <c r="AU1" i="17"/>
  <c r="AS1" i="17"/>
  <c r="AQ1" i="17"/>
  <c r="AO1" i="17"/>
  <c r="AM1" i="17"/>
  <c r="AK1" i="17"/>
  <c r="AI1" i="17"/>
  <c r="AG1" i="17"/>
  <c r="AE1" i="17"/>
  <c r="AC1" i="17"/>
  <c r="AA1" i="17"/>
  <c r="Y1" i="17"/>
  <c r="W1" i="17"/>
  <c r="U1" i="17"/>
  <c r="S1" i="17"/>
  <c r="Q1" i="17"/>
  <c r="O1" i="17"/>
  <c r="M1" i="17"/>
  <c r="K1" i="17"/>
  <c r="I1" i="17"/>
  <c r="G1" i="17"/>
  <c r="E1" i="17"/>
  <c r="C1" i="17"/>
  <c r="E99" i="16" a="1"/>
  <c r="E99" i="16" s="1"/>
  <c r="H99" i="16" s="1"/>
  <c r="F99" i="16" a="1"/>
  <c r="F99" i="16" s="1"/>
  <c r="E100" i="16" a="1"/>
  <c r="E100" i="16" s="1"/>
  <c r="F100" i="16" a="1"/>
  <c r="F100" i="16" s="1"/>
  <c r="E101" i="16" a="1"/>
  <c r="E101" i="16" s="1"/>
  <c r="H101" i="16" s="1"/>
  <c r="F101" i="16" a="1"/>
  <c r="F101" i="16" s="1"/>
  <c r="E102" i="16" a="1"/>
  <c r="E102" i="16" s="1"/>
  <c r="H102" i="16" s="1"/>
  <c r="F102" i="16" a="1"/>
  <c r="F102" i="16" s="1"/>
  <c r="E103" i="16" a="1"/>
  <c r="E103" i="16" s="1"/>
  <c r="H103" i="16" s="1"/>
  <c r="F103" i="16" a="1"/>
  <c r="F103" i="16" s="1"/>
  <c r="E104" i="16" a="1"/>
  <c r="E104" i="16" s="1"/>
  <c r="H104" i="16" s="1"/>
  <c r="F104" i="16" a="1"/>
  <c r="F104" i="16" s="1"/>
  <c r="E105" i="16" a="1"/>
  <c r="E105" i="16" s="1"/>
  <c r="H105" i="16" s="1"/>
  <c r="F105" i="16" a="1"/>
  <c r="F105" i="16" s="1"/>
  <c r="E106" i="16" a="1"/>
  <c r="E106" i="16" s="1"/>
  <c r="H106" i="16" s="1"/>
  <c r="F106" i="16" a="1"/>
  <c r="F106" i="16" s="1"/>
  <c r="E107" i="16" a="1"/>
  <c r="E107" i="16" s="1"/>
  <c r="H107" i="16" s="1"/>
  <c r="F107" i="16" a="1"/>
  <c r="F107" i="16" s="1"/>
  <c r="E108" i="16" a="1"/>
  <c r="E108" i="16" s="1"/>
  <c r="F108" i="16" a="1"/>
  <c r="F108" i="16" s="1"/>
  <c r="E109" i="16" a="1"/>
  <c r="E109" i="16" s="1"/>
  <c r="F109" i="16" a="1"/>
  <c r="F109" i="16" s="1"/>
  <c r="E110" i="16" a="1"/>
  <c r="E110" i="16" s="1"/>
  <c r="H110" i="16" s="1"/>
  <c r="F110" i="16" a="1"/>
  <c r="F110" i="16" s="1"/>
  <c r="E111" i="16" a="1"/>
  <c r="E111" i="16" s="1"/>
  <c r="G111" i="16" s="1"/>
  <c r="F111" i="16" a="1"/>
  <c r="F111" i="16" s="1"/>
  <c r="E112" i="16" a="1"/>
  <c r="E112" i="16" s="1"/>
  <c r="F112" i="16" a="1"/>
  <c r="F112" i="16" s="1"/>
  <c r="E113" i="16" a="1"/>
  <c r="E113" i="16" s="1"/>
  <c r="H113" i="16" s="1"/>
  <c r="F113" i="16" a="1"/>
  <c r="F113" i="16" s="1"/>
  <c r="E114" i="16" a="1"/>
  <c r="E114" i="16" s="1"/>
  <c r="H114" i="16" s="1"/>
  <c r="F114" i="16" a="1"/>
  <c r="F114" i="16" s="1"/>
  <c r="E115" i="16" a="1"/>
  <c r="E115" i="16" s="1"/>
  <c r="F115" i="16" a="1"/>
  <c r="F115" i="16" s="1"/>
  <c r="E116" i="16" a="1"/>
  <c r="E116" i="16" s="1"/>
  <c r="H116" i="16" s="1"/>
  <c r="F116" i="16" a="1"/>
  <c r="F116" i="16" s="1"/>
  <c r="E117" i="16" a="1"/>
  <c r="E117" i="16" s="1"/>
  <c r="H117" i="16" s="1"/>
  <c r="F117" i="16" a="1"/>
  <c r="F117" i="16" s="1"/>
  <c r="E118" i="16" a="1"/>
  <c r="E118" i="16" s="1"/>
  <c r="H118" i="16" s="1"/>
  <c r="F118" i="16" a="1"/>
  <c r="F118" i="16" s="1"/>
  <c r="E119" i="16" a="1"/>
  <c r="E119" i="16" s="1"/>
  <c r="G119" i="16" s="1"/>
  <c r="F119" i="16" a="1"/>
  <c r="F119" i="16" s="1"/>
  <c r="E120" i="16" a="1"/>
  <c r="E120" i="16" s="1"/>
  <c r="F120" i="16" a="1"/>
  <c r="F120" i="16" s="1"/>
  <c r="E121" i="16" a="1"/>
  <c r="E121" i="16" s="1"/>
  <c r="F121" i="16" a="1"/>
  <c r="F121" i="16" s="1"/>
  <c r="E122" i="16" a="1"/>
  <c r="E122" i="16" s="1"/>
  <c r="H122" i="16" s="1"/>
  <c r="F122" i="16" a="1"/>
  <c r="F122" i="16" s="1"/>
  <c r="E123" i="16" a="1"/>
  <c r="E123" i="16" s="1"/>
  <c r="G123" i="16" s="1"/>
  <c r="F123" i="16" a="1"/>
  <c r="F123" i="16" s="1"/>
  <c r="E124" i="16" a="1"/>
  <c r="E124" i="16" s="1"/>
  <c r="F124" i="16" a="1"/>
  <c r="F124" i="16" s="1"/>
  <c r="E125" i="16" a="1"/>
  <c r="E125" i="16" s="1"/>
  <c r="F125" i="16" a="1"/>
  <c r="F125" i="16" s="1"/>
  <c r="E126" i="16" a="1"/>
  <c r="E126" i="16" s="1"/>
  <c r="H126" i="16" s="1"/>
  <c r="F126" i="16" a="1"/>
  <c r="F126" i="16" s="1"/>
  <c r="E127" i="16" a="1"/>
  <c r="E127" i="16" s="1"/>
  <c r="G127" i="16" s="1"/>
  <c r="F127" i="16" a="1"/>
  <c r="F127" i="16" s="1"/>
  <c r="E128" i="16" a="1"/>
  <c r="E128" i="16" s="1"/>
  <c r="F128" i="16" a="1"/>
  <c r="F128" i="16" s="1"/>
  <c r="E129" i="16" a="1"/>
  <c r="E129" i="16" s="1"/>
  <c r="H129" i="16" s="1"/>
  <c r="F129" i="16" a="1"/>
  <c r="F129" i="16" s="1"/>
  <c r="E130" i="16" a="1"/>
  <c r="E130" i="16" s="1"/>
  <c r="H130" i="16" s="1"/>
  <c r="F130" i="16" a="1"/>
  <c r="F130" i="16" s="1"/>
  <c r="E131" i="16" a="1"/>
  <c r="E131" i="16" s="1"/>
  <c r="G131" i="16" s="1"/>
  <c r="F131" i="16" a="1"/>
  <c r="F131" i="16" s="1"/>
  <c r="F98" i="16" a="1"/>
  <c r="F98" i="16" s="1"/>
  <c r="E98" i="16" a="1"/>
  <c r="E98" i="16" s="1"/>
  <c r="H98" i="16" s="1"/>
  <c r="B98" i="16"/>
  <c r="B99" i="16"/>
  <c r="B100" i="16"/>
  <c r="B101" i="16"/>
  <c r="B102" i="16"/>
  <c r="B103" i="16"/>
  <c r="B104" i="16"/>
  <c r="B105" i="16"/>
  <c r="B106" i="16"/>
  <c r="B107" i="16"/>
  <c r="B108" i="16"/>
  <c r="B109" i="16"/>
  <c r="B110" i="16"/>
  <c r="B111" i="16"/>
  <c r="B112" i="16"/>
  <c r="B113" i="16"/>
  <c r="B114" i="16"/>
  <c r="B115" i="16"/>
  <c r="B116" i="16"/>
  <c r="B117" i="16"/>
  <c r="B118" i="16"/>
  <c r="B119" i="16"/>
  <c r="B120" i="16"/>
  <c r="B121" i="16"/>
  <c r="B122" i="16"/>
  <c r="B123" i="16"/>
  <c r="B124" i="16"/>
  <c r="B125" i="16"/>
  <c r="B126" i="16"/>
  <c r="B127" i="16"/>
  <c r="B128" i="16"/>
  <c r="B129" i="16"/>
  <c r="B130" i="16"/>
  <c r="B131" i="16"/>
  <c r="BQ1" i="10"/>
  <c r="BO1" i="10"/>
  <c r="BM1" i="10"/>
  <c r="BK1" i="10"/>
  <c r="BI1" i="10"/>
  <c r="BG1" i="10"/>
  <c r="BE1" i="10"/>
  <c r="BC1" i="10"/>
  <c r="BA1" i="10"/>
  <c r="AY1" i="10"/>
  <c r="AW1" i="10"/>
  <c r="AU1" i="10"/>
  <c r="AS1" i="10"/>
  <c r="AQ1" i="10"/>
  <c r="AO1" i="10"/>
  <c r="AM1" i="10"/>
  <c r="AK1" i="10"/>
  <c r="AI1" i="10"/>
  <c r="AG1" i="10"/>
  <c r="AE1" i="10"/>
  <c r="AC1" i="10"/>
  <c r="AA1" i="10"/>
  <c r="Y1" i="10"/>
  <c r="W1" i="10"/>
  <c r="U1" i="10"/>
  <c r="S1" i="10"/>
  <c r="Q1" i="10"/>
  <c r="O1" i="10"/>
  <c r="M1" i="10"/>
  <c r="K1" i="10"/>
  <c r="I1" i="10"/>
  <c r="G1" i="10"/>
  <c r="E1" i="10"/>
  <c r="C1" i="10"/>
  <c r="E67" i="16" a="1"/>
  <c r="E67" i="16" s="1"/>
  <c r="F67" i="16" a="1"/>
  <c r="F67" i="16" s="1"/>
  <c r="E68" i="16" a="1"/>
  <c r="E68" i="16" s="1"/>
  <c r="F68" i="16" a="1"/>
  <c r="F68" i="16" s="1"/>
  <c r="E69" i="16" a="1"/>
  <c r="E69" i="16" s="1"/>
  <c r="F69" i="16" a="1"/>
  <c r="F69" i="16" s="1"/>
  <c r="E70" i="16" a="1"/>
  <c r="E70" i="16" s="1"/>
  <c r="F70" i="16" a="1"/>
  <c r="F70" i="16" s="1"/>
  <c r="E71" i="16" a="1"/>
  <c r="E71" i="16" s="1"/>
  <c r="F71" i="16" a="1"/>
  <c r="F71" i="16" s="1"/>
  <c r="E72" i="16" a="1"/>
  <c r="E72" i="16" s="1"/>
  <c r="F72" i="16" a="1"/>
  <c r="F72" i="16" s="1"/>
  <c r="E73" i="16" a="1"/>
  <c r="E73" i="16" s="1"/>
  <c r="F73" i="16" a="1"/>
  <c r="F73" i="16" s="1"/>
  <c r="E74" i="16" a="1"/>
  <c r="E74" i="16" s="1"/>
  <c r="F74" i="16" a="1"/>
  <c r="F74" i="16" s="1"/>
  <c r="E75" i="16" a="1"/>
  <c r="E75" i="16" s="1"/>
  <c r="H75" i="16" s="1"/>
  <c r="F75" i="16" a="1"/>
  <c r="F75" i="16" s="1"/>
  <c r="E76" i="16" a="1"/>
  <c r="E76" i="16" s="1"/>
  <c r="F76" i="16" a="1"/>
  <c r="F76" i="16" s="1"/>
  <c r="E77" i="16" a="1"/>
  <c r="E77" i="16" s="1"/>
  <c r="F77" i="16" a="1"/>
  <c r="F77" i="16" s="1"/>
  <c r="E78" i="16" a="1"/>
  <c r="E78" i="16" s="1"/>
  <c r="F78" i="16" a="1"/>
  <c r="F78" i="16" s="1"/>
  <c r="E79" i="16" a="1"/>
  <c r="E79" i="16" s="1"/>
  <c r="H79" i="16" s="1"/>
  <c r="F79" i="16" a="1"/>
  <c r="F79" i="16" s="1"/>
  <c r="E80" i="16" a="1"/>
  <c r="E80" i="16" s="1"/>
  <c r="F80" i="16" a="1"/>
  <c r="F80" i="16" s="1"/>
  <c r="E81" i="16" a="1"/>
  <c r="E81" i="16" s="1"/>
  <c r="F81" i="16" a="1"/>
  <c r="F81" i="16" s="1"/>
  <c r="E82" i="16" a="1"/>
  <c r="E82" i="16" s="1"/>
  <c r="F82" i="16" a="1"/>
  <c r="F82" i="16" s="1"/>
  <c r="E83" i="16" a="1"/>
  <c r="E83" i="16" s="1"/>
  <c r="H83" i="16" s="1"/>
  <c r="F83" i="16" a="1"/>
  <c r="F83" i="16" s="1"/>
  <c r="E84" i="16" a="1"/>
  <c r="E84" i="16" s="1"/>
  <c r="F84" i="16" a="1"/>
  <c r="F84" i="16" s="1"/>
  <c r="E85" i="16" a="1"/>
  <c r="E85" i="16" s="1"/>
  <c r="F85" i="16" a="1"/>
  <c r="F85" i="16" s="1"/>
  <c r="E86" i="16" a="1"/>
  <c r="E86" i="16" s="1"/>
  <c r="F86" i="16" a="1"/>
  <c r="F86" i="16" s="1"/>
  <c r="E87" i="16" a="1"/>
  <c r="E87" i="16" s="1"/>
  <c r="F87" i="16" a="1"/>
  <c r="F87" i="16" s="1"/>
  <c r="E88" i="16" a="1"/>
  <c r="E88" i="16" s="1"/>
  <c r="F88" i="16" a="1"/>
  <c r="F88" i="16" s="1"/>
  <c r="E89" i="16" a="1"/>
  <c r="E89" i="16" s="1"/>
  <c r="F89" i="16" a="1"/>
  <c r="F89" i="16" s="1"/>
  <c r="E90" i="16" a="1"/>
  <c r="E90" i="16" s="1"/>
  <c r="F90" i="16" a="1"/>
  <c r="F90" i="16" s="1"/>
  <c r="E91" i="16" a="1"/>
  <c r="E91" i="16" s="1"/>
  <c r="H91" i="16" s="1"/>
  <c r="F91" i="16" a="1"/>
  <c r="F91" i="16" s="1"/>
  <c r="E92" i="16" a="1"/>
  <c r="E92" i="16" s="1"/>
  <c r="F92" i="16" a="1"/>
  <c r="F92" i="16" s="1"/>
  <c r="E93" i="16" a="1"/>
  <c r="E93" i="16" s="1"/>
  <c r="F93" i="16" a="1"/>
  <c r="F93" i="16" s="1"/>
  <c r="E94" i="16" a="1"/>
  <c r="E94" i="16" s="1"/>
  <c r="F94" i="16" a="1"/>
  <c r="F94" i="16" s="1"/>
  <c r="E95" i="16" a="1"/>
  <c r="E95" i="16" s="1"/>
  <c r="H95" i="16" s="1"/>
  <c r="F95" i="16" a="1"/>
  <c r="F95" i="16" s="1"/>
  <c r="E96" i="16" a="1"/>
  <c r="E96" i="16" s="1"/>
  <c r="F96" i="16" a="1"/>
  <c r="F96" i="16" s="1"/>
  <c r="E97" i="16" a="1"/>
  <c r="E97" i="16" s="1"/>
  <c r="F97" i="16" a="1"/>
  <c r="F97" i="16" s="1"/>
  <c r="F66" i="16" a="1"/>
  <c r="F66" i="16" s="1"/>
  <c r="E66" i="16" a="1"/>
  <c r="E66" i="16" s="1"/>
  <c r="B66" i="16"/>
  <c r="B67" i="16"/>
  <c r="B68" i="16"/>
  <c r="B69" i="16"/>
  <c r="B70" i="16"/>
  <c r="B71" i="16"/>
  <c r="B72" i="16"/>
  <c r="B73" i="16"/>
  <c r="B74" i="16"/>
  <c r="B75" i="16"/>
  <c r="B76" i="16"/>
  <c r="B77" i="16"/>
  <c r="B78" i="16"/>
  <c r="B79" i="16"/>
  <c r="B80" i="16"/>
  <c r="B81" i="16"/>
  <c r="B82" i="16"/>
  <c r="B83" i="16"/>
  <c r="B84" i="16"/>
  <c r="B85" i="16"/>
  <c r="B86" i="16"/>
  <c r="B87" i="16"/>
  <c r="B88" i="16"/>
  <c r="B89" i="16"/>
  <c r="B90" i="16"/>
  <c r="B91" i="16"/>
  <c r="B92" i="16"/>
  <c r="B93" i="16"/>
  <c r="B94" i="16"/>
  <c r="B95" i="16"/>
  <c r="B96" i="16"/>
  <c r="B97" i="16"/>
  <c r="BM1" i="4"/>
  <c r="BK1" i="4"/>
  <c r="BI1" i="4"/>
  <c r="BG1" i="4"/>
  <c r="BE1" i="4"/>
  <c r="BC1" i="4"/>
  <c r="BA1" i="4"/>
  <c r="AY1" i="4"/>
  <c r="AW1" i="4"/>
  <c r="AU1" i="4"/>
  <c r="AS1" i="4"/>
  <c r="AQ1" i="4"/>
  <c r="AO1" i="4"/>
  <c r="AM1" i="4"/>
  <c r="AK1" i="4"/>
  <c r="AI1" i="4"/>
  <c r="AG1" i="4"/>
  <c r="AE1" i="4"/>
  <c r="AC1" i="4"/>
  <c r="AA1" i="4"/>
  <c r="Y1" i="4"/>
  <c r="W1" i="4"/>
  <c r="U1" i="4"/>
  <c r="S1" i="4"/>
  <c r="Q1" i="4"/>
  <c r="O1" i="4"/>
  <c r="M1" i="4"/>
  <c r="K1" i="4"/>
  <c r="I1" i="4"/>
  <c r="G1" i="4"/>
  <c r="E1" i="4"/>
  <c r="C1" i="4"/>
  <c r="E35" i="16" a="1"/>
  <c r="E35" i="16" s="1"/>
  <c r="F35" i="16" a="1"/>
  <c r="F35" i="16" s="1"/>
  <c r="E36" i="16" a="1"/>
  <c r="E36" i="16" s="1"/>
  <c r="F36" i="16" a="1"/>
  <c r="F36" i="16" s="1"/>
  <c r="E37" i="16" a="1"/>
  <c r="E37" i="16" s="1"/>
  <c r="F37" i="16" a="1"/>
  <c r="F37" i="16" s="1"/>
  <c r="E38" i="16" a="1"/>
  <c r="E38" i="16" s="1"/>
  <c r="F38" i="16" a="1"/>
  <c r="F38" i="16" s="1"/>
  <c r="E39" i="16" a="1"/>
  <c r="E39" i="16" s="1"/>
  <c r="F39" i="16" a="1"/>
  <c r="F39" i="16" s="1"/>
  <c r="E40" i="16" a="1"/>
  <c r="E40" i="16" s="1"/>
  <c r="F40" i="16" a="1"/>
  <c r="F40" i="16" s="1"/>
  <c r="E41" i="16" a="1"/>
  <c r="E41" i="16" s="1"/>
  <c r="F41" i="16" a="1"/>
  <c r="F41" i="16" s="1"/>
  <c r="E42" i="16" a="1"/>
  <c r="E42" i="16" s="1"/>
  <c r="F42" i="16" a="1"/>
  <c r="F42" i="16" s="1"/>
  <c r="E43" i="16" a="1"/>
  <c r="E43" i="16" s="1"/>
  <c r="F43" i="16" a="1"/>
  <c r="F43" i="16" s="1"/>
  <c r="E44" i="16" a="1"/>
  <c r="E44" i="16" s="1"/>
  <c r="F44" i="16" a="1"/>
  <c r="F44" i="16" s="1"/>
  <c r="E45" i="16" a="1"/>
  <c r="E45" i="16" s="1"/>
  <c r="F45" i="16" a="1"/>
  <c r="F45" i="16" s="1"/>
  <c r="E46" i="16" a="1"/>
  <c r="E46" i="16" s="1"/>
  <c r="F46" i="16" a="1"/>
  <c r="F46" i="16" s="1"/>
  <c r="E47" i="16" a="1"/>
  <c r="E47" i="16" s="1"/>
  <c r="F47" i="16" a="1"/>
  <c r="F47" i="16" s="1"/>
  <c r="E48" i="16" a="1"/>
  <c r="E48" i="16" s="1"/>
  <c r="F48" i="16" a="1"/>
  <c r="F48" i="16" s="1"/>
  <c r="E49" i="16" a="1"/>
  <c r="E49" i="16" s="1"/>
  <c r="F49" i="16" a="1"/>
  <c r="F49" i="16" s="1"/>
  <c r="E50" i="16" a="1"/>
  <c r="E50" i="16" s="1"/>
  <c r="F50" i="16" a="1"/>
  <c r="F50" i="16" s="1"/>
  <c r="E51" i="16" a="1"/>
  <c r="E51" i="16" s="1"/>
  <c r="F51" i="16" a="1"/>
  <c r="F51" i="16" s="1"/>
  <c r="E52" i="16" a="1"/>
  <c r="E52" i="16" s="1"/>
  <c r="F52" i="16" a="1"/>
  <c r="F52" i="16" s="1"/>
  <c r="E53" i="16" a="1"/>
  <c r="E53" i="16" s="1"/>
  <c r="F53" i="16" a="1"/>
  <c r="F53" i="16" s="1"/>
  <c r="E54" i="16" a="1"/>
  <c r="E54" i="16" s="1"/>
  <c r="F54" i="16" a="1"/>
  <c r="F54" i="16" s="1"/>
  <c r="E55" i="16" a="1"/>
  <c r="E55" i="16" s="1"/>
  <c r="F55" i="16" a="1"/>
  <c r="F55" i="16" s="1"/>
  <c r="E56" i="16" a="1"/>
  <c r="E56" i="16" s="1"/>
  <c r="F56" i="16" a="1"/>
  <c r="F56" i="16" s="1"/>
  <c r="E57" i="16" a="1"/>
  <c r="E57" i="16" s="1"/>
  <c r="F57" i="16" a="1"/>
  <c r="F57" i="16" s="1"/>
  <c r="E58" i="16" a="1"/>
  <c r="E58" i="16" s="1"/>
  <c r="F58" i="16" a="1"/>
  <c r="F58" i="16" s="1"/>
  <c r="E59" i="16" a="1"/>
  <c r="E59" i="16" s="1"/>
  <c r="F59" i="16" a="1"/>
  <c r="F59" i="16" s="1"/>
  <c r="E60" i="16" a="1"/>
  <c r="E60" i="16" s="1"/>
  <c r="F60" i="16" a="1"/>
  <c r="F60" i="16" s="1"/>
  <c r="E61" i="16" a="1"/>
  <c r="E61" i="16" s="1"/>
  <c r="F61" i="16" a="1"/>
  <c r="F61" i="16" s="1"/>
  <c r="E62" i="16" a="1"/>
  <c r="E62" i="16" s="1"/>
  <c r="F62" i="16" a="1"/>
  <c r="F62" i="16" s="1"/>
  <c r="E63" i="16" a="1"/>
  <c r="E63" i="16" s="1"/>
  <c r="F63" i="16" a="1"/>
  <c r="F63" i="16" s="1"/>
  <c r="F34" i="16" a="1"/>
  <c r="F34" i="16" s="1"/>
  <c r="E34" i="16" a="1"/>
  <c r="E34" i="16" s="1"/>
  <c r="B34" i="16"/>
  <c r="B35" i="16"/>
  <c r="B36" i="16"/>
  <c r="B37" i="16"/>
  <c r="B38" i="16"/>
  <c r="B39" i="16"/>
  <c r="B40" i="16"/>
  <c r="B41" i="16"/>
  <c r="B42" i="16"/>
  <c r="B43" i="16"/>
  <c r="B44" i="16"/>
  <c r="B45" i="16"/>
  <c r="B46" i="16"/>
  <c r="B47" i="16"/>
  <c r="B48" i="16"/>
  <c r="B49" i="16"/>
  <c r="B50" i="16"/>
  <c r="B51" i="16"/>
  <c r="B52" i="16"/>
  <c r="B53" i="16"/>
  <c r="B54" i="16"/>
  <c r="B55" i="16"/>
  <c r="B56" i="16"/>
  <c r="B57" i="16"/>
  <c r="B58" i="16"/>
  <c r="B59" i="16"/>
  <c r="B60" i="16"/>
  <c r="B61" i="16"/>
  <c r="B62" i="16"/>
  <c r="B63" i="16"/>
  <c r="B64" i="16"/>
  <c r="B65" i="16"/>
  <c r="E3" i="16" a="1"/>
  <c r="E3" i="16" s="1"/>
  <c r="F3" i="16" a="1"/>
  <c r="F3" i="16" s="1"/>
  <c r="E4" i="16" a="1"/>
  <c r="E4" i="16" s="1"/>
  <c r="F4" i="16" a="1"/>
  <c r="F4" i="16" s="1"/>
  <c r="E5" i="16" a="1"/>
  <c r="E5" i="16" s="1"/>
  <c r="F5" i="16" a="1"/>
  <c r="F5" i="16" s="1"/>
  <c r="E6" i="16" a="1"/>
  <c r="E6" i="16" s="1"/>
  <c r="F6" i="16" a="1"/>
  <c r="F6" i="16" s="1"/>
  <c r="E7" i="16" a="1"/>
  <c r="E7" i="16" s="1"/>
  <c r="F7" i="16" a="1"/>
  <c r="F7" i="16" s="1"/>
  <c r="E8" i="16" a="1"/>
  <c r="E8" i="16" s="1"/>
  <c r="F8" i="16" a="1"/>
  <c r="F8" i="16" s="1"/>
  <c r="E9" i="16" a="1"/>
  <c r="E9" i="16" s="1"/>
  <c r="F9" i="16" a="1"/>
  <c r="F9" i="16" s="1"/>
  <c r="E10" i="16" a="1"/>
  <c r="E10" i="16" s="1"/>
  <c r="F10" i="16" a="1"/>
  <c r="F10" i="16" s="1"/>
  <c r="E11" i="16" a="1"/>
  <c r="E11" i="16" s="1"/>
  <c r="F11" i="16" a="1"/>
  <c r="F11" i="16" s="1"/>
  <c r="E12" i="16" a="1"/>
  <c r="E12" i="16" s="1"/>
  <c r="F12" i="16" a="1"/>
  <c r="F12" i="16" s="1"/>
  <c r="E13" i="16" a="1"/>
  <c r="E13" i="16" s="1"/>
  <c r="F13" i="16" a="1"/>
  <c r="F13" i="16" s="1"/>
  <c r="E14" i="16" a="1"/>
  <c r="E14" i="16" s="1"/>
  <c r="F14" i="16" a="1"/>
  <c r="F14" i="16" s="1"/>
  <c r="E15" i="16" a="1"/>
  <c r="E15" i="16" s="1"/>
  <c r="F15" i="16" a="1"/>
  <c r="F15" i="16" s="1"/>
  <c r="E16" i="16" a="1"/>
  <c r="E16" i="16" s="1"/>
  <c r="F16" i="16" a="1"/>
  <c r="F16" i="16" s="1"/>
  <c r="E17" i="16" a="1"/>
  <c r="E17" i="16" s="1"/>
  <c r="F17" i="16" a="1"/>
  <c r="F17" i="16" s="1"/>
  <c r="E18" i="16" a="1"/>
  <c r="E18" i="16" s="1"/>
  <c r="F18" i="16" a="1"/>
  <c r="F18" i="16" s="1"/>
  <c r="E19" i="16" a="1"/>
  <c r="E19" i="16" s="1"/>
  <c r="F19" i="16" a="1"/>
  <c r="F19" i="16" s="1"/>
  <c r="E20" i="16" a="1"/>
  <c r="E20" i="16" s="1"/>
  <c r="F20" i="16" a="1"/>
  <c r="F20" i="16" s="1"/>
  <c r="E21" i="16" a="1"/>
  <c r="E21" i="16" s="1"/>
  <c r="F21" i="16" a="1"/>
  <c r="F21" i="16" s="1"/>
  <c r="E22" i="16" a="1"/>
  <c r="E22" i="16" s="1"/>
  <c r="F22" i="16" a="1"/>
  <c r="F22" i="16" s="1"/>
  <c r="E23" i="16" a="1"/>
  <c r="E23" i="16" s="1"/>
  <c r="F23" i="16" a="1"/>
  <c r="F23" i="16" s="1"/>
  <c r="F24" i="16" a="1"/>
  <c r="F24" i="16" s="1"/>
  <c r="E26" i="16" a="1"/>
  <c r="E26" i="16" s="1"/>
  <c r="F26" i="16" a="1"/>
  <c r="F26" i="16" s="1"/>
  <c r="E28" i="16" a="1"/>
  <c r="E28" i="16" s="1"/>
  <c r="F29" i="16" a="1"/>
  <c r="F29" i="16" s="1"/>
  <c r="E30" i="16" a="1"/>
  <c r="E30" i="16" s="1"/>
  <c r="F30" i="16" a="1"/>
  <c r="F30" i="16" s="1"/>
  <c r="E32" i="16" a="1"/>
  <c r="E32" i="16" s="1"/>
  <c r="F32" i="16" a="1"/>
  <c r="F32" i="16" s="1"/>
  <c r="F33" i="16" a="1"/>
  <c r="F33" i="16" s="1"/>
  <c r="F2" i="16" a="1"/>
  <c r="F2" i="16" s="1"/>
  <c r="E2" i="16" a="1"/>
  <c r="E2" i="16" s="1"/>
  <c r="A7" i="16"/>
  <c r="B7" i="16" s="1"/>
  <c r="A8" i="16"/>
  <c r="B8" i="16" s="1"/>
  <c r="A9" i="16"/>
  <c r="B9" i="16" s="1"/>
  <c r="A10" i="16"/>
  <c r="B10" i="16" s="1"/>
  <c r="A11" i="16"/>
  <c r="B11" i="16" s="1"/>
  <c r="A12" i="16"/>
  <c r="B12" i="16" s="1"/>
  <c r="A13" i="16"/>
  <c r="B13" i="16" s="1"/>
  <c r="A14" i="16"/>
  <c r="B14" i="16" s="1"/>
  <c r="A15" i="16"/>
  <c r="B15" i="16" s="1"/>
  <c r="A16" i="16"/>
  <c r="B16" i="16" s="1"/>
  <c r="A17" i="16"/>
  <c r="B17" i="16" s="1"/>
  <c r="A18" i="16"/>
  <c r="B18" i="16" s="1"/>
  <c r="A19" i="16"/>
  <c r="B19" i="16" s="1"/>
  <c r="A20" i="16"/>
  <c r="B20" i="16" s="1"/>
  <c r="A21" i="16"/>
  <c r="B21" i="16" s="1"/>
  <c r="A22" i="16"/>
  <c r="B22" i="16" s="1"/>
  <c r="A23" i="16"/>
  <c r="B23" i="16" s="1"/>
  <c r="A24" i="16"/>
  <c r="B24" i="16" s="1"/>
  <c r="A25" i="16"/>
  <c r="B25" i="16" s="1"/>
  <c r="A26" i="16"/>
  <c r="B26" i="16" s="1"/>
  <c r="A27" i="16"/>
  <c r="B27" i="16" s="1"/>
  <c r="A28" i="16"/>
  <c r="B28" i="16" s="1"/>
  <c r="A29" i="16"/>
  <c r="B29" i="16" s="1"/>
  <c r="A30" i="16"/>
  <c r="B30" i="16" s="1"/>
  <c r="A31" i="16"/>
  <c r="B31" i="16" s="1"/>
  <c r="A32" i="16"/>
  <c r="B32" i="16" s="1"/>
  <c r="A33" i="16"/>
  <c r="B33" i="16" s="1"/>
  <c r="A6" i="16"/>
  <c r="B6" i="16" s="1"/>
  <c r="A5" i="16"/>
  <c r="B5" i="16" s="1"/>
  <c r="A4" i="16"/>
  <c r="B4" i="16" s="1"/>
  <c r="A3" i="16"/>
  <c r="B3" i="16" s="1"/>
  <c r="A2" i="16"/>
  <c r="B2" i="16" s="1"/>
  <c r="BM1" i="3"/>
  <c r="BK1" i="3"/>
  <c r="E64" i="16" s="1" a="1"/>
  <c r="E64" i="16" s="1"/>
  <c r="BI1" i="3"/>
  <c r="BG1" i="3"/>
  <c r="BE1" i="3"/>
  <c r="BC1" i="3"/>
  <c r="BA1" i="3"/>
  <c r="AY1" i="3"/>
  <c r="AW1" i="3"/>
  <c r="AU1" i="3"/>
  <c r="AS1" i="3"/>
  <c r="AQ1" i="3"/>
  <c r="AO1" i="3"/>
  <c r="AM1" i="3"/>
  <c r="AK1" i="3"/>
  <c r="AI1" i="3"/>
  <c r="AG1" i="3"/>
  <c r="AE1" i="3"/>
  <c r="AC1" i="3"/>
  <c r="AA1" i="3"/>
  <c r="Y1" i="3"/>
  <c r="W1" i="3"/>
  <c r="U1" i="3"/>
  <c r="S1" i="3"/>
  <c r="Q1" i="3"/>
  <c r="O1" i="3"/>
  <c r="M1" i="3"/>
  <c r="K1" i="3"/>
  <c r="I1" i="3"/>
  <c r="G1" i="3"/>
  <c r="E1" i="3"/>
  <c r="C1" i="3"/>
  <c r="BM1" i="2"/>
  <c r="BK1" i="2"/>
  <c r="BI1" i="2"/>
  <c r="BG1" i="2"/>
  <c r="BE1" i="2"/>
  <c r="BC1" i="2"/>
  <c r="BA1" i="2"/>
  <c r="AY1" i="2"/>
  <c r="AW1" i="2"/>
  <c r="AU1" i="2"/>
  <c r="E25" i="16" s="1" a="1"/>
  <c r="E25" i="16" s="1"/>
  <c r="AS1" i="2"/>
  <c r="AQ1" i="2"/>
  <c r="AO1" i="2"/>
  <c r="AM1" i="2"/>
  <c r="AK1" i="2"/>
  <c r="AI1" i="2"/>
  <c r="AG1" i="2"/>
  <c r="AE1" i="2"/>
  <c r="AC1" i="2"/>
  <c r="AA1" i="2"/>
  <c r="Y1" i="2"/>
  <c r="W1" i="2"/>
  <c r="U1" i="2"/>
  <c r="S1" i="2"/>
  <c r="Q1" i="2"/>
  <c r="O1" i="2"/>
  <c r="M1" i="2"/>
  <c r="K1" i="2"/>
  <c r="I1" i="2"/>
  <c r="G1" i="2"/>
  <c r="E1" i="2"/>
  <c r="C1" i="2"/>
  <c r="G165" i="16" l="1"/>
  <c r="G104" i="16"/>
  <c r="G116" i="16"/>
  <c r="G156" i="16"/>
  <c r="G147" i="16"/>
  <c r="G108" i="16"/>
  <c r="G100" i="16"/>
  <c r="G135" i="16"/>
  <c r="G114" i="16"/>
  <c r="G151" i="16"/>
  <c r="G136" i="16"/>
  <c r="G129" i="16"/>
  <c r="G121" i="16"/>
  <c r="G109" i="16"/>
  <c r="H127" i="16"/>
  <c r="H111" i="16"/>
  <c r="G144" i="16"/>
  <c r="H131" i="16"/>
  <c r="G125" i="16"/>
  <c r="G128" i="16"/>
  <c r="G124" i="16"/>
  <c r="G120" i="16"/>
  <c r="G112" i="16"/>
  <c r="G101" i="16"/>
  <c r="H125" i="16"/>
  <c r="H109" i="16"/>
  <c r="H123" i="16"/>
  <c r="G140" i="16"/>
  <c r="H121" i="16"/>
  <c r="H119" i="16"/>
  <c r="G134" i="16"/>
  <c r="G106" i="16"/>
  <c r="G164" i="16"/>
  <c r="H164" i="16"/>
  <c r="G117" i="16"/>
  <c r="G105" i="16"/>
  <c r="G115" i="16"/>
  <c r="G107" i="16"/>
  <c r="G103" i="16"/>
  <c r="G143" i="16"/>
  <c r="G113" i="16"/>
  <c r="H160" i="16"/>
  <c r="G160" i="16"/>
  <c r="G99" i="16"/>
  <c r="G130" i="16"/>
  <c r="G126" i="16"/>
  <c r="G122" i="16"/>
  <c r="G118" i="16"/>
  <c r="G110" i="16"/>
  <c r="G102" i="16"/>
  <c r="G98" i="16"/>
  <c r="G139" i="16"/>
  <c r="H128" i="16"/>
  <c r="H124" i="16"/>
  <c r="H120" i="16"/>
  <c r="H112" i="16"/>
  <c r="H108" i="16"/>
  <c r="H100" i="16"/>
  <c r="H115" i="16"/>
  <c r="G155" i="16"/>
  <c r="G148" i="16"/>
  <c r="G169" i="16"/>
  <c r="G132" i="16"/>
  <c r="G152" i="16"/>
  <c r="G197" i="16"/>
  <c r="H197" i="16"/>
  <c r="G179" i="16"/>
  <c r="H179" i="16"/>
  <c r="G196" i="16"/>
  <c r="H196" i="16"/>
  <c r="G192" i="16"/>
  <c r="H192" i="16"/>
  <c r="G188" i="16"/>
  <c r="H188" i="16"/>
  <c r="G184" i="16"/>
  <c r="H184" i="16"/>
  <c r="G180" i="16"/>
  <c r="H180" i="16"/>
  <c r="G176" i="16"/>
  <c r="H176" i="16"/>
  <c r="G172" i="16"/>
  <c r="H172" i="16"/>
  <c r="G195" i="16"/>
  <c r="H195" i="16"/>
  <c r="G168" i="16"/>
  <c r="H168" i="16"/>
  <c r="G167" i="16"/>
  <c r="H167" i="16"/>
  <c r="G191" i="16"/>
  <c r="H191" i="16"/>
  <c r="G183" i="16"/>
  <c r="H183" i="16"/>
  <c r="G175" i="16"/>
  <c r="H175" i="16"/>
  <c r="G190" i="16"/>
  <c r="H190" i="16"/>
  <c r="G174" i="16"/>
  <c r="H174" i="16"/>
  <c r="G187" i="16"/>
  <c r="H187" i="16"/>
  <c r="G171" i="16"/>
  <c r="H171" i="16"/>
  <c r="G194" i="16"/>
  <c r="H194" i="16"/>
  <c r="G186" i="16"/>
  <c r="H186" i="16"/>
  <c r="G182" i="16"/>
  <c r="H182" i="16"/>
  <c r="G178" i="16"/>
  <c r="H178" i="16"/>
  <c r="G170" i="16"/>
  <c r="H170" i="16"/>
  <c r="H193" i="16"/>
  <c r="G189" i="16"/>
  <c r="H189" i="16"/>
  <c r="G185" i="16"/>
  <c r="H185" i="16"/>
  <c r="G181" i="16"/>
  <c r="H181" i="16"/>
  <c r="G177" i="16"/>
  <c r="H177" i="16"/>
  <c r="H173" i="16"/>
  <c r="G173" i="16"/>
  <c r="G166" i="16"/>
  <c r="H166" i="16"/>
  <c r="G141" i="16"/>
  <c r="H141" i="16"/>
  <c r="G145" i="16"/>
  <c r="H145" i="16"/>
  <c r="G153" i="16"/>
  <c r="H153" i="16"/>
  <c r="G159" i="16"/>
  <c r="H159" i="16"/>
  <c r="G137" i="16"/>
  <c r="H137" i="16"/>
  <c r="G149" i="16"/>
  <c r="H149" i="16"/>
  <c r="G157" i="16"/>
  <c r="H157" i="16"/>
  <c r="G161" i="16"/>
  <c r="H161" i="16"/>
  <c r="G133" i="16"/>
  <c r="H133" i="16"/>
  <c r="H136" i="16"/>
  <c r="H134" i="16"/>
  <c r="G162" i="16"/>
  <c r="G158" i="16"/>
  <c r="G154" i="16"/>
  <c r="G150" i="16"/>
  <c r="G146" i="16"/>
  <c r="G142" i="16"/>
  <c r="G138" i="16"/>
  <c r="H163" i="16"/>
  <c r="H155" i="16"/>
  <c r="H151" i="16"/>
  <c r="H147" i="16"/>
  <c r="H143" i="16"/>
  <c r="H139" i="16"/>
  <c r="H135" i="16"/>
  <c r="G78" i="16"/>
  <c r="G71" i="16"/>
  <c r="G67" i="16"/>
  <c r="G72" i="16"/>
  <c r="G81" i="16"/>
  <c r="G85" i="16"/>
  <c r="G66" i="16"/>
  <c r="G70" i="16"/>
  <c r="G69" i="16"/>
  <c r="G76" i="16"/>
  <c r="G77" i="16"/>
  <c r="G68" i="16"/>
  <c r="G86" i="16"/>
  <c r="G82" i="16"/>
  <c r="G88" i="16"/>
  <c r="H88" i="16"/>
  <c r="G87" i="16"/>
  <c r="G73" i="16"/>
  <c r="H73" i="16"/>
  <c r="G94" i="16"/>
  <c r="H87" i="16"/>
  <c r="H72" i="16"/>
  <c r="H85" i="16"/>
  <c r="H71" i="16"/>
  <c r="G97" i="16"/>
  <c r="G93" i="16"/>
  <c r="G89" i="16"/>
  <c r="H69" i="16"/>
  <c r="H81" i="16"/>
  <c r="G96" i="16"/>
  <c r="G92" i="16"/>
  <c r="H68" i="16"/>
  <c r="H77" i="16"/>
  <c r="H89" i="16"/>
  <c r="H67" i="16"/>
  <c r="G80" i="16"/>
  <c r="H80" i="16"/>
  <c r="G74" i="16"/>
  <c r="H74" i="16"/>
  <c r="G90" i="16"/>
  <c r="H90" i="16"/>
  <c r="G84" i="16"/>
  <c r="H84" i="16"/>
  <c r="H97" i="16"/>
  <c r="H93" i="16"/>
  <c r="G95" i="16"/>
  <c r="G91" i="16"/>
  <c r="G83" i="16"/>
  <c r="G79" i="16"/>
  <c r="G75" i="16"/>
  <c r="H96" i="16"/>
  <c r="H92" i="16"/>
  <c r="H94" i="16"/>
  <c r="H86" i="16"/>
  <c r="H82" i="16"/>
  <c r="H78" i="16"/>
  <c r="H70" i="16"/>
  <c r="H66" i="16"/>
  <c r="H76" i="16"/>
  <c r="H28" i="16"/>
  <c r="H20" i="16"/>
  <c r="H12" i="16"/>
  <c r="H8" i="16"/>
  <c r="H7" i="16"/>
  <c r="H16" i="16"/>
  <c r="H23" i="16"/>
  <c r="H15" i="16"/>
  <c r="H25" i="16"/>
  <c r="H30" i="16"/>
  <c r="H32" i="16"/>
  <c r="H19" i="16"/>
  <c r="H22" i="16"/>
  <c r="H14" i="16"/>
  <c r="H10" i="16"/>
  <c r="H21" i="16"/>
  <c r="H17" i="16"/>
  <c r="H13" i="16"/>
  <c r="H9" i="16"/>
  <c r="G16" i="16"/>
  <c r="F65" i="16" a="1"/>
  <c r="F65" i="16" s="1"/>
  <c r="F64" i="16" a="1"/>
  <c r="F64" i="16" s="1"/>
  <c r="G64" i="16" s="1"/>
  <c r="E65" i="16" a="1"/>
  <c r="E65" i="16" s="1"/>
  <c r="G42" i="16"/>
  <c r="H42" i="16"/>
  <c r="G50" i="16"/>
  <c r="H50" i="16"/>
  <c r="G45" i="16"/>
  <c r="H45" i="16"/>
  <c r="G36" i="16"/>
  <c r="H36" i="16"/>
  <c r="H58" i="16"/>
  <c r="G46" i="16"/>
  <c r="H46" i="16"/>
  <c r="G61" i="16"/>
  <c r="H61" i="16"/>
  <c r="G57" i="16"/>
  <c r="H57" i="16"/>
  <c r="G49" i="16"/>
  <c r="H49" i="16"/>
  <c r="G37" i="16"/>
  <c r="H37" i="16"/>
  <c r="G60" i="16"/>
  <c r="H60" i="16"/>
  <c r="G52" i="16"/>
  <c r="H52" i="16"/>
  <c r="G44" i="16"/>
  <c r="H44" i="16"/>
  <c r="G62" i="16"/>
  <c r="H62" i="16"/>
  <c r="G54" i="16"/>
  <c r="H54" i="16"/>
  <c r="G38" i="16"/>
  <c r="H38" i="16"/>
  <c r="G53" i="16"/>
  <c r="H53" i="16"/>
  <c r="G41" i="16"/>
  <c r="H41" i="16"/>
  <c r="H64" i="16"/>
  <c r="G56" i="16"/>
  <c r="H56" i="16"/>
  <c r="G48" i="16"/>
  <c r="H48" i="16"/>
  <c r="G40" i="16"/>
  <c r="H40" i="16"/>
  <c r="G63" i="16"/>
  <c r="H63" i="16"/>
  <c r="G59" i="16"/>
  <c r="H59" i="16"/>
  <c r="G55" i="16"/>
  <c r="H55" i="16"/>
  <c r="G51" i="16"/>
  <c r="H51" i="16"/>
  <c r="G47" i="16"/>
  <c r="H47" i="16"/>
  <c r="G43" i="16"/>
  <c r="H43" i="16"/>
  <c r="G39" i="16"/>
  <c r="H39" i="16"/>
  <c r="G35" i="16"/>
  <c r="H35" i="16"/>
  <c r="G34" i="16"/>
  <c r="H34" i="16"/>
  <c r="F28" i="16" a="1"/>
  <c r="F28" i="16" s="1"/>
  <c r="G28" i="16" s="1"/>
  <c r="F31" i="16" a="1"/>
  <c r="F31" i="16" s="1"/>
  <c r="E24" i="16" a="1"/>
  <c r="E24" i="16" s="1"/>
  <c r="H24" i="16" s="1"/>
  <c r="F27" i="16" a="1"/>
  <c r="F27" i="16" s="1"/>
  <c r="E31" i="16" a="1"/>
  <c r="E31" i="16" s="1"/>
  <c r="H31" i="16" s="1"/>
  <c r="E27" i="16" a="1"/>
  <c r="E27" i="16" s="1"/>
  <c r="H27" i="16" s="1"/>
  <c r="F25" i="16" a="1"/>
  <c r="F25" i="16" s="1"/>
  <c r="G25" i="16" s="1"/>
  <c r="E33" i="16" a="1"/>
  <c r="E33" i="16" s="1"/>
  <c r="G33" i="16" s="1"/>
  <c r="E29" i="16" a="1"/>
  <c r="E29" i="16" s="1"/>
  <c r="H29" i="16" s="1"/>
  <c r="G2" i="16"/>
  <c r="G10" i="16"/>
  <c r="G11" i="16"/>
  <c r="G26" i="16"/>
  <c r="H26" i="16"/>
  <c r="G18" i="16"/>
  <c r="H18" i="16"/>
  <c r="H11" i="16"/>
  <c r="G32" i="16"/>
  <c r="G30" i="16"/>
  <c r="G22" i="16"/>
  <c r="G17" i="16"/>
  <c r="G21" i="16"/>
  <c r="G19" i="16"/>
  <c r="G14" i="16"/>
  <c r="G9" i="16"/>
  <c r="G13" i="16"/>
  <c r="G8" i="16"/>
  <c r="G23" i="16"/>
  <c r="G20" i="16"/>
  <c r="G4" i="16"/>
  <c r="G5" i="16"/>
  <c r="G15" i="16"/>
  <c r="G12" i="16"/>
  <c r="G7" i="16"/>
  <c r="H6" i="16"/>
  <c r="G6" i="16"/>
  <c r="G3" i="16"/>
  <c r="H4" i="16"/>
  <c r="H3" i="16"/>
  <c r="H5" i="16"/>
  <c r="H2" i="16"/>
  <c r="G24" i="16" l="1"/>
  <c r="G65" i="16"/>
  <c r="H65" i="16"/>
  <c r="G29" i="16"/>
  <c r="G31" i="16"/>
  <c r="H33" i="16"/>
  <c r="G27" i="16"/>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13A6632-2CE7-AC4D-A9AD-066496EA44C7}" keepAlive="1" name="Query - May25_Table" description="Connection to the 'May25_Table' query in the workbook." type="5" refreshedVersion="0" background="1">
    <dbPr connection="Provider=Microsoft.Mashup.OleDb.1;Data Source=$Workbook$;Location=May25_Table;Extended Properties=&quot;&quot;" command="SELECT * FROM [May25_Table]"/>
  </connection>
  <connection id="2" xr16:uid="{9A1038A2-6DE7-6143-B1BD-74FFBEA71E04}" keepAlive="1" name="Query - Table7" description="Connection to the 'Table7' query in the workbook." type="5" refreshedVersion="0" background="1">
    <dbPr connection="Provider=Microsoft.Mashup.OleDb.1;Data Source=$Workbook$;Location=Table7;Extended Properties=&quot;&quot;" command="SELECT * FROM [Table7]"/>
  </connection>
  <connection id="3" xr16:uid="{64006DF2-E052-AA42-8F8F-D1ED326B631D}" keepAlive="1" name="Query - Table7 (2)" description="Connection to the 'Table7 (2)' query in the workbook." type="5" refreshedVersion="0" background="1">
    <dbPr connection="Provider=Microsoft.Mashup.OleDb.1;Data Source=$Workbook$;Location=&quot;Table7 (2)&quot;;Extended Properties=&quot;&quot;" command="SELECT * FROM [Table7 (2)]"/>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<sst xmlns="http://schemas.openxmlformats.org/spreadsheetml/2006/main" count="3576" uniqueCount="91">
  <si>
    <t xml:space="preserve">Month  </t>
  </si>
  <si>
    <t>Mia</t>
  </si>
  <si>
    <t>Kylah George</t>
  </si>
  <si>
    <t>Seen</t>
  </si>
  <si>
    <t>Sched</t>
  </si>
  <si>
    <t>-</t>
  </si>
  <si>
    <t xml:space="preserve">Month Total </t>
  </si>
  <si>
    <t xml:space="preserve">Percentage </t>
  </si>
  <si>
    <t>Megan</t>
  </si>
  <si>
    <t>Sarah Ford</t>
  </si>
  <si>
    <t>Greaney</t>
  </si>
  <si>
    <t>Chris</t>
  </si>
  <si>
    <t>Paige</t>
  </si>
  <si>
    <t>Alan/Syd</t>
  </si>
  <si>
    <t>Trey/Lizzie</t>
  </si>
  <si>
    <t>Kat</t>
  </si>
  <si>
    <t>Ashlee</t>
  </si>
  <si>
    <t>Ryan</t>
  </si>
  <si>
    <t>Bryan/Talia</t>
  </si>
  <si>
    <t>Caitlyn</t>
  </si>
  <si>
    <t>Clinic - Mooresville</t>
  </si>
  <si>
    <t>Ashleigh</t>
  </si>
  <si>
    <t>Matt</t>
  </si>
  <si>
    <t>Clinic - Austin</t>
  </si>
  <si>
    <t>Tre/Jason</t>
  </si>
  <si>
    <t>Kevin</t>
  </si>
  <si>
    <t>Charlee</t>
  </si>
  <si>
    <t>Abby/Julia</t>
  </si>
  <si>
    <t>Jackson/Candace</t>
  </si>
  <si>
    <t>Ally-Devon</t>
  </si>
  <si>
    <t xml:space="preserve">Dominick </t>
  </si>
  <si>
    <t>Dougie</t>
  </si>
  <si>
    <t>Carey</t>
  </si>
  <si>
    <t>Danny</t>
  </si>
  <si>
    <t>Emily</t>
  </si>
  <si>
    <t>Lindsay/Tori</t>
  </si>
  <si>
    <t>Courtney</t>
  </si>
  <si>
    <t>Steven/Emily</t>
  </si>
  <si>
    <t>Andrew</t>
  </si>
  <si>
    <t>_</t>
  </si>
  <si>
    <t>--</t>
  </si>
  <si>
    <t>Tre</t>
  </si>
  <si>
    <t>Tyler Nolan</t>
  </si>
  <si>
    <t>Lindsay</t>
  </si>
  <si>
    <t>Courtney/Tori</t>
  </si>
  <si>
    <t>Bryan</t>
  </si>
  <si>
    <t>Clinic</t>
  </si>
  <si>
    <t>Hannah Dolfuss</t>
  </si>
  <si>
    <t>Tyler Nation</t>
  </si>
  <si>
    <t>Location</t>
  </si>
  <si>
    <t>Clinician</t>
  </si>
  <si>
    <t>Ballantyne ATC</t>
  </si>
  <si>
    <t>Blakeney</t>
  </si>
  <si>
    <t>Concord</t>
  </si>
  <si>
    <t>Cornelius</t>
  </si>
  <si>
    <t>Fort Mill</t>
  </si>
  <si>
    <t>Indian Land</t>
  </si>
  <si>
    <t>Indian Trail</t>
  </si>
  <si>
    <t>Matthews</t>
  </si>
  <si>
    <t>Mooresville</t>
  </si>
  <si>
    <t>Pineville</t>
  </si>
  <si>
    <t>University</t>
  </si>
  <si>
    <t>Wesley Heights</t>
  </si>
  <si>
    <t>Dominick</t>
  </si>
  <si>
    <t>Caitlin</t>
  </si>
  <si>
    <t>Scheduled</t>
  </si>
  <si>
    <t>Percentage</t>
  </si>
  <si>
    <t>Month</t>
  </si>
  <si>
    <t>Average</t>
  </si>
  <si>
    <t>Days</t>
  </si>
  <si>
    <t>Row Labels</t>
  </si>
  <si>
    <t>Grand Total</t>
  </si>
  <si>
    <t>Sum of Seen</t>
  </si>
  <si>
    <t>Sum of Scheduled</t>
  </si>
  <si>
    <t>Average of Percentage</t>
  </si>
  <si>
    <t>Average of Average</t>
  </si>
  <si>
    <t>Quarter</t>
  </si>
  <si>
    <t>Q1</t>
  </si>
  <si>
    <t>Q2</t>
  </si>
  <si>
    <t>Q3</t>
  </si>
  <si>
    <t>Q4</t>
  </si>
  <si>
    <t>Clinic Cornelius</t>
  </si>
  <si>
    <t>Kyle</t>
  </si>
  <si>
    <t>Clinic Cornelius- Talia</t>
  </si>
  <si>
    <t>Clinicians</t>
  </si>
  <si>
    <t>Jan_Clinicians</t>
  </si>
  <si>
    <t>Monica W</t>
  </si>
  <si>
    <t>Chris C/Todd</t>
  </si>
  <si>
    <t>Ryan/Sam</t>
  </si>
  <si>
    <t>Ashleigh/Talia</t>
  </si>
  <si>
    <t>Danny Dilts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</si>
</sst>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85" formatCode="0.0%"/>
  </numFmts>
  <fonts count="9" x14ac:knownFonts="1">
    <font>
      <sz val="12"/>
      <color theme="1"/>
      <name val="Aptos Narrow"/>
      <family val="2"/>
      <scheme val="minor"/>
    </font>
    <font>
      <sz val="12"/>
      <color theme="1"/>
      <name val="Aptos Narrow"/>
      <family val="2"/>
      <scheme val="minor"/>
    </font>
    <font>
      <b/>
      <sz val="12"/>
      <name val="Arial"/>
      <family val="2"/>
    </font>
    <font>
      <sz val="12"/>
      <name val="Arial"/>
      <family val="2"/>
    </font>
    <font>
      <sz val="10"/>
      <name val="Arial"/>
      <family val="2"/>
    </font>
    <font>
      <b/>
      <sz val="10"/>
      <name val="Arial"/>
      <family val="2"/>
    </font>
    <font>
      <b/>
      <sz val="12"/>
      <color rgb="FF000000"/>
      <name val="Arial"/>
      <family val="2"/>
    </font>
    <font>
      <sz val="10"/>
      <color rgb="FF000000"/>
      <name val="Arial"/>
      <family val="2"/>
    </font>
    <font>
      <sz val="8"/>
      <name val="Aptos Narrow"/>
      <family val="2"/>
      <scheme val="minor"/>
    </font>
  </fonts>
  <fills count="34">
    <fill>
      <patternFill patternType="none"/>
    </fill>
    <fill>
      <patternFill patternType="gray125"/>
    </fill>
    <fill>
      <patternFill patternType="solid">
        <fgColor rgb="FF24DDAE"/>
        <bgColor rgb="FF24DDAE"/>
      </patternFill>
    </fill>
    <fill>
      <patternFill patternType="solid">
        <fgColor rgb="FF00FF00"/>
        <bgColor rgb="FF00FF00"/>
      </patternFill>
    </fill>
    <fill>
      <patternFill patternType="solid">
        <fgColor rgb="FF000000"/>
        <bgColor rgb="FF000000"/>
      </patternFill>
    </fill>
    <fill>
      <patternFill patternType="solid">
        <fgColor rgb="FF999999"/>
        <bgColor rgb="FF999999"/>
      </patternFill>
    </fill>
    <fill>
      <patternFill patternType="solid">
        <fgColor rgb="FFFFFF8C"/>
        <bgColor rgb="FFFFFF8C"/>
      </patternFill>
    </fill>
    <fill>
      <patternFill patternType="solid">
        <fgColor rgb="FF93C47D"/>
        <bgColor rgb="FF93C47D"/>
      </patternFill>
    </fill>
    <fill>
      <patternFill patternType="solid">
        <fgColor rgb="FFFF9900"/>
        <bgColor rgb="FFFF9900"/>
      </patternFill>
    </fill>
    <fill>
      <patternFill patternType="solid">
        <fgColor rgb="FF8E7CC3"/>
        <bgColor rgb="FF8E7CC3"/>
      </patternFill>
    </fill>
    <fill>
      <patternFill patternType="solid">
        <fgColor rgb="FFFF0000"/>
        <bgColor rgb="FFFF0000"/>
      </patternFill>
    </fill>
    <fill>
      <patternFill patternType="solid">
        <fgColor rgb="FFA4C2F4"/>
        <bgColor rgb="FFA4C2F4"/>
      </patternFill>
    </fill>
    <fill>
      <patternFill patternType="solid">
        <fgColor rgb="FFD5A6BD"/>
        <bgColor rgb="FFD5A6BD"/>
      </patternFill>
    </fill>
    <fill>
      <patternFill patternType="solid">
        <fgColor rgb="FF00FFFF"/>
        <bgColor rgb="FF00FFFF"/>
      </patternFill>
    </fill>
    <fill>
      <patternFill patternType="solid">
        <fgColor rgb="FFEA9999"/>
        <bgColor rgb="FFEA9999"/>
      </patternFill>
    </fill>
    <fill>
      <patternFill patternType="solid">
        <fgColor rgb="FFF7C7AC"/>
        <bgColor rgb="FF000000"/>
      </patternFill>
    </fill>
    <fill>
      <patternFill patternType="solid">
        <fgColor rgb="FF1FC6EF"/>
        <bgColor rgb="FF1FC6EF"/>
      </patternFill>
    </fill>
    <fill>
      <patternFill patternType="solid">
        <fgColor rgb="FFD9EAD3"/>
        <bgColor rgb="FFD9EAD3"/>
      </patternFill>
    </fill>
    <fill>
      <patternFill patternType="solid">
        <fgColor rgb="FFFFE599"/>
        <bgColor rgb="FFFFE599"/>
      </patternFill>
    </fill>
    <fill>
      <patternFill patternType="solid">
        <fgColor rgb="FFFF7800"/>
        <bgColor rgb="FFFF7800"/>
      </patternFill>
    </fill>
    <fill>
      <patternFill patternType="solid">
        <fgColor rgb="FFCCCCCC"/>
        <bgColor rgb="FFCCCCCC"/>
      </patternFill>
    </fill>
    <fill>
      <patternFill patternType="solid">
        <fgColor rgb="FFCC0000"/>
        <bgColor rgb="FFCC0000"/>
      </patternFill>
    </fill>
    <fill>
      <patternFill patternType="solid">
        <fgColor rgb="FFD9D2E9"/>
        <bgColor rgb="FFD9D2E9"/>
      </patternFill>
    </fill>
    <fill>
      <patternFill patternType="solid">
        <fgColor rgb="FFFFFF00"/>
        <bgColor rgb="FFFFFF00"/>
      </patternFill>
    </fill>
    <fill>
      <patternFill patternType="solid">
        <fgColor rgb="FFFFF2CC"/>
        <bgColor rgb="FFFFF2CC"/>
      </patternFill>
    </fill>
    <fill>
      <patternFill patternType="solid">
        <fgColor rgb="FFF4CCCC"/>
        <bgColor rgb="FFF4CCCC"/>
      </patternFill>
    </fill>
    <fill>
      <patternFill patternType="solid">
        <fgColor rgb="FF481FEF"/>
        <bgColor rgb="FF481FEF"/>
      </patternFill>
    </fill>
    <fill>
      <patternFill patternType="solid">
        <fgColor rgb="FF9900FF"/>
        <bgColor rgb="FF9900FF"/>
      </patternFill>
    </fill>
    <fill>
      <patternFill patternType="solid">
        <fgColor rgb="FFEE4343"/>
        <bgColor rgb="FFEE4343"/>
      </patternFill>
    </fill>
    <fill>
      <patternFill patternType="solid">
        <fgColor rgb="FF3D85C6"/>
        <bgColor rgb="FF3D85C6"/>
      </patternFill>
    </fill>
    <fill>
      <patternFill patternType="solid">
        <fgColor rgb="FF6EDCF1"/>
        <bgColor rgb="FF6EDCF1"/>
      </patternFill>
    </fill>
    <fill>
      <patternFill patternType="solid">
        <fgColor rgb="FFD9D9D9"/>
        <bgColor rgb="FFD9D9D9"/>
      </patternFill>
    </fill>
    <fill>
      <patternFill patternType="solid">
        <fgColor rgb="FFADADAD"/>
        <bgColor rgb="FF000000"/>
      </patternFill>
    </fill>
    <fill>
      <patternFill patternType="solid">
        <fgColor rgb="FF3AD0E7"/>
        <bgColor rgb="FF3AD0E7"/>
      </patternFill>
    </fill>
  </fills>
  <borders count="118">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ck">
        <color rgb="FF000000"/>
      </top>
      <bottom style="thin">
        <color rgb="FF000000"/>
      </bottom>
      <diagonal/>
    </border>
    <border>
      <left style="thin">
        <color rgb="FF000000"/>
      </left>
      <right/>
      <top style="thick">
        <color rgb="FF000000"/>
      </top>
      <bottom style="thin">
        <color rgb="FF000000"/>
      </bottom>
      <diagonal/>
    </border>
    <border>
      <left/>
      <right/>
      <top style="thick">
        <color rgb="FF000000"/>
      </top>
      <bottom style="thin">
        <color rgb="FF000000"/>
      </bottom>
      <diagonal/>
    </border>
    <border>
      <left style="thin">
        <color rgb="FF000000"/>
      </left>
      <right/>
      <top style="thin">
        <color rgb="FF000000"/>
      </top>
      <bottom style="thick">
        <color rgb="FF000000"/>
      </bottom>
      <diagonal/>
    </border>
    <border>
      <left style="thin">
        <color rgb="FF000000"/>
      </left>
      <right style="thick">
        <color rgb="FF000000"/>
      </right>
      <top/>
      <bottom/>
      <diagonal/>
    </border>
    <border>
      <left style="thin">
        <color rgb="FF000000"/>
      </left>
      <right/>
      <top/>
      <bottom/>
      <diagonal/>
    </border>
    <border>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
      <left style="thin">
        <color rgb="FF000000"/>
      </left>
      <right style="thin">
        <color rgb="FF000000"/>
      </right>
      <top style="thin">
        <color rgb="FF000000"/>
      </top>
      <bottom/>
      <diagonal/>
    </border>
    <border>
      <left style="thick">
        <color rgb="FF000000"/>
      </left>
      <right/>
      <top/>
      <bottom style="thick">
        <color rgb="FF000000"/>
      </bottom>
      <diagonal/>
    </border>
    <border>
      <left/>
      <right style="thin">
        <color rgb="FF000000"/>
      </right>
      <top style="thick">
        <color rgb="FF000000"/>
      </top>
      <bottom style="thin">
        <color rgb="FF000000"/>
      </bottom>
      <diagonal/>
    </border>
    <border>
      <left style="thick">
        <color rgb="FF000000"/>
      </left>
      <right/>
      <top style="thick">
        <color rgb="FF000000"/>
      </top>
      <bottom style="thick">
        <color rgb="FF000000"/>
      </bottom>
      <diagonal/>
    </border>
    <border>
      <left/>
      <right style="thin">
        <color rgb="FF000000"/>
      </right>
      <top style="thin">
        <color rgb="FF000000"/>
      </top>
      <bottom style="thick">
        <color rgb="FF000000"/>
      </bottom>
      <diagonal/>
    </border>
    <border>
      <left/>
      <right style="thin">
        <color rgb="FF000000"/>
      </right>
      <top/>
      <bottom style="thick">
        <color rgb="FF000000"/>
      </bottom>
      <diagonal/>
    </border>
    <border>
      <left style="thin">
        <color rgb="FF000000"/>
      </left>
      <right style="thin">
        <color rgb="FF000000"/>
      </right>
      <top style="thin">
        <color rgb="FF000000"/>
      </top>
      <bottom style="thick">
        <color rgb="FF000000"/>
      </bottom>
      <diagonal/>
    </border>
    <border>
      <left/>
      <right style="thin">
        <color rgb="FF000000"/>
      </right>
      <top style="thin">
        <color rgb="FF000000"/>
      </top>
      <bottom style="thin">
        <color rgb="FF000000"/>
      </bottom>
      <diagonal/>
    </border>
    <border>
      <left style="thick">
        <color rgb="FF000000"/>
      </left>
      <right/>
      <top style="thick">
        <color rgb="FF000000"/>
      </top>
      <bottom style="medium">
        <color rgb="FF000000"/>
      </bottom>
      <diagonal/>
    </border>
    <border>
      <left style="thick">
        <color rgb="FF000000"/>
      </left>
      <right/>
      <top style="thick">
        <color rgb="FF000000"/>
      </top>
      <bottom style="thin">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medium">
        <color rgb="FF000000"/>
      </left>
      <right/>
      <top style="medium">
        <color rgb="FF000000"/>
      </top>
      <bottom style="thin">
        <color rgb="FF000000"/>
      </bottom>
      <diagonal/>
    </border>
    <border>
      <left style="thick">
        <color rgb="FF000000"/>
      </left>
      <right/>
      <top style="thick">
        <color rgb="FF000000"/>
      </top>
      <bottom/>
      <diagonal/>
    </border>
    <border>
      <left/>
      <right style="thin">
        <color rgb="FF000000"/>
      </right>
      <top/>
      <bottom style="thin">
        <color rgb="FF000000"/>
      </bottom>
      <diagonal/>
    </border>
    <border>
      <left style="thick">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right style="thin">
        <color rgb="FF000000"/>
      </right>
      <top/>
      <bottom/>
      <diagonal/>
    </border>
    <border>
      <left style="thick">
        <color rgb="FF000000"/>
      </left>
      <right style="thin">
        <color rgb="FF000000"/>
      </right>
      <top style="thin">
        <color rgb="FF000000"/>
      </top>
      <bottom style="thick">
        <color rgb="FF000000"/>
      </bottom>
      <diagonal/>
    </border>
    <border>
      <left/>
      <right style="thick">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thick">
        <color rgb="FF000000"/>
      </left>
      <right style="thin">
        <color rgb="FF000000"/>
      </right>
      <top style="thin">
        <color rgb="FF000000"/>
      </top>
      <bottom/>
      <diagonal/>
    </border>
    <border>
      <left style="thin">
        <color rgb="FF000000"/>
      </left>
      <right/>
      <top style="thin">
        <color rgb="FF000000"/>
      </top>
      <bottom/>
      <diagonal/>
    </border>
    <border>
      <left style="thick">
        <color rgb="FF000000"/>
      </left>
      <right style="thin">
        <color rgb="FF000000"/>
      </right>
      <top/>
      <bottom/>
      <diagonal/>
    </border>
    <border>
      <left/>
      <right style="thin">
        <color rgb="FF000000"/>
      </right>
      <top style="thin">
        <color rgb="FF000000"/>
      </top>
      <bottom/>
      <diagonal/>
    </border>
    <border>
      <left/>
      <right style="thick">
        <color rgb="FF000000"/>
      </right>
      <top/>
      <bottom/>
      <diagonal/>
    </border>
    <border>
      <left/>
      <right style="thick">
        <color rgb="FF000000"/>
      </right>
      <top/>
      <bottom style="thin">
        <color rgb="FF000000"/>
      </bottom>
      <diagonal/>
    </border>
    <border>
      <left/>
      <right/>
      <top style="thin">
        <color rgb="FF000000"/>
      </top>
      <bottom/>
      <diagonal/>
    </border>
    <border>
      <left style="medium">
        <color rgb="FF000000"/>
      </left>
      <right style="thin">
        <color rgb="FF000000"/>
      </right>
      <top style="thin">
        <color rgb="FF000000"/>
      </top>
      <bottom style="thick">
        <color rgb="FF000000"/>
      </bottom>
      <diagonal/>
    </border>
    <border>
      <left style="thin">
        <color rgb="FF000000"/>
      </left>
      <right style="medium">
        <color rgb="FF000000"/>
      </right>
      <top style="thin">
        <color rgb="FF000000"/>
      </top>
      <bottom style="thick">
        <color rgb="FF000000"/>
      </bottom>
      <diagonal/>
    </border>
    <border>
      <left style="thin">
        <color rgb="FF000000"/>
      </left>
      <right style="thin">
        <color rgb="FF000000"/>
      </right>
      <top style="thick">
        <color rgb="FF000000"/>
      </top>
      <bottom style="thick">
        <color rgb="FF000000"/>
      </bottom>
      <diagonal/>
    </border>
    <border>
      <left style="thin">
        <color rgb="FF000000"/>
      </left>
      <right style="thick">
        <color rgb="FF000000"/>
      </right>
      <top style="thick">
        <color rgb="FF000000"/>
      </top>
      <bottom style="thick">
        <color rgb="FF000000"/>
      </bottom>
      <diagonal/>
    </border>
    <border>
      <left style="medium">
        <color rgb="FF000000"/>
      </left>
      <right style="thin">
        <color rgb="FF000000"/>
      </right>
      <top/>
      <bottom style="thin">
        <color rgb="FF000000"/>
      </bottom>
      <diagonal/>
    </border>
    <border>
      <left/>
      <right style="medium">
        <color rgb="FF000000"/>
      </right>
      <top/>
      <bottom style="thin">
        <color rgb="FF000000"/>
      </bottom>
      <diagonal/>
    </border>
    <border>
      <left/>
      <right style="medium">
        <color rgb="FF000000"/>
      </right>
      <top style="thin">
        <color rgb="FF000000"/>
      </top>
      <bottom style="thin">
        <color rgb="FF000000"/>
      </bottom>
      <diagonal/>
    </border>
    <border>
      <left style="thick">
        <color rgb="FF000000"/>
      </left>
      <right style="thin">
        <color rgb="FF000000"/>
      </right>
      <top/>
      <bottom style="thick">
        <color rgb="FF000000"/>
      </bottom>
      <diagonal/>
    </border>
    <border>
      <left/>
      <right/>
      <top/>
      <bottom style="thick">
        <color rgb="FF000000"/>
      </bottom>
      <diagonal/>
    </border>
    <border>
      <left style="thin">
        <color rgb="FF000000"/>
      </left>
      <right style="thin">
        <color rgb="FF000000"/>
      </right>
      <top/>
      <bottom style="thick">
        <color rgb="FF000000"/>
      </bottom>
      <diagonal/>
    </border>
    <border>
      <left style="thin">
        <color rgb="FF000000"/>
      </left>
      <right/>
      <top/>
      <bottom style="thick">
        <color rgb="FF000000"/>
      </bottom>
      <diagonal/>
    </border>
    <border>
      <left/>
      <right style="thick">
        <color rgb="FF000000"/>
      </right>
      <top/>
      <bottom style="thick">
        <color rgb="FF000000"/>
      </bottom>
      <diagonal/>
    </border>
    <border>
      <left style="thick">
        <color rgb="FF000000"/>
      </left>
      <right/>
      <top/>
      <bottom/>
      <diagonal/>
    </border>
    <border>
      <left style="medium">
        <color rgb="FF000000"/>
      </left>
      <right style="thin">
        <color rgb="FF000000"/>
      </right>
      <top/>
      <bottom/>
      <diagonal/>
    </border>
    <border>
      <left/>
      <right style="medium">
        <color rgb="FF000000"/>
      </right>
      <top/>
      <bottom/>
      <diagonal/>
    </border>
    <border>
      <left style="medium">
        <color rgb="FF000000"/>
      </left>
      <right style="thin">
        <color rgb="FF000000"/>
      </right>
      <top style="thick">
        <color rgb="FF000000"/>
      </top>
      <bottom style="thin">
        <color rgb="FF000000"/>
      </bottom>
      <diagonal/>
    </border>
    <border>
      <left style="thin">
        <color rgb="FF000000"/>
      </left>
      <right style="medium">
        <color rgb="FF000000"/>
      </right>
      <top style="thick">
        <color rgb="FF000000"/>
      </top>
      <bottom style="thin">
        <color rgb="FF000000"/>
      </bottom>
      <diagonal/>
    </border>
    <border>
      <left style="thin">
        <color rgb="FF000000"/>
      </left>
      <right style="thick">
        <color rgb="FF000000"/>
      </right>
      <top style="thin">
        <color rgb="FF000000"/>
      </top>
      <bottom style="thick">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style="medium">
        <color indexed="64"/>
      </left>
      <right/>
      <top style="medium">
        <color indexed="64"/>
      </top>
      <bottom style="medium">
        <color rgb="FF000000"/>
      </bottom>
      <diagonal/>
    </border>
    <border>
      <left style="thin">
        <color rgb="FF000000"/>
      </left>
      <right/>
      <top style="medium">
        <color indexed="64"/>
      </top>
      <bottom style="thin">
        <color rgb="FF000000"/>
      </bottom>
      <diagonal/>
    </border>
    <border>
      <left/>
      <right style="thin">
        <color rgb="FF000000"/>
      </right>
      <top style="medium">
        <color indexed="64"/>
      </top>
      <bottom style="thin">
        <color rgb="FF000000"/>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thin">
        <color rgb="FF000000"/>
      </left>
      <right style="medium">
        <color indexed="64"/>
      </right>
      <top style="medium">
        <color indexed="64"/>
      </top>
      <bottom style="thin">
        <color rgb="FF000000"/>
      </bottom>
      <diagonal/>
    </border>
    <border>
      <left style="medium">
        <color indexed="64"/>
      </left>
      <right style="thin">
        <color rgb="FF000000"/>
      </right>
      <top style="medium">
        <color indexed="64"/>
      </top>
      <bottom style="thin">
        <color rgb="FF000000"/>
      </bottom>
      <diagonal/>
    </border>
    <border>
      <left style="thin">
        <color rgb="FF000000"/>
      </left>
      <right style="thin">
        <color rgb="FF000000"/>
      </right>
      <top style="medium">
        <color indexed="64"/>
      </top>
      <bottom style="thin">
        <color rgb="FF000000"/>
      </bottom>
      <diagonal/>
    </border>
    <border>
      <left style="thin">
        <color indexed="64"/>
      </left>
      <right style="thin">
        <color indexed="64"/>
      </right>
      <top style="thin">
        <color indexed="64"/>
      </top>
      <bottom style="thin">
        <color indexed="64"/>
      </bottom>
      <diagonal/>
    </border>
    <border>
      <left style="medium">
        <color indexed="64"/>
      </left>
      <right style="thin">
        <color rgb="FF000000"/>
      </right>
      <top/>
      <bottom style="thin">
        <color rgb="FF000000"/>
      </bottom>
      <diagonal/>
    </border>
    <border>
      <left/>
      <right style="medium">
        <color indexed="64"/>
      </right>
      <top/>
      <bottom style="thin">
        <color rgb="FF000000"/>
      </bottom>
      <diagonal/>
    </border>
    <border>
      <left style="thin">
        <color rgb="FF000000"/>
      </left>
      <right style="medium">
        <color indexed="64"/>
      </right>
      <top style="thin">
        <color rgb="FF000000"/>
      </top>
      <bottom style="thin">
        <color rgb="FF000000"/>
      </bottom>
      <diagonal/>
    </border>
    <border>
      <left style="medium">
        <color indexed="64"/>
      </left>
      <right/>
      <top style="thin">
        <color rgb="FF000000"/>
      </top>
      <bottom style="thick">
        <color rgb="FF000000"/>
      </bottom>
      <diagonal/>
    </border>
    <border>
      <left style="thin">
        <color rgb="FF000000"/>
      </left>
      <right style="thin">
        <color indexed="64"/>
      </right>
      <top style="thin">
        <color rgb="FF000000"/>
      </top>
      <bottom style="thin">
        <color rgb="FF000000"/>
      </bottom>
      <diagonal/>
    </border>
    <border>
      <left style="medium">
        <color indexed="64"/>
      </left>
      <right style="thin">
        <color rgb="FF000000"/>
      </right>
      <top style="thin">
        <color rgb="FF000000"/>
      </top>
      <bottom style="thick">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ck">
        <color rgb="FF000000"/>
      </bottom>
      <diagonal/>
    </border>
    <border>
      <left style="medium">
        <color indexed="64"/>
      </left>
      <right/>
      <top style="thin">
        <color rgb="FF000000"/>
      </top>
      <bottom style="thin">
        <color rgb="FF000000"/>
      </bottom>
      <diagonal/>
    </border>
    <border>
      <left style="medium">
        <color indexed="64"/>
      </left>
      <right style="thin">
        <color rgb="FF000000"/>
      </right>
      <top style="thin">
        <color rgb="FF000000"/>
      </top>
      <bottom/>
      <diagonal/>
    </border>
    <border>
      <left style="thin">
        <color rgb="FF000000"/>
      </left>
      <right style="medium">
        <color indexed="64"/>
      </right>
      <top style="thin">
        <color rgb="FF000000"/>
      </top>
      <bottom/>
      <diagonal/>
    </border>
    <border>
      <left style="thin">
        <color rgb="FF000000"/>
      </left>
      <right/>
      <top style="thick">
        <color rgb="FF000000"/>
      </top>
      <bottom style="thick">
        <color rgb="FF000000"/>
      </bottom>
      <diagonal/>
    </border>
    <border>
      <left style="medium">
        <color indexed="64"/>
      </left>
      <right style="thin">
        <color rgb="FF000000"/>
      </right>
      <top/>
      <bottom/>
      <diagonal/>
    </border>
    <border>
      <left style="thin">
        <color rgb="FF000000"/>
      </left>
      <right style="thin">
        <color indexed="64"/>
      </right>
      <top/>
      <bottom/>
      <diagonal/>
    </border>
    <border>
      <left style="thin">
        <color rgb="FF000000"/>
      </left>
      <right style="thin">
        <color indexed="64"/>
      </right>
      <top/>
      <bottom style="thin">
        <color rgb="FF000000"/>
      </bottom>
      <diagonal/>
    </border>
    <border>
      <left style="thin">
        <color rgb="FF000000"/>
      </left>
      <right style="medium">
        <color indexed="64"/>
      </right>
      <top/>
      <bottom/>
      <diagonal/>
    </border>
    <border>
      <left/>
      <right style="medium">
        <color indexed="64"/>
      </right>
      <top style="thin">
        <color rgb="FF000000"/>
      </top>
      <bottom/>
      <diagonal/>
    </border>
    <border>
      <left style="medium">
        <color indexed="64"/>
      </left>
      <right/>
      <top/>
      <bottom style="thin">
        <color rgb="FF000000"/>
      </bottom>
      <diagonal/>
    </border>
    <border>
      <left/>
      <right style="medium">
        <color indexed="64"/>
      </right>
      <top style="thin">
        <color rgb="FF000000"/>
      </top>
      <bottom style="thin">
        <color rgb="FF000000"/>
      </bottom>
      <diagonal/>
    </border>
    <border>
      <left/>
      <right style="medium">
        <color indexed="64"/>
      </right>
      <top/>
      <bottom/>
      <diagonal/>
    </border>
    <border>
      <left style="thin">
        <color rgb="FF000000"/>
      </left>
      <right style="medium">
        <color indexed="64"/>
      </right>
      <top/>
      <bottom style="thin">
        <color rgb="FF000000"/>
      </bottom>
      <diagonal/>
    </border>
    <border>
      <left style="thin">
        <color indexed="64"/>
      </left>
      <right style="thin">
        <color rgb="FF000000"/>
      </right>
      <top style="thin">
        <color rgb="FF000000"/>
      </top>
      <bottom style="thin">
        <color rgb="FF000000"/>
      </bottom>
      <diagonal/>
    </border>
    <border>
      <left style="medium">
        <color indexed="64"/>
      </left>
      <right style="thin">
        <color rgb="FF000000"/>
      </right>
      <top/>
      <bottom style="thick">
        <color rgb="FF000000"/>
      </bottom>
      <diagonal/>
    </border>
    <border>
      <left/>
      <right style="medium">
        <color indexed="64"/>
      </right>
      <top/>
      <bottom style="thick">
        <color rgb="FF000000"/>
      </bottom>
      <diagonal/>
    </border>
    <border>
      <left style="thin">
        <color rgb="FF000000"/>
      </left>
      <right style="thin">
        <color indexed="64"/>
      </right>
      <top/>
      <bottom style="thick">
        <color rgb="FF000000"/>
      </bottom>
      <diagonal/>
    </border>
    <border>
      <left style="thin">
        <color indexed="64"/>
      </left>
      <right style="thin">
        <color rgb="FF000000"/>
      </right>
      <top/>
      <bottom style="medium">
        <color indexed="64"/>
      </bottom>
      <diagonal/>
    </border>
    <border>
      <left style="medium">
        <color indexed="64"/>
      </left>
      <right/>
      <top/>
      <bottom/>
      <diagonal/>
    </border>
    <border>
      <left style="thin">
        <color indexed="64"/>
      </left>
      <right style="thin">
        <color indexed="64"/>
      </right>
      <top style="thin">
        <color indexed="64"/>
      </top>
      <bottom/>
      <diagonal/>
    </border>
    <border>
      <left style="medium">
        <color indexed="64"/>
      </left>
      <right style="thin">
        <color rgb="FF000000"/>
      </right>
      <top style="thick">
        <color rgb="FF000000"/>
      </top>
      <bottom style="thin">
        <color rgb="FF000000"/>
      </bottom>
      <diagonal/>
    </border>
    <border>
      <left style="thin">
        <color rgb="FF000000"/>
      </left>
      <right style="medium">
        <color indexed="64"/>
      </right>
      <top style="thick">
        <color rgb="FF000000"/>
      </top>
      <bottom style="thin">
        <color rgb="FF000000"/>
      </bottom>
      <diagonal/>
    </border>
    <border>
      <left style="medium">
        <color indexed="64"/>
      </left>
      <right/>
      <top style="thick">
        <color rgb="FF000000"/>
      </top>
      <bottom style="thin">
        <color rgb="FF000000"/>
      </bottom>
      <diagonal/>
    </border>
    <border>
      <left style="thin">
        <color rgb="FF000000"/>
      </left>
      <right style="thin">
        <color indexed="64"/>
      </right>
      <top style="thick">
        <color rgb="FF000000"/>
      </top>
      <bottom style="thin">
        <color rgb="FF000000"/>
      </bottom>
      <diagonal/>
    </border>
    <border>
      <left style="thin">
        <color rgb="FF000000"/>
      </left>
      <right style="medium">
        <color rgb="FF000000"/>
      </right>
      <top style="medium">
        <color indexed="64"/>
      </top>
      <bottom style="thin">
        <color rgb="FF000000"/>
      </bottom>
      <diagonal/>
    </border>
    <border>
      <left style="thin">
        <color rgb="FF000000"/>
      </left>
      <right style="thick">
        <color rgb="FF000000"/>
      </right>
      <top style="medium">
        <color indexed="64"/>
      </top>
      <bottom style="thin">
        <color rgb="FF000000"/>
      </bottom>
      <diagonal/>
    </border>
    <border>
      <left style="thick">
        <color rgb="FF000000"/>
      </left>
      <right style="thin">
        <color rgb="FF000000"/>
      </right>
      <top style="medium">
        <color indexed="64"/>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style="medium">
        <color indexed="64"/>
      </right>
      <top style="thin">
        <color rgb="FF000000"/>
      </top>
      <bottom style="medium">
        <color indexed="64"/>
      </bottom>
      <diagonal/>
    </border>
    <border>
      <left style="thin">
        <color rgb="FF000000"/>
      </left>
      <right style="thin">
        <color indexed="64"/>
      </right>
      <top style="thin">
        <color rgb="FF000000"/>
      </top>
      <bottom style="medium">
        <color indexed="64"/>
      </bottom>
      <diagonal/>
    </border>
    <border>
      <left/>
      <right style="thin">
        <color rgb="FF000000"/>
      </right>
      <top style="thin">
        <color rgb="FF000000"/>
      </top>
      <bottom style="medium">
        <color indexed="64"/>
      </bottom>
      <diagonal/>
    </border>
    <border>
      <left style="thin">
        <color rgb="FF000000"/>
      </left>
      <right style="thin">
        <color rgb="FF000000"/>
      </right>
      <top/>
      <bottom style="medium">
        <color indexed="64"/>
      </bottom>
      <diagonal/>
    </border>
    <border>
      <left style="thin">
        <color rgb="FF000000"/>
      </left>
      <right style="thin">
        <color indexed="64"/>
      </right>
      <top/>
      <bottom style="medium">
        <color indexed="64"/>
      </bottom>
      <diagonal/>
    </border>
    <border>
      <left style="thin">
        <color rgb="FF000000"/>
      </left>
      <right style="medium">
        <color rgb="FF000000"/>
      </right>
      <top style="thin">
        <color rgb="FF000000"/>
      </top>
      <bottom style="medium">
        <color indexed="64"/>
      </bottom>
      <diagonal/>
    </border>
    <border>
      <left style="thin">
        <color rgb="FF000000"/>
      </left>
      <right style="thick">
        <color rgb="FF000000"/>
      </right>
      <top style="thin">
        <color rgb="FF000000"/>
      </top>
      <bottom style="medium">
        <color indexed="64"/>
      </bottom>
      <diagonal/>
    </border>
  </borders>
  <cellStyleXfs count="2">
    <xf numFmtId="0" fontId="0" fillId="0" borderId="0"/>
    <xf numFmtId="9" fontId="1" fillId="0" borderId="0" applyFont="0" applyFill="0" applyBorder="0" applyAlignment="0" applyProtection="0"/>
  </cellStyleXfs>
  <cellXfs count="438">
    <xf numFmtId="0" fontId="0" fillId="0" borderId="0" xfId="0"/>
    <xf numFmtId="0" fontId="2" fillId="0" borderId="1" xfId="0" applyFont="1" applyBorder="1"/>
    <xf numFmtId="0" fontId="2" fillId="2" borderId="2" xfId="0" applyFont="1" applyFill="1" applyBorder="1" applyAlignment="1">
      <alignment horizontal="center"/>
    </xf>
    <xf numFmtId="0" fontId="2" fillId="3" borderId="3" xfId="0" applyFont="1" applyFill="1" applyBorder="1" applyAlignment="1">
      <alignment horizontal="left"/>
    </xf>
    <xf numFmtId="0" fontId="4" fillId="0" borderId="1" xfId="0" applyFont="1" applyBorder="1"/>
    <xf numFmtId="0" fontId="4" fillId="2" borderId="1" xfId="0" applyFont="1" applyFill="1" applyBorder="1" applyAlignment="1">
      <alignment horizontal="center"/>
    </xf>
    <xf numFmtId="0" fontId="4" fillId="3" borderId="1" xfId="0" applyFont="1" applyFill="1" applyBorder="1" applyAlignment="1">
      <alignment horizontal="center"/>
    </xf>
    <xf numFmtId="0" fontId="4" fillId="3" borderId="5" xfId="0" applyFont="1" applyFill="1" applyBorder="1" applyAlignment="1">
      <alignment horizontal="center"/>
    </xf>
    <xf numFmtId="0" fontId="4" fillId="4" borderId="1" xfId="0" applyFont="1" applyFill="1" applyBorder="1"/>
    <xf numFmtId="0" fontId="4" fillId="4" borderId="6" xfId="0" applyFont="1" applyFill="1" applyBorder="1" applyAlignment="1">
      <alignment horizontal="center"/>
    </xf>
    <xf numFmtId="0" fontId="4" fillId="4" borderId="1" xfId="0" applyFont="1" applyFill="1" applyBorder="1" applyAlignment="1">
      <alignment horizontal="center"/>
    </xf>
    <xf numFmtId="0" fontId="4" fillId="4" borderId="7" xfId="0" applyFont="1" applyFill="1" applyBorder="1" applyAlignment="1">
      <alignment horizontal="center"/>
    </xf>
    <xf numFmtId="14" fontId="4" fillId="0" borderId="1" xfId="0" applyNumberFormat="1" applyFont="1" applyBorder="1"/>
    <xf numFmtId="0" fontId="4" fillId="3" borderId="8" xfId="0" applyFont="1" applyFill="1" applyBorder="1" applyAlignment="1">
      <alignment horizontal="center"/>
    </xf>
    <xf numFmtId="0" fontId="4" fillId="0" borderId="1" xfId="0" applyFont="1" applyBorder="1" applyAlignment="1">
      <alignment horizontal="right"/>
    </xf>
    <xf numFmtId="0" fontId="4" fillId="5" borderId="1" xfId="0" applyFont="1" applyFill="1" applyBorder="1" applyAlignment="1">
      <alignment horizontal="center"/>
    </xf>
    <xf numFmtId="0" fontId="4" fillId="5" borderId="9" xfId="0" applyFont="1" applyFill="1" applyBorder="1" applyAlignment="1">
      <alignment horizontal="center"/>
    </xf>
    <xf numFmtId="0" fontId="4" fillId="3" borderId="10" xfId="0" applyFont="1" applyFill="1" applyBorder="1" applyAlignment="1">
      <alignment horizontal="center"/>
    </xf>
    <xf numFmtId="0" fontId="4" fillId="2" borderId="11" xfId="0" applyFont="1" applyFill="1" applyBorder="1"/>
    <xf numFmtId="0" fontId="4" fillId="3" borderId="12" xfId="0" applyFont="1" applyFill="1" applyBorder="1"/>
    <xf numFmtId="0" fontId="4" fillId="3" borderId="0" xfId="0" applyFont="1" applyFill="1"/>
    <xf numFmtId="0" fontId="5" fillId="0" borderId="13" xfId="0" applyFont="1" applyBorder="1"/>
    <xf numFmtId="0" fontId="5" fillId="5" borderId="14" xfId="0" applyFont="1" applyFill="1" applyBorder="1" applyAlignment="1">
      <alignment horizontal="center"/>
    </xf>
    <xf numFmtId="0" fontId="5" fillId="5" borderId="2" xfId="0" applyFont="1" applyFill="1" applyBorder="1" applyAlignment="1">
      <alignment horizontal="center"/>
    </xf>
    <xf numFmtId="0" fontId="5" fillId="5" borderId="3" xfId="0" applyFont="1" applyFill="1" applyBorder="1" applyAlignment="1">
      <alignment horizontal="center"/>
    </xf>
    <xf numFmtId="0" fontId="5" fillId="0" borderId="15" xfId="0" applyFont="1" applyBorder="1"/>
    <xf numFmtId="0" fontId="4" fillId="5" borderId="16" xfId="0" applyFont="1" applyFill="1" applyBorder="1"/>
    <xf numFmtId="10" fontId="4" fillId="5" borderId="17" xfId="0" applyNumberFormat="1" applyFont="1" applyFill="1" applyBorder="1" applyAlignment="1">
      <alignment horizontal="center"/>
    </xf>
    <xf numFmtId="0" fontId="4" fillId="5" borderId="18" xfId="0" applyFont="1" applyFill="1" applyBorder="1"/>
    <xf numFmtId="10" fontId="4" fillId="5" borderId="5" xfId="0" applyNumberFormat="1" applyFont="1" applyFill="1" applyBorder="1"/>
    <xf numFmtId="0" fontId="2" fillId="6" borderId="4" xfId="0" applyFont="1" applyFill="1" applyBorder="1" applyAlignment="1">
      <alignment horizontal="center"/>
    </xf>
    <xf numFmtId="0" fontId="3" fillId="6" borderId="4" xfId="0" applyFont="1" applyFill="1" applyBorder="1" applyAlignment="1">
      <alignment horizontal="center"/>
    </xf>
    <xf numFmtId="0" fontId="2" fillId="2" borderId="2" xfId="0" applyFont="1" applyFill="1" applyBorder="1" applyAlignment="1">
      <alignment horizontal="left"/>
    </xf>
    <xf numFmtId="0" fontId="2" fillId="7" borderId="9" xfId="0" applyFont="1" applyFill="1" applyBorder="1" applyAlignment="1">
      <alignment horizontal="left"/>
    </xf>
    <xf numFmtId="0" fontId="2" fillId="8" borderId="4" xfId="0" applyFont="1" applyFill="1" applyBorder="1" applyAlignment="1">
      <alignment horizontal="center"/>
    </xf>
    <xf numFmtId="0" fontId="2" fillId="9" borderId="20" xfId="0" applyFont="1" applyFill="1" applyBorder="1"/>
    <xf numFmtId="0" fontId="2" fillId="10" borderId="3" xfId="0" applyFont="1" applyFill="1" applyBorder="1" applyAlignment="1">
      <alignment horizontal="left"/>
    </xf>
    <xf numFmtId="0" fontId="6" fillId="11" borderId="3" xfId="0" applyFont="1" applyFill="1" applyBorder="1" applyAlignment="1">
      <alignment horizontal="left"/>
    </xf>
    <xf numFmtId="0" fontId="2" fillId="12" borderId="3" xfId="0" applyFont="1" applyFill="1" applyBorder="1" applyAlignment="1">
      <alignment horizontal="center"/>
    </xf>
    <xf numFmtId="0" fontId="2" fillId="13" borderId="21" xfId="0" applyFont="1" applyFill="1" applyBorder="1" applyAlignment="1">
      <alignment horizontal="center"/>
    </xf>
    <xf numFmtId="0" fontId="2" fillId="14" borderId="9" xfId="0" applyFont="1" applyFill="1" applyBorder="1" applyAlignment="1">
      <alignment horizontal="center"/>
    </xf>
    <xf numFmtId="0" fontId="2" fillId="2" borderId="22" xfId="0" applyFont="1" applyFill="1" applyBorder="1" applyAlignment="1">
      <alignment horizontal="center"/>
    </xf>
    <xf numFmtId="0" fontId="2" fillId="6" borderId="2" xfId="0" applyFont="1" applyFill="1" applyBorder="1" applyAlignment="1">
      <alignment horizontal="left"/>
    </xf>
    <xf numFmtId="0" fontId="2" fillId="15" borderId="4" xfId="0" applyFont="1" applyFill="1" applyBorder="1"/>
    <xf numFmtId="0" fontId="2" fillId="16" borderId="22" xfId="0" applyFont="1" applyFill="1" applyBorder="1" applyAlignment="1">
      <alignment horizontal="center"/>
    </xf>
    <xf numFmtId="0" fontId="2" fillId="17" borderId="3" xfId="0" applyFont="1" applyFill="1" applyBorder="1" applyAlignment="1">
      <alignment horizontal="center"/>
    </xf>
    <xf numFmtId="0" fontId="2" fillId="18" borderId="2" xfId="0" applyFont="1" applyFill="1" applyBorder="1" applyAlignment="1">
      <alignment horizontal="left"/>
    </xf>
    <xf numFmtId="0" fontId="2" fillId="19" borderId="22" xfId="0" applyFont="1" applyFill="1" applyBorder="1" applyAlignment="1">
      <alignment horizontal="left"/>
    </xf>
    <xf numFmtId="0" fontId="6" fillId="20" borderId="2" xfId="0" applyFont="1" applyFill="1" applyBorder="1" applyAlignment="1">
      <alignment horizontal="center"/>
    </xf>
    <xf numFmtId="0" fontId="2" fillId="21" borderId="3" xfId="0" applyFont="1" applyFill="1" applyBorder="1" applyAlignment="1">
      <alignment horizontal="center"/>
    </xf>
    <xf numFmtId="0" fontId="2" fillId="22" borderId="2" xfId="0" applyFont="1" applyFill="1" applyBorder="1" applyAlignment="1">
      <alignment horizontal="left"/>
    </xf>
    <xf numFmtId="0" fontId="6" fillId="23" borderId="4" xfId="0" applyFont="1" applyFill="1" applyBorder="1" applyAlignment="1">
      <alignment horizontal="left"/>
    </xf>
    <xf numFmtId="0" fontId="2" fillId="24" borderId="4" xfId="0" applyFont="1" applyFill="1" applyBorder="1" applyAlignment="1">
      <alignment horizontal="left"/>
    </xf>
    <xf numFmtId="0" fontId="2" fillId="25" borderId="24" xfId="0" applyFont="1" applyFill="1" applyBorder="1" applyAlignment="1">
      <alignment horizontal="center"/>
    </xf>
    <xf numFmtId="0" fontId="2" fillId="26" borderId="2" xfId="0" applyFont="1" applyFill="1" applyBorder="1" applyAlignment="1">
      <alignment horizontal="center"/>
    </xf>
    <xf numFmtId="0" fontId="2" fillId="27" borderId="3" xfId="0" applyFont="1" applyFill="1" applyBorder="1" applyAlignment="1">
      <alignment horizontal="center"/>
    </xf>
    <xf numFmtId="0" fontId="2" fillId="6" borderId="2" xfId="0" applyFont="1" applyFill="1" applyBorder="1" applyAlignment="1">
      <alignment horizontal="center"/>
    </xf>
    <xf numFmtId="0" fontId="2" fillId="28" borderId="2" xfId="0" applyFont="1" applyFill="1" applyBorder="1" applyAlignment="1">
      <alignment horizontal="center"/>
    </xf>
    <xf numFmtId="0" fontId="2" fillId="29" borderId="14" xfId="0" applyFont="1" applyFill="1" applyBorder="1" applyAlignment="1">
      <alignment horizontal="left"/>
    </xf>
    <xf numFmtId="0" fontId="2" fillId="23" borderId="25" xfId="0" applyFont="1" applyFill="1" applyBorder="1" applyAlignment="1">
      <alignment horizontal="left"/>
    </xf>
    <xf numFmtId="0" fontId="2" fillId="30" borderId="14" xfId="0" applyFont="1" applyFill="1" applyBorder="1"/>
    <xf numFmtId="0" fontId="4" fillId="6" borderId="26" xfId="0" applyFont="1" applyFill="1" applyBorder="1" applyAlignment="1">
      <alignment horizontal="center"/>
    </xf>
    <xf numFmtId="0" fontId="4" fillId="7" borderId="8" xfId="0" applyFont="1" applyFill="1" applyBorder="1" applyAlignment="1">
      <alignment horizontal="center"/>
    </xf>
    <xf numFmtId="0" fontId="4" fillId="7" borderId="26" xfId="0" applyFont="1" applyFill="1" applyBorder="1" applyAlignment="1">
      <alignment horizontal="center"/>
    </xf>
    <xf numFmtId="0" fontId="4" fillId="8" borderId="19" xfId="0" applyFont="1" applyFill="1" applyBorder="1" applyAlignment="1">
      <alignment horizontal="center"/>
    </xf>
    <xf numFmtId="0" fontId="4" fillId="8" borderId="1" xfId="0" applyFont="1" applyFill="1" applyBorder="1" applyAlignment="1">
      <alignment horizontal="center"/>
    </xf>
    <xf numFmtId="0" fontId="4" fillId="9" borderId="27" xfId="0" applyFont="1" applyFill="1" applyBorder="1" applyAlignment="1">
      <alignment horizontal="center"/>
    </xf>
    <xf numFmtId="0" fontId="4" fillId="9" borderId="28" xfId="0" applyFont="1" applyFill="1" applyBorder="1" applyAlignment="1">
      <alignment horizontal="center"/>
    </xf>
    <xf numFmtId="0" fontId="4" fillId="10" borderId="28" xfId="0" applyFont="1" applyFill="1" applyBorder="1" applyAlignment="1">
      <alignment horizontal="center"/>
    </xf>
    <xf numFmtId="0" fontId="4" fillId="10" borderId="8" xfId="0" applyFont="1" applyFill="1" applyBorder="1" applyAlignment="1">
      <alignment horizontal="center"/>
    </xf>
    <xf numFmtId="0" fontId="7" fillId="11" borderId="28" xfId="0" applyFont="1" applyFill="1" applyBorder="1" applyAlignment="1">
      <alignment horizontal="center"/>
    </xf>
    <xf numFmtId="0" fontId="7" fillId="11" borderId="26" xfId="0" applyFont="1" applyFill="1" applyBorder="1" applyAlignment="1">
      <alignment horizontal="center"/>
    </xf>
    <xf numFmtId="0" fontId="4" fillId="12" borderId="29" xfId="0" applyFont="1" applyFill="1" applyBorder="1" applyAlignment="1">
      <alignment horizontal="center"/>
    </xf>
    <xf numFmtId="0" fontId="4" fillId="12" borderId="26" xfId="0" applyFont="1" applyFill="1" applyBorder="1" applyAlignment="1">
      <alignment horizontal="center"/>
    </xf>
    <xf numFmtId="0" fontId="4" fillId="13" borderId="27" xfId="0" applyFont="1" applyFill="1" applyBorder="1" applyAlignment="1">
      <alignment horizontal="center"/>
    </xf>
    <xf numFmtId="0" fontId="4" fillId="13" borderId="9" xfId="0" applyFont="1" applyFill="1" applyBorder="1" applyAlignment="1">
      <alignment horizontal="center"/>
    </xf>
    <xf numFmtId="0" fontId="4" fillId="14" borderId="5" xfId="0" applyFont="1" applyFill="1" applyBorder="1" applyAlignment="1">
      <alignment horizontal="center"/>
    </xf>
    <xf numFmtId="0" fontId="4" fillId="14" borderId="1" xfId="0" applyFont="1" applyFill="1" applyBorder="1" applyAlignment="1">
      <alignment horizontal="center"/>
    </xf>
    <xf numFmtId="0" fontId="4" fillId="2" borderId="30" xfId="0" applyFont="1" applyFill="1" applyBorder="1" applyAlignment="1">
      <alignment horizontal="center"/>
    </xf>
    <xf numFmtId="0" fontId="4" fillId="6" borderId="5" xfId="0" applyFont="1" applyFill="1" applyBorder="1" applyAlignment="1">
      <alignment horizontal="left"/>
    </xf>
    <xf numFmtId="0" fontId="4" fillId="6" borderId="31" xfId="0" applyFont="1" applyFill="1" applyBorder="1" applyAlignment="1">
      <alignment horizontal="center"/>
    </xf>
    <xf numFmtId="0" fontId="4" fillId="15" borderId="32" xfId="0" applyFont="1" applyFill="1" applyBorder="1" applyAlignment="1">
      <alignment horizontal="center"/>
    </xf>
    <xf numFmtId="0" fontId="4" fillId="15" borderId="26" xfId="0" applyFont="1" applyFill="1" applyBorder="1" applyAlignment="1">
      <alignment horizontal="center"/>
    </xf>
    <xf numFmtId="0" fontId="4" fillId="16" borderId="33" xfId="0" applyFont="1" applyFill="1" applyBorder="1" applyAlignment="1">
      <alignment horizontal="center"/>
    </xf>
    <xf numFmtId="0" fontId="4" fillId="16" borderId="1" xfId="0" applyFont="1" applyFill="1" applyBorder="1" applyAlignment="1">
      <alignment horizontal="center"/>
    </xf>
    <xf numFmtId="0" fontId="4" fillId="17" borderId="9" xfId="0" applyFont="1" applyFill="1" applyBorder="1" applyAlignment="1">
      <alignment horizontal="center"/>
    </xf>
    <xf numFmtId="0" fontId="4" fillId="17" borderId="1" xfId="0" applyFont="1" applyFill="1" applyBorder="1" applyAlignment="1">
      <alignment horizontal="center"/>
    </xf>
    <xf numFmtId="0" fontId="4" fillId="18" borderId="1" xfId="0" applyFont="1" applyFill="1" applyBorder="1" applyAlignment="1">
      <alignment horizontal="center"/>
    </xf>
    <xf numFmtId="0" fontId="4" fillId="18" borderId="34" xfId="0" applyFont="1" applyFill="1" applyBorder="1" applyAlignment="1">
      <alignment horizontal="center"/>
    </xf>
    <xf numFmtId="0" fontId="4" fillId="19" borderId="30" xfId="0" applyFont="1" applyFill="1" applyBorder="1" applyAlignment="1">
      <alignment horizontal="center"/>
    </xf>
    <xf numFmtId="0" fontId="4" fillId="19" borderId="1" xfId="0" applyFont="1" applyFill="1" applyBorder="1" applyAlignment="1">
      <alignment horizontal="center"/>
    </xf>
    <xf numFmtId="0" fontId="7" fillId="20" borderId="1" xfId="0" applyFont="1" applyFill="1" applyBorder="1" applyAlignment="1">
      <alignment horizontal="center"/>
    </xf>
    <xf numFmtId="0" fontId="4" fillId="21" borderId="1" xfId="0" applyFont="1" applyFill="1" applyBorder="1" applyAlignment="1">
      <alignment horizontal="center"/>
    </xf>
    <xf numFmtId="0" fontId="4" fillId="21" borderId="34" xfId="0" applyFont="1" applyFill="1" applyBorder="1" applyAlignment="1">
      <alignment horizontal="center"/>
    </xf>
    <xf numFmtId="0" fontId="4" fillId="22" borderId="1" xfId="0" applyFont="1" applyFill="1" applyBorder="1" applyAlignment="1">
      <alignment horizontal="center"/>
    </xf>
    <xf numFmtId="0" fontId="7" fillId="23" borderId="1" xfId="0" applyFont="1" applyFill="1" applyBorder="1" applyAlignment="1">
      <alignment horizontal="center"/>
    </xf>
    <xf numFmtId="0" fontId="4" fillId="24" borderId="10" xfId="0" applyFont="1" applyFill="1" applyBorder="1" applyAlignment="1">
      <alignment horizontal="center"/>
    </xf>
    <xf numFmtId="0" fontId="4" fillId="24" borderId="9" xfId="0" applyFont="1" applyFill="1" applyBorder="1" applyAlignment="1">
      <alignment horizontal="center"/>
    </xf>
    <xf numFmtId="0" fontId="4" fillId="25" borderId="35" xfId="0" applyFont="1" applyFill="1" applyBorder="1" applyAlignment="1">
      <alignment horizontal="center"/>
    </xf>
    <xf numFmtId="0" fontId="4" fillId="25" borderId="36" xfId="0" applyFont="1" applyFill="1" applyBorder="1" applyAlignment="1">
      <alignment horizontal="center"/>
    </xf>
    <xf numFmtId="0" fontId="4" fillId="26" borderId="1" xfId="0" applyFont="1" applyFill="1" applyBorder="1" applyAlignment="1">
      <alignment horizontal="center"/>
    </xf>
    <xf numFmtId="0" fontId="4" fillId="26" borderId="31" xfId="0" applyFont="1" applyFill="1" applyBorder="1" applyAlignment="1">
      <alignment horizontal="center"/>
    </xf>
    <xf numFmtId="0" fontId="4" fillId="27" borderId="1" xfId="0" applyFont="1" applyFill="1" applyBorder="1" applyAlignment="1">
      <alignment horizontal="center"/>
    </xf>
    <xf numFmtId="0" fontId="4" fillId="27" borderId="34" xfId="0" applyFont="1" applyFill="1" applyBorder="1" applyAlignment="1">
      <alignment horizontal="center"/>
    </xf>
    <xf numFmtId="0" fontId="4" fillId="6" borderId="1" xfId="0" applyFont="1" applyFill="1" applyBorder="1" applyAlignment="1">
      <alignment horizontal="center"/>
    </xf>
    <xf numFmtId="0" fontId="4" fillId="28" borderId="1" xfId="0" applyFont="1" applyFill="1" applyBorder="1" applyAlignment="1">
      <alignment horizontal="center"/>
    </xf>
    <xf numFmtId="0" fontId="4" fillId="29" borderId="19" xfId="0" applyFont="1" applyFill="1" applyBorder="1" applyAlignment="1">
      <alignment horizontal="center"/>
    </xf>
    <xf numFmtId="0" fontId="4" fillId="29" borderId="1" xfId="0" applyFont="1" applyFill="1" applyBorder="1" applyAlignment="1">
      <alignment horizontal="center"/>
    </xf>
    <xf numFmtId="0" fontId="4" fillId="23" borderId="33" xfId="0" applyFont="1" applyFill="1" applyBorder="1" applyAlignment="1">
      <alignment horizontal="center"/>
    </xf>
    <xf numFmtId="0" fontId="4" fillId="23" borderId="19" xfId="0" applyFont="1" applyFill="1" applyBorder="1" applyAlignment="1">
      <alignment horizontal="center"/>
    </xf>
    <xf numFmtId="0" fontId="4" fillId="30" borderId="7" xfId="0" applyFont="1" applyFill="1" applyBorder="1" applyAlignment="1">
      <alignment horizontal="center"/>
    </xf>
    <xf numFmtId="0" fontId="4" fillId="4" borderId="32" xfId="0" applyFont="1" applyFill="1" applyBorder="1" applyAlignment="1">
      <alignment horizontal="center"/>
    </xf>
    <xf numFmtId="0" fontId="4" fillId="4" borderId="12" xfId="0" applyFont="1" applyFill="1" applyBorder="1" applyAlignment="1">
      <alignment horizontal="center"/>
    </xf>
    <xf numFmtId="0" fontId="4" fillId="4" borderId="37" xfId="0" applyFont="1" applyFill="1" applyBorder="1" applyAlignment="1">
      <alignment horizontal="center"/>
    </xf>
    <xf numFmtId="0" fontId="4" fillId="4" borderId="38" xfId="0" applyFont="1" applyFill="1" applyBorder="1" applyAlignment="1">
      <alignment horizontal="center"/>
    </xf>
    <xf numFmtId="0" fontId="7" fillId="4" borderId="12" xfId="0" applyFont="1" applyFill="1" applyBorder="1" applyAlignment="1">
      <alignment horizontal="center"/>
    </xf>
    <xf numFmtId="0" fontId="4" fillId="4" borderId="11" xfId="0" applyFont="1" applyFill="1" applyBorder="1" applyAlignment="1">
      <alignment horizontal="center"/>
    </xf>
    <xf numFmtId="0" fontId="4" fillId="4" borderId="39" xfId="0" applyFont="1" applyFill="1" applyBorder="1" applyAlignment="1">
      <alignment horizontal="center"/>
    </xf>
    <xf numFmtId="0" fontId="4" fillId="4" borderId="0" xfId="0" applyFont="1" applyFill="1" applyAlignment="1">
      <alignment horizontal="center"/>
    </xf>
    <xf numFmtId="0" fontId="7" fillId="4" borderId="30" xfId="0" applyFont="1" applyFill="1" applyBorder="1" applyAlignment="1">
      <alignment horizontal="center"/>
    </xf>
    <xf numFmtId="0" fontId="7" fillId="4" borderId="1" xfId="0" applyFont="1" applyFill="1" applyBorder="1" applyAlignment="1">
      <alignment horizontal="center"/>
    </xf>
    <xf numFmtId="0" fontId="4" fillId="4" borderId="40" xfId="0" applyFont="1" applyFill="1" applyBorder="1" applyAlignment="1">
      <alignment horizontal="center"/>
    </xf>
    <xf numFmtId="0" fontId="4" fillId="4" borderId="9" xfId="0" applyFont="1" applyFill="1" applyBorder="1" applyAlignment="1">
      <alignment horizontal="center"/>
    </xf>
    <xf numFmtId="0" fontId="4" fillId="4" borderId="41" xfId="0" applyFont="1" applyFill="1" applyBorder="1" applyAlignment="1">
      <alignment horizontal="center"/>
    </xf>
    <xf numFmtId="0" fontId="4" fillId="4" borderId="42" xfId="0" applyFont="1" applyFill="1" applyBorder="1"/>
    <xf numFmtId="0" fontId="7" fillId="4" borderId="0" xfId="0" applyFont="1" applyFill="1" applyAlignment="1">
      <alignment horizontal="center"/>
    </xf>
    <xf numFmtId="0" fontId="7" fillId="4" borderId="32" xfId="0" applyFont="1" applyFill="1" applyBorder="1" applyAlignment="1">
      <alignment horizontal="center"/>
    </xf>
    <xf numFmtId="0" fontId="4" fillId="4" borderId="43" xfId="0" applyFont="1" applyFill="1" applyBorder="1" applyAlignment="1">
      <alignment horizontal="center"/>
    </xf>
    <xf numFmtId="0" fontId="4" fillId="4" borderId="44" xfId="0" applyFont="1" applyFill="1" applyBorder="1" applyAlignment="1">
      <alignment horizontal="center"/>
    </xf>
    <xf numFmtId="0" fontId="4" fillId="4" borderId="45" xfId="0" applyFont="1" applyFill="1" applyBorder="1" applyAlignment="1">
      <alignment horizontal="center"/>
    </xf>
    <xf numFmtId="0" fontId="4" fillId="4" borderId="31" xfId="0" applyFont="1" applyFill="1" applyBorder="1" applyAlignment="1">
      <alignment horizontal="center"/>
    </xf>
    <xf numFmtId="0" fontId="4" fillId="4" borderId="19" xfId="0" applyFont="1" applyFill="1" applyBorder="1" applyAlignment="1">
      <alignment horizontal="center"/>
    </xf>
    <xf numFmtId="0" fontId="4" fillId="4" borderId="27" xfId="0" applyFont="1" applyFill="1" applyBorder="1"/>
    <xf numFmtId="0" fontId="4" fillId="4" borderId="26" xfId="0" applyFont="1" applyFill="1" applyBorder="1"/>
    <xf numFmtId="0" fontId="7" fillId="4" borderId="46" xfId="0" applyFont="1" applyFill="1" applyBorder="1" applyAlignment="1">
      <alignment horizontal="center"/>
    </xf>
    <xf numFmtId="0" fontId="7" fillId="4" borderId="47" xfId="0" applyFont="1" applyFill="1" applyBorder="1" applyAlignment="1">
      <alignment horizontal="center"/>
    </xf>
    <xf numFmtId="0" fontId="4" fillId="8" borderId="26" xfId="0" applyFont="1" applyFill="1" applyBorder="1" applyAlignment="1">
      <alignment horizontal="center"/>
    </xf>
    <xf numFmtId="0" fontId="4" fillId="9" borderId="8" xfId="0" applyFont="1" applyFill="1" applyBorder="1" applyAlignment="1">
      <alignment horizontal="center"/>
    </xf>
    <xf numFmtId="0" fontId="4" fillId="10" borderId="29" xfId="0" applyFont="1" applyFill="1" applyBorder="1" applyAlignment="1">
      <alignment horizontal="center"/>
    </xf>
    <xf numFmtId="0" fontId="4" fillId="10" borderId="26" xfId="0" applyFont="1" applyFill="1" applyBorder="1" applyAlignment="1">
      <alignment horizontal="center"/>
    </xf>
    <xf numFmtId="0" fontId="4" fillId="11" borderId="29" xfId="0" applyFont="1" applyFill="1" applyBorder="1" applyAlignment="1">
      <alignment horizontal="center"/>
    </xf>
    <xf numFmtId="0" fontId="4" fillId="11" borderId="26" xfId="0" applyFont="1" applyFill="1" applyBorder="1" applyAlignment="1">
      <alignment horizontal="center"/>
    </xf>
    <xf numFmtId="0" fontId="4" fillId="12" borderId="1" xfId="0" applyFont="1" applyFill="1" applyBorder="1" applyAlignment="1">
      <alignment horizontal="center"/>
    </xf>
    <xf numFmtId="0" fontId="4" fillId="14" borderId="28" xfId="0" applyFont="1" applyFill="1" applyBorder="1" applyAlignment="1">
      <alignment horizontal="center"/>
    </xf>
    <xf numFmtId="0" fontId="4" fillId="6" borderId="10" xfId="0" applyFont="1" applyFill="1" applyBorder="1" applyAlignment="1">
      <alignment horizontal="center"/>
    </xf>
    <xf numFmtId="0" fontId="4" fillId="15" borderId="1" xfId="0" applyFont="1" applyFill="1" applyBorder="1" applyAlignment="1">
      <alignment horizontal="center"/>
    </xf>
    <xf numFmtId="0" fontId="4" fillId="15" borderId="19" xfId="0" applyFont="1" applyFill="1" applyBorder="1" applyAlignment="1">
      <alignment horizontal="center"/>
    </xf>
    <xf numFmtId="0" fontId="4" fillId="16" borderId="30" xfId="0" applyFont="1" applyFill="1" applyBorder="1" applyAlignment="1">
      <alignment horizontal="center"/>
    </xf>
    <xf numFmtId="0" fontId="4" fillId="18" borderId="19" xfId="0" applyFont="1" applyFill="1" applyBorder="1" applyAlignment="1">
      <alignment horizontal="center"/>
    </xf>
    <xf numFmtId="0" fontId="4" fillId="31" borderId="1" xfId="0" applyFont="1" applyFill="1" applyBorder="1" applyAlignment="1">
      <alignment horizontal="center"/>
    </xf>
    <xf numFmtId="0" fontId="4" fillId="21" borderId="19" xfId="0" applyFont="1" applyFill="1" applyBorder="1" applyAlignment="1">
      <alignment horizontal="center"/>
    </xf>
    <xf numFmtId="0" fontId="4" fillId="24" borderId="1" xfId="0" applyFont="1" applyFill="1" applyBorder="1" applyAlignment="1">
      <alignment horizontal="center"/>
    </xf>
    <xf numFmtId="0" fontId="4" fillId="25" borderId="48" xfId="0" applyFont="1" applyFill="1" applyBorder="1" applyAlignment="1">
      <alignment horizontal="center"/>
    </xf>
    <xf numFmtId="0" fontId="4" fillId="23" borderId="27" xfId="0" applyFont="1" applyFill="1" applyBorder="1" applyAlignment="1">
      <alignment horizontal="center"/>
    </xf>
    <xf numFmtId="0" fontId="4" fillId="30" borderId="19" xfId="0" applyFont="1" applyFill="1" applyBorder="1" applyAlignment="1">
      <alignment horizontal="center"/>
    </xf>
    <xf numFmtId="0" fontId="4" fillId="6" borderId="34" xfId="0" applyFont="1" applyFill="1" applyBorder="1" applyAlignment="1">
      <alignment horizontal="center"/>
    </xf>
    <xf numFmtId="0" fontId="4" fillId="25" borderId="49" xfId="0" applyFont="1" applyFill="1" applyBorder="1" applyAlignment="1">
      <alignment horizontal="center"/>
    </xf>
    <xf numFmtId="0" fontId="4" fillId="27" borderId="42" xfId="0" applyFont="1" applyFill="1" applyBorder="1" applyAlignment="1">
      <alignment horizontal="center"/>
    </xf>
    <xf numFmtId="0" fontId="4" fillId="23" borderId="26" xfId="0" applyFont="1" applyFill="1" applyBorder="1" applyAlignment="1">
      <alignment horizontal="center"/>
    </xf>
    <xf numFmtId="0" fontId="4" fillId="30" borderId="26" xfId="0" applyFont="1" applyFill="1" applyBorder="1" applyAlignment="1">
      <alignment horizontal="center"/>
    </xf>
    <xf numFmtId="0" fontId="4" fillId="6" borderId="19" xfId="0" applyFont="1" applyFill="1" applyBorder="1" applyAlignment="1">
      <alignment horizontal="center"/>
    </xf>
    <xf numFmtId="0" fontId="4" fillId="7" borderId="19" xfId="0" applyFont="1" applyFill="1" applyBorder="1" applyAlignment="1">
      <alignment horizontal="center"/>
    </xf>
    <xf numFmtId="0" fontId="4" fillId="10" borderId="1" xfId="0" applyFont="1" applyFill="1" applyBorder="1" applyAlignment="1">
      <alignment horizontal="center"/>
    </xf>
    <xf numFmtId="0" fontId="4" fillId="10" borderId="19" xfId="0" applyFont="1" applyFill="1" applyBorder="1" applyAlignment="1">
      <alignment horizontal="center"/>
    </xf>
    <xf numFmtId="0" fontId="4" fillId="11" borderId="1" xfId="0" applyFont="1" applyFill="1" applyBorder="1" applyAlignment="1">
      <alignment horizontal="center"/>
    </xf>
    <xf numFmtId="0" fontId="4" fillId="11" borderId="19" xfId="0" applyFont="1" applyFill="1" applyBorder="1" applyAlignment="1">
      <alignment horizontal="center"/>
    </xf>
    <xf numFmtId="0" fontId="4" fillId="12" borderId="19" xfId="0" applyFont="1" applyFill="1" applyBorder="1" applyAlignment="1">
      <alignment horizontal="center"/>
    </xf>
    <xf numFmtId="0" fontId="4" fillId="13" borderId="30" xfId="0" applyFont="1" applyFill="1" applyBorder="1" applyAlignment="1">
      <alignment horizontal="center"/>
    </xf>
    <xf numFmtId="0" fontId="4" fillId="13" borderId="10" xfId="0" applyFont="1" applyFill="1" applyBorder="1" applyAlignment="1">
      <alignment horizontal="center"/>
    </xf>
    <xf numFmtId="0" fontId="4" fillId="2" borderId="19" xfId="0" applyFont="1" applyFill="1" applyBorder="1" applyAlignment="1">
      <alignment horizontal="center"/>
    </xf>
    <xf numFmtId="0" fontId="4" fillId="16" borderId="19" xfId="0" applyFont="1" applyFill="1" applyBorder="1" applyAlignment="1">
      <alignment horizontal="center"/>
    </xf>
    <xf numFmtId="0" fontId="4" fillId="17" borderId="19" xfId="0" applyFont="1" applyFill="1" applyBorder="1" applyAlignment="1">
      <alignment horizontal="center"/>
    </xf>
    <xf numFmtId="0" fontId="4" fillId="19" borderId="19" xfId="0" applyFont="1" applyFill="1" applyBorder="1" applyAlignment="1">
      <alignment horizontal="center"/>
    </xf>
    <xf numFmtId="0" fontId="4" fillId="31" borderId="19" xfId="0" applyFont="1" applyFill="1" applyBorder="1" applyAlignment="1">
      <alignment horizontal="center"/>
    </xf>
    <xf numFmtId="0" fontId="4" fillId="22" borderId="19" xfId="0" applyFont="1" applyFill="1" applyBorder="1" applyAlignment="1">
      <alignment horizontal="center"/>
    </xf>
    <xf numFmtId="0" fontId="7" fillId="23" borderId="19" xfId="0" applyFont="1" applyFill="1" applyBorder="1" applyAlignment="1">
      <alignment horizontal="center"/>
    </xf>
    <xf numFmtId="0" fontId="4" fillId="24" borderId="19" xfId="0" applyFont="1" applyFill="1" applyBorder="1" applyAlignment="1">
      <alignment horizontal="center"/>
    </xf>
    <xf numFmtId="0" fontId="4" fillId="25" borderId="50" xfId="0" applyFont="1" applyFill="1" applyBorder="1" applyAlignment="1">
      <alignment horizontal="center"/>
    </xf>
    <xf numFmtId="0" fontId="4" fillId="26" borderId="19" xfId="0" applyFont="1" applyFill="1" applyBorder="1" applyAlignment="1">
      <alignment horizontal="center"/>
    </xf>
    <xf numFmtId="0" fontId="4" fillId="26" borderId="34" xfId="0" applyFont="1" applyFill="1" applyBorder="1" applyAlignment="1">
      <alignment horizontal="center"/>
    </xf>
    <xf numFmtId="0" fontId="4" fillId="28" borderId="19" xfId="0" applyFont="1" applyFill="1" applyBorder="1" applyAlignment="1">
      <alignment horizontal="center"/>
    </xf>
    <xf numFmtId="0" fontId="4" fillId="23" borderId="30" xfId="0" applyFont="1" applyFill="1" applyBorder="1" applyAlignment="1">
      <alignment horizontal="center"/>
    </xf>
    <xf numFmtId="0" fontId="4" fillId="5" borderId="19" xfId="0" applyFont="1" applyFill="1" applyBorder="1" applyAlignment="1">
      <alignment horizontal="center"/>
    </xf>
    <xf numFmtId="0" fontId="4" fillId="5" borderId="30" xfId="0" applyFont="1" applyFill="1" applyBorder="1" applyAlignment="1">
      <alignment horizontal="center"/>
    </xf>
    <xf numFmtId="0" fontId="4" fillId="32" borderId="31" xfId="0" applyFont="1" applyFill="1" applyBorder="1" applyAlignment="1">
      <alignment horizontal="center"/>
    </xf>
    <xf numFmtId="0" fontId="4" fillId="32" borderId="1" xfId="0" applyFont="1" applyFill="1" applyBorder="1" applyAlignment="1">
      <alignment horizontal="center"/>
    </xf>
    <xf numFmtId="0" fontId="4" fillId="5" borderId="34" xfId="0" applyFont="1" applyFill="1" applyBorder="1" applyAlignment="1">
      <alignment horizontal="center"/>
    </xf>
    <xf numFmtId="0" fontId="4" fillId="5" borderId="42" xfId="0" applyFont="1" applyFill="1" applyBorder="1" applyAlignment="1">
      <alignment horizontal="center"/>
    </xf>
    <xf numFmtId="0" fontId="4" fillId="5" borderId="35" xfId="0" applyFont="1" applyFill="1" applyBorder="1" applyAlignment="1">
      <alignment horizontal="center"/>
    </xf>
    <xf numFmtId="0" fontId="4" fillId="5" borderId="36" xfId="0" applyFont="1" applyFill="1" applyBorder="1" applyAlignment="1">
      <alignment horizontal="center"/>
    </xf>
    <xf numFmtId="0" fontId="4" fillId="5" borderId="31" xfId="0" applyFont="1" applyFill="1" applyBorder="1" applyAlignment="1">
      <alignment horizontal="center"/>
    </xf>
    <xf numFmtId="0" fontId="4" fillId="5" borderId="27" xfId="0" applyFont="1" applyFill="1" applyBorder="1" applyAlignment="1">
      <alignment horizontal="center"/>
    </xf>
    <xf numFmtId="0" fontId="4" fillId="5" borderId="26" xfId="0" applyFont="1" applyFill="1" applyBorder="1" applyAlignment="1">
      <alignment horizontal="center"/>
    </xf>
    <xf numFmtId="0" fontId="4" fillId="18" borderId="34" xfId="0" applyFont="1" applyFill="1" applyBorder="1" applyAlignment="1">
      <alignment horizontal="left"/>
    </xf>
    <xf numFmtId="0" fontId="4" fillId="9" borderId="30" xfId="0" applyFont="1" applyFill="1" applyBorder="1" applyAlignment="1">
      <alignment horizontal="center"/>
    </xf>
    <xf numFmtId="0" fontId="4" fillId="9" borderId="19" xfId="0" applyFont="1" applyFill="1" applyBorder="1" applyAlignment="1">
      <alignment horizontal="center"/>
    </xf>
    <xf numFmtId="0" fontId="4" fillId="27" borderId="19" xfId="0" applyFont="1" applyFill="1" applyBorder="1" applyAlignment="1">
      <alignment horizontal="center"/>
    </xf>
    <xf numFmtId="0" fontId="4" fillId="32" borderId="9" xfId="0" applyFont="1" applyFill="1" applyBorder="1" applyAlignment="1">
      <alignment horizontal="center"/>
    </xf>
    <xf numFmtId="0" fontId="4" fillId="5" borderId="10" xfId="0" applyFont="1" applyFill="1" applyBorder="1" applyAlignment="1">
      <alignment horizontal="center"/>
    </xf>
    <xf numFmtId="0" fontId="4" fillId="6" borderId="32" xfId="0" applyFont="1" applyFill="1" applyBorder="1"/>
    <xf numFmtId="0" fontId="4" fillId="7" borderId="32" xfId="0" applyFont="1" applyFill="1" applyBorder="1"/>
    <xf numFmtId="0" fontId="4" fillId="8" borderId="32" xfId="0" applyFont="1" applyFill="1" applyBorder="1"/>
    <xf numFmtId="0" fontId="4" fillId="9" borderId="51" xfId="0" applyFont="1" applyFill="1" applyBorder="1"/>
    <xf numFmtId="0" fontId="4" fillId="9" borderId="52" xfId="0" applyFont="1" applyFill="1" applyBorder="1"/>
    <xf numFmtId="0" fontId="4" fillId="10" borderId="53" xfId="0" applyFont="1" applyFill="1" applyBorder="1"/>
    <xf numFmtId="0" fontId="4" fillId="10" borderId="17" xfId="0" applyFont="1" applyFill="1" applyBorder="1"/>
    <xf numFmtId="0" fontId="4" fillId="11" borderId="53" xfId="0" applyFont="1" applyFill="1" applyBorder="1"/>
    <xf numFmtId="0" fontId="4" fillId="11" borderId="17" xfId="0" applyFont="1" applyFill="1" applyBorder="1"/>
    <xf numFmtId="0" fontId="4" fillId="12" borderId="11" xfId="0" applyFont="1" applyFill="1" applyBorder="1"/>
    <xf numFmtId="0" fontId="4" fillId="12" borderId="32" xfId="0" applyFont="1" applyFill="1" applyBorder="1"/>
    <xf numFmtId="0" fontId="4" fillId="13" borderId="39" xfId="0" applyFont="1" applyFill="1" applyBorder="1"/>
    <xf numFmtId="0" fontId="4" fillId="13" borderId="0" xfId="0" applyFont="1" applyFill="1"/>
    <xf numFmtId="0" fontId="4" fillId="14" borderId="54" xfId="0" applyFont="1" applyFill="1" applyBorder="1"/>
    <xf numFmtId="0" fontId="4" fillId="14" borderId="18" xfId="0" applyFont="1" applyFill="1" applyBorder="1"/>
    <xf numFmtId="0" fontId="4" fillId="2" borderId="33" xfId="0" applyFont="1" applyFill="1" applyBorder="1" applyAlignment="1">
      <alignment horizontal="center"/>
    </xf>
    <xf numFmtId="0" fontId="4" fillId="2" borderId="18" xfId="0" applyFont="1" applyFill="1" applyBorder="1" applyAlignment="1">
      <alignment horizontal="center"/>
    </xf>
    <xf numFmtId="0" fontId="4" fillId="6" borderId="18" xfId="0" applyFont="1" applyFill="1" applyBorder="1"/>
    <xf numFmtId="0" fontId="4" fillId="6" borderId="55" xfId="0" applyFont="1" applyFill="1" applyBorder="1"/>
    <xf numFmtId="0" fontId="4" fillId="15" borderId="32" xfId="0" applyFont="1" applyFill="1" applyBorder="1"/>
    <xf numFmtId="0" fontId="4" fillId="16" borderId="39" xfId="0" applyFont="1" applyFill="1" applyBorder="1"/>
    <xf numFmtId="0" fontId="4" fillId="16" borderId="12" xfId="0" applyFont="1" applyFill="1" applyBorder="1"/>
    <xf numFmtId="0" fontId="4" fillId="17" borderId="12" xfId="0" applyFont="1" applyFill="1" applyBorder="1"/>
    <xf numFmtId="0" fontId="4" fillId="17" borderId="0" xfId="0" applyFont="1" applyFill="1"/>
    <xf numFmtId="0" fontId="4" fillId="18" borderId="11" xfId="0" applyFont="1" applyFill="1" applyBorder="1"/>
    <xf numFmtId="0" fontId="4" fillId="18" borderId="41" xfId="0" applyFont="1" applyFill="1" applyBorder="1"/>
    <xf numFmtId="0" fontId="4" fillId="19" borderId="51" xfId="0" applyFont="1" applyFill="1" applyBorder="1"/>
    <xf numFmtId="0" fontId="4" fillId="19" borderId="18" xfId="0" applyFont="1" applyFill="1" applyBorder="1"/>
    <xf numFmtId="0" fontId="4" fillId="31" borderId="18" xfId="0" applyFont="1" applyFill="1" applyBorder="1"/>
    <xf numFmtId="0" fontId="4" fillId="21" borderId="18" xfId="0" applyFont="1" applyFill="1" applyBorder="1"/>
    <xf numFmtId="0" fontId="4" fillId="21" borderId="55" xfId="0" applyFont="1" applyFill="1" applyBorder="1"/>
    <xf numFmtId="0" fontId="4" fillId="22" borderId="12" xfId="0" applyFont="1" applyFill="1" applyBorder="1" applyAlignment="1">
      <alignment horizontal="center"/>
    </xf>
    <xf numFmtId="0" fontId="4" fillId="23" borderId="32" xfId="0" applyFont="1" applyFill="1" applyBorder="1"/>
    <xf numFmtId="0" fontId="4" fillId="24" borderId="56" xfId="0" applyFont="1" applyFill="1" applyBorder="1" applyAlignment="1">
      <alignment horizontal="center"/>
    </xf>
    <xf numFmtId="0" fontId="4" fillId="24" borderId="7" xfId="0" applyFont="1" applyFill="1" applyBorder="1" applyAlignment="1">
      <alignment horizontal="center"/>
    </xf>
    <xf numFmtId="0" fontId="4" fillId="25" borderId="57" xfId="0" applyFont="1" applyFill="1" applyBorder="1"/>
    <xf numFmtId="0" fontId="4" fillId="25" borderId="58" xfId="0" applyFont="1" applyFill="1" applyBorder="1"/>
    <xf numFmtId="0" fontId="4" fillId="26" borderId="52" xfId="0" applyFont="1" applyFill="1" applyBorder="1"/>
    <xf numFmtId="0" fontId="4" fillId="26" borderId="55" xfId="0" applyFont="1" applyFill="1" applyBorder="1"/>
    <xf numFmtId="0" fontId="4" fillId="27" borderId="18" xfId="0" applyFont="1" applyFill="1" applyBorder="1"/>
    <xf numFmtId="0" fontId="4" fillId="27" borderId="55" xfId="0" applyFont="1" applyFill="1" applyBorder="1"/>
    <xf numFmtId="0" fontId="4" fillId="6" borderId="12" xfId="0" applyFont="1" applyFill="1" applyBorder="1" applyAlignment="1">
      <alignment horizontal="center"/>
    </xf>
    <xf numFmtId="0" fontId="4" fillId="28" borderId="12" xfId="0" applyFont="1" applyFill="1" applyBorder="1" applyAlignment="1">
      <alignment horizontal="center"/>
    </xf>
    <xf numFmtId="0" fontId="4" fillId="29" borderId="40" xfId="0" applyFont="1" applyFill="1" applyBorder="1"/>
    <xf numFmtId="0" fontId="4" fillId="29" borderId="12" xfId="0" applyFont="1" applyFill="1" applyBorder="1"/>
    <xf numFmtId="0" fontId="4" fillId="23" borderId="51" xfId="0" applyFont="1" applyFill="1" applyBorder="1" applyAlignment="1">
      <alignment horizontal="center"/>
    </xf>
    <xf numFmtId="0" fontId="4" fillId="23" borderId="17" xfId="0" applyFont="1" applyFill="1" applyBorder="1" applyAlignment="1">
      <alignment horizontal="center"/>
    </xf>
    <xf numFmtId="0" fontId="4" fillId="30" borderId="52" xfId="0" applyFont="1" applyFill="1" applyBorder="1"/>
    <xf numFmtId="0" fontId="5" fillId="5" borderId="22" xfId="0" applyFont="1" applyFill="1" applyBorder="1" applyAlignment="1">
      <alignment horizontal="center"/>
    </xf>
    <xf numFmtId="0" fontId="5" fillId="32" borderId="22" xfId="0" applyFont="1" applyFill="1" applyBorder="1" applyAlignment="1">
      <alignment horizontal="center"/>
    </xf>
    <xf numFmtId="0" fontId="5" fillId="32" borderId="3" xfId="0" applyFont="1" applyFill="1" applyBorder="1" applyAlignment="1">
      <alignment horizontal="center"/>
    </xf>
    <xf numFmtId="0" fontId="5" fillId="5" borderId="23" xfId="0" applyFont="1" applyFill="1" applyBorder="1" applyAlignment="1">
      <alignment horizontal="center"/>
    </xf>
    <xf numFmtId="0" fontId="5" fillId="5" borderId="29" xfId="0" applyFont="1" applyFill="1" applyBorder="1" applyAlignment="1">
      <alignment horizontal="center"/>
    </xf>
    <xf numFmtId="0" fontId="5" fillId="5" borderId="42" xfId="0" applyFont="1" applyFill="1" applyBorder="1" applyAlignment="1">
      <alignment horizontal="center"/>
    </xf>
    <xf numFmtId="0" fontId="5" fillId="5" borderId="59" xfId="0" applyFont="1" applyFill="1" applyBorder="1" applyAlignment="1">
      <alignment horizontal="center"/>
    </xf>
    <xf numFmtId="0" fontId="5" fillId="5" borderId="60" xfId="0" applyFont="1" applyFill="1" applyBorder="1" applyAlignment="1">
      <alignment horizontal="center"/>
    </xf>
    <xf numFmtId="0" fontId="5" fillId="5" borderId="26" xfId="0" applyFont="1" applyFill="1" applyBorder="1" applyAlignment="1">
      <alignment horizontal="center"/>
    </xf>
    <xf numFmtId="0" fontId="5" fillId="5" borderId="27" xfId="0" applyFont="1" applyFill="1" applyBorder="1" applyAlignment="1">
      <alignment horizontal="center"/>
    </xf>
    <xf numFmtId="10" fontId="4" fillId="5" borderId="18" xfId="0" applyNumberFormat="1" applyFont="1" applyFill="1" applyBorder="1"/>
    <xf numFmtId="0" fontId="4" fillId="5" borderId="33" xfId="0" applyFont="1" applyFill="1" applyBorder="1"/>
    <xf numFmtId="0" fontId="4" fillId="5" borderId="5" xfId="0" applyFont="1" applyFill="1" applyBorder="1"/>
    <xf numFmtId="10" fontId="4" fillId="5" borderId="61" xfId="0" applyNumberFormat="1" applyFont="1" applyFill="1" applyBorder="1"/>
    <xf numFmtId="0" fontId="4" fillId="32" borderId="5" xfId="0" applyFont="1" applyFill="1" applyBorder="1"/>
    <xf numFmtId="10" fontId="4" fillId="32" borderId="5" xfId="0" applyNumberFormat="1" applyFont="1" applyFill="1" applyBorder="1"/>
    <xf numFmtId="0" fontId="4" fillId="5" borderId="53" xfId="0" applyFont="1" applyFill="1" applyBorder="1"/>
    <xf numFmtId="10" fontId="4" fillId="5" borderId="55" xfId="0" applyNumberFormat="1" applyFont="1" applyFill="1" applyBorder="1" applyAlignment="1">
      <alignment horizontal="center"/>
    </xf>
    <xf numFmtId="0" fontId="4" fillId="5" borderId="62" xfId="0" applyFont="1" applyFill="1" applyBorder="1"/>
    <xf numFmtId="10" fontId="4" fillId="5" borderId="63" xfId="0" applyNumberFormat="1" applyFont="1" applyFill="1" applyBorder="1"/>
    <xf numFmtId="0" fontId="4" fillId="5" borderId="17" xfId="0" applyFont="1" applyFill="1" applyBorder="1"/>
    <xf numFmtId="0" fontId="4" fillId="5" borderId="51" xfId="0" applyFont="1" applyFill="1" applyBorder="1"/>
    <xf numFmtId="0" fontId="2" fillId="19" borderId="22" xfId="0" applyFont="1" applyFill="1" applyBorder="1" applyAlignment="1">
      <alignment horizontal="center"/>
    </xf>
    <xf numFmtId="0" fontId="2" fillId="33" borderId="4" xfId="0" applyFont="1" applyFill="1" applyBorder="1"/>
    <xf numFmtId="0" fontId="4" fillId="33" borderId="26" xfId="0" applyFont="1" applyFill="1" applyBorder="1" applyAlignment="1">
      <alignment horizontal="center"/>
    </xf>
    <xf numFmtId="14" fontId="7" fillId="0" borderId="0" xfId="0" applyNumberFormat="1" applyFont="1"/>
    <xf numFmtId="0" fontId="4" fillId="33" borderId="19" xfId="0" applyFont="1" applyFill="1" applyBorder="1" applyAlignment="1">
      <alignment horizontal="center"/>
    </xf>
    <xf numFmtId="0" fontId="4" fillId="33" borderId="32" xfId="0" applyFont="1" applyFill="1" applyBorder="1"/>
    <xf numFmtId="0" fontId="3" fillId="6" borderId="14" xfId="0" applyFont="1" applyFill="1" applyBorder="1" applyAlignment="1">
      <alignment horizontal="center"/>
    </xf>
    <xf numFmtId="0" fontId="2" fillId="2" borderId="14" xfId="0" applyFont="1" applyFill="1" applyBorder="1" applyAlignment="1">
      <alignment horizontal="center"/>
    </xf>
    <xf numFmtId="0" fontId="2" fillId="14" borderId="9" xfId="0" applyFont="1" applyFill="1" applyBorder="1" applyAlignment="1">
      <alignment horizontal="left"/>
    </xf>
    <xf numFmtId="0" fontId="2" fillId="2" borderId="22" xfId="0" applyFont="1" applyFill="1" applyBorder="1" applyAlignment="1">
      <alignment horizontal="left"/>
    </xf>
    <xf numFmtId="0" fontId="2" fillId="18" borderId="2" xfId="0" applyFont="1" applyFill="1" applyBorder="1" applyAlignment="1">
      <alignment horizontal="left" wrapText="1"/>
    </xf>
    <xf numFmtId="0" fontId="2" fillId="28" borderId="2" xfId="0" applyFont="1" applyFill="1" applyBorder="1" applyAlignment="1">
      <alignment horizontal="left"/>
    </xf>
    <xf numFmtId="0" fontId="0" fillId="0" borderId="0" xfId="0" applyNumberFormat="1"/>
    <xf numFmtId="2"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0" fontId="0" fillId="0" borderId="0" xfId="0" applyAlignment="1">
      <alignment horizontal="left" indent="2"/>
    </xf>
    <xf numFmtId="0" fontId="2" fillId="8" borderId="4" xfId="0" applyFont="1" applyFill="1" applyBorder="1" applyAlignment="1">
      <alignment horizontal="left"/>
    </xf>
    <xf numFmtId="0" fontId="2" fillId="12" borderId="3" xfId="0" applyFont="1" applyFill="1" applyBorder="1" applyAlignment="1">
      <alignment horizontal="left"/>
    </xf>
    <xf numFmtId="0" fontId="2" fillId="17" borderId="3" xfId="0" applyFont="1" applyFill="1" applyBorder="1" applyAlignment="1">
      <alignment horizontal="left"/>
    </xf>
    <xf numFmtId="0" fontId="4" fillId="3" borderId="0" xfId="0" applyFont="1" applyFill="1" applyAlignment="1">
      <alignment horizontal="center"/>
    </xf>
    <xf numFmtId="0" fontId="4" fillId="3" borderId="9" xfId="0" applyFont="1" applyFill="1" applyBorder="1" applyAlignment="1">
      <alignment horizontal="center"/>
    </xf>
    <xf numFmtId="0" fontId="4" fillId="5" borderId="28" xfId="0" applyFont="1" applyFill="1" applyBorder="1" applyAlignment="1">
      <alignment horizontal="center"/>
    </xf>
    <xf numFmtId="0" fontId="4" fillId="5" borderId="29" xfId="0" applyFont="1" applyFill="1" applyBorder="1" applyAlignment="1">
      <alignment horizontal="center"/>
    </xf>
    <xf numFmtId="0" fontId="2" fillId="12" borderId="4" xfId="0" applyFont="1" applyFill="1" applyBorder="1" applyAlignment="1">
      <alignment horizontal="center"/>
    </xf>
    <xf numFmtId="0" fontId="2" fillId="27" borderId="4" xfId="0" applyFont="1" applyFill="1" applyBorder="1" applyAlignment="1">
      <alignment horizontal="center"/>
    </xf>
    <xf numFmtId="185" fontId="0" fillId="0" borderId="0" xfId="1" applyNumberFormat="1" applyFont="1"/>
    <xf numFmtId="0" fontId="2" fillId="9" borderId="64" xfId="0" applyFont="1" applyFill="1" applyBorder="1"/>
    <xf numFmtId="0" fontId="2" fillId="10" borderId="65" xfId="0" applyFont="1" applyFill="1" applyBorder="1" applyAlignment="1">
      <alignment horizontal="left"/>
    </xf>
    <xf numFmtId="0" fontId="6" fillId="11" borderId="65" xfId="0" applyFont="1" applyFill="1" applyBorder="1" applyAlignment="1">
      <alignment horizontal="left"/>
    </xf>
    <xf numFmtId="0" fontId="2" fillId="13" borderId="67" xfId="0" applyFont="1" applyFill="1" applyBorder="1" applyAlignment="1">
      <alignment horizontal="center"/>
    </xf>
    <xf numFmtId="0" fontId="2" fillId="14" borderId="65" xfId="0" applyFont="1" applyFill="1" applyBorder="1" applyAlignment="1">
      <alignment horizontal="center"/>
    </xf>
    <xf numFmtId="0" fontId="2" fillId="6" borderId="70" xfId="0" applyFont="1" applyFill="1" applyBorder="1" applyAlignment="1">
      <alignment horizontal="left"/>
    </xf>
    <xf numFmtId="0" fontId="2" fillId="17" borderId="68" xfId="0" applyFont="1" applyFill="1" applyBorder="1" applyAlignment="1">
      <alignment horizontal="center"/>
    </xf>
    <xf numFmtId="0" fontId="2" fillId="16" borderId="70" xfId="0" applyFont="1" applyFill="1" applyBorder="1" applyAlignment="1">
      <alignment horizontal="left"/>
    </xf>
    <xf numFmtId="0" fontId="2" fillId="19" borderId="14" xfId="0" applyFont="1" applyFill="1" applyBorder="1" applyAlignment="1">
      <alignment horizontal="left"/>
    </xf>
    <xf numFmtId="0" fontId="6" fillId="20" borderId="70" xfId="0" applyFont="1" applyFill="1" applyBorder="1" applyAlignment="1">
      <alignment horizontal="center"/>
    </xf>
    <xf numFmtId="0" fontId="2" fillId="21" borderId="65" xfId="0" applyFont="1" applyFill="1" applyBorder="1" applyAlignment="1">
      <alignment horizontal="center"/>
    </xf>
    <xf numFmtId="0" fontId="2" fillId="3" borderId="68" xfId="0" applyFont="1" applyFill="1" applyBorder="1" applyAlignment="1">
      <alignment horizontal="left"/>
    </xf>
    <xf numFmtId="0" fontId="2" fillId="22" borderId="70" xfId="0" applyFont="1" applyFill="1" applyBorder="1" applyAlignment="1">
      <alignment horizontal="left"/>
    </xf>
    <xf numFmtId="0" fontId="6" fillId="23" borderId="68" xfId="0" applyFont="1" applyFill="1" applyBorder="1" applyAlignment="1">
      <alignment horizontal="left"/>
    </xf>
    <xf numFmtId="0" fontId="2" fillId="24" borderId="68" xfId="0" applyFont="1" applyFill="1" applyBorder="1" applyAlignment="1">
      <alignment horizontal="left"/>
    </xf>
    <xf numFmtId="0" fontId="2" fillId="25" borderId="67" xfId="0" applyFont="1" applyFill="1" applyBorder="1" applyAlignment="1">
      <alignment horizontal="center"/>
    </xf>
    <xf numFmtId="0" fontId="2" fillId="26" borderId="72" xfId="0" applyFont="1" applyFill="1" applyBorder="1" applyAlignment="1">
      <alignment horizontal="center"/>
    </xf>
    <xf numFmtId="0" fontId="2" fillId="33" borderId="72" xfId="0" applyFont="1" applyFill="1" applyBorder="1"/>
    <xf numFmtId="0" fontId="4" fillId="8" borderId="9" xfId="0" applyFont="1" applyFill="1" applyBorder="1" applyAlignment="1">
      <alignment horizontal="center"/>
    </xf>
    <xf numFmtId="0" fontId="4" fillId="9" borderId="73" xfId="0" applyFont="1" applyFill="1" applyBorder="1" applyAlignment="1">
      <alignment horizontal="center"/>
    </xf>
    <xf numFmtId="0" fontId="7" fillId="11" borderId="74" xfId="0" applyFont="1" applyFill="1" applyBorder="1" applyAlignment="1">
      <alignment horizontal="center"/>
    </xf>
    <xf numFmtId="0" fontId="4" fillId="13" borderId="73" xfId="0" applyFont="1" applyFill="1" applyBorder="1" applyAlignment="1">
      <alignment horizontal="center"/>
    </xf>
    <xf numFmtId="0" fontId="4" fillId="14" borderId="75" xfId="0" applyFont="1" applyFill="1" applyBorder="1" applyAlignment="1">
      <alignment horizontal="center"/>
    </xf>
    <xf numFmtId="0" fontId="4" fillId="6" borderId="76" xfId="0" applyFont="1" applyFill="1" applyBorder="1" applyAlignment="1">
      <alignment horizontal="left"/>
    </xf>
    <xf numFmtId="0" fontId="4" fillId="6" borderId="77" xfId="0" applyFont="1" applyFill="1" applyBorder="1" applyAlignment="1">
      <alignment horizontal="center"/>
    </xf>
    <xf numFmtId="0" fontId="4" fillId="17" borderId="10" xfId="0" applyFont="1" applyFill="1" applyBorder="1" applyAlignment="1">
      <alignment horizontal="center"/>
    </xf>
    <xf numFmtId="0" fontId="4" fillId="17" borderId="75" xfId="0" applyFont="1" applyFill="1" applyBorder="1" applyAlignment="1">
      <alignment horizontal="center"/>
    </xf>
    <xf numFmtId="0" fontId="4" fillId="16" borderId="78" xfId="0" applyFont="1" applyFill="1" applyBorder="1" applyAlignment="1">
      <alignment horizontal="center"/>
    </xf>
    <xf numFmtId="0" fontId="4" fillId="16" borderId="75" xfId="0" applyFont="1" applyFill="1" applyBorder="1" applyAlignment="1">
      <alignment horizontal="center"/>
    </xf>
    <xf numFmtId="0" fontId="4" fillId="15" borderId="8" xfId="0" applyFont="1" applyFill="1" applyBorder="1" applyAlignment="1">
      <alignment horizontal="center"/>
    </xf>
    <xf numFmtId="0" fontId="7" fillId="20" borderId="79" xfId="0" applyFont="1" applyFill="1" applyBorder="1" applyAlignment="1">
      <alignment horizontal="center"/>
    </xf>
    <xf numFmtId="0" fontId="4" fillId="21" borderId="77" xfId="0" applyFont="1" applyFill="1" applyBorder="1" applyAlignment="1">
      <alignment horizontal="center"/>
    </xf>
    <xf numFmtId="0" fontId="4" fillId="3" borderId="19" xfId="0" applyFont="1" applyFill="1" applyBorder="1" applyAlignment="1">
      <alignment horizontal="center"/>
    </xf>
    <xf numFmtId="0" fontId="4" fillId="3" borderId="80" xfId="0" applyFont="1" applyFill="1" applyBorder="1" applyAlignment="1">
      <alignment horizontal="center"/>
    </xf>
    <xf numFmtId="0" fontId="4" fillId="22" borderId="79" xfId="0" applyFont="1" applyFill="1" applyBorder="1" applyAlignment="1">
      <alignment horizontal="center"/>
    </xf>
    <xf numFmtId="0" fontId="4" fillId="24" borderId="75" xfId="0" applyFont="1" applyFill="1" applyBorder="1" applyAlignment="1">
      <alignment horizontal="center"/>
    </xf>
    <xf numFmtId="0" fontId="4" fillId="25" borderId="81" xfId="0" applyFont="1" applyFill="1" applyBorder="1" applyAlignment="1">
      <alignment horizontal="center"/>
    </xf>
    <xf numFmtId="0" fontId="4" fillId="25" borderId="72" xfId="0" applyFont="1" applyFill="1" applyBorder="1" applyAlignment="1">
      <alignment horizontal="center"/>
    </xf>
    <xf numFmtId="0" fontId="4" fillId="26" borderId="72" xfId="0" applyFont="1" applyFill="1" applyBorder="1" applyAlignment="1">
      <alignment horizontal="center"/>
    </xf>
    <xf numFmtId="0" fontId="4" fillId="33" borderId="72" xfId="0" applyFont="1" applyFill="1" applyBorder="1" applyAlignment="1">
      <alignment horizontal="center"/>
    </xf>
    <xf numFmtId="0" fontId="4" fillId="33" borderId="74" xfId="0" applyFont="1" applyFill="1" applyBorder="1" applyAlignment="1">
      <alignment horizontal="center"/>
    </xf>
    <xf numFmtId="0" fontId="4" fillId="4" borderId="82" xfId="0" applyFont="1" applyFill="1" applyBorder="1" applyAlignment="1">
      <alignment horizontal="center"/>
    </xf>
    <xf numFmtId="0" fontId="7" fillId="4" borderId="83" xfId="0" applyFont="1" applyFill="1" applyBorder="1" applyAlignment="1">
      <alignment horizontal="center"/>
    </xf>
    <xf numFmtId="0" fontId="7" fillId="4" borderId="84" xfId="0" applyFont="1" applyFill="1" applyBorder="1" applyAlignment="1">
      <alignment horizontal="center"/>
    </xf>
    <xf numFmtId="0" fontId="4" fillId="4" borderId="85" xfId="0" applyFont="1" applyFill="1" applyBorder="1" applyAlignment="1">
      <alignment horizontal="center"/>
    </xf>
    <xf numFmtId="0" fontId="4" fillId="4" borderId="75" xfId="0" applyFont="1" applyFill="1" applyBorder="1" applyAlignment="1">
      <alignment horizontal="center"/>
    </xf>
    <xf numFmtId="0" fontId="4" fillId="4" borderId="79" xfId="0" applyFont="1" applyFill="1" applyBorder="1" applyAlignment="1">
      <alignment horizontal="center"/>
    </xf>
    <xf numFmtId="0" fontId="4" fillId="4" borderId="86" xfId="0" applyFont="1" applyFill="1" applyBorder="1" applyAlignment="1">
      <alignment horizontal="center"/>
    </xf>
    <xf numFmtId="0" fontId="4" fillId="4" borderId="10" xfId="0" applyFont="1" applyFill="1" applyBorder="1" applyAlignment="1">
      <alignment horizontal="center"/>
    </xf>
    <xf numFmtId="0" fontId="7" fillId="4" borderId="79" xfId="0" applyFont="1" applyFill="1" applyBorder="1" applyAlignment="1">
      <alignment horizontal="center"/>
    </xf>
    <xf numFmtId="0" fontId="4" fillId="4" borderId="87" xfId="0" applyFont="1" applyFill="1" applyBorder="1"/>
    <xf numFmtId="0" fontId="4" fillId="4" borderId="88" xfId="0" applyFont="1" applyFill="1" applyBorder="1" applyAlignment="1">
      <alignment horizontal="center"/>
    </xf>
    <xf numFmtId="0" fontId="4" fillId="4" borderId="83" xfId="0" applyFont="1" applyFill="1" applyBorder="1" applyAlignment="1">
      <alignment horizontal="center"/>
    </xf>
    <xf numFmtId="0" fontId="4" fillId="4" borderId="76" xfId="0" applyFont="1" applyFill="1" applyBorder="1" applyAlignment="1">
      <alignment horizontal="center"/>
    </xf>
    <xf numFmtId="0" fontId="4" fillId="4" borderId="72" xfId="0" applyFont="1" applyFill="1" applyBorder="1" applyAlignment="1">
      <alignment horizontal="center"/>
    </xf>
    <xf numFmtId="0" fontId="4" fillId="4" borderId="89" xfId="0" applyFont="1" applyFill="1" applyBorder="1" applyAlignment="1">
      <alignment horizontal="center"/>
    </xf>
    <xf numFmtId="0" fontId="4" fillId="4" borderId="19" xfId="0" applyFont="1" applyFill="1" applyBorder="1"/>
    <xf numFmtId="0" fontId="4" fillId="8" borderId="8" xfId="0" applyFont="1" applyFill="1" applyBorder="1" applyAlignment="1">
      <alignment horizontal="center"/>
    </xf>
    <xf numFmtId="0" fontId="4" fillId="11" borderId="74" xfId="0" applyFont="1" applyFill="1" applyBorder="1" applyAlignment="1">
      <alignment horizontal="center"/>
    </xf>
    <xf numFmtId="0" fontId="4" fillId="30" borderId="10" xfId="0" applyFont="1" applyFill="1" applyBorder="1" applyAlignment="1">
      <alignment horizontal="center"/>
    </xf>
    <xf numFmtId="0" fontId="4" fillId="6" borderId="79" xfId="0" applyFont="1" applyFill="1" applyBorder="1" applyAlignment="1">
      <alignment horizontal="center"/>
    </xf>
    <xf numFmtId="0" fontId="4" fillId="16" borderId="79" xfId="0" applyFont="1" applyFill="1" applyBorder="1" applyAlignment="1">
      <alignment horizontal="center"/>
    </xf>
    <xf numFmtId="0" fontId="4" fillId="15" borderId="10" xfId="0" applyFont="1" applyFill="1" applyBorder="1" applyAlignment="1">
      <alignment horizontal="center"/>
    </xf>
    <xf numFmtId="0" fontId="4" fillId="31" borderId="79" xfId="0" applyFont="1" applyFill="1" applyBorder="1" applyAlignment="1">
      <alignment horizontal="center"/>
    </xf>
    <xf numFmtId="0" fontId="4" fillId="3" borderId="74" xfId="0" applyFont="1" applyFill="1" applyBorder="1" applyAlignment="1">
      <alignment horizontal="center"/>
    </xf>
    <xf numFmtId="0" fontId="4" fillId="25" borderId="90" xfId="0" applyFont="1" applyFill="1" applyBorder="1" applyAlignment="1">
      <alignment horizontal="center"/>
    </xf>
    <xf numFmtId="0" fontId="4" fillId="33" borderId="91" xfId="0" applyFont="1" applyFill="1" applyBorder="1" applyAlignment="1">
      <alignment horizontal="center"/>
    </xf>
    <xf numFmtId="0" fontId="4" fillId="30" borderId="8" xfId="0" applyFont="1" applyFill="1" applyBorder="1" applyAlignment="1">
      <alignment horizontal="center"/>
    </xf>
    <xf numFmtId="0" fontId="4" fillId="3" borderId="92" xfId="0" applyFont="1" applyFill="1" applyBorder="1" applyAlignment="1">
      <alignment horizontal="center"/>
    </xf>
    <xf numFmtId="0" fontId="4" fillId="8" borderId="10" xfId="0" applyFont="1" applyFill="1" applyBorder="1" applyAlignment="1">
      <alignment horizontal="center"/>
    </xf>
    <xf numFmtId="0" fontId="4" fillId="11" borderId="91" xfId="0" applyFont="1" applyFill="1" applyBorder="1" applyAlignment="1">
      <alignment horizontal="center"/>
    </xf>
    <xf numFmtId="0" fontId="4" fillId="13" borderId="79" xfId="0" applyFont="1" applyFill="1" applyBorder="1" applyAlignment="1">
      <alignment horizontal="center"/>
    </xf>
    <xf numFmtId="0" fontId="4" fillId="17" borderId="91" xfId="0" applyFont="1" applyFill="1" applyBorder="1" applyAlignment="1">
      <alignment horizontal="center"/>
    </xf>
    <xf numFmtId="0" fontId="4" fillId="16" borderId="91" xfId="0" applyFont="1" applyFill="1" applyBorder="1" applyAlignment="1">
      <alignment horizontal="center"/>
    </xf>
    <xf numFmtId="0" fontId="4" fillId="3" borderId="75" xfId="0" applyFont="1" applyFill="1" applyBorder="1" applyAlignment="1">
      <alignment horizontal="center"/>
    </xf>
    <xf numFmtId="0" fontId="4" fillId="24" borderId="91" xfId="0" applyFont="1" applyFill="1" applyBorder="1" applyAlignment="1">
      <alignment horizontal="center"/>
    </xf>
    <xf numFmtId="0" fontId="4" fillId="5" borderId="79" xfId="0" applyFont="1" applyFill="1" applyBorder="1" applyAlignment="1">
      <alignment horizontal="center"/>
    </xf>
    <xf numFmtId="0" fontId="4" fillId="5" borderId="75" xfId="0" applyFont="1" applyFill="1" applyBorder="1" applyAlignment="1">
      <alignment horizontal="center"/>
    </xf>
    <xf numFmtId="0" fontId="4" fillId="5" borderId="81" xfId="0" applyFont="1" applyFill="1" applyBorder="1" applyAlignment="1">
      <alignment horizontal="center"/>
    </xf>
    <xf numFmtId="0" fontId="4" fillId="5" borderId="77" xfId="0" applyFont="1" applyFill="1" applyBorder="1" applyAlignment="1">
      <alignment horizontal="center"/>
    </xf>
    <xf numFmtId="0" fontId="4" fillId="5" borderId="87" xfId="0" applyFont="1" applyFill="1" applyBorder="1" applyAlignment="1">
      <alignment horizontal="center"/>
    </xf>
    <xf numFmtId="0" fontId="4" fillId="5" borderId="93" xfId="0" applyFont="1" applyFill="1" applyBorder="1" applyAlignment="1">
      <alignment horizontal="center"/>
    </xf>
    <xf numFmtId="0" fontId="4" fillId="5" borderId="72" xfId="0" applyFont="1" applyFill="1" applyBorder="1" applyAlignment="1">
      <alignment horizontal="center"/>
    </xf>
    <xf numFmtId="0" fontId="4" fillId="5" borderId="91" xfId="0" applyFont="1" applyFill="1" applyBorder="1" applyAlignment="1">
      <alignment horizontal="center"/>
    </xf>
    <xf numFmtId="0" fontId="4" fillId="9" borderId="79" xfId="0" applyFont="1" applyFill="1" applyBorder="1" applyAlignment="1">
      <alignment horizontal="center"/>
    </xf>
    <xf numFmtId="0" fontId="4" fillId="16" borderId="75" xfId="0" applyFont="1" applyFill="1" applyBorder="1" applyAlignment="1">
      <alignment horizontal="left"/>
    </xf>
    <xf numFmtId="0" fontId="4" fillId="5" borderId="94" xfId="0" applyFont="1" applyFill="1" applyBorder="1" applyAlignment="1">
      <alignment horizontal="center"/>
    </xf>
    <xf numFmtId="0" fontId="4" fillId="8" borderId="0" xfId="0" applyFont="1" applyFill="1"/>
    <xf numFmtId="0" fontId="4" fillId="9" borderId="95" xfId="0" applyFont="1" applyFill="1" applyBorder="1"/>
    <xf numFmtId="0" fontId="4" fillId="11" borderId="96" xfId="0" applyFont="1" applyFill="1" applyBorder="1"/>
    <xf numFmtId="0" fontId="4" fillId="13" borderId="85" xfId="0" applyFont="1" applyFill="1" applyBorder="1"/>
    <xf numFmtId="0" fontId="4" fillId="14" borderId="80" xfId="0" applyFont="1" applyFill="1" applyBorder="1"/>
    <xf numFmtId="0" fontId="4" fillId="6" borderId="78" xfId="0" applyFont="1" applyFill="1" applyBorder="1"/>
    <xf numFmtId="0" fontId="4" fillId="6" borderId="97" xfId="0" applyFont="1" applyFill="1" applyBorder="1"/>
    <xf numFmtId="0" fontId="4" fillId="17" borderId="40" xfId="0" applyFont="1" applyFill="1" applyBorder="1"/>
    <xf numFmtId="0" fontId="4" fillId="17" borderId="92" xfId="0" applyFont="1" applyFill="1" applyBorder="1"/>
    <xf numFmtId="0" fontId="4" fillId="16" borderId="85" xfId="0" applyFont="1" applyFill="1" applyBorder="1"/>
    <xf numFmtId="0" fontId="4" fillId="16" borderId="83" xfId="0" applyFont="1" applyFill="1" applyBorder="1"/>
    <xf numFmtId="0" fontId="4" fillId="19" borderId="17" xfId="0" applyFont="1" applyFill="1" applyBorder="1"/>
    <xf numFmtId="0" fontId="4" fillId="15" borderId="0" xfId="0" applyFont="1" applyFill="1"/>
    <xf numFmtId="0" fontId="4" fillId="31" borderId="78" xfId="0" applyFont="1" applyFill="1" applyBorder="1"/>
    <xf numFmtId="0" fontId="4" fillId="21" borderId="97" xfId="0" applyFont="1" applyFill="1" applyBorder="1"/>
    <xf numFmtId="0" fontId="4" fillId="3" borderId="40" xfId="0" applyFont="1" applyFill="1" applyBorder="1"/>
    <xf numFmtId="0" fontId="4" fillId="3" borderId="92" xfId="0" applyFont="1" applyFill="1" applyBorder="1"/>
    <xf numFmtId="0" fontId="4" fillId="22" borderId="82" xfId="0" applyFont="1" applyFill="1" applyBorder="1" applyAlignment="1">
      <alignment horizontal="center"/>
    </xf>
    <xf numFmtId="0" fontId="4" fillId="23" borderId="0" xfId="0" applyFont="1" applyFill="1"/>
    <xf numFmtId="0" fontId="4" fillId="24" borderId="98" xfId="0" applyFont="1" applyFill="1" applyBorder="1" applyAlignment="1">
      <alignment horizontal="center"/>
    </xf>
    <xf numFmtId="0" fontId="4" fillId="24" borderId="88" xfId="0" applyFont="1" applyFill="1" applyBorder="1" applyAlignment="1">
      <alignment horizontal="center"/>
    </xf>
    <xf numFmtId="0" fontId="4" fillId="25" borderId="99" xfId="0" applyFont="1" applyFill="1" applyBorder="1"/>
    <xf numFmtId="0" fontId="4" fillId="25" borderId="100" xfId="0" applyFont="1" applyFill="1" applyBorder="1"/>
    <xf numFmtId="0" fontId="4" fillId="26" borderId="100" xfId="0" applyFont="1" applyFill="1" applyBorder="1"/>
    <xf numFmtId="0" fontId="4" fillId="33" borderId="100" xfId="0" applyFont="1" applyFill="1" applyBorder="1"/>
    <xf numFmtId="0" fontId="4" fillId="33" borderId="92" xfId="0" applyFont="1" applyFill="1" applyBorder="1"/>
    <xf numFmtId="0" fontId="4" fillId="27" borderId="16" xfId="0" applyFont="1" applyFill="1" applyBorder="1"/>
    <xf numFmtId="0" fontId="5" fillId="5" borderId="101" xfId="0" applyFont="1" applyFill="1" applyBorder="1" applyAlignment="1">
      <alignment horizontal="center"/>
    </xf>
    <xf numFmtId="0" fontId="5" fillId="5" borderId="102" xfId="0" applyFont="1" applyFill="1" applyBorder="1" applyAlignment="1">
      <alignment horizontal="center"/>
    </xf>
    <xf numFmtId="0" fontId="5" fillId="5" borderId="103" xfId="0" applyFont="1" applyFill="1" applyBorder="1" applyAlignment="1">
      <alignment horizontal="center"/>
    </xf>
    <xf numFmtId="0" fontId="5" fillId="5" borderId="104" xfId="0" applyFont="1" applyFill="1" applyBorder="1" applyAlignment="1">
      <alignment horizontal="center"/>
    </xf>
    <xf numFmtId="0" fontId="5" fillId="5" borderId="87" xfId="0" applyFont="1" applyFill="1" applyBorder="1" applyAlignment="1">
      <alignment horizontal="center"/>
    </xf>
    <xf numFmtId="0" fontId="5" fillId="5" borderId="70" xfId="0" applyFont="1" applyFill="1" applyBorder="1" applyAlignment="1">
      <alignment horizontal="center"/>
    </xf>
    <xf numFmtId="0" fontId="5" fillId="5" borderId="71" xfId="0" applyFont="1" applyFill="1" applyBorder="1" applyAlignment="1">
      <alignment horizontal="center"/>
    </xf>
    <xf numFmtId="0" fontId="5" fillId="5" borderId="65" xfId="0" applyFont="1" applyFill="1" applyBorder="1" applyAlignment="1">
      <alignment horizontal="center"/>
    </xf>
    <xf numFmtId="0" fontId="5" fillId="5" borderId="66" xfId="0" applyFont="1" applyFill="1" applyBorder="1" applyAlignment="1">
      <alignment horizontal="center"/>
    </xf>
    <xf numFmtId="0" fontId="5" fillId="5" borderId="69" xfId="0" applyFont="1" applyFill="1" applyBorder="1" applyAlignment="1">
      <alignment horizontal="center"/>
    </xf>
    <xf numFmtId="0" fontId="5" fillId="5" borderId="105" xfId="0" applyFont="1" applyFill="1" applyBorder="1" applyAlignment="1">
      <alignment horizontal="center"/>
    </xf>
    <xf numFmtId="0" fontId="5" fillId="5" borderId="106" xfId="0" applyFont="1" applyFill="1" applyBorder="1" applyAlignment="1">
      <alignment horizontal="center"/>
    </xf>
    <xf numFmtId="0" fontId="5" fillId="5" borderId="107" xfId="0" applyFont="1" applyFill="1" applyBorder="1" applyAlignment="1">
      <alignment horizontal="center"/>
    </xf>
    <xf numFmtId="0" fontId="4" fillId="5" borderId="108" xfId="0" applyFont="1" applyFill="1" applyBorder="1"/>
    <xf numFmtId="10" fontId="4" fillId="5" borderId="109" xfId="0" applyNumberFormat="1" applyFont="1" applyFill="1" applyBorder="1"/>
    <xf numFmtId="0" fontId="4" fillId="5" borderId="110" xfId="0" applyFont="1" applyFill="1" applyBorder="1"/>
    <xf numFmtId="10" fontId="4" fillId="5" borderId="110" xfId="0" applyNumberFormat="1" applyFont="1" applyFill="1" applyBorder="1"/>
    <xf numFmtId="10" fontId="4" fillId="5" borderId="111" xfId="0" applyNumberFormat="1" applyFont="1" applyFill="1" applyBorder="1"/>
    <xf numFmtId="0" fontId="4" fillId="5" borderId="109" xfId="0" applyFont="1" applyFill="1" applyBorder="1"/>
    <xf numFmtId="10" fontId="4" fillId="5" borderId="112" xfId="0" applyNumberFormat="1" applyFont="1" applyFill="1" applyBorder="1"/>
    <xf numFmtId="0" fontId="4" fillId="5" borderId="113" xfId="0" applyFont="1" applyFill="1" applyBorder="1"/>
    <xf numFmtId="0" fontId="4" fillId="5" borderId="114" xfId="0" applyFont="1" applyFill="1" applyBorder="1"/>
    <xf numFmtId="10" fontId="4" fillId="5" borderId="115" xfId="0" applyNumberFormat="1" applyFont="1" applyFill="1" applyBorder="1" applyAlignment="1">
      <alignment horizontal="center"/>
    </xf>
    <xf numFmtId="10" fontId="4" fillId="5" borderId="116" xfId="0" applyNumberFormat="1" applyFont="1" applyFill="1" applyBorder="1"/>
    <xf numFmtId="10" fontId="4" fillId="5" borderId="117" xfId="0" applyNumberFormat="1" applyFont="1" applyFill="1" applyBorder="1"/>
    <xf numFmtId="0" fontId="0" fillId="0" borderId="0" xfId="0" applyAlignment="1">
      <alignment horizontal="left" indent="3"/>
    </xf>
    <xf numFmtId="185" fontId="0" fillId="0" borderId="0" xfId="0" applyNumberFormat="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[Work Dashboard.xlsx]Dashboard!Percentage</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Dashboard!$P$3</c:f>
              <c:strCache>
                <c:ptCount val="1"/>
                <c:pt idx="0">
                  <c:v>Total</c:v>
                </c:pt>
              </c:strCache>
            </c:strRef>
          </c:tx>
          <c:spPr>
            <a:solidFill>
              <a:schemeClr val="accent1"/>
            </a:solidFill>
            <a:ln>
              <a:noFill/>
            </a:ln>
            <a:effectLst/>
          </c:spPr>
          <c:invertIfNegative val="0"/>
          <c:cat>
            <c:multiLvlStrRef>
              <c:f>Dashboard!$O$4:$O$14</c:f>
              <c:multiLvlStrCache>
                <c:ptCount val="6"/>
                <c:lvl>
                  <c:pt idx="0">
                    <c:v>1</c:v>
                  </c:pt>
                  <c:pt idx="1">
                    <c:v>2</c:v>
                  </c:pt>
                  <c:pt idx="2">
                    <c:v>3</c:v>
                  </c:pt>
                  <c:pt idx="3">
                    <c:v>4</c:v>
                  </c:pt>
                  <c:pt idx="4">
                    <c:v>5</c:v>
                  </c:pt>
                  <c:pt idx="5">
                    <c:v>6</c:v>
                  </c:pt>
                </c:lvl>
                <c:lvl>
                  <c:pt idx="0">
                    <c:v>Q1</c:v>
                  </c:pt>
                  <c:pt idx="3">
                    <c:v>Q2</c:v>
                  </c:pt>
                </c:lvl>
                <c:lvl>
                  <c:pt idx="0">
                    <c:v>Mia</c:v>
                  </c:pt>
                </c:lvl>
                <c:lvl>
                  <c:pt idx="0">
                    <c:v>Fort Mill</c:v>
                  </c:pt>
                </c:lvl>
              </c:multiLvlStrCache>
            </c:multiLvlStrRef>
          </c:cat>
          <c:val>
            <c:numRef>
              <c:f>Dashboard!$P$4:$P$14</c:f>
              <c:numCache>
                <c:formatCode>0.0%</c:formatCode>
                <c:ptCount val="6"/>
                <c:pt idx="0">
                  <c:v>0.90204081632653066</c:v>
                </c:pt>
                <c:pt idx="1">
                  <c:v>0.91739130434782612</c:v>
                </c:pt>
                <c:pt idx="2">
                  <c:v>0.89558232931726911</c:v>
                </c:pt>
                <c:pt idx="3">
                  <c:v>0.93181818181818177</c:v>
                </c:pt>
                <c:pt idx="4">
                  <c:v>0.89375000000000004</c:v>
                </c:pt>
                <c:pt idx="5">
                  <c:v>0.89572192513368987</c:v>
                </c:pt>
              </c:numCache>
            </c:numRef>
          </c:val>
          <c:extLst>
            <c:ext xmlns:c16="http://schemas.microsoft.com/office/drawing/2014/chart" uri="{C3380CC4-5D6E-409C-BE32-E72D297353CC}">
              <c16:uniqueId val="{00000000-59E8-624C-8FC6-67968E5B63E5}"/>
            </c:ext>
          </c:extLst>
        </c:ser>
        <c:dLbls>
          <c:showLegendKey val="0"/>
          <c:showVal val="0"/>
          <c:showCatName val="0"/>
          <c:showSerName val="0"/>
          <c:showPercent val="0"/>
          <c:showBubbleSize val="0"/>
        </c:dLbls>
        <c:gapWidth val="219"/>
        <c:overlap val="-27"/>
        <c:axId val="107498655"/>
        <c:axId val="2042879263"/>
      </c:barChart>
      <c:catAx>
        <c:axId val="1074986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42879263"/>
        <c:crosses val="autoZero"/>
        <c:auto val="1"/>
        <c:lblAlgn val="ctr"/>
        <c:lblOffset val="100"/>
        <c:noMultiLvlLbl val="0"/>
      </c:catAx>
      <c:valAx>
        <c:axId val="2042879263"/>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498655"/>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4</xdr:col>
      <xdr:colOff>12700</xdr:colOff>
      <xdr:row>7</xdr:row>
      <xdr:rowOff>152400</xdr:rowOff>
    </xdr:from>
    <xdr:to>
      <xdr:col>5</xdr:col>
      <xdr:colOff>647700</xdr:colOff>
      <xdr:row>18</xdr:row>
      <xdr:rowOff>152400</xdr:rowOff>
    </xdr:to>
    <mc:AlternateContent xmlns:mc="http://schemas.openxmlformats.org/markup-compatibility/2006">
      <mc:Choice xmlns:a14="http://schemas.microsoft.com/office/drawing/2010/main" Requires="a14">
        <xdr:graphicFrame macro="">
          <xdr:nvGraphicFramePr>
            <xdr:cNvPr id="7" name="Month 1">
              <a:extLst>
                <a:ext uri="{FF2B5EF4-FFF2-40B4-BE49-F238E27FC236}">
                  <a16:creationId xmlns:a16="http://schemas.microsoft.com/office/drawing/2014/main" id="{E7BD1807-AB18-6BDF-DDD0-1148B1FD5226}"/>
                </a:ext>
              </a:extLst>
            </xdr:cNvPr>
            <xdr:cNvGraphicFramePr/>
          </xdr:nvGraphicFramePr>
          <xdr:xfrm>
            <a:off x="0" y="0"/>
            <a:ext cx="0" cy="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3721100" y="1574800"/>
              <a:ext cx="1828800" cy="22352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0</xdr:colOff>
      <xdr:row>0</xdr:row>
      <xdr:rowOff>190500</xdr:rowOff>
    </xdr:from>
    <xdr:to>
      <xdr:col>5</xdr:col>
      <xdr:colOff>635000</xdr:colOff>
      <xdr:row>5</xdr:row>
      <xdr:rowOff>165100</xdr:rowOff>
    </xdr:to>
    <mc:AlternateContent xmlns:mc="http://schemas.openxmlformats.org/markup-compatibility/2006">
      <mc:Choice xmlns:a14="http://schemas.microsoft.com/office/drawing/2010/main" Requires="a14">
        <xdr:graphicFrame macro="">
          <xdr:nvGraphicFramePr>
            <xdr:cNvPr id="8" name="Quarter">
              <a:extLst>
                <a:ext uri="{FF2B5EF4-FFF2-40B4-BE49-F238E27FC236}">
                  <a16:creationId xmlns:a16="http://schemas.microsoft.com/office/drawing/2014/main" id="{78E06909-2F0A-3B4B-81AA-1DEEBD26F256}"/>
                </a:ext>
              </a:extLst>
            </xdr:cNvPr>
            <xdr:cNvGraphicFramePr/>
          </xdr:nvGraphicFramePr>
          <xdr:xfrm>
            <a:off x="0" y="0"/>
            <a:ext cx="0" cy="0"/>
          </xdr:xfrm>
          <a:graphic>
            <a:graphicData uri="http://schemas.microsoft.com/office/drawing/2010/slicer">
              <sle:slicer xmlns:sle="http://schemas.microsoft.com/office/drawing/2010/slicer" name="Quarter"/>
            </a:graphicData>
          </a:graphic>
        </xdr:graphicFrame>
      </mc:Choice>
      <mc:Fallback>
        <xdr:sp macro="" textlink="">
          <xdr:nvSpPr>
            <xdr:cNvPr id="0" name=""/>
            <xdr:cNvSpPr>
              <a:spLocks noTextEdit="1"/>
            </xdr:cNvSpPr>
          </xdr:nvSpPr>
          <xdr:spPr>
            <a:xfrm>
              <a:off x="3708400" y="190500"/>
              <a:ext cx="1828800" cy="9906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6</xdr:col>
      <xdr:colOff>495300</xdr:colOff>
      <xdr:row>0</xdr:row>
      <xdr:rowOff>190500</xdr:rowOff>
    </xdr:from>
    <xdr:to>
      <xdr:col>8</xdr:col>
      <xdr:colOff>673100</xdr:colOff>
      <xdr:row>18</xdr:row>
      <xdr:rowOff>114300</xdr:rowOff>
    </xdr:to>
    <mc:AlternateContent xmlns:mc="http://schemas.openxmlformats.org/markup-compatibility/2006">
      <mc:Choice xmlns:a14="http://schemas.microsoft.com/office/drawing/2010/main" Requires="a14">
        <xdr:graphicFrame macro="">
          <xdr:nvGraphicFramePr>
            <xdr:cNvPr id="9" name="Clinician 2">
              <a:extLst>
                <a:ext uri="{FF2B5EF4-FFF2-40B4-BE49-F238E27FC236}">
                  <a16:creationId xmlns:a16="http://schemas.microsoft.com/office/drawing/2014/main" id="{D33A78C1-3788-7AFA-6F07-0AC9A69AF64F}"/>
                </a:ext>
              </a:extLst>
            </xdr:cNvPr>
            <xdr:cNvGraphicFramePr/>
          </xdr:nvGraphicFramePr>
          <xdr:xfrm>
            <a:off x="0" y="0"/>
            <a:ext cx="0" cy="0"/>
          </xdr:xfrm>
          <a:graphic>
            <a:graphicData uri="http://schemas.microsoft.com/office/drawing/2010/slicer">
              <sle:slicer xmlns:sle="http://schemas.microsoft.com/office/drawing/2010/slicer" name="Clinician 2"/>
            </a:graphicData>
          </a:graphic>
        </xdr:graphicFrame>
      </mc:Choice>
      <mc:Fallback>
        <xdr:sp macro="" textlink="">
          <xdr:nvSpPr>
            <xdr:cNvPr id="0" name=""/>
            <xdr:cNvSpPr>
              <a:spLocks noTextEdit="1"/>
            </xdr:cNvSpPr>
          </xdr:nvSpPr>
          <xdr:spPr>
            <a:xfrm>
              <a:off x="6248400" y="190500"/>
              <a:ext cx="1828800" cy="35814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469900</xdr:colOff>
      <xdr:row>0</xdr:row>
      <xdr:rowOff>190500</xdr:rowOff>
    </xdr:from>
    <xdr:to>
      <xdr:col>11</xdr:col>
      <xdr:colOff>647700</xdr:colOff>
      <xdr:row>18</xdr:row>
      <xdr:rowOff>88900</xdr:rowOff>
    </xdr:to>
    <mc:AlternateContent xmlns:mc="http://schemas.openxmlformats.org/markup-compatibility/2006">
      <mc:Choice xmlns:a14="http://schemas.microsoft.com/office/drawing/2010/main" Requires="a14">
        <xdr:graphicFrame macro="">
          <xdr:nvGraphicFramePr>
            <xdr:cNvPr id="10" name="Clinic 2">
              <a:extLst>
                <a:ext uri="{FF2B5EF4-FFF2-40B4-BE49-F238E27FC236}">
                  <a16:creationId xmlns:a16="http://schemas.microsoft.com/office/drawing/2014/main" id="{CECA6F42-DCB1-CAB2-1E6A-4D3B54308823}"/>
                </a:ext>
              </a:extLst>
            </xdr:cNvPr>
            <xdr:cNvGraphicFramePr/>
          </xdr:nvGraphicFramePr>
          <xdr:xfrm>
            <a:off x="0" y="0"/>
            <a:ext cx="0" cy="0"/>
          </xdr:xfrm>
          <a:graphic>
            <a:graphicData uri="http://schemas.microsoft.com/office/drawing/2010/slicer">
              <sle:slicer xmlns:sle="http://schemas.microsoft.com/office/drawing/2010/slicer" name="Clinic 2"/>
            </a:graphicData>
          </a:graphic>
        </xdr:graphicFrame>
      </mc:Choice>
      <mc:Fallback>
        <xdr:sp macro="" textlink="">
          <xdr:nvSpPr>
            <xdr:cNvPr id="0" name=""/>
            <xdr:cNvSpPr>
              <a:spLocks noTextEdit="1"/>
            </xdr:cNvSpPr>
          </xdr:nvSpPr>
          <xdr:spPr>
            <a:xfrm>
              <a:off x="8699500" y="190500"/>
              <a:ext cx="1828800" cy="3556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4</xdr:col>
      <xdr:colOff>95250</xdr:colOff>
      <xdr:row>21</xdr:row>
      <xdr:rowOff>25400</xdr:rowOff>
    </xdr:from>
    <xdr:to>
      <xdr:col>11</xdr:col>
      <xdr:colOff>609600</xdr:colOff>
      <xdr:row>37</xdr:row>
      <xdr:rowOff>165100</xdr:rowOff>
    </xdr:to>
    <xdr:graphicFrame macro="">
      <xdr:nvGraphicFramePr>
        <xdr:cNvPr id="12" name="Chart 11">
          <a:extLst>
            <a:ext uri="{FF2B5EF4-FFF2-40B4-BE49-F238E27FC236}">
              <a16:creationId xmlns:a16="http://schemas.microsoft.com/office/drawing/2014/main" id="{87E716C1-CDB4-B7F1-E766-4FAD0BADFFE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a Troiano" refreshedDate="45868.739680555555" createdVersion="8" refreshedVersion="8" minRefreshableVersion="3" recordCount="196" xr:uid="{6C50072D-4ED5-9A44-82C7-435EEB93C521}">
  <cacheSource type="worksheet">
    <worksheetSource ref="A1:H197" sheet="Large_Dashboard_Data"/>
  </cacheSource>
  <cacheFields count="8">
    <cacheField name="Month" numFmtId="0">
      <sharedItems containsSemiMixedTypes="0" containsString="0" containsNumber="1" containsInteger="1" minValue="1" maxValue="6" count="6">
        <n v="1"/>
        <n v="2"/>
        <n v="3"/>
        <n v="4"/>
        <n v="5"/>
        <n v="6"/>
      </sharedItems>
    </cacheField>
    <cacheField name="Quarter" numFmtId="0">
      <sharedItems count="2">
        <s v="Q1"/>
        <s v="Q2"/>
      </sharedItems>
    </cacheField>
    <cacheField name="Clinician" numFmtId="0">
      <sharedItems count="48">
        <s v="Megan"/>
        <s v="Sarah Ford"/>
        <s v="Greaney"/>
        <s v="Chris"/>
        <s v="Paige"/>
        <s v="Alan/Syd"/>
        <s v="Trey/Lizzie"/>
        <s v="Kat"/>
        <s v="Ashlee"/>
        <s v="Ryan"/>
        <s v="Bryan/Talia"/>
        <s v="Caitlyn"/>
        <s v="Clinic - Mooresville"/>
        <s v="Ashleigh"/>
        <s v="Matt"/>
        <s v="Clinic - Austin"/>
        <s v="Tre/Jason"/>
        <s v="Kevin"/>
        <s v="Charlee"/>
        <s v="Abby/Julia"/>
        <s v="Jackson/Candace"/>
        <s v="Ally-Devon"/>
        <s v="Dominick"/>
        <s v="Dougie"/>
        <s v="Carey"/>
        <s v="Danny"/>
        <s v="Emily"/>
        <s v="Lindsay/Tori"/>
        <s v="Courtney"/>
        <s v="Steven/Emily"/>
        <s v="Mia"/>
        <s v="Andrew"/>
        <s v="Tre"/>
        <s v="Tyler Nolan"/>
        <s v="Lindsay"/>
        <s v="Courtney/Tori"/>
        <s v="Bryan"/>
        <s v="Clinic"/>
        <s v="Hannah Dolfuss"/>
        <s v="Clinic Cornelius"/>
        <s v="Kyle"/>
        <s v="Kylah George"/>
        <s v="Clinic Cornelius- Talia"/>
        <s v="Monica W"/>
        <s v="Chris C/Todd"/>
        <s v="Ryan/Sam"/>
        <s v="Ashleigh/Talia"/>
        <s v="Danny Dilts"/>
      </sharedItems>
    </cacheField>
    <cacheField name="Clinic" numFmtId="0">
      <sharedItems count="11">
        <s v="Blakeney"/>
        <s v="Ballantyne ATC"/>
        <s v="Wesley Heights"/>
        <s v="Not Found"/>
        <s v="Cornelius"/>
        <s v="Concord"/>
        <s v="University"/>
        <s v="Indian Trail"/>
        <s v="Matthews"/>
        <s v="Pineville"/>
        <s v="Fort Mill"/>
      </sharedItems>
    </cacheField>
    <cacheField name="Seen" numFmtId="0">
      <sharedItems containsSemiMixedTypes="0" containsString="0" containsNumber="1" containsInteger="1" minValue="0" maxValue="535"/>
    </cacheField>
    <cacheField name="Scheduled" numFmtId="0">
      <sharedItems containsSemiMixedTypes="0" containsString="0" containsNumber="1" containsInteger="1" minValue="0" maxValue="573"/>
    </cacheField>
    <cacheField name="Percentage" numFmtId="185">
      <sharedItems containsSemiMixedTypes="0" containsString="0" containsNumber="1" minValue="0" maxValue="1.2835820895522387"/>
    </cacheField>
    <cacheField name="Average" numFmtId="2">
      <sharedItems containsSemiMixedTypes="0" containsString="0" containsNumber="1" minValue="0" maxValue="26.35"/>
    </cacheField>
  </cacheFields>
  <extLst>
    <ext xmlns:x14="http://schemas.microsoft.com/office/spreadsheetml/2009/9/main" uri="{725AE2AE-9491-48be-B2B4-4EB974FC3084}">
      <x14:pivotCacheDefinition pivotCacheId="85857115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6">
  <r>
    <x v="0"/>
    <x v="0"/>
    <x v="0"/>
    <x v="0"/>
    <n v="262"/>
    <n v="272"/>
    <n v="0.96323529411764708"/>
    <n v="11.909090909090908"/>
  </r>
  <r>
    <x v="0"/>
    <x v="0"/>
    <x v="1"/>
    <x v="0"/>
    <n v="255"/>
    <n v="283"/>
    <n v="0.90106007067137805"/>
    <n v="11.590909090909092"/>
  </r>
  <r>
    <x v="0"/>
    <x v="0"/>
    <x v="2"/>
    <x v="0"/>
    <n v="240"/>
    <n v="257"/>
    <n v="0.93385214007782102"/>
    <n v="10.909090909090908"/>
  </r>
  <r>
    <x v="0"/>
    <x v="0"/>
    <x v="3"/>
    <x v="0"/>
    <n v="274"/>
    <n v="286"/>
    <n v="0.95804195804195802"/>
    <n v="12.454545454545455"/>
  </r>
  <r>
    <x v="0"/>
    <x v="0"/>
    <x v="4"/>
    <x v="1"/>
    <n v="239"/>
    <n v="273"/>
    <n v="0.87545787545787546"/>
    <n v="10.863636363636363"/>
  </r>
  <r>
    <x v="0"/>
    <x v="0"/>
    <x v="5"/>
    <x v="1"/>
    <n v="529"/>
    <n v="573"/>
    <n v="0.92321116928446767"/>
    <n v="24.045454545454547"/>
  </r>
  <r>
    <x v="0"/>
    <x v="0"/>
    <x v="6"/>
    <x v="1"/>
    <n v="399"/>
    <n v="439"/>
    <n v="0.90888382687927105"/>
    <n v="18.136363636363637"/>
  </r>
  <r>
    <x v="0"/>
    <x v="0"/>
    <x v="7"/>
    <x v="1"/>
    <n v="257"/>
    <n v="297"/>
    <n v="0.86531986531986527"/>
    <n v="11.681818181818182"/>
  </r>
  <r>
    <x v="0"/>
    <x v="0"/>
    <x v="8"/>
    <x v="2"/>
    <n v="244"/>
    <n v="270"/>
    <n v="0.90370370370370368"/>
    <n v="11.090909090909092"/>
  </r>
  <r>
    <x v="0"/>
    <x v="0"/>
    <x v="9"/>
    <x v="2"/>
    <n v="116"/>
    <n v="148"/>
    <n v="0.78378378378378377"/>
    <n v="5.2727272727272725"/>
  </r>
  <r>
    <x v="0"/>
    <x v="0"/>
    <x v="10"/>
    <x v="3"/>
    <n v="229"/>
    <n v="269"/>
    <n v="0.85130111524163565"/>
    <n v="10.409090909090908"/>
  </r>
  <r>
    <x v="0"/>
    <x v="0"/>
    <x v="11"/>
    <x v="3"/>
    <n v="189"/>
    <n v="218"/>
    <n v="0.8669724770642202"/>
    <n v="8.5909090909090917"/>
  </r>
  <r>
    <x v="0"/>
    <x v="0"/>
    <x v="12"/>
    <x v="3"/>
    <n v="37"/>
    <n v="37"/>
    <n v="1"/>
    <n v="1.6818181818181819"/>
  </r>
  <r>
    <x v="0"/>
    <x v="0"/>
    <x v="13"/>
    <x v="4"/>
    <n v="251"/>
    <n v="260"/>
    <n v="0.9653846153846154"/>
    <n v="11.409090909090908"/>
  </r>
  <r>
    <x v="0"/>
    <x v="0"/>
    <x v="14"/>
    <x v="3"/>
    <n v="233"/>
    <n v="260"/>
    <n v="0.89615384615384619"/>
    <n v="10.590909090909092"/>
  </r>
  <r>
    <x v="0"/>
    <x v="0"/>
    <x v="15"/>
    <x v="3"/>
    <n v="200"/>
    <n v="214"/>
    <n v="0.93457943925233644"/>
    <n v="9.0909090909090917"/>
  </r>
  <r>
    <x v="0"/>
    <x v="0"/>
    <x v="16"/>
    <x v="5"/>
    <n v="485"/>
    <n v="528"/>
    <n v="0.91856060606060608"/>
    <n v="22.045454545454547"/>
  </r>
  <r>
    <x v="0"/>
    <x v="0"/>
    <x v="17"/>
    <x v="6"/>
    <n v="259"/>
    <n v="283"/>
    <n v="0.9151943462897526"/>
    <n v="11.772727272727273"/>
  </r>
  <r>
    <x v="0"/>
    <x v="0"/>
    <x v="18"/>
    <x v="6"/>
    <n v="213"/>
    <n v="223"/>
    <n v="0.95515695067264572"/>
    <n v="9.6818181818181817"/>
  </r>
  <r>
    <x v="0"/>
    <x v="0"/>
    <x v="19"/>
    <x v="7"/>
    <n v="322"/>
    <n v="338"/>
    <n v="0.9526627218934911"/>
    <n v="14.636363636363637"/>
  </r>
  <r>
    <x v="0"/>
    <x v="0"/>
    <x v="20"/>
    <x v="7"/>
    <n v="252"/>
    <n v="280"/>
    <n v="0.9"/>
    <n v="11.454545454545455"/>
  </r>
  <r>
    <x v="0"/>
    <x v="0"/>
    <x v="21"/>
    <x v="7"/>
    <n v="367"/>
    <n v="401"/>
    <n v="0.91521197007481292"/>
    <n v="16.681818181818183"/>
  </r>
  <r>
    <x v="0"/>
    <x v="0"/>
    <x v="22"/>
    <x v="7"/>
    <n v="125"/>
    <n v="154"/>
    <n v="0.81168831168831168"/>
    <n v="5.6818181818181817"/>
  </r>
  <r>
    <x v="0"/>
    <x v="0"/>
    <x v="23"/>
    <x v="8"/>
    <n v="200"/>
    <n v="201"/>
    <n v="0.99502487562189057"/>
    <n v="9.0909090909090917"/>
  </r>
  <r>
    <x v="0"/>
    <x v="0"/>
    <x v="24"/>
    <x v="8"/>
    <n v="229"/>
    <n v="233"/>
    <n v="0.98283261802575106"/>
    <n v="10.409090909090908"/>
  </r>
  <r>
    <x v="0"/>
    <x v="0"/>
    <x v="25"/>
    <x v="9"/>
    <n v="220"/>
    <n v="240"/>
    <n v="0.91666666666666663"/>
    <n v="10"/>
  </r>
  <r>
    <x v="0"/>
    <x v="0"/>
    <x v="26"/>
    <x v="9"/>
    <n v="206"/>
    <n v="220"/>
    <n v="0.9363636363636364"/>
    <n v="9.3636363636363633"/>
  </r>
  <r>
    <x v="0"/>
    <x v="0"/>
    <x v="27"/>
    <x v="9"/>
    <n v="327"/>
    <n v="346"/>
    <n v="0.94508670520231219"/>
    <n v="14.863636363636363"/>
  </r>
  <r>
    <x v="0"/>
    <x v="0"/>
    <x v="28"/>
    <x v="9"/>
    <n v="207"/>
    <n v="233"/>
    <n v="0.88841201716738194"/>
    <n v="9.4090909090909083"/>
  </r>
  <r>
    <x v="0"/>
    <x v="0"/>
    <x v="29"/>
    <x v="10"/>
    <n v="371"/>
    <n v="395"/>
    <n v="0.93924050632911393"/>
    <n v="16.863636363636363"/>
  </r>
  <r>
    <x v="0"/>
    <x v="0"/>
    <x v="30"/>
    <x v="10"/>
    <n v="221"/>
    <n v="245"/>
    <n v="0.90204081632653066"/>
    <n v="10.045454545454545"/>
  </r>
  <r>
    <x v="0"/>
    <x v="0"/>
    <x v="31"/>
    <x v="10"/>
    <n v="189"/>
    <n v="221"/>
    <n v="0.85520361990950222"/>
    <n v="8.5909090909090917"/>
  </r>
  <r>
    <x v="1"/>
    <x v="0"/>
    <x v="0"/>
    <x v="0"/>
    <n v="251"/>
    <n v="262"/>
    <n v="0.9580152671755725"/>
    <n v="12.55"/>
  </r>
  <r>
    <x v="1"/>
    <x v="0"/>
    <x v="1"/>
    <x v="0"/>
    <n v="241"/>
    <n v="259"/>
    <n v="0.93050193050193053"/>
    <n v="12.05"/>
  </r>
  <r>
    <x v="1"/>
    <x v="0"/>
    <x v="2"/>
    <x v="0"/>
    <n v="222"/>
    <n v="234"/>
    <n v="0.94871794871794868"/>
    <n v="11.1"/>
  </r>
  <r>
    <x v="1"/>
    <x v="0"/>
    <x v="3"/>
    <x v="0"/>
    <n v="331"/>
    <n v="340"/>
    <n v="0.97352941176470587"/>
    <n v="16.55"/>
  </r>
  <r>
    <x v="1"/>
    <x v="0"/>
    <x v="4"/>
    <x v="1"/>
    <n v="229"/>
    <n v="253"/>
    <n v="0.90513833992094861"/>
    <n v="11.45"/>
  </r>
  <r>
    <x v="1"/>
    <x v="0"/>
    <x v="5"/>
    <x v="1"/>
    <n v="477"/>
    <n v="509"/>
    <n v="0.93713163064833005"/>
    <n v="23.85"/>
  </r>
  <r>
    <x v="1"/>
    <x v="0"/>
    <x v="6"/>
    <x v="1"/>
    <n v="402"/>
    <n v="429"/>
    <n v="0.93706293706293708"/>
    <n v="20.100000000000001"/>
  </r>
  <r>
    <x v="1"/>
    <x v="0"/>
    <x v="7"/>
    <x v="1"/>
    <n v="166"/>
    <n v="200"/>
    <n v="0.83"/>
    <n v="8.3000000000000007"/>
  </r>
  <r>
    <x v="1"/>
    <x v="0"/>
    <x v="8"/>
    <x v="2"/>
    <n v="233"/>
    <n v="253"/>
    <n v="0.92094861660079053"/>
    <n v="11.65"/>
  </r>
  <r>
    <x v="1"/>
    <x v="0"/>
    <x v="9"/>
    <x v="2"/>
    <n v="159"/>
    <n v="169"/>
    <n v="0.94082840236686394"/>
    <n v="7.95"/>
  </r>
  <r>
    <x v="1"/>
    <x v="0"/>
    <x v="10"/>
    <x v="3"/>
    <n v="181"/>
    <n v="202"/>
    <n v="0.89603960396039606"/>
    <n v="9.0500000000000007"/>
  </r>
  <r>
    <x v="1"/>
    <x v="0"/>
    <x v="11"/>
    <x v="3"/>
    <n v="182"/>
    <n v="202"/>
    <n v="0.90099009900990101"/>
    <n v="9.1"/>
  </r>
  <r>
    <x v="1"/>
    <x v="0"/>
    <x v="12"/>
    <x v="3"/>
    <n v="65"/>
    <n v="80"/>
    <n v="0.8125"/>
    <n v="3.25"/>
  </r>
  <r>
    <x v="1"/>
    <x v="0"/>
    <x v="13"/>
    <x v="4"/>
    <n v="211"/>
    <n v="235"/>
    <n v="0.89787234042553188"/>
    <n v="10.55"/>
  </r>
  <r>
    <x v="1"/>
    <x v="0"/>
    <x v="14"/>
    <x v="3"/>
    <n v="279"/>
    <n v="308"/>
    <n v="0.9058441558441559"/>
    <n v="13.95"/>
  </r>
  <r>
    <x v="1"/>
    <x v="0"/>
    <x v="15"/>
    <x v="3"/>
    <n v="183"/>
    <n v="209"/>
    <n v="0.87559808612440193"/>
    <n v="9.15"/>
  </r>
  <r>
    <x v="1"/>
    <x v="0"/>
    <x v="32"/>
    <x v="5"/>
    <n v="527"/>
    <n v="569"/>
    <n v="0.92618629173989453"/>
    <n v="26.35"/>
  </r>
  <r>
    <x v="1"/>
    <x v="0"/>
    <x v="17"/>
    <x v="6"/>
    <n v="268"/>
    <n v="291"/>
    <n v="0.92096219931271472"/>
    <n v="13.4"/>
  </r>
  <r>
    <x v="1"/>
    <x v="0"/>
    <x v="18"/>
    <x v="6"/>
    <n v="234"/>
    <n v="253"/>
    <n v="0.92490118577075098"/>
    <n v="11.7"/>
  </r>
  <r>
    <x v="1"/>
    <x v="0"/>
    <x v="19"/>
    <x v="7"/>
    <n v="359"/>
    <n v="405"/>
    <n v="0.88641975308641974"/>
    <n v="17.95"/>
  </r>
  <r>
    <x v="1"/>
    <x v="0"/>
    <x v="20"/>
    <x v="7"/>
    <n v="280"/>
    <n v="314"/>
    <n v="0.89171974522292996"/>
    <n v="14"/>
  </r>
  <r>
    <x v="1"/>
    <x v="0"/>
    <x v="21"/>
    <x v="7"/>
    <n v="381"/>
    <n v="412"/>
    <n v="0.92475728155339809"/>
    <n v="19.05"/>
  </r>
  <r>
    <x v="1"/>
    <x v="0"/>
    <x v="23"/>
    <x v="8"/>
    <n v="202"/>
    <n v="216"/>
    <n v="0.93518518518518523"/>
    <n v="10.1"/>
  </r>
  <r>
    <x v="1"/>
    <x v="0"/>
    <x v="24"/>
    <x v="8"/>
    <n v="203"/>
    <n v="220"/>
    <n v="0.92272727272727273"/>
    <n v="10.15"/>
  </r>
  <r>
    <x v="1"/>
    <x v="0"/>
    <x v="33"/>
    <x v="8"/>
    <n v="71"/>
    <n v="0"/>
    <n v="0"/>
    <n v="3.55"/>
  </r>
  <r>
    <x v="1"/>
    <x v="0"/>
    <x v="25"/>
    <x v="9"/>
    <n v="193"/>
    <n v="203"/>
    <n v="0.95073891625615758"/>
    <n v="9.65"/>
  </r>
  <r>
    <x v="1"/>
    <x v="0"/>
    <x v="26"/>
    <x v="9"/>
    <n v="180"/>
    <n v="175"/>
    <n v="1.0285714285714285"/>
    <n v="9"/>
  </r>
  <r>
    <x v="1"/>
    <x v="0"/>
    <x v="34"/>
    <x v="9"/>
    <n v="323"/>
    <n v="338"/>
    <n v="0.95562130177514792"/>
    <n v="16.149999999999999"/>
  </r>
  <r>
    <x v="1"/>
    <x v="0"/>
    <x v="35"/>
    <x v="9"/>
    <n v="242"/>
    <n v="253"/>
    <n v="0.95652173913043481"/>
    <n v="12.1"/>
  </r>
  <r>
    <x v="1"/>
    <x v="0"/>
    <x v="29"/>
    <x v="10"/>
    <n v="355"/>
    <n v="373"/>
    <n v="0.95174262734584447"/>
    <n v="17.75"/>
  </r>
  <r>
    <x v="1"/>
    <x v="0"/>
    <x v="30"/>
    <x v="10"/>
    <n v="211"/>
    <n v="230"/>
    <n v="0.91739130434782612"/>
    <n v="10.55"/>
  </r>
  <r>
    <x v="1"/>
    <x v="0"/>
    <x v="31"/>
    <x v="10"/>
    <n v="180"/>
    <n v="193"/>
    <n v="0.93264248704663211"/>
    <n v="9"/>
  </r>
  <r>
    <x v="2"/>
    <x v="0"/>
    <x v="0"/>
    <x v="0"/>
    <n v="295"/>
    <n v="305"/>
    <n v="0.96721311475409832"/>
    <n v="14.047619047619047"/>
  </r>
  <r>
    <x v="2"/>
    <x v="0"/>
    <x v="1"/>
    <x v="0"/>
    <n v="238"/>
    <n v="254"/>
    <n v="0.93700787401574803"/>
    <n v="11.333333333333334"/>
  </r>
  <r>
    <x v="2"/>
    <x v="0"/>
    <x v="2"/>
    <x v="0"/>
    <n v="242"/>
    <n v="256"/>
    <n v="0.9453125"/>
    <n v="11.523809523809524"/>
  </r>
  <r>
    <x v="2"/>
    <x v="0"/>
    <x v="3"/>
    <x v="0"/>
    <n v="389"/>
    <n v="409"/>
    <n v="0.9511002444987775"/>
    <n v="18.523809523809526"/>
  </r>
  <r>
    <x v="2"/>
    <x v="0"/>
    <x v="4"/>
    <x v="1"/>
    <n v="214"/>
    <n v="247"/>
    <n v="0.8663967611336032"/>
    <n v="10.19047619047619"/>
  </r>
  <r>
    <x v="2"/>
    <x v="0"/>
    <x v="5"/>
    <x v="1"/>
    <n v="478"/>
    <n v="533"/>
    <n v="0.8968105065666041"/>
    <n v="22.761904761904763"/>
  </r>
  <r>
    <x v="2"/>
    <x v="0"/>
    <x v="6"/>
    <x v="1"/>
    <n v="460"/>
    <n v="501"/>
    <n v="0.91816367265469057"/>
    <n v="21.904761904761905"/>
  </r>
  <r>
    <x v="2"/>
    <x v="0"/>
    <x v="7"/>
    <x v="1"/>
    <n v="208"/>
    <n v="229"/>
    <n v="0.90829694323144106"/>
    <n v="9.9047619047619051"/>
  </r>
  <r>
    <x v="2"/>
    <x v="0"/>
    <x v="8"/>
    <x v="2"/>
    <n v="230"/>
    <n v="246"/>
    <n v="0.93495934959349591"/>
    <n v="10.952380952380953"/>
  </r>
  <r>
    <x v="2"/>
    <x v="0"/>
    <x v="9"/>
    <x v="2"/>
    <n v="196"/>
    <n v="223"/>
    <n v="0.87892376681614348"/>
    <n v="9.3333333333333339"/>
  </r>
  <r>
    <x v="2"/>
    <x v="0"/>
    <x v="36"/>
    <x v="3"/>
    <n v="236"/>
    <n v="270"/>
    <n v="0.87407407407407411"/>
    <n v="11.238095238095237"/>
  </r>
  <r>
    <x v="2"/>
    <x v="0"/>
    <x v="11"/>
    <x v="3"/>
    <n v="236"/>
    <n v="273"/>
    <n v="0.86446886446886451"/>
    <n v="11.238095238095237"/>
  </r>
  <r>
    <x v="2"/>
    <x v="0"/>
    <x v="13"/>
    <x v="4"/>
    <n v="251"/>
    <n v="265"/>
    <n v="0.94716981132075473"/>
    <n v="11.952380952380953"/>
  </r>
  <r>
    <x v="2"/>
    <x v="0"/>
    <x v="14"/>
    <x v="3"/>
    <n v="292"/>
    <n v="315"/>
    <n v="0.92698412698412702"/>
    <n v="13.904761904761905"/>
  </r>
  <r>
    <x v="2"/>
    <x v="0"/>
    <x v="37"/>
    <x v="3"/>
    <n v="228"/>
    <n v="254"/>
    <n v="0.89763779527559051"/>
    <n v="10.857142857142858"/>
  </r>
  <r>
    <x v="2"/>
    <x v="0"/>
    <x v="32"/>
    <x v="5"/>
    <n v="535"/>
    <n v="554"/>
    <n v="0.96570397111913353"/>
    <n v="25.476190476190474"/>
  </r>
  <r>
    <x v="2"/>
    <x v="0"/>
    <x v="38"/>
    <x v="5"/>
    <n v="105"/>
    <n v="109"/>
    <n v="0.96330275229357798"/>
    <n v="5"/>
  </r>
  <r>
    <x v="2"/>
    <x v="0"/>
    <x v="17"/>
    <x v="6"/>
    <n v="248"/>
    <n v="264"/>
    <n v="0.93939393939393945"/>
    <n v="11.80952380952381"/>
  </r>
  <r>
    <x v="2"/>
    <x v="0"/>
    <x v="18"/>
    <x v="6"/>
    <n v="270"/>
    <n v="273"/>
    <n v="0.98901098901098905"/>
    <n v="12.857142857142858"/>
  </r>
  <r>
    <x v="2"/>
    <x v="0"/>
    <x v="19"/>
    <x v="7"/>
    <n v="458"/>
    <n v="488"/>
    <n v="0.93852459016393441"/>
    <n v="21.80952380952381"/>
  </r>
  <r>
    <x v="2"/>
    <x v="0"/>
    <x v="20"/>
    <x v="7"/>
    <n v="336"/>
    <n v="370"/>
    <n v="0.90810810810810816"/>
    <n v="16"/>
  </r>
  <r>
    <x v="2"/>
    <x v="0"/>
    <x v="21"/>
    <x v="7"/>
    <n v="447"/>
    <n v="484"/>
    <n v="0.92355371900826444"/>
    <n v="21.285714285714285"/>
  </r>
  <r>
    <x v="2"/>
    <x v="0"/>
    <x v="23"/>
    <x v="8"/>
    <n v="228"/>
    <n v="227"/>
    <n v="1.0044052863436124"/>
    <n v="10.857142857142858"/>
  </r>
  <r>
    <x v="2"/>
    <x v="0"/>
    <x v="24"/>
    <x v="8"/>
    <n v="214"/>
    <n v="233"/>
    <n v="0.91845493562231761"/>
    <n v="10.19047619047619"/>
  </r>
  <r>
    <x v="2"/>
    <x v="0"/>
    <x v="33"/>
    <x v="8"/>
    <n v="124"/>
    <n v="125"/>
    <n v="0.99199999999999999"/>
    <n v="5.9047619047619051"/>
  </r>
  <r>
    <x v="2"/>
    <x v="0"/>
    <x v="25"/>
    <x v="9"/>
    <n v="207"/>
    <n v="242"/>
    <n v="0.85537190082644632"/>
    <n v="9.8571428571428577"/>
  </r>
  <r>
    <x v="2"/>
    <x v="0"/>
    <x v="26"/>
    <x v="9"/>
    <n v="248"/>
    <n v="247"/>
    <n v="1.0040485829959513"/>
    <n v="11.80952380952381"/>
  </r>
  <r>
    <x v="2"/>
    <x v="0"/>
    <x v="27"/>
    <x v="9"/>
    <n v="286"/>
    <n v="313"/>
    <n v="0.91373801916932906"/>
    <n v="13.619047619047619"/>
  </r>
  <r>
    <x v="2"/>
    <x v="0"/>
    <x v="28"/>
    <x v="9"/>
    <n v="293"/>
    <n v="295"/>
    <n v="0.99322033898305084"/>
    <n v="13.952380952380953"/>
  </r>
  <r>
    <x v="2"/>
    <x v="0"/>
    <x v="29"/>
    <x v="10"/>
    <n v="403"/>
    <n v="422"/>
    <n v="0.95497630331753558"/>
    <n v="19.19047619047619"/>
  </r>
  <r>
    <x v="2"/>
    <x v="0"/>
    <x v="30"/>
    <x v="10"/>
    <n v="223"/>
    <n v="249"/>
    <n v="0.89558232931726911"/>
    <n v="10.619047619047619"/>
  </r>
  <r>
    <x v="2"/>
    <x v="0"/>
    <x v="31"/>
    <x v="10"/>
    <n v="166"/>
    <n v="183"/>
    <n v="0.90710382513661203"/>
    <n v="7.9047619047619051"/>
  </r>
  <r>
    <x v="3"/>
    <x v="1"/>
    <x v="0"/>
    <x v="0"/>
    <n v="255"/>
    <n v="262"/>
    <n v="0.97328244274809161"/>
    <n v="12.142857142857142"/>
  </r>
  <r>
    <x v="3"/>
    <x v="1"/>
    <x v="1"/>
    <x v="0"/>
    <n v="232"/>
    <n v="257"/>
    <n v="0.90272373540856032"/>
    <n v="11.047619047619047"/>
  </r>
  <r>
    <x v="3"/>
    <x v="1"/>
    <x v="2"/>
    <x v="0"/>
    <n v="216"/>
    <n v="232"/>
    <n v="0.93103448275862066"/>
    <n v="10.285714285714286"/>
  </r>
  <r>
    <x v="3"/>
    <x v="1"/>
    <x v="3"/>
    <x v="0"/>
    <n v="407"/>
    <n v="435"/>
    <n v="0.93563218390804592"/>
    <n v="19.38095238095238"/>
  </r>
  <r>
    <x v="3"/>
    <x v="1"/>
    <x v="4"/>
    <x v="1"/>
    <n v="229"/>
    <n v="255"/>
    <n v="0.89803921568627454"/>
    <n v="10.904761904761905"/>
  </r>
  <r>
    <x v="3"/>
    <x v="1"/>
    <x v="5"/>
    <x v="1"/>
    <n v="468"/>
    <n v="495"/>
    <n v="0.94545454545454544"/>
    <n v="22.285714285714285"/>
  </r>
  <r>
    <x v="3"/>
    <x v="1"/>
    <x v="6"/>
    <x v="1"/>
    <n v="446"/>
    <n v="488"/>
    <n v="0.91393442622950816"/>
    <n v="21.238095238095237"/>
  </r>
  <r>
    <x v="3"/>
    <x v="1"/>
    <x v="7"/>
    <x v="1"/>
    <n v="196"/>
    <n v="219"/>
    <n v="0.89497716894977164"/>
    <n v="9.3333333333333339"/>
  </r>
  <r>
    <x v="3"/>
    <x v="1"/>
    <x v="31"/>
    <x v="10"/>
    <n v="108"/>
    <n v="117"/>
    <n v="0.92307692307692313"/>
    <n v="5.1428571428571432"/>
  </r>
  <r>
    <x v="3"/>
    <x v="1"/>
    <x v="8"/>
    <x v="2"/>
    <n v="234"/>
    <n v="261"/>
    <n v="0.89655172413793105"/>
    <n v="11.142857142857142"/>
  </r>
  <r>
    <x v="3"/>
    <x v="1"/>
    <x v="9"/>
    <x v="2"/>
    <n v="209"/>
    <n v="234"/>
    <n v="0.89316239316239321"/>
    <n v="9.9523809523809526"/>
  </r>
  <r>
    <x v="3"/>
    <x v="1"/>
    <x v="10"/>
    <x v="3"/>
    <n v="222"/>
    <n v="250"/>
    <n v="0.88800000000000001"/>
    <n v="10.571428571428571"/>
  </r>
  <r>
    <x v="3"/>
    <x v="1"/>
    <x v="11"/>
    <x v="3"/>
    <n v="219"/>
    <n v="249"/>
    <n v="0.87951807228915657"/>
    <n v="10.428571428571429"/>
  </r>
  <r>
    <x v="3"/>
    <x v="1"/>
    <x v="13"/>
    <x v="4"/>
    <n v="275"/>
    <n v="299"/>
    <n v="0.91973244147157196"/>
    <n v="13.095238095238095"/>
  </r>
  <r>
    <x v="3"/>
    <x v="1"/>
    <x v="14"/>
    <x v="3"/>
    <n v="339"/>
    <n v="371"/>
    <n v="0.91374663072776285"/>
    <n v="16.142857142857142"/>
  </r>
  <r>
    <x v="3"/>
    <x v="1"/>
    <x v="39"/>
    <x v="3"/>
    <n v="168"/>
    <n v="187"/>
    <n v="0.89839572192513373"/>
    <n v="8"/>
  </r>
  <r>
    <x v="3"/>
    <x v="1"/>
    <x v="32"/>
    <x v="5"/>
    <n v="510"/>
    <n v="543"/>
    <n v="0.93922651933701662"/>
    <n v="24.285714285714285"/>
  </r>
  <r>
    <x v="3"/>
    <x v="1"/>
    <x v="38"/>
    <x v="5"/>
    <n v="214"/>
    <n v="240"/>
    <n v="0.89166666666666672"/>
    <n v="10.19047619047619"/>
  </r>
  <r>
    <x v="3"/>
    <x v="1"/>
    <x v="17"/>
    <x v="6"/>
    <n v="231"/>
    <n v="239"/>
    <n v="0.96652719665271969"/>
    <n v="11"/>
  </r>
  <r>
    <x v="3"/>
    <x v="1"/>
    <x v="18"/>
    <x v="6"/>
    <n v="253"/>
    <n v="262"/>
    <n v="0.96564885496183206"/>
    <n v="12.047619047619047"/>
  </r>
  <r>
    <x v="3"/>
    <x v="1"/>
    <x v="40"/>
    <x v="3"/>
    <n v="74"/>
    <n v="66"/>
    <n v="1.1212121212121211"/>
    <n v="3.5238095238095237"/>
  </r>
  <r>
    <x v="3"/>
    <x v="1"/>
    <x v="19"/>
    <x v="7"/>
    <n v="405"/>
    <n v="437"/>
    <n v="0.92677345537757438"/>
    <n v="19.285714285714285"/>
  </r>
  <r>
    <x v="3"/>
    <x v="1"/>
    <x v="20"/>
    <x v="7"/>
    <n v="353"/>
    <n v="391"/>
    <n v="0.90281329923273657"/>
    <n v="16.80952380952381"/>
  </r>
  <r>
    <x v="3"/>
    <x v="1"/>
    <x v="21"/>
    <x v="7"/>
    <n v="442"/>
    <n v="475"/>
    <n v="0.93052631578947365"/>
    <n v="21.047619047619047"/>
  </r>
  <r>
    <x v="3"/>
    <x v="1"/>
    <x v="23"/>
    <x v="8"/>
    <n v="204"/>
    <n v="202"/>
    <n v="1.0099009900990099"/>
    <n v="9.7142857142857135"/>
  </r>
  <r>
    <x v="3"/>
    <x v="1"/>
    <x v="24"/>
    <x v="8"/>
    <n v="209"/>
    <n v="227"/>
    <n v="0.92070484581497802"/>
    <n v="9.9523809523809526"/>
  </r>
  <r>
    <x v="3"/>
    <x v="1"/>
    <x v="33"/>
    <x v="8"/>
    <n v="151"/>
    <n v="163"/>
    <n v="0.92638036809815949"/>
    <n v="7.1904761904761907"/>
  </r>
  <r>
    <x v="3"/>
    <x v="1"/>
    <x v="25"/>
    <x v="9"/>
    <n v="206"/>
    <n v="214"/>
    <n v="0.96261682242990654"/>
    <n v="9.8095238095238102"/>
  </r>
  <r>
    <x v="3"/>
    <x v="1"/>
    <x v="26"/>
    <x v="9"/>
    <n v="189"/>
    <n v="191"/>
    <n v="0.98952879581151831"/>
    <n v="9"/>
  </r>
  <r>
    <x v="3"/>
    <x v="1"/>
    <x v="27"/>
    <x v="9"/>
    <n v="318"/>
    <n v="336"/>
    <n v="0.9464285714285714"/>
    <n v="15.142857142857142"/>
  </r>
  <r>
    <x v="3"/>
    <x v="1"/>
    <x v="28"/>
    <x v="9"/>
    <n v="226"/>
    <n v="225"/>
    <n v="1.0044444444444445"/>
    <n v="10.761904761904763"/>
  </r>
  <r>
    <x v="3"/>
    <x v="1"/>
    <x v="29"/>
    <x v="10"/>
    <n v="299"/>
    <n v="334"/>
    <n v="0.89520958083832336"/>
    <n v="14.238095238095237"/>
  </r>
  <r>
    <x v="3"/>
    <x v="1"/>
    <x v="30"/>
    <x v="10"/>
    <n v="246"/>
    <n v="264"/>
    <n v="0.93181818181818177"/>
    <n v="11.714285714285714"/>
  </r>
  <r>
    <x v="3"/>
    <x v="1"/>
    <x v="41"/>
    <x v="10"/>
    <n v="86"/>
    <n v="89"/>
    <n v="0.9662921348314607"/>
    <n v="4.0952380952380949"/>
  </r>
  <r>
    <x v="4"/>
    <x v="1"/>
    <x v="0"/>
    <x v="0"/>
    <n v="221"/>
    <n v="232"/>
    <n v="0.95258620689655171"/>
    <n v="10.523809523809524"/>
  </r>
  <r>
    <x v="4"/>
    <x v="1"/>
    <x v="1"/>
    <x v="0"/>
    <n v="232"/>
    <n v="264"/>
    <n v="0.87878787878787878"/>
    <n v="11.047619047619047"/>
  </r>
  <r>
    <x v="4"/>
    <x v="1"/>
    <x v="2"/>
    <x v="0"/>
    <n v="180"/>
    <n v="191"/>
    <n v="0.94240837696335078"/>
    <n v="8.5714285714285712"/>
  </r>
  <r>
    <x v="4"/>
    <x v="1"/>
    <x v="3"/>
    <x v="0"/>
    <n v="391"/>
    <n v="411"/>
    <n v="0.95133819951338194"/>
    <n v="18.61904761904762"/>
  </r>
  <r>
    <x v="4"/>
    <x v="1"/>
    <x v="4"/>
    <x v="1"/>
    <n v="253"/>
    <n v="274"/>
    <n v="0.92335766423357668"/>
    <n v="12.047619047619047"/>
  </r>
  <r>
    <x v="4"/>
    <x v="1"/>
    <x v="5"/>
    <x v="1"/>
    <n v="448"/>
    <n v="482"/>
    <n v="0.9294605809128631"/>
    <n v="21.333333333333332"/>
  </r>
  <r>
    <x v="4"/>
    <x v="1"/>
    <x v="6"/>
    <x v="1"/>
    <n v="435"/>
    <n v="487"/>
    <n v="0.89322381930184802"/>
    <n v="20.714285714285715"/>
  </r>
  <r>
    <x v="4"/>
    <x v="1"/>
    <x v="7"/>
    <x v="1"/>
    <n v="188"/>
    <n v="201"/>
    <n v="0.93532338308457708"/>
    <n v="8.9523809523809526"/>
  </r>
  <r>
    <x v="4"/>
    <x v="1"/>
    <x v="31"/>
    <x v="10"/>
    <n v="119"/>
    <n v="133"/>
    <n v="0.89473684210526316"/>
    <n v="5.666666666666667"/>
  </r>
  <r>
    <x v="4"/>
    <x v="1"/>
    <x v="8"/>
    <x v="2"/>
    <n v="280"/>
    <n v="312"/>
    <n v="0.89743589743589747"/>
    <n v="13.333333333333334"/>
  </r>
  <r>
    <x v="4"/>
    <x v="1"/>
    <x v="9"/>
    <x v="2"/>
    <n v="187"/>
    <n v="212"/>
    <n v="0.88207547169811318"/>
    <n v="8.9047619047619051"/>
  </r>
  <r>
    <x v="4"/>
    <x v="1"/>
    <x v="11"/>
    <x v="3"/>
    <n v="250"/>
    <n v="300"/>
    <n v="0.83333333333333337"/>
    <n v="11.904761904761905"/>
  </r>
  <r>
    <x v="4"/>
    <x v="1"/>
    <x v="14"/>
    <x v="3"/>
    <n v="319"/>
    <n v="350"/>
    <n v="0.91142857142857148"/>
    <n v="15.19047619047619"/>
  </r>
  <r>
    <x v="4"/>
    <x v="1"/>
    <x v="13"/>
    <x v="4"/>
    <n v="313"/>
    <n v="343"/>
    <n v="0.91253644314868809"/>
    <n v="14.904761904761905"/>
  </r>
  <r>
    <x v="4"/>
    <x v="1"/>
    <x v="36"/>
    <x v="3"/>
    <n v="166"/>
    <n v="172"/>
    <n v="0.96511627906976749"/>
    <n v="7.9047619047619051"/>
  </r>
  <r>
    <x v="4"/>
    <x v="1"/>
    <x v="42"/>
    <x v="3"/>
    <n v="112"/>
    <n v="132"/>
    <n v="0.84848484848484851"/>
    <n v="5.333333333333333"/>
  </r>
  <r>
    <x v="4"/>
    <x v="1"/>
    <x v="32"/>
    <x v="5"/>
    <n v="474"/>
    <n v="513"/>
    <n v="0.92397660818713445"/>
    <n v="22.571428571428573"/>
  </r>
  <r>
    <x v="4"/>
    <x v="1"/>
    <x v="38"/>
    <x v="5"/>
    <n v="212"/>
    <n v="240"/>
    <n v="0.8833333333333333"/>
    <n v="10.095238095238095"/>
  </r>
  <r>
    <x v="4"/>
    <x v="1"/>
    <x v="17"/>
    <x v="6"/>
    <n v="242"/>
    <n v="255"/>
    <n v="0.94901960784313721"/>
    <n v="11.523809523809524"/>
  </r>
  <r>
    <x v="4"/>
    <x v="1"/>
    <x v="18"/>
    <x v="6"/>
    <n v="218"/>
    <n v="213"/>
    <n v="1.0234741784037558"/>
    <n v="10.380952380952381"/>
  </r>
  <r>
    <x v="4"/>
    <x v="1"/>
    <x v="40"/>
    <x v="3"/>
    <n v="133"/>
    <n v="131"/>
    <n v="1.0152671755725191"/>
    <n v="6.333333333333333"/>
  </r>
  <r>
    <x v="4"/>
    <x v="1"/>
    <x v="19"/>
    <x v="7"/>
    <n v="378"/>
    <n v="398"/>
    <n v="0.94974874371859297"/>
    <n v="18"/>
  </r>
  <r>
    <x v="4"/>
    <x v="1"/>
    <x v="20"/>
    <x v="7"/>
    <n v="351"/>
    <n v="384"/>
    <n v="0.9140625"/>
    <n v="16.714285714285715"/>
  </r>
  <r>
    <x v="4"/>
    <x v="1"/>
    <x v="21"/>
    <x v="7"/>
    <n v="423"/>
    <n v="470"/>
    <n v="0.9"/>
    <n v="20.142857142857142"/>
  </r>
  <r>
    <x v="4"/>
    <x v="1"/>
    <x v="23"/>
    <x v="8"/>
    <n v="179"/>
    <n v="195"/>
    <n v="0.91794871794871791"/>
    <n v="8.5238095238095237"/>
  </r>
  <r>
    <x v="4"/>
    <x v="1"/>
    <x v="24"/>
    <x v="8"/>
    <n v="188"/>
    <n v="204"/>
    <n v="0.92156862745098034"/>
    <n v="8.9523809523809526"/>
  </r>
  <r>
    <x v="4"/>
    <x v="1"/>
    <x v="33"/>
    <x v="8"/>
    <n v="163"/>
    <n v="167"/>
    <n v="0.9760479041916168"/>
    <n v="7.7619047619047619"/>
  </r>
  <r>
    <x v="4"/>
    <x v="1"/>
    <x v="25"/>
    <x v="9"/>
    <n v="227"/>
    <n v="211"/>
    <n v="1.0758293838862558"/>
    <n v="10.80952380952381"/>
  </r>
  <r>
    <x v="4"/>
    <x v="1"/>
    <x v="26"/>
    <x v="9"/>
    <n v="176"/>
    <n v="169"/>
    <n v="1.0414201183431953"/>
    <n v="8.3809523809523814"/>
  </r>
  <r>
    <x v="4"/>
    <x v="1"/>
    <x v="27"/>
    <x v="9"/>
    <n v="315"/>
    <n v="341"/>
    <n v="0.92375366568914952"/>
    <n v="15"/>
  </r>
  <r>
    <x v="4"/>
    <x v="1"/>
    <x v="28"/>
    <x v="9"/>
    <n v="198"/>
    <n v="202"/>
    <n v="0.98019801980198018"/>
    <n v="9.4285714285714288"/>
  </r>
  <r>
    <x v="4"/>
    <x v="1"/>
    <x v="30"/>
    <x v="10"/>
    <n v="429"/>
    <n v="480"/>
    <n v="0.89375000000000004"/>
    <n v="20.428571428571427"/>
  </r>
  <r>
    <x v="4"/>
    <x v="1"/>
    <x v="41"/>
    <x v="10"/>
    <n v="197"/>
    <n v="217"/>
    <n v="0.90783410138248843"/>
    <n v="9.3809523809523814"/>
  </r>
  <r>
    <x v="5"/>
    <x v="1"/>
    <x v="0"/>
    <x v="0"/>
    <n v="77"/>
    <n v="78"/>
    <n v="0.98717948717948723"/>
    <n v="3.6666666666666665"/>
  </r>
  <r>
    <x v="5"/>
    <x v="1"/>
    <x v="43"/>
    <x v="0"/>
    <n v="86"/>
    <n v="67"/>
    <n v="1.2835820895522387"/>
    <n v="4.0952380952380949"/>
  </r>
  <r>
    <x v="5"/>
    <x v="1"/>
    <x v="1"/>
    <x v="0"/>
    <n v="231"/>
    <n v="244"/>
    <n v="0.94672131147540983"/>
    <n v="11"/>
  </r>
  <r>
    <x v="5"/>
    <x v="1"/>
    <x v="2"/>
    <x v="0"/>
    <n v="50"/>
    <n v="52"/>
    <n v="0.96153846153846156"/>
    <n v="2.3809523809523809"/>
  </r>
  <r>
    <x v="5"/>
    <x v="1"/>
    <x v="44"/>
    <x v="0"/>
    <n v="406"/>
    <n v="429"/>
    <n v="0.94638694638694643"/>
    <n v="19.333333333333332"/>
  </r>
  <r>
    <x v="5"/>
    <x v="1"/>
    <x v="4"/>
    <x v="1"/>
    <n v="204"/>
    <n v="202"/>
    <n v="1.0099009900990099"/>
    <n v="9.7142857142857135"/>
  </r>
  <r>
    <x v="5"/>
    <x v="1"/>
    <x v="5"/>
    <x v="1"/>
    <n v="458"/>
    <n v="518"/>
    <n v="0.88416988416988418"/>
    <n v="21.80952380952381"/>
  </r>
  <r>
    <x v="5"/>
    <x v="1"/>
    <x v="6"/>
    <x v="1"/>
    <n v="464"/>
    <n v="513"/>
    <n v="0.90448343079922022"/>
    <n v="22.095238095238095"/>
  </r>
  <r>
    <x v="5"/>
    <x v="1"/>
    <x v="7"/>
    <x v="1"/>
    <n v="234"/>
    <n v="248"/>
    <n v="0.94354838709677424"/>
    <n v="11.142857142857142"/>
  </r>
  <r>
    <x v="5"/>
    <x v="1"/>
    <x v="31"/>
    <x v="10"/>
    <n v="160"/>
    <n v="170"/>
    <n v="0.94117647058823528"/>
    <n v="7.6190476190476186"/>
  </r>
  <r>
    <x v="5"/>
    <x v="1"/>
    <x v="8"/>
    <x v="2"/>
    <n v="264"/>
    <n v="288"/>
    <n v="0.91666666666666663"/>
    <n v="12.571428571428571"/>
  </r>
  <r>
    <x v="5"/>
    <x v="1"/>
    <x v="45"/>
    <x v="2"/>
    <n v="222"/>
    <n v="249"/>
    <n v="0.89156626506024095"/>
    <n v="10.571428571428571"/>
  </r>
  <r>
    <x v="5"/>
    <x v="1"/>
    <x v="11"/>
    <x v="3"/>
    <n v="244"/>
    <n v="269"/>
    <n v="0.90706319702602234"/>
    <n v="11.619047619047619"/>
  </r>
  <r>
    <x v="5"/>
    <x v="1"/>
    <x v="14"/>
    <x v="3"/>
    <n v="261"/>
    <n v="288"/>
    <n v="0.90625"/>
    <n v="12.428571428571429"/>
  </r>
  <r>
    <x v="5"/>
    <x v="1"/>
    <x v="46"/>
    <x v="4"/>
    <n v="401"/>
    <n v="444"/>
    <n v="0.90315315315315314"/>
    <n v="19.095238095238095"/>
  </r>
  <r>
    <x v="5"/>
    <x v="1"/>
    <x v="47"/>
    <x v="4"/>
    <n v="63"/>
    <n v="65"/>
    <n v="0.96923076923076923"/>
    <n v="3"/>
  </r>
  <r>
    <x v="5"/>
    <x v="1"/>
    <x v="16"/>
    <x v="5"/>
    <n v="508"/>
    <n v="533"/>
    <n v="0.95309568480300189"/>
    <n v="24.19047619047619"/>
  </r>
  <r>
    <x v="5"/>
    <x v="1"/>
    <x v="38"/>
    <x v="5"/>
    <n v="239"/>
    <n v="273"/>
    <n v="0.87545787545787546"/>
    <n v="11.380952380952381"/>
  </r>
  <r>
    <x v="5"/>
    <x v="1"/>
    <x v="17"/>
    <x v="6"/>
    <n v="110"/>
    <n v="126"/>
    <n v="0.87301587301587302"/>
    <n v="5.2380952380952381"/>
  </r>
  <r>
    <x v="5"/>
    <x v="1"/>
    <x v="18"/>
    <x v="6"/>
    <n v="219"/>
    <n v="230"/>
    <n v="0.95217391304347831"/>
    <n v="10.428571428571429"/>
  </r>
  <r>
    <x v="5"/>
    <x v="1"/>
    <x v="40"/>
    <x v="3"/>
    <n v="188"/>
    <n v="208"/>
    <n v="0.90384615384615385"/>
    <n v="8.9523809523809526"/>
  </r>
  <r>
    <x v="5"/>
    <x v="1"/>
    <x v="19"/>
    <x v="7"/>
    <n v="366"/>
    <n v="407"/>
    <n v="0.89926289926289926"/>
    <n v="17.428571428571427"/>
  </r>
  <r>
    <x v="5"/>
    <x v="1"/>
    <x v="20"/>
    <x v="7"/>
    <n v="340"/>
    <n v="373"/>
    <n v="0.91152815013404831"/>
    <n v="16.19047619047619"/>
  </r>
  <r>
    <x v="5"/>
    <x v="1"/>
    <x v="21"/>
    <x v="7"/>
    <n v="409"/>
    <n v="443"/>
    <n v="0.92325056433408581"/>
    <n v="19.476190476190474"/>
  </r>
  <r>
    <x v="5"/>
    <x v="1"/>
    <x v="23"/>
    <x v="8"/>
    <n v="225"/>
    <n v="230"/>
    <n v="0.97826086956521741"/>
    <n v="10.714285714285714"/>
  </r>
  <r>
    <x v="5"/>
    <x v="1"/>
    <x v="24"/>
    <x v="8"/>
    <n v="160"/>
    <n v="179"/>
    <n v="0.8938547486033519"/>
    <n v="7.6190476190476186"/>
  </r>
  <r>
    <x v="5"/>
    <x v="1"/>
    <x v="33"/>
    <x v="8"/>
    <n v="136"/>
    <n v="140"/>
    <n v="0.97142857142857142"/>
    <n v="6.4761904761904763"/>
  </r>
  <r>
    <x v="5"/>
    <x v="1"/>
    <x v="25"/>
    <x v="9"/>
    <n v="283"/>
    <n v="294"/>
    <n v="0.9625850340136054"/>
    <n v="13.476190476190476"/>
  </r>
  <r>
    <x v="5"/>
    <x v="1"/>
    <x v="26"/>
    <x v="9"/>
    <n v="0"/>
    <n v="0"/>
    <n v="0"/>
    <n v="0"/>
  </r>
  <r>
    <x v="5"/>
    <x v="1"/>
    <x v="27"/>
    <x v="9"/>
    <n v="412"/>
    <n v="436"/>
    <n v="0.94495412844036697"/>
    <n v="19.61904761904762"/>
  </r>
  <r>
    <x v="5"/>
    <x v="1"/>
    <x v="28"/>
    <x v="9"/>
    <n v="235"/>
    <n v="240"/>
    <n v="0.97916666666666663"/>
    <n v="11.19047619047619"/>
  </r>
  <r>
    <x v="5"/>
    <x v="1"/>
    <x v="30"/>
    <x v="10"/>
    <n v="335"/>
    <n v="374"/>
    <n v="0.89572192513368987"/>
    <n v="15.952380952380953"/>
  </r>
  <r>
    <x v="5"/>
    <x v="1"/>
    <x v="41"/>
    <x v="10"/>
    <n v="211"/>
    <n v="230"/>
    <n v="0.91739130434782612"/>
    <n v="10.047619047619047"/>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C89E18F-4595-4744-B50F-EB6B7911EA09}" name="Seen/Scheduled" cacheId="9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2:C4" firstHeaderRow="0" firstDataRow="1" firstDataCol="1"/>
  <pivotFields count="8">
    <pivotField axis="axisRow" showAll="0">
      <items count="7">
        <item x="0"/>
        <item x="1"/>
        <item x="2"/>
        <item x="3"/>
        <item x="4"/>
        <item x="5"/>
        <item t="default"/>
      </items>
    </pivotField>
    <pivotField axis="axisRow" showAll="0">
      <items count="3">
        <item x="0"/>
        <item x="1"/>
        <item t="default"/>
      </items>
    </pivotField>
    <pivotField axis="axisRow" showAll="0">
      <items count="49">
        <item h="1" x="19"/>
        <item h="1" x="5"/>
        <item h="1" x="21"/>
        <item h="1" x="31"/>
        <item h="1" x="8"/>
        <item h="1" x="13"/>
        <item h="1" x="46"/>
        <item h="1" x="36"/>
        <item h="1" x="10"/>
        <item h="1" x="11"/>
        <item h="1" x="24"/>
        <item h="1" x="18"/>
        <item h="1" x="3"/>
        <item h="1" x="44"/>
        <item h="1" x="37"/>
        <item h="1" x="15"/>
        <item h="1" x="12"/>
        <item h="1" x="39"/>
        <item h="1" x="42"/>
        <item h="1" x="28"/>
        <item h="1" x="35"/>
        <item h="1" x="25"/>
        <item h="1" x="47"/>
        <item h="1" x="22"/>
        <item h="1" x="23"/>
        <item h="1" x="26"/>
        <item h="1" x="2"/>
        <item h="1" x="38"/>
        <item h="1" x="20"/>
        <item h="1" x="7"/>
        <item h="1" x="17"/>
        <item h="1" x="41"/>
        <item h="1" x="40"/>
        <item h="1" x="34"/>
        <item h="1" x="27"/>
        <item h="1" x="14"/>
        <item h="1" x="0"/>
        <item x="30"/>
        <item h="1" x="43"/>
        <item h="1" x="4"/>
        <item h="1" x="9"/>
        <item h="1" x="45"/>
        <item h="1" x="1"/>
        <item h="1" x="29"/>
        <item h="1" x="32"/>
        <item h="1" x="16"/>
        <item h="1" x="6"/>
        <item h="1" x="33"/>
        <item t="default"/>
      </items>
    </pivotField>
    <pivotField axis="axisRow" showAll="0">
      <items count="12">
        <item h="1" x="1"/>
        <item h="1" sd="0" x="0"/>
        <item h="1" sd="0" x="5"/>
        <item h="1" sd="0" x="4"/>
        <item sd="0" x="10"/>
        <item h="1" sd="0" x="7"/>
        <item h="1" sd="0" x="8"/>
        <item h="1" sd="0" x="3"/>
        <item h="1" sd="0" x="9"/>
        <item h="1" sd="0" x="6"/>
        <item h="1" sd="0" x="2"/>
        <item t="default"/>
      </items>
    </pivotField>
    <pivotField dataField="1" showAll="0"/>
    <pivotField dataField="1" showAll="0"/>
    <pivotField numFmtId="185" showAll="0"/>
    <pivotField numFmtId="2" showAll="0"/>
  </pivotFields>
  <rowFields count="4">
    <field x="3"/>
    <field x="2"/>
    <field x="1"/>
    <field x="0"/>
  </rowFields>
  <rowItems count="2">
    <i>
      <x v="4"/>
    </i>
    <i t="grand">
      <x/>
    </i>
  </rowItems>
  <colFields count="1">
    <field x="-2"/>
  </colFields>
  <colItems count="2">
    <i>
      <x/>
    </i>
    <i i="1">
      <x v="1"/>
    </i>
  </colItems>
  <dataFields count="2">
    <dataField name="Sum of Scheduled" fld="5" baseField="0" baseItem="0"/>
    <dataField name="Sum of Seen" fld="4" baseField="0" baseItem="0"/>
  </dataFields>
  <chartFormats count="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27CBE47-280A-E74C-BDF9-7AA890FEC1B8}" name="Average" cacheId="9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R3:S5" firstHeaderRow="1" firstDataRow="1" firstDataCol="1"/>
  <pivotFields count="8">
    <pivotField axis="axisRow" showAll="0">
      <items count="7">
        <item x="0"/>
        <item x="1"/>
        <item x="2"/>
        <item x="3"/>
        <item x="4"/>
        <item x="5"/>
        <item t="default"/>
      </items>
    </pivotField>
    <pivotField axis="axisRow" showAll="0">
      <items count="3">
        <item x="0"/>
        <item x="1"/>
        <item t="default"/>
      </items>
    </pivotField>
    <pivotField axis="axisRow" showAll="0">
      <items count="49">
        <item h="1" x="19"/>
        <item h="1" x="5"/>
        <item h="1" x="21"/>
        <item h="1" x="31"/>
        <item h="1" x="8"/>
        <item h="1" x="13"/>
        <item h="1" x="46"/>
        <item h="1" x="36"/>
        <item h="1" x="10"/>
        <item h="1" x="11"/>
        <item h="1" x="24"/>
        <item h="1" x="18"/>
        <item h="1" x="3"/>
        <item h="1" x="44"/>
        <item h="1" x="37"/>
        <item h="1" x="15"/>
        <item h="1" x="12"/>
        <item h="1" x="39"/>
        <item h="1" x="42"/>
        <item h="1" x="28"/>
        <item h="1" x="35"/>
        <item h="1" x="25"/>
        <item h="1" x="47"/>
        <item h="1" x="22"/>
        <item h="1" x="23"/>
        <item h="1" x="26"/>
        <item h="1" x="2"/>
        <item h="1" x="38"/>
        <item h="1" x="20"/>
        <item h="1" x="7"/>
        <item h="1" x="17"/>
        <item h="1" x="41"/>
        <item h="1" x="40"/>
        <item h="1" x="34"/>
        <item h="1" x="27"/>
        <item h="1" x="14"/>
        <item h="1" x="0"/>
        <item x="30"/>
        <item h="1" x="43"/>
        <item h="1" x="4"/>
        <item h="1" x="9"/>
        <item h="1" x="45"/>
        <item h="1" x="1"/>
        <item h="1" x="29"/>
        <item h="1" x="32"/>
        <item h="1" x="16"/>
        <item h="1" x="6"/>
        <item h="1" x="33"/>
        <item t="default"/>
      </items>
    </pivotField>
    <pivotField axis="axisRow" showAll="0">
      <items count="12">
        <item h="1" x="1"/>
        <item h="1" x="0"/>
        <item h="1" sd="0" x="5"/>
        <item h="1" sd="0" x="4"/>
        <item sd="0" x="10"/>
        <item h="1" sd="0" x="7"/>
        <item h="1" sd="0" x="8"/>
        <item h="1" sd="0" x="3"/>
        <item h="1" sd="0" x="9"/>
        <item h="1" sd="0" x="6"/>
        <item h="1" sd="0" x="2"/>
        <item t="default"/>
      </items>
    </pivotField>
    <pivotField showAll="0"/>
    <pivotField showAll="0"/>
    <pivotField numFmtId="185" showAll="0"/>
    <pivotField dataField="1" numFmtId="2" showAll="0"/>
  </pivotFields>
  <rowFields count="4">
    <field x="3"/>
    <field x="2"/>
    <field x="1"/>
    <field x="0"/>
  </rowFields>
  <rowItems count="2">
    <i>
      <x v="4"/>
    </i>
    <i t="grand">
      <x/>
    </i>
  </rowItems>
  <colItems count="1">
    <i/>
  </colItems>
  <dataFields count="1">
    <dataField name="Average of Average" fld="7" subtotal="average" baseField="0" baseItem="0" numFmtId="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1CDC9-CC31-8041-A50E-7C75823AC099}" name="Percentage" cacheId="99"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O3:P14" firstHeaderRow="1" firstDataRow="1" firstDataCol="1"/>
  <pivotFields count="8">
    <pivotField axis="axisRow" showAll="0">
      <items count="7">
        <item x="0"/>
        <item x="1"/>
        <item x="2"/>
        <item x="3"/>
        <item x="4"/>
        <item x="5"/>
        <item t="default"/>
      </items>
    </pivotField>
    <pivotField axis="axisRow" showAll="0">
      <items count="3">
        <item x="0"/>
        <item x="1"/>
        <item t="default"/>
      </items>
    </pivotField>
    <pivotField axis="axisRow" showAll="0">
      <items count="49">
        <item h="1" x="19"/>
        <item h="1" x="5"/>
        <item h="1" x="21"/>
        <item h="1" x="31"/>
        <item h="1" x="8"/>
        <item h="1" x="13"/>
        <item h="1" x="46"/>
        <item h="1" x="36"/>
        <item h="1" x="10"/>
        <item h="1" x="11"/>
        <item h="1" x="24"/>
        <item h="1" x="18"/>
        <item h="1" x="3"/>
        <item h="1" x="44"/>
        <item h="1" x="37"/>
        <item h="1" x="15"/>
        <item h="1" x="12"/>
        <item h="1" x="39"/>
        <item h="1" x="42"/>
        <item h="1" x="28"/>
        <item h="1" x="35"/>
        <item h="1" x="25"/>
        <item h="1" x="47"/>
        <item h="1" x="22"/>
        <item h="1" x="23"/>
        <item h="1" x="26"/>
        <item h="1" x="2"/>
        <item h="1" x="38"/>
        <item h="1" x="20"/>
        <item h="1" x="7"/>
        <item h="1" x="17"/>
        <item h="1" x="41"/>
        <item h="1" x="40"/>
        <item h="1" x="34"/>
        <item h="1" x="27"/>
        <item h="1" x="14"/>
        <item h="1" x="0"/>
        <item x="30"/>
        <item h="1" x="43"/>
        <item h="1" x="4"/>
        <item h="1" x="9"/>
        <item h="1" x="45"/>
        <item h="1" x="1"/>
        <item h="1" x="29"/>
        <item h="1" x="32"/>
        <item h="1" x="16"/>
        <item h="1" x="6"/>
        <item h="1" x="33"/>
        <item t="default"/>
      </items>
    </pivotField>
    <pivotField axis="axisRow" showAll="0">
      <items count="12">
        <item h="1" x="1"/>
        <item h="1" x="0"/>
        <item h="1" x="5"/>
        <item h="1" sd="0" x="4"/>
        <item x="10"/>
        <item h="1" sd="0" x="7"/>
        <item h="1" sd="0" x="8"/>
        <item h="1" sd="0" x="3"/>
        <item h="1" sd="0" x="9"/>
        <item h="1" sd="0" x="6"/>
        <item h="1" sd="0" x="2"/>
        <item t="default"/>
      </items>
    </pivotField>
    <pivotField showAll="0"/>
    <pivotField showAll="0"/>
    <pivotField dataField="1" numFmtId="185" showAll="0"/>
    <pivotField numFmtId="2" showAll="0"/>
  </pivotFields>
  <rowFields count="4">
    <field x="3"/>
    <field x="2"/>
    <field x="1"/>
    <field x="0"/>
  </rowFields>
  <rowItems count="11">
    <i>
      <x v="4"/>
    </i>
    <i r="1">
      <x v="37"/>
    </i>
    <i r="2">
      <x/>
    </i>
    <i r="3">
      <x/>
    </i>
    <i r="3">
      <x v="1"/>
    </i>
    <i r="3">
      <x v="2"/>
    </i>
    <i r="2">
      <x v="1"/>
    </i>
    <i r="3">
      <x v="3"/>
    </i>
    <i r="3">
      <x v="4"/>
    </i>
    <i r="3">
      <x v="5"/>
    </i>
    <i t="grand">
      <x/>
    </i>
  </rowItems>
  <colItems count="1">
    <i/>
  </colItems>
  <dataFields count="1">
    <dataField name="Average of Percentage" fld="6" subtotal="average" baseField="0" baseItem="0" numFmtId="185"/>
  </dataFields>
  <chartFormats count="1">
    <chartFormat chart="0" format="0"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x14:conditionalFormats count="1">
          <x14:conditionalFormat priority="1" id="{CDEB5631-38ED-764E-B97F-ACDF58EBF7AD}">
            <x14:pivotAreas count="1">
              <pivotArea type="data" outline="0" collapsedLevelsAreSubtotals="1" fieldPosition="0">
                <references count="1">
                  <reference field="4294967294" count="1" selected="0">
                    <x v="0"/>
                  </reference>
                </references>
              </pivotArea>
            </x14:pivotAreas>
          </x14:conditionalFormat>
        </x14:conditionalFormats>
      </x14:pivotTableDefinition>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1" xr10:uid="{DFB90FC2-541A-FF44-BD6B-3C8991527709}" sourceName="Month">
  <pivotTables>
    <pivotTable tabId="19" name="Average"/>
    <pivotTable tabId="19" name="Percentage"/>
    <pivotTable tabId="19" name="Seen/Scheduled"/>
  </pivotTables>
  <data>
    <tabular pivotCacheId="858571159">
      <items count="6">
        <i x="0" s="1"/>
        <i x="1" s="1"/>
        <i x="2" s="1"/>
        <i x="3" s="1"/>
        <i x="4" s="1"/>
        <i x="5"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Quarter" xr10:uid="{B453A350-2340-DD43-BBC7-04096E6262AC}" sourceName="Quarter">
  <pivotTables>
    <pivotTable tabId="19" name="Average"/>
    <pivotTable tabId="19" name="Percentage"/>
    <pivotTable tabId="19" name="Seen/Scheduled"/>
  </pivotTables>
  <data>
    <tabular pivotCacheId="858571159">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inician2" xr10:uid="{A6ED5903-AA73-2F4F-ADBA-9A6DD675B7AB}" sourceName="Clinician">
  <pivotTables>
    <pivotTable tabId="19" name="Average"/>
    <pivotTable tabId="19" name="Percentage"/>
    <pivotTable tabId="19" name="Seen/Scheduled"/>
  </pivotTables>
  <data>
    <tabular pivotCacheId="858571159">
      <items count="48">
        <i x="31"/>
        <i x="41"/>
        <i x="30" s="1"/>
        <i x="29"/>
        <i x="19" nd="1"/>
        <i x="5" nd="1"/>
        <i x="21" nd="1"/>
        <i x="8" nd="1"/>
        <i x="13" nd="1"/>
        <i x="46" nd="1"/>
        <i x="36" nd="1"/>
        <i x="10" nd="1"/>
        <i x="11" nd="1"/>
        <i x="24" nd="1"/>
        <i x="18" nd="1"/>
        <i x="3" nd="1"/>
        <i x="44" nd="1"/>
        <i x="37" nd="1"/>
        <i x="15" nd="1"/>
        <i x="12" nd="1"/>
        <i x="39" nd="1"/>
        <i x="42" nd="1"/>
        <i x="28" nd="1"/>
        <i x="35" nd="1"/>
        <i x="25" nd="1"/>
        <i x="47" nd="1"/>
        <i x="22" nd="1"/>
        <i x="23" nd="1"/>
        <i x="26" nd="1"/>
        <i x="2" nd="1"/>
        <i x="38" nd="1"/>
        <i x="20" nd="1"/>
        <i x="7" nd="1"/>
        <i x="17" nd="1"/>
        <i x="40" nd="1"/>
        <i x="34" nd="1"/>
        <i x="27" nd="1"/>
        <i x="14" nd="1"/>
        <i x="0" nd="1"/>
        <i x="43" nd="1"/>
        <i x="4" nd="1"/>
        <i x="9" nd="1"/>
        <i x="45" nd="1"/>
        <i x="1" nd="1"/>
        <i x="32" nd="1"/>
        <i x="16" nd="1"/>
        <i x="6" nd="1"/>
        <i x="33" nd="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linic2" xr10:uid="{BC958537-45DA-BD41-BBE6-A75E032D26C6}" sourceName="Clinic">
  <pivotTables>
    <pivotTable tabId="19" name="Average"/>
    <pivotTable tabId="19" name="Percentage"/>
    <pivotTable tabId="19" name="Seen/Scheduled"/>
  </pivotTables>
  <data>
    <tabular pivotCacheId="858571159">
      <items count="11">
        <i x="10" s="1"/>
        <i x="1" nd="1"/>
        <i x="0" nd="1"/>
        <i x="5" nd="1"/>
        <i x="4" nd="1"/>
        <i x="7" nd="1"/>
        <i x="8" nd="1"/>
        <i x="3" nd="1"/>
        <i x="9" nd="1"/>
        <i x="6" nd="1"/>
        <i x="2"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onth 1" xr10:uid="{12BF76AA-1FE1-994C-B186-1AC2823FA4EA}" cache="Slicer_Month1" caption="Month" rowHeight="251883"/>
  <slicer name="Quarter" xr10:uid="{A1C9D125-BD49-0F4C-8897-241D1B3FB4DF}" cache="Slicer_Quarter" caption="Quarter" rowHeight="251883"/>
  <slicer name="Clinician 2" xr10:uid="{D323AB85-FBAF-164F-AA70-786594AEF7E4}" cache="Slicer_Clinician2" caption="Clinician" rowHeight="251883"/>
  <slicer name="Clinic 2" xr10:uid="{027472F2-8E01-5745-B3A5-A9B34B9BBCF4}" cache="Slicer_Clinic2" caption="Clinic"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A5A65373-1311-A841-979B-FCBCD921D8B8}" name="Clinic_Locations20" displayName="Clinic_Locations20" ref="L1:M41" totalsRowShown="0">
  <autoFilter ref="L1:M41" xr:uid="{A5A65373-1311-A841-979B-FCBCD921D8B8}"/>
  <tableColumns count="2">
    <tableColumn id="1" xr3:uid="{01799BA5-8EA4-8043-9D8C-52D14B7F28FE}" name="Location"/>
    <tableColumn id="2" xr3:uid="{C38AC522-B816-6B45-8125-D4895D9854AA}" name="Clinicia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C38F86C-A8C4-5C46-8B01-DF23EDFAF9C8}" name="Days_of_Month25" displayName="Days_of_Month25" ref="A1:C13" totalsRowShown="0">
  <autoFilter ref="A1:C13" xr:uid="{1C38F86C-A8C4-5C46-8B01-DF23EDFAF9C8}"/>
  <tableColumns count="3">
    <tableColumn id="1" xr3:uid="{DA236B2F-2D5D-8A48-8586-27E5B167437C}" name="Month"/>
    <tableColumn id="3" xr3:uid="{717EE8A3-2752-B841-B174-762CE91B1378}" name="Quarter"/>
    <tableColumn id="2" xr3:uid="{FA139295-3B33-2F4B-BE68-728D5CE6ED84}" name="Day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9.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3824F5-178D-3444-94D2-E155BAA8AA91}">
  <dimension ref="A2:S14"/>
  <sheetViews>
    <sheetView showGridLines="0" tabSelected="1" workbookViewId="0">
      <selection activeCell="O4" sqref="O4"/>
    </sheetView>
  </sheetViews>
  <sheetFormatPr baseColWidth="10" defaultRowHeight="16" x14ac:dyDescent="0.2"/>
  <cols>
    <col min="1" max="1" width="13" bestFit="1" customWidth="1"/>
    <col min="2" max="2" width="15.6640625" bestFit="1" customWidth="1"/>
    <col min="3" max="3" width="11.1640625" bestFit="1" customWidth="1"/>
    <col min="4" max="4" width="8.83203125" bestFit="1" customWidth="1"/>
    <col min="5" max="5" width="15.6640625" bestFit="1" customWidth="1"/>
    <col min="6" max="6" width="11.1640625" bestFit="1" customWidth="1"/>
    <col min="15" max="15" width="13" bestFit="1" customWidth="1"/>
    <col min="16" max="16" width="19.83203125" bestFit="1" customWidth="1"/>
    <col min="17" max="17" width="12.33203125" bestFit="1" customWidth="1"/>
    <col min="18" max="18" width="13" bestFit="1" customWidth="1"/>
    <col min="19" max="19" width="17" bestFit="1" customWidth="1"/>
    <col min="20" max="20" width="12.33203125" bestFit="1" customWidth="1"/>
  </cols>
  <sheetData>
    <row r="2" spans="1:19" x14ac:dyDescent="0.2">
      <c r="A2" s="283" t="s">
        <v>70</v>
      </c>
      <c r="B2" t="s">
        <v>73</v>
      </c>
      <c r="C2" t="s">
        <v>72</v>
      </c>
    </row>
    <row r="3" spans="1:19" x14ac:dyDescent="0.2">
      <c r="A3" s="284" t="s">
        <v>55</v>
      </c>
      <c r="B3" s="281">
        <v>1842</v>
      </c>
      <c r="C3" s="281">
        <v>1665</v>
      </c>
      <c r="O3" s="283" t="s">
        <v>70</v>
      </c>
      <c r="P3" t="s">
        <v>74</v>
      </c>
      <c r="R3" s="283" t="s">
        <v>70</v>
      </c>
      <c r="S3" t="s">
        <v>75</v>
      </c>
    </row>
    <row r="4" spans="1:19" x14ac:dyDescent="0.2">
      <c r="A4" s="284" t="s">
        <v>71</v>
      </c>
      <c r="B4" s="281">
        <v>1842</v>
      </c>
      <c r="C4" s="281">
        <v>1665</v>
      </c>
      <c r="O4" s="284" t="s">
        <v>55</v>
      </c>
      <c r="P4" s="437">
        <v>0.90605075949058289</v>
      </c>
      <c r="R4" s="284" t="s">
        <v>55</v>
      </c>
      <c r="S4" s="282">
        <v>13.218290043290045</v>
      </c>
    </row>
    <row r="5" spans="1:19" x14ac:dyDescent="0.2">
      <c r="O5" s="285" t="s">
        <v>1</v>
      </c>
      <c r="P5" s="437">
        <v>0.90605075949058289</v>
      </c>
      <c r="R5" s="284" t="s">
        <v>71</v>
      </c>
      <c r="S5" s="282">
        <v>13.218290043290045</v>
      </c>
    </row>
    <row r="6" spans="1:19" x14ac:dyDescent="0.2">
      <c r="O6" s="286" t="s">
        <v>77</v>
      </c>
      <c r="P6" s="437">
        <v>0.90500481666387522</v>
      </c>
    </row>
    <row r="7" spans="1:19" x14ac:dyDescent="0.2">
      <c r="O7" s="436">
        <v>1</v>
      </c>
      <c r="P7" s="437">
        <v>0.90204081632653066</v>
      </c>
    </row>
    <row r="8" spans="1:19" x14ac:dyDescent="0.2">
      <c r="O8" s="436">
        <v>2</v>
      </c>
      <c r="P8" s="437">
        <v>0.91739130434782612</v>
      </c>
    </row>
    <row r="9" spans="1:19" x14ac:dyDescent="0.2">
      <c r="O9" s="436">
        <v>3</v>
      </c>
      <c r="P9" s="437">
        <v>0.89558232931726911</v>
      </c>
    </row>
    <row r="10" spans="1:19" x14ac:dyDescent="0.2">
      <c r="O10" s="286" t="s">
        <v>78</v>
      </c>
      <c r="P10" s="437">
        <v>0.90709670231729067</v>
      </c>
    </row>
    <row r="11" spans="1:19" x14ac:dyDescent="0.2">
      <c r="O11" s="436">
        <v>4</v>
      </c>
      <c r="P11" s="437">
        <v>0.93181818181818177</v>
      </c>
    </row>
    <row r="12" spans="1:19" x14ac:dyDescent="0.2">
      <c r="O12" s="436">
        <v>5</v>
      </c>
      <c r="P12" s="437">
        <v>0.89375000000000004</v>
      </c>
    </row>
    <row r="13" spans="1:19" x14ac:dyDescent="0.2">
      <c r="O13" s="436">
        <v>6</v>
      </c>
      <c r="P13" s="437">
        <v>0.89572192513368987</v>
      </c>
    </row>
    <row r="14" spans="1:19" x14ac:dyDescent="0.2">
      <c r="O14" s="284" t="s">
        <v>71</v>
      </c>
      <c r="P14" s="437">
        <v>0.90605075949058289</v>
      </c>
    </row>
  </sheetData>
  <pageMargins left="0.7" right="0.7" top="0.75" bottom="0.75" header="0.3" footer="0.3"/>
  <drawing r:id="rId4"/>
  <extLst>
    <ext xmlns:x14="http://schemas.microsoft.com/office/spreadsheetml/2009/9/main" uri="{78C0D931-6437-407d-A8EE-F0AAD7539E65}">
      <x14:conditionalFormattings>
        <x14:conditionalFormatting xmlns:xm="http://schemas.microsoft.com/office/excel/2006/main" pivot="1">
          <x14:cfRule type="iconSet" priority="1" id="{CDEB5631-38ED-764E-B97F-ACDF58EBF7AD}">
            <x14:iconSet iconSet="3Symbols2" custom="1">
              <x14:cfvo type="percent">
                <xm:f>0</xm:f>
              </x14:cfvo>
              <x14:cfvo type="num">
                <xm:f>0</xm:f>
              </x14:cfvo>
              <x14:cfvo type="num">
                <xm:f>0.9</xm:f>
              </x14:cfvo>
              <x14:cfIcon iconSet="3Symbols2" iconId="0"/>
              <x14:cfIcon iconSet="3Symbols2" iconId="0"/>
              <x14:cfIcon iconSet="3Symbols2" iconId="2"/>
            </x14:iconSet>
          </x14:cfRule>
          <xm:sqref>P4:P14</xm:sqref>
        </x14:conditionalFormatting>
      </x14:conditionalFormattings>
    </ex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517EF-4BAF-A64B-B671-A18900A36533}">
  <dimension ref="A1:M197"/>
  <sheetViews>
    <sheetView workbookViewId="0">
      <selection activeCell="H197" sqref="A1:H197"/>
    </sheetView>
  </sheetViews>
  <sheetFormatPr baseColWidth="10" defaultRowHeight="16" x14ac:dyDescent="0.2"/>
  <cols>
    <col min="4" max="4" width="13.5" bestFit="1" customWidth="1"/>
    <col min="7" max="7" width="10.83203125" style="296"/>
    <col min="8" max="8" width="11.6640625" bestFit="1" customWidth="1"/>
  </cols>
  <sheetData>
    <row r="1" spans="1:13" x14ac:dyDescent="0.2">
      <c r="A1" t="s">
        <v>67</v>
      </c>
      <c r="B1" t="s">
        <v>76</v>
      </c>
      <c r="C1" t="s">
        <v>50</v>
      </c>
      <c r="D1" t="s">
        <v>46</v>
      </c>
      <c r="E1" t="s">
        <v>3</v>
      </c>
      <c r="F1" t="s">
        <v>65</v>
      </c>
      <c r="G1" s="296" t="s">
        <v>66</v>
      </c>
      <c r="H1" t="s">
        <v>68</v>
      </c>
      <c r="L1" t="s">
        <v>49</v>
      </c>
      <c r="M1" t="s">
        <v>50</v>
      </c>
    </row>
    <row r="2" spans="1:13" x14ac:dyDescent="0.2">
      <c r="A2">
        <f>MONTH('Jan25'!$A$32)</f>
        <v>1</v>
      </c>
      <c r="B2" t="str">
        <f>VLOOKUP($A2,Days_of_Month25[#All],2,FALSE)</f>
        <v>Q1</v>
      </c>
      <c r="C2" t="s">
        <v>8</v>
      </c>
      <c r="D2" t="str">
        <f>_xlfn.XLOOKUP($C2,$M$1:$M$41,$L$1:$L$41,"Not Found")</f>
        <v>Blakeney</v>
      </c>
      <c r="E2" cm="1">
        <f t="array" ref="E2">INDEX('Jan25'!$B$35:$BM$35, MATCH(1,('Jan25'!$B$1:$BM$1=Large_Dashboard_Data!$C2)*('Jan25'!$B$2:$BM$2="Seen"),0))</f>
        <v>262</v>
      </c>
      <c r="F2" cm="1">
        <f t="array" ref="F2">INDEX('Jan25'!$B$35:$BM$35, MATCH(1,('Jan25'!$B$1:$BM$1=Large_Dashboard_Data!$C2)*('Jan25'!$B$2:$BM$2="Sched"),0))</f>
        <v>272</v>
      </c>
      <c r="G2" s="296">
        <f>$E2/$F2</f>
        <v>0.96323529411764708</v>
      </c>
      <c r="H2" s="282">
        <f>$E2/VLOOKUP($A2,Days_of_Month25[],3,FALSE)</f>
        <v>11.909090909090908</v>
      </c>
      <c r="L2" t="s">
        <v>51</v>
      </c>
      <c r="M2" t="s">
        <v>12</v>
      </c>
    </row>
    <row r="3" spans="1:13" x14ac:dyDescent="0.2">
      <c r="A3">
        <f>MONTH('Jan25'!$A$32)</f>
        <v>1</v>
      </c>
      <c r="B3" t="str">
        <f>VLOOKUP($A3,Days_of_Month25[#All],2,FALSE)</f>
        <v>Q1</v>
      </c>
      <c r="C3" t="s">
        <v>9</v>
      </c>
      <c r="D3" t="str">
        <f>_xlfn.XLOOKUP($C3,$M$1:$M$41,$L$1:$L$41,"Not Found")</f>
        <v>Blakeney</v>
      </c>
      <c r="E3" cm="1">
        <f t="array" ref="E3">INDEX('Jan25'!$B$35:$BM$35, MATCH(1,('Jan25'!$B$1:$BM$1=Large_Dashboard_Data!$C3)*('Jan25'!$B$2:$BM$2="Seen"),0))</f>
        <v>255</v>
      </c>
      <c r="F3" cm="1">
        <f t="array" ref="F3">INDEX('Jan25'!$B$35:$BM$35, MATCH(1,('Jan25'!$B$1:$BM$1=Large_Dashboard_Data!$C3)*('Jan25'!$B$2:$BM$2="Sched"),0))</f>
        <v>283</v>
      </c>
      <c r="G3" s="296">
        <f t="shared" ref="G3:G66" si="0">$E3/$F3</f>
        <v>0.90106007067137805</v>
      </c>
      <c r="H3" s="282">
        <f>$E3/VLOOKUP($A3,Days_of_Month25[],3,FALSE)</f>
        <v>11.590909090909092</v>
      </c>
      <c r="L3" t="s">
        <v>51</v>
      </c>
      <c r="M3" t="s">
        <v>13</v>
      </c>
    </row>
    <row r="4" spans="1:13" x14ac:dyDescent="0.2">
      <c r="A4">
        <f>MONTH('Jan25'!$A$32)</f>
        <v>1</v>
      </c>
      <c r="B4" t="str">
        <f>VLOOKUP($A4,Days_of_Month25[#All],2,FALSE)</f>
        <v>Q1</v>
      </c>
      <c r="C4" t="s">
        <v>10</v>
      </c>
      <c r="D4" t="str">
        <f>_xlfn.XLOOKUP($C4,$M$1:$M$41,$L$1:$L$41,"Not Found")</f>
        <v>Blakeney</v>
      </c>
      <c r="E4" cm="1">
        <f t="array" ref="E4">INDEX('Jan25'!$B$35:$BM$35, MATCH(1,('Jan25'!$B$1:$BM$1=Large_Dashboard_Data!$C4)*('Jan25'!$B$2:$BM$2="Seen"),0))</f>
        <v>240</v>
      </c>
      <c r="F4" cm="1">
        <f t="array" ref="F4">INDEX('Jan25'!$B$35:$BM$35, MATCH(1,('Jan25'!$B$1:$BM$1=Large_Dashboard_Data!$C4)*('Jan25'!$B$2:$BM$2="Sched"),0))</f>
        <v>257</v>
      </c>
      <c r="G4" s="296">
        <f t="shared" si="0"/>
        <v>0.93385214007782102</v>
      </c>
      <c r="H4" s="282">
        <f>$E4/VLOOKUP($A4,Days_of_Month25[],3,FALSE)</f>
        <v>10.909090909090908</v>
      </c>
      <c r="L4" t="s">
        <v>51</v>
      </c>
      <c r="M4" t="s">
        <v>14</v>
      </c>
    </row>
    <row r="5" spans="1:13" x14ac:dyDescent="0.2">
      <c r="A5">
        <f>MONTH('Jan25'!$A$32)</f>
        <v>1</v>
      </c>
      <c r="B5" t="str">
        <f>VLOOKUP($A5,Days_of_Month25[#All],2,FALSE)</f>
        <v>Q1</v>
      </c>
      <c r="C5" t="s">
        <v>11</v>
      </c>
      <c r="D5" t="str">
        <f>_xlfn.XLOOKUP($C5,$M$1:$M$41,$L$1:$L$41,"Not Found")</f>
        <v>Blakeney</v>
      </c>
      <c r="E5" cm="1">
        <f t="array" ref="E5">INDEX('Jan25'!$B$35:$BM$35, MATCH(1,('Jan25'!$B$1:$BM$1=Large_Dashboard_Data!$C5)*('Jan25'!$B$2:$BM$2="Seen"),0))</f>
        <v>274</v>
      </c>
      <c r="F5" cm="1">
        <f t="array" ref="F5">INDEX('Jan25'!$B$35:$BM$35, MATCH(1,('Jan25'!$B$1:$BM$1=Large_Dashboard_Data!$C5)*('Jan25'!$B$2:$BM$2="Sched"),0))</f>
        <v>286</v>
      </c>
      <c r="G5" s="296">
        <f t="shared" si="0"/>
        <v>0.95804195804195802</v>
      </c>
      <c r="H5" s="282">
        <f>$E5/VLOOKUP($A5,Days_of_Month25[],3,FALSE)</f>
        <v>12.454545454545455</v>
      </c>
      <c r="L5" t="s">
        <v>51</v>
      </c>
      <c r="M5" t="s">
        <v>15</v>
      </c>
    </row>
    <row r="6" spans="1:13" x14ac:dyDescent="0.2">
      <c r="A6">
        <f>MONTH('Jan25'!$A$32)</f>
        <v>1</v>
      </c>
      <c r="B6" t="str">
        <f>VLOOKUP($A6,Days_of_Month25[#All],2,FALSE)</f>
        <v>Q1</v>
      </c>
      <c r="C6" t="s">
        <v>12</v>
      </c>
      <c r="D6" t="str">
        <f>_xlfn.XLOOKUP($C6,$M$1:$M$41,$L$1:$L$41,"Not Found")</f>
        <v>Ballantyne ATC</v>
      </c>
      <c r="E6" cm="1">
        <f t="array" ref="E6">INDEX('Jan25'!$B$35:$BM$35, MATCH(1,('Jan25'!$B$1:$BM$1=Large_Dashboard_Data!$C6)*('Jan25'!$B$2:$BM$2="Seen"),0))</f>
        <v>239</v>
      </c>
      <c r="F6" cm="1">
        <f t="array" ref="F6">INDEX('Jan25'!$B$35:$BM$35, MATCH(1,('Jan25'!$B$1:$BM$1=Large_Dashboard_Data!$C6)*('Jan25'!$B$2:$BM$2="Sched"),0))</f>
        <v>273</v>
      </c>
      <c r="G6" s="296">
        <f t="shared" si="0"/>
        <v>0.87545787545787546</v>
      </c>
      <c r="H6" s="282">
        <f>$E6/VLOOKUP($A6,Days_of_Month25[],3,FALSE)</f>
        <v>10.863636363636363</v>
      </c>
      <c r="L6" t="s">
        <v>52</v>
      </c>
      <c r="M6" t="s">
        <v>8</v>
      </c>
    </row>
    <row r="7" spans="1:13" x14ac:dyDescent="0.2">
      <c r="A7">
        <f>MONTH('Jan25'!$A$32)</f>
        <v>1</v>
      </c>
      <c r="B7" t="str">
        <f>VLOOKUP($A7,Days_of_Month25[#All],2,FALSE)</f>
        <v>Q1</v>
      </c>
      <c r="C7" t="s">
        <v>13</v>
      </c>
      <c r="D7" t="str">
        <f>_xlfn.XLOOKUP($C7,$M$1:$M$41,$L$1:$L$41,"Not Found")</f>
        <v>Ballantyne ATC</v>
      </c>
      <c r="E7" cm="1">
        <f t="array" ref="E7">INDEX('Jan25'!$B$35:$BM$35, MATCH(1,('Jan25'!$B$1:$BM$1=Large_Dashboard_Data!$C7)*('Jan25'!$B$2:$BM$2="Seen"),0))</f>
        <v>529</v>
      </c>
      <c r="F7" cm="1">
        <f t="array" ref="F7">INDEX('Jan25'!$B$35:$BM$35, MATCH(1,('Jan25'!$B$1:$BM$1=Large_Dashboard_Data!$C7)*('Jan25'!$B$2:$BM$2="Sched"),0))</f>
        <v>573</v>
      </c>
      <c r="G7" s="296">
        <f t="shared" si="0"/>
        <v>0.92321116928446767</v>
      </c>
      <c r="H7" s="282">
        <f>$E7/VLOOKUP($A7,Days_of_Month25[],3,FALSE)</f>
        <v>24.045454545454547</v>
      </c>
      <c r="L7" t="s">
        <v>52</v>
      </c>
      <c r="M7" t="s">
        <v>9</v>
      </c>
    </row>
    <row r="8" spans="1:13" x14ac:dyDescent="0.2">
      <c r="A8">
        <f>MONTH('Jan25'!$A$32)</f>
        <v>1</v>
      </c>
      <c r="B8" t="str">
        <f>VLOOKUP($A8,Days_of_Month25[#All],2,FALSE)</f>
        <v>Q1</v>
      </c>
      <c r="C8" t="s">
        <v>14</v>
      </c>
      <c r="D8" t="str">
        <f>_xlfn.XLOOKUP($C8,$M$1:$M$41,$L$1:$L$41,"Not Found")</f>
        <v>Ballantyne ATC</v>
      </c>
      <c r="E8" cm="1">
        <f t="array" ref="E8">INDEX('Jan25'!$B$35:$BM$35, MATCH(1,('Jan25'!$B$1:$BM$1=Large_Dashboard_Data!$C8)*('Jan25'!$B$2:$BM$2="Seen"),0))</f>
        <v>399</v>
      </c>
      <c r="F8" cm="1">
        <f t="array" ref="F8">INDEX('Jan25'!$B$35:$BM$35, MATCH(1,('Jan25'!$B$1:$BM$1=Large_Dashboard_Data!$C8)*('Jan25'!$B$2:$BM$2="Sched"),0))</f>
        <v>439</v>
      </c>
      <c r="G8" s="296">
        <f t="shared" si="0"/>
        <v>0.90888382687927105</v>
      </c>
      <c r="H8" s="282">
        <f>$E8/VLOOKUP($A8,Days_of_Month25[],3,FALSE)</f>
        <v>18.136363636363637</v>
      </c>
      <c r="L8" t="s">
        <v>52</v>
      </c>
      <c r="M8" t="s">
        <v>10</v>
      </c>
    </row>
    <row r="9" spans="1:13" x14ac:dyDescent="0.2">
      <c r="A9">
        <f>MONTH('Jan25'!$A$32)</f>
        <v>1</v>
      </c>
      <c r="B9" t="str">
        <f>VLOOKUP($A9,Days_of_Month25[#All],2,FALSE)</f>
        <v>Q1</v>
      </c>
      <c r="C9" t="s">
        <v>15</v>
      </c>
      <c r="D9" t="str">
        <f>_xlfn.XLOOKUP($C9,$M$1:$M$41,$L$1:$L$41,"Not Found")</f>
        <v>Ballantyne ATC</v>
      </c>
      <c r="E9" cm="1">
        <f t="array" ref="E9">INDEX('Jan25'!$B$35:$BM$35, MATCH(1,('Jan25'!$B$1:$BM$1=Large_Dashboard_Data!$C9)*('Jan25'!$B$2:$BM$2="Seen"),0))</f>
        <v>257</v>
      </c>
      <c r="F9" cm="1">
        <f t="array" ref="F9">INDEX('Jan25'!$B$35:$BM$35, MATCH(1,('Jan25'!$B$1:$BM$1=Large_Dashboard_Data!$C9)*('Jan25'!$B$2:$BM$2="Sched"),0))</f>
        <v>297</v>
      </c>
      <c r="G9" s="296">
        <f t="shared" si="0"/>
        <v>0.86531986531986527</v>
      </c>
      <c r="H9" s="282">
        <f>$E9/VLOOKUP($A9,Days_of_Month25[],3,FALSE)</f>
        <v>11.681818181818182</v>
      </c>
      <c r="L9" t="s">
        <v>52</v>
      </c>
      <c r="M9" t="s">
        <v>86</v>
      </c>
    </row>
    <row r="10" spans="1:13" x14ac:dyDescent="0.2">
      <c r="A10">
        <f>MONTH('Jan25'!$A$32)</f>
        <v>1</v>
      </c>
      <c r="B10" t="str">
        <f>VLOOKUP($A10,Days_of_Month25[#All],2,FALSE)</f>
        <v>Q1</v>
      </c>
      <c r="C10" t="s">
        <v>16</v>
      </c>
      <c r="D10" t="str">
        <f>_xlfn.XLOOKUP($C10,$M$1:$M$41,$L$1:$L$41,"Not Found")</f>
        <v>Wesley Heights</v>
      </c>
      <c r="E10" cm="1">
        <f t="array" ref="E10">INDEX('Jan25'!$B$35:$BM$35, MATCH(1,('Jan25'!$B$1:$BM$1=Large_Dashboard_Data!$C10)*('Jan25'!$B$2:$BM$2="Seen"),0))</f>
        <v>244</v>
      </c>
      <c r="F10" cm="1">
        <f t="array" ref="F10">INDEX('Jan25'!$B$35:$BM$35, MATCH(1,('Jan25'!$B$1:$BM$1=Large_Dashboard_Data!$C10)*('Jan25'!$B$2:$BM$2="Sched"),0))</f>
        <v>270</v>
      </c>
      <c r="G10" s="296">
        <f t="shared" si="0"/>
        <v>0.90370370370370368</v>
      </c>
      <c r="H10" s="282">
        <f>$E10/VLOOKUP($A10,Days_of_Month25[],3,FALSE)</f>
        <v>11.090909090909092</v>
      </c>
      <c r="L10" t="s">
        <v>52</v>
      </c>
      <c r="M10" t="s">
        <v>87</v>
      </c>
    </row>
    <row r="11" spans="1:13" x14ac:dyDescent="0.2">
      <c r="A11">
        <f>MONTH('Jan25'!$A$32)</f>
        <v>1</v>
      </c>
      <c r="B11" t="str">
        <f>VLOOKUP($A11,Days_of_Month25[#All],2,FALSE)</f>
        <v>Q1</v>
      </c>
      <c r="C11" t="s">
        <v>17</v>
      </c>
      <c r="D11" t="str">
        <f>_xlfn.XLOOKUP($C11,$M$1:$M$41,$L$1:$L$41,"Not Found")</f>
        <v>Wesley Heights</v>
      </c>
      <c r="E11" cm="1">
        <f t="array" ref="E11">INDEX('Jan25'!$B$35:$BM$35, MATCH(1,('Jan25'!$B$1:$BM$1=Large_Dashboard_Data!$C11)*('Jan25'!$B$2:$BM$2="Seen"),0))</f>
        <v>116</v>
      </c>
      <c r="F11" cm="1">
        <f t="array" ref="F11">INDEX('Jan25'!$B$35:$BM$35, MATCH(1,('Jan25'!$B$1:$BM$1=Large_Dashboard_Data!$C11)*('Jan25'!$B$2:$BM$2="Sched"),0))</f>
        <v>148</v>
      </c>
      <c r="G11" s="296">
        <f t="shared" si="0"/>
        <v>0.78378378378378377</v>
      </c>
      <c r="H11" s="282">
        <f>$E11/VLOOKUP($A11,Days_of_Month25[],3,FALSE)</f>
        <v>5.2727272727272725</v>
      </c>
      <c r="L11" t="s">
        <v>52</v>
      </c>
      <c r="M11" t="s">
        <v>11</v>
      </c>
    </row>
    <row r="12" spans="1:13" x14ac:dyDescent="0.2">
      <c r="A12">
        <f>MONTH('Jan25'!$A$32)</f>
        <v>1</v>
      </c>
      <c r="B12" t="str">
        <f>VLOOKUP($A12,Days_of_Month25[#All],2,FALSE)</f>
        <v>Q1</v>
      </c>
      <c r="C12" t="s">
        <v>18</v>
      </c>
      <c r="D12" t="str">
        <f>_xlfn.XLOOKUP($C12,$M$1:$M$41,$L$1:$L$41,"Not Found")</f>
        <v>Not Found</v>
      </c>
      <c r="E12" cm="1">
        <f t="array" ref="E12">INDEX('Jan25'!$B$35:$BM$35, MATCH(1,('Jan25'!$B$1:$BM$1=Large_Dashboard_Data!$C12)*('Jan25'!$B$2:$BM$2="Seen"),0))</f>
        <v>229</v>
      </c>
      <c r="F12" cm="1">
        <f t="array" ref="F12">INDEX('Jan25'!$B$35:$BM$35, MATCH(1,('Jan25'!$B$1:$BM$1=Large_Dashboard_Data!$C12)*('Jan25'!$B$2:$BM$2="Sched"),0))</f>
        <v>269</v>
      </c>
      <c r="G12" s="296">
        <f t="shared" si="0"/>
        <v>0.85130111524163565</v>
      </c>
      <c r="H12" s="282">
        <f>$E12/VLOOKUP($A12,Days_of_Month25[],3,FALSE)</f>
        <v>10.409090909090908</v>
      </c>
      <c r="L12" t="s">
        <v>53</v>
      </c>
      <c r="M12" t="s">
        <v>41</v>
      </c>
    </row>
    <row r="13" spans="1:13" x14ac:dyDescent="0.2">
      <c r="A13">
        <f>MONTH('Jan25'!$A$32)</f>
        <v>1</v>
      </c>
      <c r="B13" t="str">
        <f>VLOOKUP($A13,Days_of_Month25[#All],2,FALSE)</f>
        <v>Q1</v>
      </c>
      <c r="C13" t="s">
        <v>19</v>
      </c>
      <c r="D13" t="str">
        <f>_xlfn.XLOOKUP($C13,$M$1:$M$41,$L$1:$L$41,"Not Found")</f>
        <v>Not Found</v>
      </c>
      <c r="E13" cm="1">
        <f t="array" ref="E13">INDEX('Jan25'!$B$35:$BM$35, MATCH(1,('Jan25'!$B$1:$BM$1=Large_Dashboard_Data!$C13)*('Jan25'!$B$2:$BM$2="Seen"),0))</f>
        <v>189</v>
      </c>
      <c r="F13" cm="1">
        <f t="array" ref="F13">INDEX('Jan25'!$B$35:$BM$35, MATCH(1,('Jan25'!$B$1:$BM$1=Large_Dashboard_Data!$C13)*('Jan25'!$B$2:$BM$2="Sched"),0))</f>
        <v>218</v>
      </c>
      <c r="G13" s="296">
        <f t="shared" si="0"/>
        <v>0.8669724770642202</v>
      </c>
      <c r="H13" s="282">
        <f>$E13/VLOOKUP($A13,Days_of_Month25[],3,FALSE)</f>
        <v>8.5909090909090917</v>
      </c>
      <c r="L13" t="s">
        <v>53</v>
      </c>
      <c r="M13" t="s">
        <v>24</v>
      </c>
    </row>
    <row r="14" spans="1:13" x14ac:dyDescent="0.2">
      <c r="A14">
        <f>MONTH('Jan25'!$A$32)</f>
        <v>1</v>
      </c>
      <c r="B14" t="str">
        <f>VLOOKUP($A14,Days_of_Month25[#All],2,FALSE)</f>
        <v>Q1</v>
      </c>
      <c r="C14" t="s">
        <v>20</v>
      </c>
      <c r="D14" t="str">
        <f>_xlfn.XLOOKUP($C14,$M$1:$M$41,$L$1:$L$41,"Not Found")</f>
        <v>Not Found</v>
      </c>
      <c r="E14" cm="1">
        <f t="array" ref="E14">INDEX('Jan25'!$B$35:$BM$35, MATCH(1,('Jan25'!$B$1:$BM$1=Large_Dashboard_Data!$C14)*('Jan25'!$B$2:$BM$2="Seen"),0))</f>
        <v>37</v>
      </c>
      <c r="F14" cm="1">
        <f t="array" ref="F14">INDEX('Jan25'!$B$35:$BM$35, MATCH(1,('Jan25'!$B$1:$BM$1=Large_Dashboard_Data!$C14)*('Jan25'!$B$2:$BM$2="Sched"),0))</f>
        <v>37</v>
      </c>
      <c r="G14" s="296">
        <f t="shared" si="0"/>
        <v>1</v>
      </c>
      <c r="H14" s="282">
        <f>$E14/VLOOKUP($A14,Days_of_Month25[],3,FALSE)</f>
        <v>1.6818181818181819</v>
      </c>
      <c r="L14" t="s">
        <v>53</v>
      </c>
      <c r="M14" t="s">
        <v>47</v>
      </c>
    </row>
    <row r="15" spans="1:13" x14ac:dyDescent="0.2">
      <c r="A15">
        <f>MONTH('Jan25'!$A$32)</f>
        <v>1</v>
      </c>
      <c r="B15" t="str">
        <f>VLOOKUP($A15,Days_of_Month25[#All],2,FALSE)</f>
        <v>Q1</v>
      </c>
      <c r="C15" t="s">
        <v>21</v>
      </c>
      <c r="D15" t="str">
        <f>_xlfn.XLOOKUP($C15,$M$1:$M$41,$L$1:$L$41,"Not Found")</f>
        <v>Cornelius</v>
      </c>
      <c r="E15" cm="1">
        <f t="array" ref="E15">INDEX('Jan25'!$B$35:$BM$35, MATCH(1,('Jan25'!$B$1:$BM$1=Large_Dashboard_Data!$C15)*('Jan25'!$B$2:$BM$2="Seen"),0))</f>
        <v>251</v>
      </c>
      <c r="F15" cm="1">
        <f t="array" ref="F15">INDEX('Jan25'!$B$35:$BM$35, MATCH(1,('Jan25'!$B$1:$BM$1=Large_Dashboard_Data!$C15)*('Jan25'!$B$2:$BM$2="Sched"),0))</f>
        <v>260</v>
      </c>
      <c r="G15" s="296">
        <f t="shared" si="0"/>
        <v>0.9653846153846154</v>
      </c>
      <c r="H15" s="282">
        <f>$E15/VLOOKUP($A15,Days_of_Month25[],3,FALSE)</f>
        <v>11.409090909090908</v>
      </c>
      <c r="L15" t="s">
        <v>54</v>
      </c>
      <c r="M15" t="s">
        <v>90</v>
      </c>
    </row>
    <row r="16" spans="1:13" x14ac:dyDescent="0.2">
      <c r="A16">
        <f>MONTH('Jan25'!$A$32)</f>
        <v>1</v>
      </c>
      <c r="B16" t="str">
        <f>VLOOKUP($A16,Days_of_Month25[#All],2,FALSE)</f>
        <v>Q1</v>
      </c>
      <c r="C16" t="s">
        <v>22</v>
      </c>
      <c r="D16" t="str">
        <f>_xlfn.XLOOKUP($C16,$M$1:$M$41,$L$1:$L$41,"Not Found")</f>
        <v>Not Found</v>
      </c>
      <c r="E16" cm="1">
        <f t="array" ref="E16">INDEX('Jan25'!$B$35:$BM$35, MATCH(1,('Jan25'!$B$1:$BM$1=Large_Dashboard_Data!$C16)*('Jan25'!$B$2:$BM$2="Seen"),0))</f>
        <v>233</v>
      </c>
      <c r="F16" cm="1">
        <f t="array" ref="F16">INDEX('Jan25'!$B$35:$BM$35, MATCH(1,('Jan25'!$B$1:$BM$1=Large_Dashboard_Data!$C16)*('Jan25'!$B$2:$BM$2="Sched"),0))</f>
        <v>260</v>
      </c>
      <c r="G16" s="296">
        <f t="shared" si="0"/>
        <v>0.89615384615384619</v>
      </c>
      <c r="H16" s="282">
        <f>$E16/VLOOKUP($A16,Days_of_Month25[],3,FALSE)</f>
        <v>10.590909090909092</v>
      </c>
      <c r="L16" t="s">
        <v>54</v>
      </c>
      <c r="M16" t="s">
        <v>89</v>
      </c>
    </row>
    <row r="17" spans="1:13" x14ac:dyDescent="0.2">
      <c r="A17">
        <f>MONTH('Jan25'!$A$32)</f>
        <v>1</v>
      </c>
      <c r="B17" t="str">
        <f>VLOOKUP($A17,Days_of_Month25[#All],2,FALSE)</f>
        <v>Q1</v>
      </c>
      <c r="C17" t="s">
        <v>23</v>
      </c>
      <c r="D17" t="str">
        <f>_xlfn.XLOOKUP($C17,$M$1:$M$41,$L$1:$L$41,"Not Found")</f>
        <v>Not Found</v>
      </c>
      <c r="E17" cm="1">
        <f t="array" ref="E17">INDEX('Jan25'!$B$35:$BM$35, MATCH(1,('Jan25'!$B$1:$BM$1=Large_Dashboard_Data!$C17)*('Jan25'!$B$2:$BM$2="Seen"),0))</f>
        <v>200</v>
      </c>
      <c r="F17" cm="1">
        <f t="array" ref="F17">INDEX('Jan25'!$B$35:$BM$35, MATCH(1,('Jan25'!$B$1:$BM$1=Large_Dashboard_Data!$C17)*('Jan25'!$B$2:$BM$2="Sched"),0))</f>
        <v>214</v>
      </c>
      <c r="G17" s="296">
        <f t="shared" si="0"/>
        <v>0.93457943925233644</v>
      </c>
      <c r="H17" s="282">
        <f>$E17/VLOOKUP($A17,Days_of_Month25[],3,FALSE)</f>
        <v>9.0909090909090917</v>
      </c>
      <c r="L17" t="s">
        <v>54</v>
      </c>
      <c r="M17" t="s">
        <v>21</v>
      </c>
    </row>
    <row r="18" spans="1:13" x14ac:dyDescent="0.2">
      <c r="A18">
        <f>MONTH('Jan25'!$A$32)</f>
        <v>1</v>
      </c>
      <c r="B18" t="str">
        <f>VLOOKUP($A18,Days_of_Month25[#All],2,FALSE)</f>
        <v>Q1</v>
      </c>
      <c r="C18" t="s">
        <v>24</v>
      </c>
      <c r="D18" t="str">
        <f>_xlfn.XLOOKUP($C18,$M$1:$M$41,$L$1:$L$41,"Not Found")</f>
        <v>Concord</v>
      </c>
      <c r="E18" cm="1">
        <f t="array" ref="E18">INDEX('Jan25'!$B$35:$BM$35, MATCH(1,('Jan25'!$B$1:$BM$1=Large_Dashboard_Data!$C18)*('Jan25'!$B$2:$BM$2="Seen"),0))</f>
        <v>485</v>
      </c>
      <c r="F18" cm="1">
        <f t="array" ref="F18">INDEX('Jan25'!$B$35:$BM$35, MATCH(1,('Jan25'!$B$1:$BM$1=Large_Dashboard_Data!$C18)*('Jan25'!$B$2:$BM$2="Sched"),0))</f>
        <v>528</v>
      </c>
      <c r="G18" s="296">
        <f t="shared" si="0"/>
        <v>0.91856060606060608</v>
      </c>
      <c r="H18" s="282">
        <f>$E18/VLOOKUP($A18,Days_of_Month25[],3,FALSE)</f>
        <v>22.045454545454547</v>
      </c>
      <c r="L18" t="s">
        <v>55</v>
      </c>
      <c r="M18" t="s">
        <v>37</v>
      </c>
    </row>
    <row r="19" spans="1:13" x14ac:dyDescent="0.2">
      <c r="A19">
        <f>MONTH('Jan25'!$A$32)</f>
        <v>1</v>
      </c>
      <c r="B19" t="str">
        <f>VLOOKUP($A19,Days_of_Month25[#All],2,FALSE)</f>
        <v>Q1</v>
      </c>
      <c r="C19" t="s">
        <v>25</v>
      </c>
      <c r="D19" t="str">
        <f>_xlfn.XLOOKUP($C19,$M$1:$M$41,$L$1:$L$41,"Not Found")</f>
        <v>University</v>
      </c>
      <c r="E19" cm="1">
        <f t="array" ref="E19">INDEX('Jan25'!$B$35:$BM$35, MATCH(1,('Jan25'!$B$1:$BM$1=Large_Dashboard_Data!$C19)*('Jan25'!$B$2:$BM$2="Seen"),0))</f>
        <v>259</v>
      </c>
      <c r="F19" cm="1">
        <f t="array" ref="F19">INDEX('Jan25'!$B$35:$BM$35, MATCH(1,('Jan25'!$B$1:$BM$1=Large_Dashboard_Data!$C19)*('Jan25'!$B$2:$BM$2="Sched"),0))</f>
        <v>283</v>
      </c>
      <c r="G19" s="296">
        <f t="shared" si="0"/>
        <v>0.9151943462897526</v>
      </c>
      <c r="H19" s="282">
        <f>$E19/VLOOKUP($A19,Days_of_Month25[],3,FALSE)</f>
        <v>11.772727272727273</v>
      </c>
      <c r="L19" t="s">
        <v>55</v>
      </c>
      <c r="M19" t="s">
        <v>1</v>
      </c>
    </row>
    <row r="20" spans="1:13" x14ac:dyDescent="0.2">
      <c r="A20">
        <f>MONTH('Jan25'!$A$32)</f>
        <v>1</v>
      </c>
      <c r="B20" t="str">
        <f>VLOOKUP($A20,Days_of_Month25[#All],2,FALSE)</f>
        <v>Q1</v>
      </c>
      <c r="C20" t="s">
        <v>26</v>
      </c>
      <c r="D20" t="str">
        <f>_xlfn.XLOOKUP($C20,$M$1:$M$41,$L$1:$L$41,"Not Found")</f>
        <v>University</v>
      </c>
      <c r="E20" cm="1">
        <f t="array" ref="E20">INDEX('Jan25'!$B$35:$BM$35, MATCH(1,('Jan25'!$B$1:$BM$1=Large_Dashboard_Data!$C20)*('Jan25'!$B$2:$BM$2="Seen"),0))</f>
        <v>213</v>
      </c>
      <c r="F20" cm="1">
        <f t="array" ref="F20">INDEX('Jan25'!$B$35:$BM$35, MATCH(1,('Jan25'!$B$1:$BM$1=Large_Dashboard_Data!$C20)*('Jan25'!$B$2:$BM$2="Sched"),0))</f>
        <v>223</v>
      </c>
      <c r="G20" s="296">
        <f t="shared" si="0"/>
        <v>0.95515695067264572</v>
      </c>
      <c r="H20" s="282">
        <f>$E20/VLOOKUP($A20,Days_of_Month25[],3,FALSE)</f>
        <v>9.6818181818181817</v>
      </c>
      <c r="L20" t="s">
        <v>55</v>
      </c>
      <c r="M20" t="s">
        <v>38</v>
      </c>
    </row>
    <row r="21" spans="1:13" x14ac:dyDescent="0.2">
      <c r="A21">
        <f>MONTH('Jan25'!$A$32)</f>
        <v>1</v>
      </c>
      <c r="B21" t="str">
        <f>VLOOKUP($A21,Days_of_Month25[#All],2,FALSE)</f>
        <v>Q1</v>
      </c>
      <c r="C21" t="s">
        <v>27</v>
      </c>
      <c r="D21" t="str">
        <f>_xlfn.XLOOKUP($C21,$M$1:$M$41,$L$1:$L$41,"Not Found")</f>
        <v>Indian Trail</v>
      </c>
      <c r="E21" cm="1">
        <f t="array" ref="E21">INDEX('Jan25'!$B$35:$BM$35, MATCH(1,('Jan25'!$B$1:$BM$1=Large_Dashboard_Data!$C21)*('Jan25'!$B$2:$BM$2="Seen"),0))</f>
        <v>322</v>
      </c>
      <c r="F21" cm="1">
        <f t="array" ref="F21">INDEX('Jan25'!$B$35:$BM$35, MATCH(1,('Jan25'!$B$1:$BM$1=Large_Dashboard_Data!$C21)*('Jan25'!$B$2:$BM$2="Sched"),0))</f>
        <v>338</v>
      </c>
      <c r="G21" s="296">
        <f t="shared" si="0"/>
        <v>0.9526627218934911</v>
      </c>
      <c r="H21" s="282">
        <f>$E21/VLOOKUP($A21,Days_of_Month25[],3,FALSE)</f>
        <v>14.636363636363637</v>
      </c>
      <c r="L21" t="s">
        <v>55</v>
      </c>
      <c r="M21" t="s">
        <v>2</v>
      </c>
    </row>
    <row r="22" spans="1:13" x14ac:dyDescent="0.2">
      <c r="A22">
        <f>MONTH('Jan25'!$A$32)</f>
        <v>1</v>
      </c>
      <c r="B22" t="str">
        <f>VLOOKUP($A22,Days_of_Month25[#All],2,FALSE)</f>
        <v>Q1</v>
      </c>
      <c r="C22" t="s">
        <v>28</v>
      </c>
      <c r="D22" t="str">
        <f>_xlfn.XLOOKUP($C22,$M$1:$M$41,$L$1:$L$41,"Not Found")</f>
        <v>Indian Trail</v>
      </c>
      <c r="E22" cm="1">
        <f t="array" ref="E22">INDEX('Jan25'!$B$35:$BM$35, MATCH(1,('Jan25'!$B$1:$BM$1=Large_Dashboard_Data!$C22)*('Jan25'!$B$2:$BM$2="Seen"),0))</f>
        <v>252</v>
      </c>
      <c r="F22" cm="1">
        <f t="array" ref="F22">INDEX('Jan25'!$B$35:$BM$35, MATCH(1,('Jan25'!$B$1:$BM$1=Large_Dashboard_Data!$C22)*('Jan25'!$B$2:$BM$2="Sched"),0))</f>
        <v>280</v>
      </c>
      <c r="G22" s="296">
        <f t="shared" si="0"/>
        <v>0.9</v>
      </c>
      <c r="H22" s="282">
        <f>$E22/VLOOKUP($A22,Days_of_Month25[],3,FALSE)</f>
        <v>11.454545454545455</v>
      </c>
      <c r="L22" t="s">
        <v>56</v>
      </c>
      <c r="M22" t="s">
        <v>38</v>
      </c>
    </row>
    <row r="23" spans="1:13" x14ac:dyDescent="0.2">
      <c r="A23">
        <f>MONTH('Jan25'!$A$32)</f>
        <v>1</v>
      </c>
      <c r="B23" t="str">
        <f>VLOOKUP($A23,Days_of_Month25[#All],2,FALSE)</f>
        <v>Q1</v>
      </c>
      <c r="C23" t="s">
        <v>29</v>
      </c>
      <c r="D23" t="str">
        <f>_xlfn.XLOOKUP($C23,$M$1:$M$41,$L$1:$L$41,"Not Found")</f>
        <v>Indian Trail</v>
      </c>
      <c r="E23" cm="1">
        <f t="array" ref="E23">INDEX('Jan25'!$B$35:$BM$35, MATCH(1,('Jan25'!$B$1:$BM$1=Large_Dashboard_Data!$C23)*('Jan25'!$B$2:$BM$2="Seen"),0))</f>
        <v>367</v>
      </c>
      <c r="F23" cm="1">
        <f t="array" ref="F23">INDEX('Jan25'!$B$35:$BM$35, MATCH(1,('Jan25'!$B$1:$BM$1=Large_Dashboard_Data!$C23)*('Jan25'!$B$2:$BM$2="Sched"),0))</f>
        <v>401</v>
      </c>
      <c r="G23" s="296">
        <f t="shared" si="0"/>
        <v>0.91521197007481292</v>
      </c>
      <c r="H23" s="282">
        <f>$E23/VLOOKUP($A23,Days_of_Month25[],3,FALSE)</f>
        <v>16.681818181818183</v>
      </c>
      <c r="L23" t="s">
        <v>57</v>
      </c>
      <c r="M23" t="s">
        <v>27</v>
      </c>
    </row>
    <row r="24" spans="1:13" x14ac:dyDescent="0.2">
      <c r="A24">
        <f>MONTH('Jan25'!$A$32)</f>
        <v>1</v>
      </c>
      <c r="B24" t="str">
        <f>VLOOKUP($A24,Days_of_Month25[#All],2,FALSE)</f>
        <v>Q1</v>
      </c>
      <c r="C24" t="s">
        <v>63</v>
      </c>
      <c r="D24" t="str">
        <f>_xlfn.XLOOKUP($C24,$M$1:$M$41,$L$1:$L$41,"Not Found")</f>
        <v>Indian Trail</v>
      </c>
      <c r="E24" cm="1">
        <f t="array" ref="E24">INDEX('Jan25'!$B$35:$BM$35, MATCH(1,('Jan25'!$B$1:$BM$1=Large_Dashboard_Data!$C24)*('Jan25'!$B$2:$BM$2="Seen"),0))</f>
        <v>125</v>
      </c>
      <c r="F24" cm="1">
        <f t="array" ref="F24">INDEX('Jan25'!$B$35:$BM$35, MATCH(1,('Jan25'!$B$1:$BM$1=Large_Dashboard_Data!$C24)*('Jan25'!$B$2:$BM$2="Sched"),0))</f>
        <v>154</v>
      </c>
      <c r="G24" s="296">
        <f t="shared" si="0"/>
        <v>0.81168831168831168</v>
      </c>
      <c r="H24" s="282">
        <f>$E24/VLOOKUP($A24,Days_of_Month25[],3,FALSE)</f>
        <v>5.6818181818181817</v>
      </c>
      <c r="L24" t="s">
        <v>57</v>
      </c>
      <c r="M24" t="s">
        <v>28</v>
      </c>
    </row>
    <row r="25" spans="1:13" x14ac:dyDescent="0.2">
      <c r="A25">
        <f>MONTH('Jan25'!$A$32)</f>
        <v>1</v>
      </c>
      <c r="B25" t="str">
        <f>VLOOKUP($A25,Days_of_Month25[#All],2,FALSE)</f>
        <v>Q1</v>
      </c>
      <c r="C25" t="s">
        <v>31</v>
      </c>
      <c r="D25" t="str">
        <f>_xlfn.XLOOKUP($C25,$M$1:$M$41,$L$1:$L$41,"Not Found")</f>
        <v>Matthews</v>
      </c>
      <c r="E25" cm="1">
        <f t="array" ref="E25">INDEX('Jan25'!$B$35:$BM$35, MATCH(1,('Jan25'!$B$1:$BM$1=Large_Dashboard_Data!$C25)*('Jan25'!$B$2:$BM$2="Seen"),0))</f>
        <v>200</v>
      </c>
      <c r="F25" cm="1">
        <f t="array" ref="F25">INDEX('Jan25'!$B$35:$BM$35, MATCH(1,('Jan25'!$B$1:$BM$1=Large_Dashboard_Data!$C25)*('Jan25'!$B$2:$BM$2="Sched"),0))</f>
        <v>201</v>
      </c>
      <c r="G25" s="296">
        <f t="shared" si="0"/>
        <v>0.99502487562189057</v>
      </c>
      <c r="H25" s="282">
        <f>$E25/VLOOKUP($A25,Days_of_Month25[],3,FALSE)</f>
        <v>9.0909090909090917</v>
      </c>
      <c r="L25" t="s">
        <v>57</v>
      </c>
      <c r="M25" t="s">
        <v>29</v>
      </c>
    </row>
    <row r="26" spans="1:13" x14ac:dyDescent="0.2">
      <c r="A26">
        <f>MONTH('Jan25'!$A$32)</f>
        <v>1</v>
      </c>
      <c r="B26" t="str">
        <f>VLOOKUP($A26,Days_of_Month25[#All],2,FALSE)</f>
        <v>Q1</v>
      </c>
      <c r="C26" t="s">
        <v>32</v>
      </c>
      <c r="D26" t="str">
        <f>_xlfn.XLOOKUP($C26,$M$1:$M$41,$L$1:$L$41,"Not Found")</f>
        <v>Matthews</v>
      </c>
      <c r="E26" cm="1">
        <f t="array" ref="E26">INDEX('Jan25'!$B$35:$BM$35, MATCH(1,('Jan25'!$B$1:$BM$1=Large_Dashboard_Data!$C26)*('Jan25'!$B$2:$BM$2="Seen"),0))</f>
        <v>229</v>
      </c>
      <c r="F26" cm="1">
        <f t="array" ref="F26">INDEX('Jan25'!$B$35:$BM$35, MATCH(1,('Jan25'!$B$1:$BM$1=Large_Dashboard_Data!$C26)*('Jan25'!$B$2:$BM$2="Sched"),0))</f>
        <v>233</v>
      </c>
      <c r="G26" s="296">
        <f t="shared" si="0"/>
        <v>0.98283261802575106</v>
      </c>
      <c r="H26" s="282">
        <f>$E26/VLOOKUP($A26,Days_of_Month25[],3,FALSE)</f>
        <v>10.409090909090908</v>
      </c>
      <c r="L26" t="s">
        <v>57</v>
      </c>
      <c r="M26" t="s">
        <v>63</v>
      </c>
    </row>
    <row r="27" spans="1:13" x14ac:dyDescent="0.2">
      <c r="A27">
        <f>MONTH('Jan25'!$A$32)</f>
        <v>1</v>
      </c>
      <c r="B27" t="str">
        <f>VLOOKUP($A27,Days_of_Month25[#All],2,FALSE)</f>
        <v>Q1</v>
      </c>
      <c r="C27" t="s">
        <v>33</v>
      </c>
      <c r="D27" t="str">
        <f>_xlfn.XLOOKUP($C27,$M$1:$M$41,$L$1:$L$41,"Not Found")</f>
        <v>Pineville</v>
      </c>
      <c r="E27" cm="1">
        <f t="array" ref="E27">INDEX('Jan25'!$B$35:$BM$35, MATCH(1,('Jan25'!$B$1:$BM$1=Large_Dashboard_Data!$C27)*('Jan25'!$B$2:$BM$2="Seen"),0))</f>
        <v>220</v>
      </c>
      <c r="F27" cm="1">
        <f t="array" ref="F27">INDEX('Jan25'!$B$35:$BM$35, MATCH(1,('Jan25'!$B$1:$BM$1=Large_Dashboard_Data!$C27)*('Jan25'!$B$2:$BM$2="Sched"),0))</f>
        <v>240</v>
      </c>
      <c r="G27" s="296">
        <f t="shared" si="0"/>
        <v>0.91666666666666663</v>
      </c>
      <c r="H27" s="282">
        <f>$E27/VLOOKUP($A27,Days_of_Month25[],3,FALSE)</f>
        <v>10</v>
      </c>
      <c r="L27" t="s">
        <v>58</v>
      </c>
      <c r="M27" t="s">
        <v>31</v>
      </c>
    </row>
    <row r="28" spans="1:13" x14ac:dyDescent="0.2">
      <c r="A28">
        <f>MONTH('Jan25'!$A$32)</f>
        <v>1</v>
      </c>
      <c r="B28" t="str">
        <f>VLOOKUP($A28,Days_of_Month25[#All],2,FALSE)</f>
        <v>Q1</v>
      </c>
      <c r="C28" t="s">
        <v>34</v>
      </c>
      <c r="D28" t="str">
        <f>_xlfn.XLOOKUP($C28,$M$1:$M$41,$L$1:$L$41,"Not Found")</f>
        <v>Pineville</v>
      </c>
      <c r="E28" cm="1">
        <f t="array" ref="E28">INDEX('Jan25'!$B$35:$BM$35, MATCH(1,('Jan25'!$B$1:$BM$1=Large_Dashboard_Data!$C28)*('Jan25'!$B$2:$BM$2="Seen"),0))</f>
        <v>206</v>
      </c>
      <c r="F28" cm="1">
        <f t="array" ref="F28">INDEX('Jan25'!$B$35:$BM$35, MATCH(1,('Jan25'!$B$1:$BM$1=Large_Dashboard_Data!$C28)*('Jan25'!$B$2:$BM$2="Sched"),0))</f>
        <v>220</v>
      </c>
      <c r="G28" s="296">
        <f t="shared" si="0"/>
        <v>0.9363636363636364</v>
      </c>
      <c r="H28" s="282">
        <f>$E28/VLOOKUP($A28,Days_of_Month25[],3,FALSE)</f>
        <v>9.3636363636363633</v>
      </c>
      <c r="L28" t="s">
        <v>58</v>
      </c>
      <c r="M28" t="s">
        <v>32</v>
      </c>
    </row>
    <row r="29" spans="1:13" x14ac:dyDescent="0.2">
      <c r="A29">
        <f>MONTH('Jan25'!$A$32)</f>
        <v>1</v>
      </c>
      <c r="B29" t="str">
        <f>VLOOKUP($A29,Days_of_Month25[#All],2,FALSE)</f>
        <v>Q1</v>
      </c>
      <c r="C29" t="s">
        <v>35</v>
      </c>
      <c r="D29" t="str">
        <f>_xlfn.XLOOKUP($C29,$M$1:$M$41,$L$1:$L$41,"Not Found")</f>
        <v>Pineville</v>
      </c>
      <c r="E29" cm="1">
        <f t="array" ref="E29">INDEX('Jan25'!$B$35:$BM$35, MATCH(1,('Jan25'!$B$1:$BM$1=Large_Dashboard_Data!$C29)*('Jan25'!$B$2:$BM$2="Seen"),0))</f>
        <v>327</v>
      </c>
      <c r="F29" cm="1">
        <f t="array" ref="F29">INDEX('Jan25'!$B$35:$BM$35, MATCH(1,('Jan25'!$B$1:$BM$1=Large_Dashboard_Data!$C29)*('Jan25'!$B$2:$BM$2="Sched"),0))</f>
        <v>346</v>
      </c>
      <c r="G29" s="296">
        <f t="shared" si="0"/>
        <v>0.94508670520231219</v>
      </c>
      <c r="H29" s="282">
        <f>$E29/VLOOKUP($A29,Days_of_Month25[],3,FALSE)</f>
        <v>14.863636363636363</v>
      </c>
      <c r="L29" t="s">
        <v>58</v>
      </c>
      <c r="M29" t="s">
        <v>42</v>
      </c>
    </row>
    <row r="30" spans="1:13" x14ac:dyDescent="0.2">
      <c r="A30">
        <f>MONTH('Jan25'!$A$32)</f>
        <v>1</v>
      </c>
      <c r="B30" t="str">
        <f>VLOOKUP($A30,Days_of_Month25[#All],2,FALSE)</f>
        <v>Q1</v>
      </c>
      <c r="C30" t="s">
        <v>36</v>
      </c>
      <c r="D30" t="str">
        <f>_xlfn.XLOOKUP($C30,$M$1:$M$41,$L$1:$L$41,"Not Found")</f>
        <v>Pineville</v>
      </c>
      <c r="E30" cm="1">
        <f t="array" ref="E30">INDEX('Jan25'!$B$35:$BM$35, MATCH(1,('Jan25'!$B$1:$BM$1=Large_Dashboard_Data!$C30)*('Jan25'!$B$2:$BM$2="Seen"),0))</f>
        <v>207</v>
      </c>
      <c r="F30" cm="1">
        <f t="array" ref="F30">INDEX('Jan25'!$B$35:$BM$35, MATCH(1,('Jan25'!$B$1:$BM$1=Large_Dashboard_Data!$C30)*('Jan25'!$B$2:$BM$2="Sched"),0))</f>
        <v>233</v>
      </c>
      <c r="G30" s="296">
        <f t="shared" si="0"/>
        <v>0.88841201716738194</v>
      </c>
      <c r="H30" s="282">
        <f>$E30/VLOOKUP($A30,Days_of_Month25[],3,FALSE)</f>
        <v>9.4090909090909083</v>
      </c>
      <c r="L30" t="s">
        <v>59</v>
      </c>
      <c r="M30" t="s">
        <v>64</v>
      </c>
    </row>
    <row r="31" spans="1:13" x14ac:dyDescent="0.2">
      <c r="A31">
        <f>MONTH('Jan25'!$A$32)</f>
        <v>1</v>
      </c>
      <c r="B31" t="str">
        <f>VLOOKUP($A31,Days_of_Month25[#All],2,FALSE)</f>
        <v>Q1</v>
      </c>
      <c r="C31" t="s">
        <v>37</v>
      </c>
      <c r="D31" t="str">
        <f>_xlfn.XLOOKUP($C31,$M$1:$M$41,$L$1:$L$41,"Not Found")</f>
        <v>Fort Mill</v>
      </c>
      <c r="E31" cm="1">
        <f t="array" ref="E31">INDEX('Jan25'!$B$35:$BM$35, MATCH(1,('Jan25'!$B$1:$BM$1=Large_Dashboard_Data!$C31)*('Jan25'!$B$2:$BM$2="Seen"),0))</f>
        <v>371</v>
      </c>
      <c r="F31" cm="1">
        <f t="array" ref="F31">INDEX('Jan25'!$B$35:$BM$35, MATCH(1,('Jan25'!$B$1:$BM$1=Large_Dashboard_Data!$C31)*('Jan25'!$B$2:$BM$2="Sched"),0))</f>
        <v>395</v>
      </c>
      <c r="G31" s="296">
        <f t="shared" si="0"/>
        <v>0.93924050632911393</v>
      </c>
      <c r="H31" s="282">
        <f>$E31/VLOOKUP($A31,Days_of_Month25[],3,FALSE)</f>
        <v>16.863636363636363</v>
      </c>
      <c r="L31" t="s">
        <v>60</v>
      </c>
      <c r="M31" t="s">
        <v>33</v>
      </c>
    </row>
    <row r="32" spans="1:13" x14ac:dyDescent="0.2">
      <c r="A32">
        <f>MONTH('Jan25'!$A$32)</f>
        <v>1</v>
      </c>
      <c r="B32" t="str">
        <f>VLOOKUP($A32,Days_of_Month25[#All],2,FALSE)</f>
        <v>Q1</v>
      </c>
      <c r="C32" t="s">
        <v>1</v>
      </c>
      <c r="D32" t="str">
        <f>_xlfn.XLOOKUP($C32,$M$1:$M$41,$L$1:$L$41,"Not Found")</f>
        <v>Fort Mill</v>
      </c>
      <c r="E32" cm="1">
        <f t="array" ref="E32">INDEX('Jan25'!$B$35:$BM$35, MATCH(1,('Jan25'!$B$1:$BM$1=Large_Dashboard_Data!$C32)*('Jan25'!$B$2:$BM$2="Seen"),0))</f>
        <v>221</v>
      </c>
      <c r="F32" cm="1">
        <f t="array" ref="F32">INDEX('Jan25'!$B$35:$BM$35, MATCH(1,('Jan25'!$B$1:$BM$1=Large_Dashboard_Data!$C32)*('Jan25'!$B$2:$BM$2="Sched"),0))</f>
        <v>245</v>
      </c>
      <c r="G32" s="296">
        <f t="shared" si="0"/>
        <v>0.90204081632653066</v>
      </c>
      <c r="H32" s="282">
        <f>$E32/VLOOKUP($A32,Days_of_Month25[],3,FALSE)</f>
        <v>10.045454545454545</v>
      </c>
      <c r="L32" t="s">
        <v>60</v>
      </c>
      <c r="M32" t="s">
        <v>34</v>
      </c>
    </row>
    <row r="33" spans="1:13" x14ac:dyDescent="0.2">
      <c r="A33">
        <f>MONTH('Jan25'!$A$32)</f>
        <v>1</v>
      </c>
      <c r="B33" t="str">
        <f>VLOOKUP($A33,Days_of_Month25[#All],2,FALSE)</f>
        <v>Q1</v>
      </c>
      <c r="C33" t="s">
        <v>38</v>
      </c>
      <c r="D33" t="str">
        <f>_xlfn.XLOOKUP($C33,$M$1:$M$41,$L$1:$L$41,"Not Found")</f>
        <v>Fort Mill</v>
      </c>
      <c r="E33" cm="1">
        <f t="array" ref="E33">INDEX('Jan25'!$B$35:$BM$35, MATCH(1,('Jan25'!$B$1:$BM$1=Large_Dashboard_Data!$C33)*('Jan25'!$B$2:$BM$2="Seen"),0))</f>
        <v>189</v>
      </c>
      <c r="F33" cm="1">
        <f t="array" ref="F33">INDEX('Jan25'!$B$35:$BM$35, MATCH(1,('Jan25'!$B$1:$BM$1=Large_Dashboard_Data!$C33)*('Jan25'!$B$2:$BM$2="Sched"),0))</f>
        <v>221</v>
      </c>
      <c r="G33" s="296">
        <f t="shared" si="0"/>
        <v>0.85520361990950222</v>
      </c>
      <c r="H33" s="282">
        <f>$E33/VLOOKUP($A33,Days_of_Month25[],3,FALSE)</f>
        <v>8.5909090909090917</v>
      </c>
      <c r="L33" t="s">
        <v>60</v>
      </c>
      <c r="M33" t="s">
        <v>35</v>
      </c>
    </row>
    <row r="34" spans="1:13" x14ac:dyDescent="0.2">
      <c r="A34">
        <v>2</v>
      </c>
      <c r="B34" t="str">
        <f>VLOOKUP($A34,Days_of_Month25[#All],2,FALSE)</f>
        <v>Q1</v>
      </c>
      <c r="C34" t="s">
        <v>8</v>
      </c>
      <c r="D34" t="str">
        <f>_xlfn.XLOOKUP($C34,$M$1:$M$41,$L$1:$L$41,"Not Found")</f>
        <v>Blakeney</v>
      </c>
      <c r="E34" cm="1">
        <f t="array" ref="E34">INDEX('Feb25'!$B$35:$BM$35, MATCH(1,('Feb25'!$B$1:$BM$1=Large_Dashboard_Data!$C34)*('Feb25'!$B$2:$BM$2="Seen"),0))</f>
        <v>251</v>
      </c>
      <c r="F34" cm="1">
        <f t="array" ref="F34">INDEX('Feb25'!$B$35:$BM$35, MATCH(1,('Feb25'!$B$1:$BM$1=Large_Dashboard_Data!$C34)*('Feb25'!$B$2:$BM$2="Sched"),0))</f>
        <v>262</v>
      </c>
      <c r="G34" s="296">
        <f t="shared" si="0"/>
        <v>0.9580152671755725</v>
      </c>
      <c r="H34" s="282">
        <f>$E34/VLOOKUP($A34,Days_of_Month25[],3,FALSE)</f>
        <v>12.55</v>
      </c>
      <c r="L34" t="s">
        <v>60</v>
      </c>
      <c r="M34" t="s">
        <v>43</v>
      </c>
    </row>
    <row r="35" spans="1:13" x14ac:dyDescent="0.2">
      <c r="A35">
        <v>2</v>
      </c>
      <c r="B35" t="str">
        <f>VLOOKUP($A35,Days_of_Month25[#All],2,FALSE)</f>
        <v>Q1</v>
      </c>
      <c r="C35" t="s">
        <v>9</v>
      </c>
      <c r="D35" t="str">
        <f>_xlfn.XLOOKUP($C35,$M$1:$M$41,$L$1:$L$41,"Not Found")</f>
        <v>Blakeney</v>
      </c>
      <c r="E35" cm="1">
        <f t="array" ref="E35">INDEX('Feb25'!$B$35:$BM$35, MATCH(1,('Feb25'!$B$1:$BM$1=Large_Dashboard_Data!$C35)*('Feb25'!$B$2:$BM$2="Seen"),0))</f>
        <v>241</v>
      </c>
      <c r="F35" cm="1">
        <f t="array" ref="F35">INDEX('Feb25'!$B$35:$BM$35, MATCH(1,('Feb25'!$B$1:$BM$1=Large_Dashboard_Data!$C35)*('Feb25'!$B$2:$BM$2="Sched"),0))</f>
        <v>259</v>
      </c>
      <c r="G35" s="296">
        <f t="shared" si="0"/>
        <v>0.93050193050193053</v>
      </c>
      <c r="H35" s="282">
        <f>$E35/VLOOKUP($A35,Days_of_Month25[],3,FALSE)</f>
        <v>12.05</v>
      </c>
      <c r="L35" t="s">
        <v>60</v>
      </c>
      <c r="M35" t="s">
        <v>44</v>
      </c>
    </row>
    <row r="36" spans="1:13" x14ac:dyDescent="0.2">
      <c r="A36">
        <v>2</v>
      </c>
      <c r="B36" t="str">
        <f>VLOOKUP($A36,Days_of_Month25[#All],2,FALSE)</f>
        <v>Q1</v>
      </c>
      <c r="C36" t="s">
        <v>10</v>
      </c>
      <c r="D36" t="str">
        <f>_xlfn.XLOOKUP($C36,$M$1:$M$41,$L$1:$L$41,"Not Found")</f>
        <v>Blakeney</v>
      </c>
      <c r="E36" cm="1">
        <f t="array" ref="E36">INDEX('Feb25'!$B$35:$BM$35, MATCH(1,('Feb25'!$B$1:$BM$1=Large_Dashboard_Data!$C36)*('Feb25'!$B$2:$BM$2="Seen"),0))</f>
        <v>222</v>
      </c>
      <c r="F36" cm="1">
        <f t="array" ref="F36">INDEX('Feb25'!$B$35:$BM$35, MATCH(1,('Feb25'!$B$1:$BM$1=Large_Dashboard_Data!$C36)*('Feb25'!$B$2:$BM$2="Sched"),0))</f>
        <v>234</v>
      </c>
      <c r="G36" s="296">
        <f t="shared" si="0"/>
        <v>0.94871794871794868</v>
      </c>
      <c r="H36" s="282">
        <f>$E36/VLOOKUP($A36,Days_of_Month25[],3,FALSE)</f>
        <v>11.1</v>
      </c>
      <c r="L36" t="s">
        <v>60</v>
      </c>
      <c r="M36" t="s">
        <v>36</v>
      </c>
    </row>
    <row r="37" spans="1:13" x14ac:dyDescent="0.2">
      <c r="A37">
        <v>2</v>
      </c>
      <c r="B37" t="str">
        <f>VLOOKUP($A37,Days_of_Month25[#All],2,FALSE)</f>
        <v>Q1</v>
      </c>
      <c r="C37" t="s">
        <v>11</v>
      </c>
      <c r="D37" t="str">
        <f>_xlfn.XLOOKUP($C37,$M$1:$M$41,$L$1:$L$41,"Not Found")</f>
        <v>Blakeney</v>
      </c>
      <c r="E37" cm="1">
        <f t="array" ref="E37">INDEX('Feb25'!$B$35:$BM$35, MATCH(1,('Feb25'!$B$1:$BM$1=Large_Dashboard_Data!$C37)*('Feb25'!$B$2:$BM$2="Seen"),0))</f>
        <v>331</v>
      </c>
      <c r="F37" cm="1">
        <f t="array" ref="F37">INDEX('Feb25'!$B$35:$BM$35, MATCH(1,('Feb25'!$B$1:$BM$1=Large_Dashboard_Data!$C37)*('Feb25'!$B$2:$BM$2="Sched"),0))</f>
        <v>340</v>
      </c>
      <c r="G37" s="296">
        <f t="shared" si="0"/>
        <v>0.97352941176470587</v>
      </c>
      <c r="H37" s="282">
        <f>$E37/VLOOKUP($A37,Days_of_Month25[],3,FALSE)</f>
        <v>16.55</v>
      </c>
      <c r="L37" t="s">
        <v>61</v>
      </c>
      <c r="M37" t="s">
        <v>25</v>
      </c>
    </row>
    <row r="38" spans="1:13" x14ac:dyDescent="0.2">
      <c r="A38">
        <v>2</v>
      </c>
      <c r="B38" t="str">
        <f>VLOOKUP($A38,Days_of_Month25[#All],2,FALSE)</f>
        <v>Q1</v>
      </c>
      <c r="C38" t="s">
        <v>12</v>
      </c>
      <c r="D38" t="str">
        <f>_xlfn.XLOOKUP($C38,$M$1:$M$41,$L$1:$L$41,"Not Found")</f>
        <v>Ballantyne ATC</v>
      </c>
      <c r="E38" cm="1">
        <f t="array" ref="E38">INDEX('Feb25'!$B$35:$BM$35, MATCH(1,('Feb25'!$B$1:$BM$1=Large_Dashboard_Data!$C38)*('Feb25'!$B$2:$BM$2="Seen"),0))</f>
        <v>229</v>
      </c>
      <c r="F38" cm="1">
        <f t="array" ref="F38">INDEX('Feb25'!$B$35:$BM$35, MATCH(1,('Feb25'!$B$1:$BM$1=Large_Dashboard_Data!$C38)*('Feb25'!$B$2:$BM$2="Sched"),0))</f>
        <v>253</v>
      </c>
      <c r="G38" s="296">
        <f t="shared" si="0"/>
        <v>0.90513833992094861</v>
      </c>
      <c r="H38" s="282">
        <f>$E38/VLOOKUP($A38,Days_of_Month25[],3,FALSE)</f>
        <v>11.45</v>
      </c>
      <c r="L38" t="s">
        <v>61</v>
      </c>
      <c r="M38" t="s">
        <v>26</v>
      </c>
    </row>
    <row r="39" spans="1:13" x14ac:dyDescent="0.2">
      <c r="A39">
        <v>2</v>
      </c>
      <c r="B39" t="str">
        <f>VLOOKUP($A39,Days_of_Month25[#All],2,FALSE)</f>
        <v>Q1</v>
      </c>
      <c r="C39" t="s">
        <v>13</v>
      </c>
      <c r="D39" t="str">
        <f>_xlfn.XLOOKUP($C39,$M$1:$M$41,$L$1:$L$41,"Not Found")</f>
        <v>Ballantyne ATC</v>
      </c>
      <c r="E39" cm="1">
        <f t="array" ref="E39">INDEX('Feb25'!$B$35:$BM$35, MATCH(1,('Feb25'!$B$1:$BM$1=Large_Dashboard_Data!$C39)*('Feb25'!$B$2:$BM$2="Seen"),0))</f>
        <v>477</v>
      </c>
      <c r="F39" cm="1">
        <f t="array" ref="F39">INDEX('Feb25'!$B$35:$BM$35, MATCH(1,('Feb25'!$B$1:$BM$1=Large_Dashboard_Data!$C39)*('Feb25'!$B$2:$BM$2="Sched"),0))</f>
        <v>509</v>
      </c>
      <c r="G39" s="296">
        <f t="shared" si="0"/>
        <v>0.93713163064833005</v>
      </c>
      <c r="H39" s="282">
        <f>$E39/VLOOKUP($A39,Days_of_Month25[],3,FALSE)</f>
        <v>23.85</v>
      </c>
      <c r="L39" t="s">
        <v>62</v>
      </c>
      <c r="M39" t="s">
        <v>16</v>
      </c>
    </row>
    <row r="40" spans="1:13" x14ac:dyDescent="0.2">
      <c r="A40">
        <v>2</v>
      </c>
      <c r="B40" t="str">
        <f>VLOOKUP($A40,Days_of_Month25[#All],2,FALSE)</f>
        <v>Q1</v>
      </c>
      <c r="C40" t="s">
        <v>14</v>
      </c>
      <c r="D40" t="str">
        <f>_xlfn.XLOOKUP($C40,$M$1:$M$41,$L$1:$L$41,"Not Found")</f>
        <v>Ballantyne ATC</v>
      </c>
      <c r="E40" cm="1">
        <f t="array" ref="E40">INDEX('Feb25'!$B$35:$BM$35, MATCH(1,('Feb25'!$B$1:$BM$1=Large_Dashboard_Data!$C40)*('Feb25'!$B$2:$BM$2="Seen"),0))</f>
        <v>402</v>
      </c>
      <c r="F40" cm="1">
        <f t="array" ref="F40">INDEX('Feb25'!$B$35:$BM$35, MATCH(1,('Feb25'!$B$1:$BM$1=Large_Dashboard_Data!$C40)*('Feb25'!$B$2:$BM$2="Sched"),0))</f>
        <v>429</v>
      </c>
      <c r="G40" s="296">
        <f t="shared" si="0"/>
        <v>0.93706293706293708</v>
      </c>
      <c r="H40" s="282">
        <f>$E40/VLOOKUP($A40,Days_of_Month25[],3,FALSE)</f>
        <v>20.100000000000001</v>
      </c>
      <c r="L40" t="s">
        <v>62</v>
      </c>
      <c r="M40" t="s">
        <v>17</v>
      </c>
    </row>
    <row r="41" spans="1:13" x14ac:dyDescent="0.2">
      <c r="A41">
        <v>2</v>
      </c>
      <c r="B41" t="str">
        <f>VLOOKUP($A41,Days_of_Month25[#All],2,FALSE)</f>
        <v>Q1</v>
      </c>
      <c r="C41" t="s">
        <v>15</v>
      </c>
      <c r="D41" t="str">
        <f>_xlfn.XLOOKUP($C41,$M$1:$M$41,$L$1:$L$41,"Not Found")</f>
        <v>Ballantyne ATC</v>
      </c>
      <c r="E41" cm="1">
        <f t="array" ref="E41">INDEX('Feb25'!$B$35:$BM$35, MATCH(1,('Feb25'!$B$1:$BM$1=Large_Dashboard_Data!$C41)*('Feb25'!$B$2:$BM$2="Seen"),0))</f>
        <v>166</v>
      </c>
      <c r="F41" cm="1">
        <f t="array" ref="F41">INDEX('Feb25'!$B$35:$BM$35, MATCH(1,('Feb25'!$B$1:$BM$1=Large_Dashboard_Data!$C41)*('Feb25'!$B$2:$BM$2="Sched"),0))</f>
        <v>200</v>
      </c>
      <c r="G41" s="296">
        <f t="shared" si="0"/>
        <v>0.83</v>
      </c>
      <c r="H41" s="282">
        <f>$E41/VLOOKUP($A41,Days_of_Month25[],3,FALSE)</f>
        <v>8.3000000000000007</v>
      </c>
      <c r="L41" t="s">
        <v>62</v>
      </c>
      <c r="M41" t="s">
        <v>88</v>
      </c>
    </row>
    <row r="42" spans="1:13" x14ac:dyDescent="0.2">
      <c r="A42">
        <v>2</v>
      </c>
      <c r="B42" t="str">
        <f>VLOOKUP($A42,Days_of_Month25[#All],2,FALSE)</f>
        <v>Q1</v>
      </c>
      <c r="C42" t="s">
        <v>16</v>
      </c>
      <c r="D42" t="str">
        <f>_xlfn.XLOOKUP($C42,$M$1:$M$41,$L$1:$L$41,"Not Found")</f>
        <v>Wesley Heights</v>
      </c>
      <c r="E42" cm="1">
        <f t="array" ref="E42">INDEX('Feb25'!$B$35:$BM$35, MATCH(1,('Feb25'!$B$1:$BM$1=Large_Dashboard_Data!$C42)*('Feb25'!$B$2:$BM$2="Seen"),0))</f>
        <v>233</v>
      </c>
      <c r="F42" cm="1">
        <f t="array" ref="F42">INDEX('Feb25'!$B$35:$BM$35, MATCH(1,('Feb25'!$B$1:$BM$1=Large_Dashboard_Data!$C42)*('Feb25'!$B$2:$BM$2="Sched"),0))</f>
        <v>253</v>
      </c>
      <c r="G42" s="296">
        <f t="shared" si="0"/>
        <v>0.92094861660079053</v>
      </c>
      <c r="H42" s="282">
        <f>$E42/VLOOKUP($A42,Days_of_Month25[],3,FALSE)</f>
        <v>11.65</v>
      </c>
    </row>
    <row r="43" spans="1:13" x14ac:dyDescent="0.2">
      <c r="A43">
        <v>2</v>
      </c>
      <c r="B43" t="str">
        <f>VLOOKUP($A43,Days_of_Month25[#All],2,FALSE)</f>
        <v>Q1</v>
      </c>
      <c r="C43" t="s">
        <v>17</v>
      </c>
      <c r="D43" t="str">
        <f>_xlfn.XLOOKUP($C43,$M$1:$M$41,$L$1:$L$41,"Not Found")</f>
        <v>Wesley Heights</v>
      </c>
      <c r="E43" cm="1">
        <f t="array" ref="E43">INDEX('Feb25'!$B$35:$BM$35, MATCH(1,('Feb25'!$B$1:$BM$1=Large_Dashboard_Data!$C43)*('Feb25'!$B$2:$BM$2="Seen"),0))</f>
        <v>159</v>
      </c>
      <c r="F43" cm="1">
        <f t="array" ref="F43">INDEX('Feb25'!$B$35:$BM$35, MATCH(1,('Feb25'!$B$1:$BM$1=Large_Dashboard_Data!$C43)*('Feb25'!$B$2:$BM$2="Sched"),0))</f>
        <v>169</v>
      </c>
      <c r="G43" s="296">
        <f t="shared" si="0"/>
        <v>0.94082840236686394</v>
      </c>
      <c r="H43" s="282">
        <f>$E43/VLOOKUP($A43,Days_of_Month25[],3,FALSE)</f>
        <v>7.95</v>
      </c>
    </row>
    <row r="44" spans="1:13" x14ac:dyDescent="0.2">
      <c r="A44">
        <v>2</v>
      </c>
      <c r="B44" t="str">
        <f>VLOOKUP($A44,Days_of_Month25[#All],2,FALSE)</f>
        <v>Q1</v>
      </c>
      <c r="C44" t="s">
        <v>18</v>
      </c>
      <c r="D44" t="str">
        <f>_xlfn.XLOOKUP($C44,$M$1:$M$41,$L$1:$L$41,"Not Found")</f>
        <v>Not Found</v>
      </c>
      <c r="E44" cm="1">
        <f t="array" ref="E44">INDEX('Feb25'!$B$35:$BM$35, MATCH(1,('Feb25'!$B$1:$BM$1=Large_Dashboard_Data!$C44)*('Feb25'!$B$2:$BM$2="Seen"),0))</f>
        <v>181</v>
      </c>
      <c r="F44" cm="1">
        <f t="array" ref="F44">INDEX('Feb25'!$B$35:$BM$35, MATCH(1,('Feb25'!$B$1:$BM$1=Large_Dashboard_Data!$C44)*('Feb25'!$B$2:$BM$2="Sched"),0))</f>
        <v>202</v>
      </c>
      <c r="G44" s="296">
        <f t="shared" si="0"/>
        <v>0.89603960396039606</v>
      </c>
      <c r="H44" s="282">
        <f>$E44/VLOOKUP($A44,Days_of_Month25[],3,FALSE)</f>
        <v>9.0500000000000007</v>
      </c>
    </row>
    <row r="45" spans="1:13" x14ac:dyDescent="0.2">
      <c r="A45">
        <v>2</v>
      </c>
      <c r="B45" t="str">
        <f>VLOOKUP($A45,Days_of_Month25[#All],2,FALSE)</f>
        <v>Q1</v>
      </c>
      <c r="C45" t="s">
        <v>19</v>
      </c>
      <c r="D45" t="str">
        <f>_xlfn.XLOOKUP($C45,$M$1:$M$41,$L$1:$L$41,"Not Found")</f>
        <v>Not Found</v>
      </c>
      <c r="E45" cm="1">
        <f t="array" ref="E45">INDEX('Feb25'!$B$35:$BM$35, MATCH(1,('Feb25'!$B$1:$BM$1=Large_Dashboard_Data!$C45)*('Feb25'!$B$2:$BM$2="Seen"),0))</f>
        <v>182</v>
      </c>
      <c r="F45" cm="1">
        <f t="array" ref="F45">INDEX('Feb25'!$B$35:$BM$35, MATCH(1,('Feb25'!$B$1:$BM$1=Large_Dashboard_Data!$C45)*('Feb25'!$B$2:$BM$2="Sched"),0))</f>
        <v>202</v>
      </c>
      <c r="G45" s="296">
        <f t="shared" si="0"/>
        <v>0.90099009900990101</v>
      </c>
      <c r="H45" s="282">
        <f>$E45/VLOOKUP($A45,Days_of_Month25[],3,FALSE)</f>
        <v>9.1</v>
      </c>
    </row>
    <row r="46" spans="1:13" x14ac:dyDescent="0.2">
      <c r="A46">
        <v>2</v>
      </c>
      <c r="B46" t="str">
        <f>VLOOKUP($A46,Days_of_Month25[#All],2,FALSE)</f>
        <v>Q1</v>
      </c>
      <c r="C46" t="s">
        <v>20</v>
      </c>
      <c r="D46" t="str">
        <f>_xlfn.XLOOKUP($C46,$M$1:$M$41,$L$1:$L$41,"Not Found")</f>
        <v>Not Found</v>
      </c>
      <c r="E46" cm="1">
        <f t="array" ref="E46">INDEX('Feb25'!$B$35:$BM$35, MATCH(1,('Feb25'!$B$1:$BM$1=Large_Dashboard_Data!$C46)*('Feb25'!$B$2:$BM$2="Seen"),0))</f>
        <v>65</v>
      </c>
      <c r="F46" cm="1">
        <f t="array" ref="F46">INDEX('Feb25'!$B$35:$BM$35, MATCH(1,('Feb25'!$B$1:$BM$1=Large_Dashboard_Data!$C46)*('Feb25'!$B$2:$BM$2="Sched"),0))</f>
        <v>80</v>
      </c>
      <c r="G46" s="296">
        <f t="shared" si="0"/>
        <v>0.8125</v>
      </c>
      <c r="H46" s="282">
        <f>$E46/VLOOKUP($A46,Days_of_Month25[],3,FALSE)</f>
        <v>3.25</v>
      </c>
    </row>
    <row r="47" spans="1:13" x14ac:dyDescent="0.2">
      <c r="A47">
        <v>2</v>
      </c>
      <c r="B47" t="str">
        <f>VLOOKUP($A47,Days_of_Month25[#All],2,FALSE)</f>
        <v>Q1</v>
      </c>
      <c r="C47" t="s">
        <v>21</v>
      </c>
      <c r="D47" t="str">
        <f>_xlfn.XLOOKUP($C47,$M$1:$M$41,$L$1:$L$41,"Not Found")</f>
        <v>Cornelius</v>
      </c>
      <c r="E47" cm="1">
        <f t="array" ref="E47">INDEX('Feb25'!$B$35:$BM$35, MATCH(1,('Feb25'!$B$1:$BM$1=Large_Dashboard_Data!$C47)*('Feb25'!$B$2:$BM$2="Seen"),0))</f>
        <v>211</v>
      </c>
      <c r="F47" cm="1">
        <f t="array" ref="F47">INDEX('Feb25'!$B$35:$BM$35, MATCH(1,('Feb25'!$B$1:$BM$1=Large_Dashboard_Data!$C47)*('Feb25'!$B$2:$BM$2="Sched"),0))</f>
        <v>235</v>
      </c>
      <c r="G47" s="296">
        <f t="shared" si="0"/>
        <v>0.89787234042553188</v>
      </c>
      <c r="H47" s="282">
        <f>$E47/VLOOKUP($A47,Days_of_Month25[],3,FALSE)</f>
        <v>10.55</v>
      </c>
    </row>
    <row r="48" spans="1:13" x14ac:dyDescent="0.2">
      <c r="A48">
        <v>2</v>
      </c>
      <c r="B48" t="str">
        <f>VLOOKUP($A48,Days_of_Month25[#All],2,FALSE)</f>
        <v>Q1</v>
      </c>
      <c r="C48" t="s">
        <v>22</v>
      </c>
      <c r="D48" t="str">
        <f>_xlfn.XLOOKUP($C48,$M$1:$M$41,$L$1:$L$41,"Not Found")</f>
        <v>Not Found</v>
      </c>
      <c r="E48" cm="1">
        <f t="array" ref="E48">INDEX('Feb25'!$B$35:$BM$35, MATCH(1,('Feb25'!$B$1:$BM$1=Large_Dashboard_Data!$C48)*('Feb25'!$B$2:$BM$2="Seen"),0))</f>
        <v>279</v>
      </c>
      <c r="F48" cm="1">
        <f t="array" ref="F48">INDEX('Feb25'!$B$35:$BM$35, MATCH(1,('Feb25'!$B$1:$BM$1=Large_Dashboard_Data!$C48)*('Feb25'!$B$2:$BM$2="Sched"),0))</f>
        <v>308</v>
      </c>
      <c r="G48" s="296">
        <f t="shared" si="0"/>
        <v>0.9058441558441559</v>
      </c>
      <c r="H48" s="282">
        <f>$E48/VLOOKUP($A48,Days_of_Month25[],3,FALSE)</f>
        <v>13.95</v>
      </c>
    </row>
    <row r="49" spans="1:8" x14ac:dyDescent="0.2">
      <c r="A49">
        <v>2</v>
      </c>
      <c r="B49" t="str">
        <f>VLOOKUP($A49,Days_of_Month25[#All],2,FALSE)</f>
        <v>Q1</v>
      </c>
      <c r="C49" t="s">
        <v>23</v>
      </c>
      <c r="D49" t="str">
        <f>_xlfn.XLOOKUP($C49,$M$1:$M$41,$L$1:$L$41,"Not Found")</f>
        <v>Not Found</v>
      </c>
      <c r="E49" cm="1">
        <f t="array" ref="E49">INDEX('Feb25'!$B$35:$BM$35, MATCH(1,('Feb25'!$B$1:$BM$1=Large_Dashboard_Data!$C49)*('Feb25'!$B$2:$BM$2="Seen"),0))</f>
        <v>183</v>
      </c>
      <c r="F49" cm="1">
        <f t="array" ref="F49">INDEX('Feb25'!$B$35:$BM$35, MATCH(1,('Feb25'!$B$1:$BM$1=Large_Dashboard_Data!$C49)*('Feb25'!$B$2:$BM$2="Sched"),0))</f>
        <v>209</v>
      </c>
      <c r="G49" s="296">
        <f t="shared" si="0"/>
        <v>0.87559808612440193</v>
      </c>
      <c r="H49" s="282">
        <f>$E49/VLOOKUP($A49,Days_of_Month25[],3,FALSE)</f>
        <v>9.15</v>
      </c>
    </row>
    <row r="50" spans="1:8" x14ac:dyDescent="0.2">
      <c r="A50">
        <v>2</v>
      </c>
      <c r="B50" t="str">
        <f>VLOOKUP($A50,Days_of_Month25[#All],2,FALSE)</f>
        <v>Q1</v>
      </c>
      <c r="C50" t="s">
        <v>41</v>
      </c>
      <c r="D50" t="str">
        <f>_xlfn.XLOOKUP($C50,$M$1:$M$41,$L$1:$L$41,"Not Found")</f>
        <v>Concord</v>
      </c>
      <c r="E50" cm="1">
        <f t="array" ref="E50">INDEX('Feb25'!$B$35:$BM$35, MATCH(1,('Feb25'!$B$1:$BM$1=Large_Dashboard_Data!$C50)*('Feb25'!$B$2:$BM$2="Seen"),0))</f>
        <v>527</v>
      </c>
      <c r="F50" cm="1">
        <f t="array" ref="F50">INDEX('Feb25'!$B$35:$BM$35, MATCH(1,('Feb25'!$B$1:$BM$1=Large_Dashboard_Data!$C50)*('Feb25'!$B$2:$BM$2="Sched"),0))</f>
        <v>569</v>
      </c>
      <c r="G50" s="296">
        <f t="shared" si="0"/>
        <v>0.92618629173989453</v>
      </c>
      <c r="H50" s="282">
        <f>$E50/VLOOKUP($A50,Days_of_Month25[],3,FALSE)</f>
        <v>26.35</v>
      </c>
    </row>
    <row r="51" spans="1:8" x14ac:dyDescent="0.2">
      <c r="A51">
        <v>2</v>
      </c>
      <c r="B51" t="str">
        <f>VLOOKUP($A51,Days_of_Month25[#All],2,FALSE)</f>
        <v>Q1</v>
      </c>
      <c r="C51" t="s">
        <v>25</v>
      </c>
      <c r="D51" t="str">
        <f>_xlfn.XLOOKUP($C51,$M$1:$M$41,$L$1:$L$41,"Not Found")</f>
        <v>University</v>
      </c>
      <c r="E51" cm="1">
        <f t="array" ref="E51">INDEX('Feb25'!$B$35:$BM$35, MATCH(1,('Feb25'!$B$1:$BM$1=Large_Dashboard_Data!$C51)*('Feb25'!$B$2:$BM$2="Seen"),0))</f>
        <v>268</v>
      </c>
      <c r="F51" cm="1">
        <f t="array" ref="F51">INDEX('Feb25'!$B$35:$BM$35, MATCH(1,('Feb25'!$B$1:$BM$1=Large_Dashboard_Data!$C51)*('Feb25'!$B$2:$BM$2="Sched"),0))</f>
        <v>291</v>
      </c>
      <c r="G51" s="296">
        <f t="shared" si="0"/>
        <v>0.92096219931271472</v>
      </c>
      <c r="H51" s="282">
        <f>$E51/VLOOKUP($A51,Days_of_Month25[],3,FALSE)</f>
        <v>13.4</v>
      </c>
    </row>
    <row r="52" spans="1:8" x14ac:dyDescent="0.2">
      <c r="A52">
        <v>2</v>
      </c>
      <c r="B52" t="str">
        <f>VLOOKUP($A52,Days_of_Month25[#All],2,FALSE)</f>
        <v>Q1</v>
      </c>
      <c r="C52" t="s">
        <v>26</v>
      </c>
      <c r="D52" t="str">
        <f>_xlfn.XLOOKUP($C52,$M$1:$M$41,$L$1:$L$41,"Not Found")</f>
        <v>University</v>
      </c>
      <c r="E52" cm="1">
        <f t="array" ref="E52">INDEX('Feb25'!$B$35:$BM$35, MATCH(1,('Feb25'!$B$1:$BM$1=Large_Dashboard_Data!$C52)*('Feb25'!$B$2:$BM$2="Seen"),0))</f>
        <v>234</v>
      </c>
      <c r="F52" cm="1">
        <f t="array" ref="F52">INDEX('Feb25'!$B$35:$BM$35, MATCH(1,('Feb25'!$B$1:$BM$1=Large_Dashboard_Data!$C52)*('Feb25'!$B$2:$BM$2="Sched"),0))</f>
        <v>253</v>
      </c>
      <c r="G52" s="296">
        <f t="shared" si="0"/>
        <v>0.92490118577075098</v>
      </c>
      <c r="H52" s="282">
        <f>$E52/VLOOKUP($A52,Days_of_Month25[],3,FALSE)</f>
        <v>11.7</v>
      </c>
    </row>
    <row r="53" spans="1:8" x14ac:dyDescent="0.2">
      <c r="A53">
        <v>2</v>
      </c>
      <c r="B53" t="str">
        <f>VLOOKUP($A53,Days_of_Month25[#All],2,FALSE)</f>
        <v>Q1</v>
      </c>
      <c r="C53" t="s">
        <v>27</v>
      </c>
      <c r="D53" t="str">
        <f>_xlfn.XLOOKUP($C53,$M$1:$M$41,$L$1:$L$41,"Not Found")</f>
        <v>Indian Trail</v>
      </c>
      <c r="E53" cm="1">
        <f t="array" ref="E53">INDEX('Feb25'!$B$35:$BM$35, MATCH(1,('Feb25'!$B$1:$BM$1=Large_Dashboard_Data!$C53)*('Feb25'!$B$2:$BM$2="Seen"),0))</f>
        <v>359</v>
      </c>
      <c r="F53" cm="1">
        <f t="array" ref="F53">INDEX('Feb25'!$B$35:$BM$35, MATCH(1,('Feb25'!$B$1:$BM$1=Large_Dashboard_Data!$C53)*('Feb25'!$B$2:$BM$2="Sched"),0))</f>
        <v>405</v>
      </c>
      <c r="G53" s="296">
        <f t="shared" si="0"/>
        <v>0.88641975308641974</v>
      </c>
      <c r="H53" s="282">
        <f>$E53/VLOOKUP($A53,Days_of_Month25[],3,FALSE)</f>
        <v>17.95</v>
      </c>
    </row>
    <row r="54" spans="1:8" x14ac:dyDescent="0.2">
      <c r="A54">
        <v>2</v>
      </c>
      <c r="B54" t="str">
        <f>VLOOKUP($A54,Days_of_Month25[#All],2,FALSE)</f>
        <v>Q1</v>
      </c>
      <c r="C54" t="s">
        <v>28</v>
      </c>
      <c r="D54" t="str">
        <f>_xlfn.XLOOKUP($C54,$M$1:$M$41,$L$1:$L$41,"Not Found")</f>
        <v>Indian Trail</v>
      </c>
      <c r="E54" cm="1">
        <f t="array" ref="E54">INDEX('Feb25'!$B$35:$BM$35, MATCH(1,('Feb25'!$B$1:$BM$1=Large_Dashboard_Data!$C54)*('Feb25'!$B$2:$BM$2="Seen"),0))</f>
        <v>280</v>
      </c>
      <c r="F54" cm="1">
        <f t="array" ref="F54">INDEX('Feb25'!$B$35:$BM$35, MATCH(1,('Feb25'!$B$1:$BM$1=Large_Dashboard_Data!$C54)*('Feb25'!$B$2:$BM$2="Sched"),0))</f>
        <v>314</v>
      </c>
      <c r="G54" s="296">
        <f t="shared" si="0"/>
        <v>0.89171974522292996</v>
      </c>
      <c r="H54" s="282">
        <f>$E54/VLOOKUP($A54,Days_of_Month25[],3,FALSE)</f>
        <v>14</v>
      </c>
    </row>
    <row r="55" spans="1:8" x14ac:dyDescent="0.2">
      <c r="A55">
        <v>2</v>
      </c>
      <c r="B55" t="str">
        <f>VLOOKUP($A55,Days_of_Month25[#All],2,FALSE)</f>
        <v>Q1</v>
      </c>
      <c r="C55" t="s">
        <v>29</v>
      </c>
      <c r="D55" t="str">
        <f>_xlfn.XLOOKUP($C55,$M$1:$M$41,$L$1:$L$41,"Not Found")</f>
        <v>Indian Trail</v>
      </c>
      <c r="E55" cm="1">
        <f t="array" ref="E55">INDEX('Feb25'!$B$35:$BM$35, MATCH(1,('Feb25'!$B$1:$BM$1=Large_Dashboard_Data!$C55)*('Feb25'!$B$2:$BM$2="Seen"),0))</f>
        <v>381</v>
      </c>
      <c r="F55" cm="1">
        <f t="array" ref="F55">INDEX('Feb25'!$B$35:$BM$35, MATCH(1,('Feb25'!$B$1:$BM$1=Large_Dashboard_Data!$C55)*('Feb25'!$B$2:$BM$2="Sched"),0))</f>
        <v>412</v>
      </c>
      <c r="G55" s="296">
        <f t="shared" si="0"/>
        <v>0.92475728155339809</v>
      </c>
      <c r="H55" s="282">
        <f>$E55/VLOOKUP($A55,Days_of_Month25[],3,FALSE)</f>
        <v>19.05</v>
      </c>
    </row>
    <row r="56" spans="1:8" x14ac:dyDescent="0.2">
      <c r="A56">
        <v>2</v>
      </c>
      <c r="B56" t="str">
        <f>VLOOKUP($A56,Days_of_Month25[#All],2,FALSE)</f>
        <v>Q1</v>
      </c>
      <c r="C56" t="s">
        <v>31</v>
      </c>
      <c r="D56" t="str">
        <f>_xlfn.XLOOKUP($C56,$M$1:$M$41,$L$1:$L$41,"Not Found")</f>
        <v>Matthews</v>
      </c>
      <c r="E56" cm="1">
        <f t="array" ref="E56">INDEX('Feb25'!$B$35:$BM$35, MATCH(1,('Feb25'!$B$1:$BM$1=Large_Dashboard_Data!$C56)*('Feb25'!$B$2:$BM$2="Seen"),0))</f>
        <v>202</v>
      </c>
      <c r="F56" cm="1">
        <f t="array" ref="F56">INDEX('Feb25'!$B$35:$BM$35, MATCH(1,('Feb25'!$B$1:$BM$1=Large_Dashboard_Data!$C56)*('Feb25'!$B$2:$BM$2="Sched"),0))</f>
        <v>216</v>
      </c>
      <c r="G56" s="296">
        <f t="shared" si="0"/>
        <v>0.93518518518518523</v>
      </c>
      <c r="H56" s="282">
        <f>$E56/VLOOKUP($A56,Days_of_Month25[],3,FALSE)</f>
        <v>10.1</v>
      </c>
    </row>
    <row r="57" spans="1:8" x14ac:dyDescent="0.2">
      <c r="A57">
        <v>2</v>
      </c>
      <c r="B57" t="str">
        <f>VLOOKUP($A57,Days_of_Month25[#All],2,FALSE)</f>
        <v>Q1</v>
      </c>
      <c r="C57" t="s">
        <v>32</v>
      </c>
      <c r="D57" t="str">
        <f>_xlfn.XLOOKUP($C57,$M$1:$M$41,$L$1:$L$41,"Not Found")</f>
        <v>Matthews</v>
      </c>
      <c r="E57" cm="1">
        <f t="array" ref="E57">INDEX('Feb25'!$B$35:$BM$35, MATCH(1,('Feb25'!$B$1:$BM$1=Large_Dashboard_Data!$C57)*('Feb25'!$B$2:$BM$2="Seen"),0))</f>
        <v>203</v>
      </c>
      <c r="F57" cm="1">
        <f t="array" ref="F57">INDEX('Feb25'!$B$35:$BM$35, MATCH(1,('Feb25'!$B$1:$BM$1=Large_Dashboard_Data!$C57)*('Feb25'!$B$2:$BM$2="Sched"),0))</f>
        <v>220</v>
      </c>
      <c r="G57" s="296">
        <f t="shared" si="0"/>
        <v>0.92272727272727273</v>
      </c>
      <c r="H57" s="282">
        <f>$E57/VLOOKUP($A57,Days_of_Month25[],3,FALSE)</f>
        <v>10.15</v>
      </c>
    </row>
    <row r="58" spans="1:8" x14ac:dyDescent="0.2">
      <c r="A58">
        <v>2</v>
      </c>
      <c r="B58" t="str">
        <f>VLOOKUP($A58,Days_of_Month25[#All],2,FALSE)</f>
        <v>Q1</v>
      </c>
      <c r="C58" t="s">
        <v>42</v>
      </c>
      <c r="D58" t="str">
        <f>_xlfn.XLOOKUP($C58,$M$1:$M$41,$L$1:$L$41,"Not Found")</f>
        <v>Matthews</v>
      </c>
      <c r="E58" cm="1">
        <f t="array" ref="E58">INDEX('Feb25'!$B$35:$BM$35, MATCH(1,('Feb25'!$B$1:$BM$1=Large_Dashboard_Data!$C58)*('Feb25'!$B$2:$BM$2="Seen"),0))</f>
        <v>71</v>
      </c>
      <c r="F58" cm="1">
        <f t="array" ref="F58">INDEX('Feb25'!$B$35:$BM$35, MATCH(1,('Feb25'!$B$1:$BM$1=Large_Dashboard_Data!$C58)*('Feb25'!$B$2:$BM$2="Sched"),0))</f>
        <v>0</v>
      </c>
      <c r="G58" s="296">
        <v>0</v>
      </c>
      <c r="H58" s="282">
        <f>$E58/VLOOKUP($A58,Days_of_Month25[],3,FALSE)</f>
        <v>3.55</v>
      </c>
    </row>
    <row r="59" spans="1:8" x14ac:dyDescent="0.2">
      <c r="A59">
        <v>2</v>
      </c>
      <c r="B59" t="str">
        <f>VLOOKUP($A59,Days_of_Month25[#All],2,FALSE)</f>
        <v>Q1</v>
      </c>
      <c r="C59" t="s">
        <v>33</v>
      </c>
      <c r="D59" t="str">
        <f>_xlfn.XLOOKUP($C59,$M$1:$M$41,$L$1:$L$41,"Not Found")</f>
        <v>Pineville</v>
      </c>
      <c r="E59" cm="1">
        <f t="array" ref="E59">INDEX('Feb25'!$B$35:$BM$35, MATCH(1,('Feb25'!$B$1:$BM$1=Large_Dashboard_Data!$C59)*('Feb25'!$B$2:$BM$2="Seen"),0))</f>
        <v>193</v>
      </c>
      <c r="F59" cm="1">
        <f t="array" ref="F59">INDEX('Feb25'!$B$35:$BM$35, MATCH(1,('Feb25'!$B$1:$BM$1=Large_Dashboard_Data!$C59)*('Feb25'!$B$2:$BM$2="Sched"),0))</f>
        <v>203</v>
      </c>
      <c r="G59" s="296">
        <f t="shared" si="0"/>
        <v>0.95073891625615758</v>
      </c>
      <c r="H59" s="282">
        <f>$E59/VLOOKUP($A59,Days_of_Month25[],3,FALSE)</f>
        <v>9.65</v>
      </c>
    </row>
    <row r="60" spans="1:8" x14ac:dyDescent="0.2">
      <c r="A60">
        <v>2</v>
      </c>
      <c r="B60" t="str">
        <f>VLOOKUP($A60,Days_of_Month25[#All],2,FALSE)</f>
        <v>Q1</v>
      </c>
      <c r="C60" t="s">
        <v>34</v>
      </c>
      <c r="D60" t="str">
        <f>_xlfn.XLOOKUP($C60,$M$1:$M$41,$L$1:$L$41,"Not Found")</f>
        <v>Pineville</v>
      </c>
      <c r="E60" cm="1">
        <f t="array" ref="E60">INDEX('Feb25'!$B$35:$BM$35, MATCH(1,('Feb25'!$B$1:$BM$1=Large_Dashboard_Data!$C60)*('Feb25'!$B$2:$BM$2="Seen"),0))</f>
        <v>180</v>
      </c>
      <c r="F60" cm="1">
        <f t="array" ref="F60">INDEX('Feb25'!$B$35:$BM$35, MATCH(1,('Feb25'!$B$1:$BM$1=Large_Dashboard_Data!$C60)*('Feb25'!$B$2:$BM$2="Sched"),0))</f>
        <v>175</v>
      </c>
      <c r="G60" s="296">
        <f t="shared" si="0"/>
        <v>1.0285714285714285</v>
      </c>
      <c r="H60" s="282">
        <f>$E60/VLOOKUP($A60,Days_of_Month25[],3,FALSE)</f>
        <v>9</v>
      </c>
    </row>
    <row r="61" spans="1:8" x14ac:dyDescent="0.2">
      <c r="A61">
        <v>2</v>
      </c>
      <c r="B61" t="str">
        <f>VLOOKUP($A61,Days_of_Month25[#All],2,FALSE)</f>
        <v>Q1</v>
      </c>
      <c r="C61" t="s">
        <v>43</v>
      </c>
      <c r="D61" t="str">
        <f>_xlfn.XLOOKUP($C61,$M$1:$M$41,$L$1:$L$41,"Not Found")</f>
        <v>Pineville</v>
      </c>
      <c r="E61" cm="1">
        <f t="array" ref="E61">INDEX('Feb25'!$B$35:$BM$35, MATCH(1,('Feb25'!$B$1:$BM$1=Large_Dashboard_Data!$C61)*('Feb25'!$B$2:$BM$2="Seen"),0))</f>
        <v>323</v>
      </c>
      <c r="F61" cm="1">
        <f t="array" ref="F61">INDEX('Feb25'!$B$35:$BM$35, MATCH(1,('Feb25'!$B$1:$BM$1=Large_Dashboard_Data!$C61)*('Feb25'!$B$2:$BM$2="Sched"),0))</f>
        <v>338</v>
      </c>
      <c r="G61" s="296">
        <f t="shared" si="0"/>
        <v>0.95562130177514792</v>
      </c>
      <c r="H61" s="282">
        <f>$E61/VLOOKUP($A61,Days_of_Month25[],3,FALSE)</f>
        <v>16.149999999999999</v>
      </c>
    </row>
    <row r="62" spans="1:8" x14ac:dyDescent="0.2">
      <c r="A62">
        <v>2</v>
      </c>
      <c r="B62" t="str">
        <f>VLOOKUP($A62,Days_of_Month25[#All],2,FALSE)</f>
        <v>Q1</v>
      </c>
      <c r="C62" t="s">
        <v>44</v>
      </c>
      <c r="D62" t="str">
        <f>_xlfn.XLOOKUP($C62,$M$1:$M$41,$L$1:$L$41,"Not Found")</f>
        <v>Pineville</v>
      </c>
      <c r="E62" cm="1">
        <f t="array" ref="E62">INDEX('Feb25'!$B$35:$BM$35, MATCH(1,('Feb25'!$B$1:$BM$1=Large_Dashboard_Data!$C62)*('Feb25'!$B$2:$BM$2="Seen"),0))</f>
        <v>242</v>
      </c>
      <c r="F62" cm="1">
        <f t="array" ref="F62">INDEX('Feb25'!$B$35:$BM$35, MATCH(1,('Feb25'!$B$1:$BM$1=Large_Dashboard_Data!$C62)*('Feb25'!$B$2:$BM$2="Sched"),0))</f>
        <v>253</v>
      </c>
      <c r="G62" s="296">
        <f t="shared" si="0"/>
        <v>0.95652173913043481</v>
      </c>
      <c r="H62" s="282">
        <f>$E62/VLOOKUP($A62,Days_of_Month25[],3,FALSE)</f>
        <v>12.1</v>
      </c>
    </row>
    <row r="63" spans="1:8" x14ac:dyDescent="0.2">
      <c r="A63">
        <v>2</v>
      </c>
      <c r="B63" t="str">
        <f>VLOOKUP($A63,Days_of_Month25[#All],2,FALSE)</f>
        <v>Q1</v>
      </c>
      <c r="C63" t="s">
        <v>37</v>
      </c>
      <c r="D63" t="str">
        <f>_xlfn.XLOOKUP($C63,$M$1:$M$41,$L$1:$L$41,"Not Found")</f>
        <v>Fort Mill</v>
      </c>
      <c r="E63" cm="1">
        <f t="array" ref="E63">INDEX('Feb25'!$B$35:$BM$35, MATCH(1,('Feb25'!$B$1:$BM$1=Large_Dashboard_Data!$C63)*('Feb25'!$B$2:$BM$2="Seen"),0))</f>
        <v>355</v>
      </c>
      <c r="F63" cm="1">
        <f t="array" ref="F63">INDEX('Feb25'!$B$35:$BM$35, MATCH(1,('Feb25'!$B$1:$BM$1=Large_Dashboard_Data!$C63)*('Feb25'!$B$2:$BM$2="Sched"),0))</f>
        <v>373</v>
      </c>
      <c r="G63" s="296">
        <f t="shared" si="0"/>
        <v>0.95174262734584447</v>
      </c>
      <c r="H63" s="282">
        <f>$E63/VLOOKUP($A63,Days_of_Month25[],3,FALSE)</f>
        <v>17.75</v>
      </c>
    </row>
    <row r="64" spans="1:8" x14ac:dyDescent="0.2">
      <c r="A64">
        <v>2</v>
      </c>
      <c r="B64" t="str">
        <f>VLOOKUP($A64,Days_of_Month25[#All],2,FALSE)</f>
        <v>Q1</v>
      </c>
      <c r="C64" t="s">
        <v>1</v>
      </c>
      <c r="D64" t="str">
        <f>_xlfn.XLOOKUP($C64,$M$1:$M$41,$L$1:$L$41,"Not Found")</f>
        <v>Fort Mill</v>
      </c>
      <c r="E64" cm="1">
        <f t="array" ref="E64">INDEX('Feb25'!$B$35:$BM$35, MATCH(1,('Feb25'!$B$1:$BM$1=Large_Dashboard_Data!$C64)*('Feb25'!$B$2:$BM$2="Seen"),0))</f>
        <v>211</v>
      </c>
      <c r="F64" cm="1">
        <f t="array" ref="F64">INDEX('Feb25'!$B$35:$BM$35, MATCH(1,('Feb25'!$B$1:$BM$1=Large_Dashboard_Data!$C64)*('Feb25'!$B$2:$BM$2="Sched"),0))</f>
        <v>230</v>
      </c>
      <c r="G64" s="296">
        <f t="shared" si="0"/>
        <v>0.91739130434782612</v>
      </c>
      <c r="H64" s="282">
        <f>$E64/VLOOKUP($A64,Days_of_Month25[],3,FALSE)</f>
        <v>10.55</v>
      </c>
    </row>
    <row r="65" spans="1:8" x14ac:dyDescent="0.2">
      <c r="A65">
        <v>2</v>
      </c>
      <c r="B65" t="str">
        <f>VLOOKUP($A65,Days_of_Month25[#All],2,FALSE)</f>
        <v>Q1</v>
      </c>
      <c r="C65" t="s">
        <v>38</v>
      </c>
      <c r="D65" t="str">
        <f>_xlfn.XLOOKUP($C65,$M$1:$M$41,$L$1:$L$41,"Not Found")</f>
        <v>Fort Mill</v>
      </c>
      <c r="E65" cm="1">
        <f t="array" ref="E65">INDEX('Feb25'!$B$35:$BM$35, MATCH(1,('Feb25'!$B$1:$BM$1=Large_Dashboard_Data!$C65)*('Feb25'!$B$2:$BM$2="Seen"),0))</f>
        <v>180</v>
      </c>
      <c r="F65" cm="1">
        <f t="array" ref="F65">INDEX('Feb25'!$B$35:$BM$35, MATCH(1,('Feb25'!$B$1:$BM$1=Large_Dashboard_Data!$C65)*('Feb25'!$B$2:$BM$2="Sched"),0))</f>
        <v>193</v>
      </c>
      <c r="G65" s="296">
        <f t="shared" si="0"/>
        <v>0.93264248704663211</v>
      </c>
      <c r="H65" s="282">
        <f>$E65/VLOOKUP($A65,Days_of_Month25[],3,FALSE)</f>
        <v>9</v>
      </c>
    </row>
    <row r="66" spans="1:8" x14ac:dyDescent="0.2">
      <c r="A66">
        <v>3</v>
      </c>
      <c r="B66" t="str">
        <f>VLOOKUP($A66,Days_of_Month25[#All],2,FALSE)</f>
        <v>Q1</v>
      </c>
      <c r="C66" t="s">
        <v>8</v>
      </c>
      <c r="D66" t="str">
        <f>_xlfn.XLOOKUP($C66,$M$1:$M$41,$L$1:$L$41,"Not Found")</f>
        <v>Blakeney</v>
      </c>
      <c r="E66" cm="1">
        <f t="array" ref="E66">INDEX(March25!$B$35:$BM$35, MATCH(1,(March25!$B$1:$BM$1=Large_Dashboard_Data!$C66)*(March25!$B$2:$BM$2="Seen"),0))</f>
        <v>295</v>
      </c>
      <c r="F66" cm="1">
        <f t="array" ref="F66">INDEX(March25!$B$35:$BM$35, MATCH(1,(March25!$B$1:$BM$1=Large_Dashboard_Data!$C66)*(March25!$B$2:$BM$2="Sched"),0))</f>
        <v>305</v>
      </c>
      <c r="G66" s="296">
        <f t="shared" si="0"/>
        <v>0.96721311475409832</v>
      </c>
      <c r="H66" s="282">
        <f>$E66/VLOOKUP($A66,Days_of_Month25[],3,FALSE)</f>
        <v>14.047619047619047</v>
      </c>
    </row>
    <row r="67" spans="1:8" x14ac:dyDescent="0.2">
      <c r="A67">
        <v>3</v>
      </c>
      <c r="B67" t="str">
        <f>VLOOKUP($A67,Days_of_Month25[#All],2,FALSE)</f>
        <v>Q1</v>
      </c>
      <c r="C67" t="s">
        <v>9</v>
      </c>
      <c r="D67" t="str">
        <f>_xlfn.XLOOKUP($C67,$M$1:$M$41,$L$1:$L$41,"Not Found")</f>
        <v>Blakeney</v>
      </c>
      <c r="E67" cm="1">
        <f t="array" ref="E67">INDEX(March25!$B$35:$BM$35, MATCH(1,(March25!$B$1:$BM$1=Large_Dashboard_Data!$C67)*(March25!$B$2:$BM$2="Seen"),0))</f>
        <v>238</v>
      </c>
      <c r="F67" cm="1">
        <f t="array" ref="F67">INDEX(March25!$B$35:$BM$35, MATCH(1,(March25!$B$1:$BM$1=Large_Dashboard_Data!$C67)*(March25!$B$2:$BM$2="Sched"),0))</f>
        <v>254</v>
      </c>
      <c r="G67" s="296">
        <f t="shared" ref="G67:G130" si="1">$E67/$F67</f>
        <v>0.93700787401574803</v>
      </c>
      <c r="H67" s="282">
        <f>$E67/VLOOKUP($A67,Days_of_Month25[],3,FALSE)</f>
        <v>11.333333333333334</v>
      </c>
    </row>
    <row r="68" spans="1:8" x14ac:dyDescent="0.2">
      <c r="A68">
        <v>3</v>
      </c>
      <c r="B68" t="str">
        <f>VLOOKUP($A68,Days_of_Month25[#All],2,FALSE)</f>
        <v>Q1</v>
      </c>
      <c r="C68" t="s">
        <v>10</v>
      </c>
      <c r="D68" t="str">
        <f>_xlfn.XLOOKUP($C68,$M$1:$M$41,$L$1:$L$41,"Not Found")</f>
        <v>Blakeney</v>
      </c>
      <c r="E68" cm="1">
        <f t="array" ref="E68">INDEX(March25!$B$35:$BM$35, MATCH(1,(March25!$B$1:$BM$1=Large_Dashboard_Data!$C68)*(March25!$B$2:$BM$2="Seen"),0))</f>
        <v>242</v>
      </c>
      <c r="F68" cm="1">
        <f t="array" ref="F68">INDEX(March25!$B$35:$BM$35, MATCH(1,(March25!$B$1:$BM$1=Large_Dashboard_Data!$C68)*(March25!$B$2:$BM$2="Sched"),0))</f>
        <v>256</v>
      </c>
      <c r="G68" s="296">
        <f t="shared" si="1"/>
        <v>0.9453125</v>
      </c>
      <c r="H68" s="282">
        <f>$E68/VLOOKUP($A68,Days_of_Month25[],3,FALSE)</f>
        <v>11.523809523809524</v>
      </c>
    </row>
    <row r="69" spans="1:8" x14ac:dyDescent="0.2">
      <c r="A69">
        <v>3</v>
      </c>
      <c r="B69" t="str">
        <f>VLOOKUP($A69,Days_of_Month25[#All],2,FALSE)</f>
        <v>Q1</v>
      </c>
      <c r="C69" t="s">
        <v>11</v>
      </c>
      <c r="D69" t="str">
        <f>_xlfn.XLOOKUP($C69,$M$1:$M$41,$L$1:$L$41,"Not Found")</f>
        <v>Blakeney</v>
      </c>
      <c r="E69" cm="1">
        <f t="array" ref="E69">INDEX(March25!$B$35:$BM$35, MATCH(1,(March25!$B$1:$BM$1=Large_Dashboard_Data!$C69)*(March25!$B$2:$BM$2="Seen"),0))</f>
        <v>389</v>
      </c>
      <c r="F69" cm="1">
        <f t="array" ref="F69">INDEX(March25!$B$35:$BM$35, MATCH(1,(March25!$B$1:$BM$1=Large_Dashboard_Data!$C69)*(March25!$B$2:$BM$2="Sched"),0))</f>
        <v>409</v>
      </c>
      <c r="G69" s="296">
        <f t="shared" si="1"/>
        <v>0.9511002444987775</v>
      </c>
      <c r="H69" s="282">
        <f>$E69/VLOOKUP($A69,Days_of_Month25[],3,FALSE)</f>
        <v>18.523809523809526</v>
      </c>
    </row>
    <row r="70" spans="1:8" x14ac:dyDescent="0.2">
      <c r="A70">
        <v>3</v>
      </c>
      <c r="B70" t="str">
        <f>VLOOKUP($A70,Days_of_Month25[#All],2,FALSE)</f>
        <v>Q1</v>
      </c>
      <c r="C70" t="s">
        <v>12</v>
      </c>
      <c r="D70" t="str">
        <f>_xlfn.XLOOKUP($C70,$M$1:$M$41,$L$1:$L$41,"Not Found")</f>
        <v>Ballantyne ATC</v>
      </c>
      <c r="E70" cm="1">
        <f t="array" ref="E70">INDEX(March25!$B$35:$BM$35, MATCH(1,(March25!$B$1:$BM$1=Large_Dashboard_Data!$C70)*(March25!$B$2:$BM$2="Seen"),0))</f>
        <v>214</v>
      </c>
      <c r="F70" cm="1">
        <f t="array" ref="F70">INDEX(March25!$B$35:$BM$35, MATCH(1,(March25!$B$1:$BM$1=Large_Dashboard_Data!$C70)*(March25!$B$2:$BM$2="Sched"),0))</f>
        <v>247</v>
      </c>
      <c r="G70" s="296">
        <f t="shared" si="1"/>
        <v>0.8663967611336032</v>
      </c>
      <c r="H70" s="282">
        <f>$E70/VLOOKUP($A70,Days_of_Month25[],3,FALSE)</f>
        <v>10.19047619047619</v>
      </c>
    </row>
    <row r="71" spans="1:8" x14ac:dyDescent="0.2">
      <c r="A71">
        <v>3</v>
      </c>
      <c r="B71" t="str">
        <f>VLOOKUP($A71,Days_of_Month25[#All],2,FALSE)</f>
        <v>Q1</v>
      </c>
      <c r="C71" t="s">
        <v>13</v>
      </c>
      <c r="D71" t="str">
        <f>_xlfn.XLOOKUP($C71,$M$1:$M$41,$L$1:$L$41,"Not Found")</f>
        <v>Ballantyne ATC</v>
      </c>
      <c r="E71" cm="1">
        <f t="array" ref="E71">INDEX(March25!$B$35:$BM$35, MATCH(1,(March25!$B$1:$BM$1=Large_Dashboard_Data!$C71)*(March25!$B$2:$BM$2="Seen"),0))</f>
        <v>478</v>
      </c>
      <c r="F71" cm="1">
        <f t="array" ref="F71">INDEX(March25!$B$35:$BM$35, MATCH(1,(March25!$B$1:$BM$1=Large_Dashboard_Data!$C71)*(March25!$B$2:$BM$2="Sched"),0))</f>
        <v>533</v>
      </c>
      <c r="G71" s="296">
        <f t="shared" si="1"/>
        <v>0.8968105065666041</v>
      </c>
      <c r="H71" s="282">
        <f>$E71/VLOOKUP($A71,Days_of_Month25[],3,FALSE)</f>
        <v>22.761904761904763</v>
      </c>
    </row>
    <row r="72" spans="1:8" x14ac:dyDescent="0.2">
      <c r="A72">
        <v>3</v>
      </c>
      <c r="B72" t="str">
        <f>VLOOKUP($A72,Days_of_Month25[#All],2,FALSE)</f>
        <v>Q1</v>
      </c>
      <c r="C72" t="s">
        <v>14</v>
      </c>
      <c r="D72" t="str">
        <f>_xlfn.XLOOKUP($C72,$M$1:$M$41,$L$1:$L$41,"Not Found")</f>
        <v>Ballantyne ATC</v>
      </c>
      <c r="E72" cm="1">
        <f t="array" ref="E72">INDEX(March25!$B$35:$BM$35, MATCH(1,(March25!$B$1:$BM$1=Large_Dashboard_Data!$C72)*(March25!$B$2:$BM$2="Seen"),0))</f>
        <v>460</v>
      </c>
      <c r="F72" cm="1">
        <f t="array" ref="F72">INDEX(March25!$B$35:$BM$35, MATCH(1,(March25!$B$1:$BM$1=Large_Dashboard_Data!$C72)*(March25!$B$2:$BM$2="Sched"),0))</f>
        <v>501</v>
      </c>
      <c r="G72" s="296">
        <f t="shared" si="1"/>
        <v>0.91816367265469057</v>
      </c>
      <c r="H72" s="282">
        <f>$E72/VLOOKUP($A72,Days_of_Month25[],3,FALSE)</f>
        <v>21.904761904761905</v>
      </c>
    </row>
    <row r="73" spans="1:8" x14ac:dyDescent="0.2">
      <c r="A73">
        <v>3</v>
      </c>
      <c r="B73" t="str">
        <f>VLOOKUP($A73,Days_of_Month25[#All],2,FALSE)</f>
        <v>Q1</v>
      </c>
      <c r="C73" t="s">
        <v>15</v>
      </c>
      <c r="D73" t="str">
        <f>_xlfn.XLOOKUP($C73,$M$1:$M$41,$L$1:$L$41,"Not Found")</f>
        <v>Ballantyne ATC</v>
      </c>
      <c r="E73" cm="1">
        <f t="array" ref="E73">INDEX(March25!$B$35:$BM$35, MATCH(1,(March25!$B$1:$BM$1=Large_Dashboard_Data!$C73)*(March25!$B$2:$BM$2="Seen"),0))</f>
        <v>208</v>
      </c>
      <c r="F73" cm="1">
        <f t="array" ref="F73">INDEX(March25!$B$35:$BM$35, MATCH(1,(March25!$B$1:$BM$1=Large_Dashboard_Data!$C73)*(March25!$B$2:$BM$2="Sched"),0))</f>
        <v>229</v>
      </c>
      <c r="G73" s="296">
        <f t="shared" si="1"/>
        <v>0.90829694323144106</v>
      </c>
      <c r="H73" s="282">
        <f>$E73/VLOOKUP($A73,Days_of_Month25[],3,FALSE)</f>
        <v>9.9047619047619051</v>
      </c>
    </row>
    <row r="74" spans="1:8" x14ac:dyDescent="0.2">
      <c r="A74">
        <v>3</v>
      </c>
      <c r="B74" t="str">
        <f>VLOOKUP($A74,Days_of_Month25[#All],2,FALSE)</f>
        <v>Q1</v>
      </c>
      <c r="C74" t="s">
        <v>16</v>
      </c>
      <c r="D74" t="str">
        <f>_xlfn.XLOOKUP($C74,$M$1:$M$41,$L$1:$L$41,"Not Found")</f>
        <v>Wesley Heights</v>
      </c>
      <c r="E74" cm="1">
        <f t="array" ref="E74">INDEX(March25!$B$35:$BM$35, MATCH(1,(March25!$B$1:$BM$1=Large_Dashboard_Data!$C74)*(March25!$B$2:$BM$2="Seen"),0))</f>
        <v>230</v>
      </c>
      <c r="F74" cm="1">
        <f t="array" ref="F74">INDEX(March25!$B$35:$BM$35, MATCH(1,(March25!$B$1:$BM$1=Large_Dashboard_Data!$C74)*(March25!$B$2:$BM$2="Sched"),0))</f>
        <v>246</v>
      </c>
      <c r="G74" s="296">
        <f t="shared" si="1"/>
        <v>0.93495934959349591</v>
      </c>
      <c r="H74" s="282">
        <f>$E74/VLOOKUP($A74,Days_of_Month25[],3,FALSE)</f>
        <v>10.952380952380953</v>
      </c>
    </row>
    <row r="75" spans="1:8" x14ac:dyDescent="0.2">
      <c r="A75">
        <v>3</v>
      </c>
      <c r="B75" t="str">
        <f>VLOOKUP($A75,Days_of_Month25[#All],2,FALSE)</f>
        <v>Q1</v>
      </c>
      <c r="C75" t="s">
        <v>17</v>
      </c>
      <c r="D75" t="str">
        <f>_xlfn.XLOOKUP($C75,$M$1:$M$41,$L$1:$L$41,"Not Found")</f>
        <v>Wesley Heights</v>
      </c>
      <c r="E75" cm="1">
        <f t="array" ref="E75">INDEX(March25!$B$35:$BM$35, MATCH(1,(March25!$B$1:$BM$1=Large_Dashboard_Data!$C75)*(March25!$B$2:$BM$2="Seen"),0))</f>
        <v>196</v>
      </c>
      <c r="F75" cm="1">
        <f t="array" ref="F75">INDEX(March25!$B$35:$BM$35, MATCH(1,(March25!$B$1:$BM$1=Large_Dashboard_Data!$C75)*(March25!$B$2:$BM$2="Sched"),0))</f>
        <v>223</v>
      </c>
      <c r="G75" s="296">
        <f t="shared" si="1"/>
        <v>0.87892376681614348</v>
      </c>
      <c r="H75" s="282">
        <f>$E75/VLOOKUP($A75,Days_of_Month25[],3,FALSE)</f>
        <v>9.3333333333333339</v>
      </c>
    </row>
    <row r="76" spans="1:8" x14ac:dyDescent="0.2">
      <c r="A76">
        <v>3</v>
      </c>
      <c r="B76" t="str">
        <f>VLOOKUP($A76,Days_of_Month25[#All],2,FALSE)</f>
        <v>Q1</v>
      </c>
      <c r="C76" t="s">
        <v>45</v>
      </c>
      <c r="D76" t="str">
        <f>_xlfn.XLOOKUP($C76,$M$1:$M$41,$L$1:$L$41,"Not Found")</f>
        <v>Not Found</v>
      </c>
      <c r="E76" cm="1">
        <f t="array" ref="E76">INDEX(March25!$B$35:$BM$35, MATCH(1,(March25!$B$1:$BM$1=Large_Dashboard_Data!$C76)*(March25!$B$2:$BM$2="Seen"),0))</f>
        <v>236</v>
      </c>
      <c r="F76" cm="1">
        <f t="array" ref="F76">INDEX(March25!$B$35:$BM$35, MATCH(1,(March25!$B$1:$BM$1=Large_Dashboard_Data!$C76)*(March25!$B$2:$BM$2="Sched"),0))</f>
        <v>270</v>
      </c>
      <c r="G76" s="296">
        <f t="shared" si="1"/>
        <v>0.87407407407407411</v>
      </c>
      <c r="H76" s="282">
        <f>$E76/VLOOKUP($A76,Days_of_Month25[],3,FALSE)</f>
        <v>11.238095238095237</v>
      </c>
    </row>
    <row r="77" spans="1:8" x14ac:dyDescent="0.2">
      <c r="A77">
        <v>3</v>
      </c>
      <c r="B77" t="str">
        <f>VLOOKUP($A77,Days_of_Month25[#All],2,FALSE)</f>
        <v>Q1</v>
      </c>
      <c r="C77" t="s">
        <v>19</v>
      </c>
      <c r="D77" t="str">
        <f>_xlfn.XLOOKUP($C77,$M$1:$M$41,$L$1:$L$41,"Not Found")</f>
        <v>Not Found</v>
      </c>
      <c r="E77" cm="1">
        <f t="array" ref="E77">INDEX(March25!$B$35:$BM$35, MATCH(1,(March25!$B$1:$BM$1=Large_Dashboard_Data!$C77)*(March25!$B$2:$BM$2="Seen"),0))</f>
        <v>236</v>
      </c>
      <c r="F77" cm="1">
        <f t="array" ref="F77">INDEX(March25!$B$35:$BM$35, MATCH(1,(March25!$B$1:$BM$1=Large_Dashboard_Data!$C77)*(March25!$B$2:$BM$2="Sched"),0))</f>
        <v>273</v>
      </c>
      <c r="G77" s="296">
        <f t="shared" si="1"/>
        <v>0.86446886446886451</v>
      </c>
      <c r="H77" s="282">
        <f>$E77/VLOOKUP($A77,Days_of_Month25[],3,FALSE)</f>
        <v>11.238095238095237</v>
      </c>
    </row>
    <row r="78" spans="1:8" x14ac:dyDescent="0.2">
      <c r="A78">
        <v>3</v>
      </c>
      <c r="B78" t="str">
        <f>VLOOKUP($A78,Days_of_Month25[#All],2,FALSE)</f>
        <v>Q1</v>
      </c>
      <c r="C78" t="s">
        <v>21</v>
      </c>
      <c r="D78" t="str">
        <f>_xlfn.XLOOKUP($C78,$M$1:$M$41,$L$1:$L$41,"Not Found")</f>
        <v>Cornelius</v>
      </c>
      <c r="E78" cm="1">
        <f t="array" ref="E78">INDEX(March25!$B$35:$BM$35, MATCH(1,(March25!$B$1:$BM$1=Large_Dashboard_Data!$C78)*(March25!$B$2:$BM$2="Seen"),0))</f>
        <v>251</v>
      </c>
      <c r="F78" cm="1">
        <f t="array" ref="F78">INDEX(March25!$B$35:$BM$35, MATCH(1,(March25!$B$1:$BM$1=Large_Dashboard_Data!$C78)*(March25!$B$2:$BM$2="Sched"),0))</f>
        <v>265</v>
      </c>
      <c r="G78" s="296">
        <f t="shared" si="1"/>
        <v>0.94716981132075473</v>
      </c>
      <c r="H78" s="282">
        <f>$E78/VLOOKUP($A78,Days_of_Month25[],3,FALSE)</f>
        <v>11.952380952380953</v>
      </c>
    </row>
    <row r="79" spans="1:8" x14ac:dyDescent="0.2">
      <c r="A79">
        <v>3</v>
      </c>
      <c r="B79" t="str">
        <f>VLOOKUP($A79,Days_of_Month25[#All],2,FALSE)</f>
        <v>Q1</v>
      </c>
      <c r="C79" t="s">
        <v>22</v>
      </c>
      <c r="D79" t="str">
        <f>_xlfn.XLOOKUP($C79,$M$1:$M$41,$L$1:$L$41,"Not Found")</f>
        <v>Not Found</v>
      </c>
      <c r="E79" cm="1">
        <f t="array" ref="E79">INDEX(March25!$B$35:$BM$35, MATCH(1,(March25!$B$1:$BM$1=Large_Dashboard_Data!$C79)*(March25!$B$2:$BM$2="Seen"),0))</f>
        <v>292</v>
      </c>
      <c r="F79" cm="1">
        <f t="array" ref="F79">INDEX(March25!$B$35:$BM$35, MATCH(1,(March25!$B$1:$BM$1=Large_Dashboard_Data!$C79)*(March25!$B$2:$BM$2="Sched"),0))</f>
        <v>315</v>
      </c>
      <c r="G79" s="296">
        <f t="shared" si="1"/>
        <v>0.92698412698412702</v>
      </c>
      <c r="H79" s="282">
        <f>$E79/VLOOKUP($A79,Days_of_Month25[],3,FALSE)</f>
        <v>13.904761904761905</v>
      </c>
    </row>
    <row r="80" spans="1:8" x14ac:dyDescent="0.2">
      <c r="A80">
        <v>3</v>
      </c>
      <c r="B80" t="str">
        <f>VLOOKUP($A80,Days_of_Month25[#All],2,FALSE)</f>
        <v>Q1</v>
      </c>
      <c r="C80" t="s">
        <v>46</v>
      </c>
      <c r="D80" t="str">
        <f>_xlfn.XLOOKUP($C80,$M$1:$M$41,$L$1:$L$41,"Not Found")</f>
        <v>Not Found</v>
      </c>
      <c r="E80" cm="1">
        <f t="array" ref="E80">INDEX(March25!$B$35:$BM$35, MATCH(1,(March25!$B$1:$BM$1=Large_Dashboard_Data!$C80)*(March25!$B$2:$BM$2="Seen"),0))</f>
        <v>228</v>
      </c>
      <c r="F80" cm="1">
        <f t="array" ref="F80">INDEX(March25!$B$35:$BM$35, MATCH(1,(March25!$B$1:$BM$1=Large_Dashboard_Data!$C80)*(March25!$B$2:$BM$2="Sched"),0))</f>
        <v>254</v>
      </c>
      <c r="G80" s="296">
        <f t="shared" si="1"/>
        <v>0.89763779527559051</v>
      </c>
      <c r="H80" s="282">
        <f>$E80/VLOOKUP($A80,Days_of_Month25[],3,FALSE)</f>
        <v>10.857142857142858</v>
      </c>
    </row>
    <row r="81" spans="1:8" x14ac:dyDescent="0.2">
      <c r="A81">
        <v>3</v>
      </c>
      <c r="B81" t="str">
        <f>VLOOKUP($A81,Days_of_Month25[#All],2,FALSE)</f>
        <v>Q1</v>
      </c>
      <c r="C81" t="s">
        <v>41</v>
      </c>
      <c r="D81" t="str">
        <f>_xlfn.XLOOKUP($C81,$M$1:$M$41,$L$1:$L$41,"Not Found")</f>
        <v>Concord</v>
      </c>
      <c r="E81" cm="1">
        <f t="array" ref="E81">INDEX(March25!$B$35:$BM$35, MATCH(1,(March25!$B$1:$BM$1=Large_Dashboard_Data!$C81)*(March25!$B$2:$BM$2="Seen"),0))</f>
        <v>535</v>
      </c>
      <c r="F81" cm="1">
        <f t="array" ref="F81">INDEX(March25!$B$35:$BM$35, MATCH(1,(March25!$B$1:$BM$1=Large_Dashboard_Data!$C81)*(March25!$B$2:$BM$2="Sched"),0))</f>
        <v>554</v>
      </c>
      <c r="G81" s="296">
        <f t="shared" si="1"/>
        <v>0.96570397111913353</v>
      </c>
      <c r="H81" s="282">
        <f>$E81/VLOOKUP($A81,Days_of_Month25[],3,FALSE)</f>
        <v>25.476190476190474</v>
      </c>
    </row>
    <row r="82" spans="1:8" x14ac:dyDescent="0.2">
      <c r="A82">
        <v>3</v>
      </c>
      <c r="B82" t="str">
        <f>VLOOKUP($A82,Days_of_Month25[#All],2,FALSE)</f>
        <v>Q1</v>
      </c>
      <c r="C82" t="s">
        <v>47</v>
      </c>
      <c r="D82" t="str">
        <f>_xlfn.XLOOKUP($C82,$M$1:$M$41,$L$1:$L$41,"Not Found")</f>
        <v>Concord</v>
      </c>
      <c r="E82" cm="1">
        <f t="array" ref="E82">INDEX(March25!$B$35:$BM$35, MATCH(1,(March25!$B$1:$BM$1=Large_Dashboard_Data!$C82)*(March25!$B$2:$BM$2="Seen"),0))</f>
        <v>105</v>
      </c>
      <c r="F82" cm="1">
        <f t="array" ref="F82">INDEX(March25!$B$35:$BM$35, MATCH(1,(March25!$B$1:$BM$1=Large_Dashboard_Data!$C82)*(March25!$B$2:$BM$2="Sched"),0))</f>
        <v>109</v>
      </c>
      <c r="G82" s="296">
        <f t="shared" si="1"/>
        <v>0.96330275229357798</v>
      </c>
      <c r="H82" s="282">
        <f>$E82/VLOOKUP($A82,Days_of_Month25[],3,FALSE)</f>
        <v>5</v>
      </c>
    </row>
    <row r="83" spans="1:8" x14ac:dyDescent="0.2">
      <c r="A83">
        <v>3</v>
      </c>
      <c r="B83" t="str">
        <f>VLOOKUP($A83,Days_of_Month25[#All],2,FALSE)</f>
        <v>Q1</v>
      </c>
      <c r="C83" t="s">
        <v>25</v>
      </c>
      <c r="D83" t="str">
        <f>_xlfn.XLOOKUP($C83,$M$1:$M$41,$L$1:$L$41,"Not Found")</f>
        <v>University</v>
      </c>
      <c r="E83" cm="1">
        <f t="array" ref="E83">INDEX(March25!$B$35:$BM$35, MATCH(1,(March25!$B$1:$BM$1=Large_Dashboard_Data!$C83)*(March25!$B$2:$BM$2="Seen"),0))</f>
        <v>248</v>
      </c>
      <c r="F83" cm="1">
        <f t="array" ref="F83">INDEX(March25!$B$35:$BM$35, MATCH(1,(March25!$B$1:$BM$1=Large_Dashboard_Data!$C83)*(March25!$B$2:$BM$2="Sched"),0))</f>
        <v>264</v>
      </c>
      <c r="G83" s="296">
        <f t="shared" si="1"/>
        <v>0.93939393939393945</v>
      </c>
      <c r="H83" s="282">
        <f>$E83/VLOOKUP($A83,Days_of_Month25[],3,FALSE)</f>
        <v>11.80952380952381</v>
      </c>
    </row>
    <row r="84" spans="1:8" x14ac:dyDescent="0.2">
      <c r="A84">
        <v>3</v>
      </c>
      <c r="B84" t="str">
        <f>VLOOKUP($A84,Days_of_Month25[#All],2,FALSE)</f>
        <v>Q1</v>
      </c>
      <c r="C84" t="s">
        <v>26</v>
      </c>
      <c r="D84" t="str">
        <f>_xlfn.XLOOKUP($C84,$M$1:$M$41,$L$1:$L$41,"Not Found")</f>
        <v>University</v>
      </c>
      <c r="E84" cm="1">
        <f t="array" ref="E84">INDEX(March25!$B$35:$BM$35, MATCH(1,(March25!$B$1:$BM$1=Large_Dashboard_Data!$C84)*(March25!$B$2:$BM$2="Seen"),0))</f>
        <v>270</v>
      </c>
      <c r="F84" cm="1">
        <f t="array" ref="F84">INDEX(March25!$B$35:$BM$35, MATCH(1,(March25!$B$1:$BM$1=Large_Dashboard_Data!$C84)*(March25!$B$2:$BM$2="Sched"),0))</f>
        <v>273</v>
      </c>
      <c r="G84" s="296">
        <f t="shared" si="1"/>
        <v>0.98901098901098905</v>
      </c>
      <c r="H84" s="282">
        <f>$E84/VLOOKUP($A84,Days_of_Month25[],3,FALSE)</f>
        <v>12.857142857142858</v>
      </c>
    </row>
    <row r="85" spans="1:8" x14ac:dyDescent="0.2">
      <c r="A85">
        <v>3</v>
      </c>
      <c r="B85" t="str">
        <f>VLOOKUP($A85,Days_of_Month25[#All],2,FALSE)</f>
        <v>Q1</v>
      </c>
      <c r="C85" t="s">
        <v>27</v>
      </c>
      <c r="D85" t="str">
        <f>_xlfn.XLOOKUP($C85,$M$1:$M$41,$L$1:$L$41,"Not Found")</f>
        <v>Indian Trail</v>
      </c>
      <c r="E85" cm="1">
        <f t="array" ref="E85">INDEX(March25!$B$35:$BM$35, MATCH(1,(March25!$B$1:$BM$1=Large_Dashboard_Data!$C85)*(March25!$B$2:$BM$2="Seen"),0))</f>
        <v>458</v>
      </c>
      <c r="F85" cm="1">
        <f t="array" ref="F85">INDEX(March25!$B$35:$BM$35, MATCH(1,(March25!$B$1:$BM$1=Large_Dashboard_Data!$C85)*(March25!$B$2:$BM$2="Sched"),0))</f>
        <v>488</v>
      </c>
      <c r="G85" s="296">
        <f t="shared" si="1"/>
        <v>0.93852459016393441</v>
      </c>
      <c r="H85" s="282">
        <f>$E85/VLOOKUP($A85,Days_of_Month25[],3,FALSE)</f>
        <v>21.80952380952381</v>
      </c>
    </row>
    <row r="86" spans="1:8" x14ac:dyDescent="0.2">
      <c r="A86">
        <v>3</v>
      </c>
      <c r="B86" t="str">
        <f>VLOOKUP($A86,Days_of_Month25[#All],2,FALSE)</f>
        <v>Q1</v>
      </c>
      <c r="C86" t="s">
        <v>28</v>
      </c>
      <c r="D86" t="str">
        <f>_xlfn.XLOOKUP($C86,$M$1:$M$41,$L$1:$L$41,"Not Found")</f>
        <v>Indian Trail</v>
      </c>
      <c r="E86" cm="1">
        <f t="array" ref="E86">INDEX(March25!$B$35:$BM$35, MATCH(1,(March25!$B$1:$BM$1=Large_Dashboard_Data!$C86)*(March25!$B$2:$BM$2="Seen"),0))</f>
        <v>336</v>
      </c>
      <c r="F86" cm="1">
        <f t="array" ref="F86">INDEX(March25!$B$35:$BM$35, MATCH(1,(March25!$B$1:$BM$1=Large_Dashboard_Data!$C86)*(March25!$B$2:$BM$2="Sched"),0))</f>
        <v>370</v>
      </c>
      <c r="G86" s="296">
        <f t="shared" si="1"/>
        <v>0.90810810810810816</v>
      </c>
      <c r="H86" s="282">
        <f>$E86/VLOOKUP($A86,Days_of_Month25[],3,FALSE)</f>
        <v>16</v>
      </c>
    </row>
    <row r="87" spans="1:8" x14ac:dyDescent="0.2">
      <c r="A87">
        <v>3</v>
      </c>
      <c r="B87" t="str">
        <f>VLOOKUP($A87,Days_of_Month25[#All],2,FALSE)</f>
        <v>Q1</v>
      </c>
      <c r="C87" t="s">
        <v>29</v>
      </c>
      <c r="D87" t="str">
        <f>_xlfn.XLOOKUP($C87,$M$1:$M$41,$L$1:$L$41,"Not Found")</f>
        <v>Indian Trail</v>
      </c>
      <c r="E87" cm="1">
        <f t="array" ref="E87">INDEX(March25!$B$35:$BM$35, MATCH(1,(March25!$B$1:$BM$1=Large_Dashboard_Data!$C87)*(March25!$B$2:$BM$2="Seen"),0))</f>
        <v>447</v>
      </c>
      <c r="F87" cm="1">
        <f t="array" ref="F87">INDEX(March25!$B$35:$BM$35, MATCH(1,(March25!$B$1:$BM$1=Large_Dashboard_Data!$C87)*(March25!$B$2:$BM$2="Sched"),0))</f>
        <v>484</v>
      </c>
      <c r="G87" s="296">
        <f t="shared" si="1"/>
        <v>0.92355371900826444</v>
      </c>
      <c r="H87" s="282">
        <f>$E87/VLOOKUP($A87,Days_of_Month25[],3,FALSE)</f>
        <v>21.285714285714285</v>
      </c>
    </row>
    <row r="88" spans="1:8" x14ac:dyDescent="0.2">
      <c r="A88">
        <v>3</v>
      </c>
      <c r="B88" t="str">
        <f>VLOOKUP($A88,Days_of_Month25[#All],2,FALSE)</f>
        <v>Q1</v>
      </c>
      <c r="C88" t="s">
        <v>31</v>
      </c>
      <c r="D88" t="str">
        <f>_xlfn.XLOOKUP($C88,$M$1:$M$41,$L$1:$L$41,"Not Found")</f>
        <v>Matthews</v>
      </c>
      <c r="E88" cm="1">
        <f t="array" ref="E88">INDEX(March25!$B$35:$BM$35, MATCH(1,(March25!$B$1:$BM$1=Large_Dashboard_Data!$C88)*(March25!$B$2:$BM$2="Seen"),0))</f>
        <v>228</v>
      </c>
      <c r="F88" cm="1">
        <f t="array" ref="F88">INDEX(March25!$B$35:$BM$35, MATCH(1,(March25!$B$1:$BM$1=Large_Dashboard_Data!$C88)*(March25!$B$2:$BM$2="Sched"),0))</f>
        <v>227</v>
      </c>
      <c r="G88" s="296">
        <f t="shared" si="1"/>
        <v>1.0044052863436124</v>
      </c>
      <c r="H88" s="282">
        <f>$E88/VLOOKUP($A88,Days_of_Month25[],3,FALSE)</f>
        <v>10.857142857142858</v>
      </c>
    </row>
    <row r="89" spans="1:8" x14ac:dyDescent="0.2">
      <c r="A89">
        <v>3</v>
      </c>
      <c r="B89" t="str">
        <f>VLOOKUP($A89,Days_of_Month25[#All],2,FALSE)</f>
        <v>Q1</v>
      </c>
      <c r="C89" t="s">
        <v>32</v>
      </c>
      <c r="D89" t="str">
        <f>_xlfn.XLOOKUP($C89,$M$1:$M$41,$L$1:$L$41,"Not Found")</f>
        <v>Matthews</v>
      </c>
      <c r="E89" cm="1">
        <f t="array" ref="E89">INDEX(March25!$B$35:$BM$35, MATCH(1,(March25!$B$1:$BM$1=Large_Dashboard_Data!$C89)*(March25!$B$2:$BM$2="Seen"),0))</f>
        <v>214</v>
      </c>
      <c r="F89" cm="1">
        <f t="array" ref="F89">INDEX(March25!$B$35:$BM$35, MATCH(1,(March25!$B$1:$BM$1=Large_Dashboard_Data!$C89)*(March25!$B$2:$BM$2="Sched"),0))</f>
        <v>233</v>
      </c>
      <c r="G89" s="296">
        <f t="shared" si="1"/>
        <v>0.91845493562231761</v>
      </c>
      <c r="H89" s="282">
        <f>$E89/VLOOKUP($A89,Days_of_Month25[],3,FALSE)</f>
        <v>10.19047619047619</v>
      </c>
    </row>
    <row r="90" spans="1:8" x14ac:dyDescent="0.2">
      <c r="A90">
        <v>3</v>
      </c>
      <c r="B90" t="str">
        <f>VLOOKUP($A90,Days_of_Month25[#All],2,FALSE)</f>
        <v>Q1</v>
      </c>
      <c r="C90" t="s">
        <v>42</v>
      </c>
      <c r="D90" t="str">
        <f>_xlfn.XLOOKUP($C90,$M$1:$M$41,$L$1:$L$41,"Not Found")</f>
        <v>Matthews</v>
      </c>
      <c r="E90" cm="1">
        <f t="array" ref="E90">INDEX(March25!$B$35:$BM$35, MATCH(1,(March25!$B$1:$BM$1=Large_Dashboard_Data!$C90)*(March25!$B$2:$BM$2="Seen"),0))</f>
        <v>124</v>
      </c>
      <c r="F90" cm="1">
        <f t="array" ref="F90">INDEX(March25!$B$35:$BM$35, MATCH(1,(March25!$B$1:$BM$1=Large_Dashboard_Data!$C90)*(March25!$B$2:$BM$2="Sched"),0))</f>
        <v>125</v>
      </c>
      <c r="G90" s="296">
        <f t="shared" si="1"/>
        <v>0.99199999999999999</v>
      </c>
      <c r="H90" s="282">
        <f>$E90/VLOOKUP($A90,Days_of_Month25[],3,FALSE)</f>
        <v>5.9047619047619051</v>
      </c>
    </row>
    <row r="91" spans="1:8" x14ac:dyDescent="0.2">
      <c r="A91">
        <v>3</v>
      </c>
      <c r="B91" t="str">
        <f>VLOOKUP($A91,Days_of_Month25[#All],2,FALSE)</f>
        <v>Q1</v>
      </c>
      <c r="C91" t="s">
        <v>33</v>
      </c>
      <c r="D91" t="str">
        <f>_xlfn.XLOOKUP($C91,$M$1:$M$41,$L$1:$L$41,"Not Found")</f>
        <v>Pineville</v>
      </c>
      <c r="E91" cm="1">
        <f t="array" ref="E91">INDEX(March25!$B$35:$BM$35, MATCH(1,(March25!$B$1:$BM$1=Large_Dashboard_Data!$C91)*(March25!$B$2:$BM$2="Seen"),0))</f>
        <v>207</v>
      </c>
      <c r="F91" cm="1">
        <f t="array" ref="F91">INDEX(March25!$B$35:$BM$35, MATCH(1,(March25!$B$1:$BM$1=Large_Dashboard_Data!$C91)*(March25!$B$2:$BM$2="Sched"),0))</f>
        <v>242</v>
      </c>
      <c r="G91" s="296">
        <f t="shared" si="1"/>
        <v>0.85537190082644632</v>
      </c>
      <c r="H91" s="282">
        <f>$E91/VLOOKUP($A91,Days_of_Month25[],3,FALSE)</f>
        <v>9.8571428571428577</v>
      </c>
    </row>
    <row r="92" spans="1:8" x14ac:dyDescent="0.2">
      <c r="A92">
        <v>3</v>
      </c>
      <c r="B92" t="str">
        <f>VLOOKUP($A92,Days_of_Month25[#All],2,FALSE)</f>
        <v>Q1</v>
      </c>
      <c r="C92" t="s">
        <v>34</v>
      </c>
      <c r="D92" t="str">
        <f>_xlfn.XLOOKUP($C92,$M$1:$M$41,$L$1:$L$41,"Not Found")</f>
        <v>Pineville</v>
      </c>
      <c r="E92" cm="1">
        <f t="array" ref="E92">INDEX(March25!$B$35:$BM$35, MATCH(1,(March25!$B$1:$BM$1=Large_Dashboard_Data!$C92)*(March25!$B$2:$BM$2="Seen"),0))</f>
        <v>248</v>
      </c>
      <c r="F92" cm="1">
        <f t="array" ref="F92">INDEX(March25!$B$35:$BM$35, MATCH(1,(March25!$B$1:$BM$1=Large_Dashboard_Data!$C92)*(March25!$B$2:$BM$2="Sched"),0))</f>
        <v>247</v>
      </c>
      <c r="G92" s="296">
        <f t="shared" si="1"/>
        <v>1.0040485829959513</v>
      </c>
      <c r="H92" s="282">
        <f>$E92/VLOOKUP($A92,Days_of_Month25[],3,FALSE)</f>
        <v>11.80952380952381</v>
      </c>
    </row>
    <row r="93" spans="1:8" x14ac:dyDescent="0.2">
      <c r="A93">
        <v>3</v>
      </c>
      <c r="B93" t="str">
        <f>VLOOKUP($A93,Days_of_Month25[#All],2,FALSE)</f>
        <v>Q1</v>
      </c>
      <c r="C93" t="s">
        <v>35</v>
      </c>
      <c r="D93" t="str">
        <f>_xlfn.XLOOKUP($C93,$M$1:$M$41,$L$1:$L$41,"Not Found")</f>
        <v>Pineville</v>
      </c>
      <c r="E93" cm="1">
        <f t="array" ref="E93">INDEX(March25!$B$35:$BM$35, MATCH(1,(March25!$B$1:$BM$1=Large_Dashboard_Data!$C93)*(March25!$B$2:$BM$2="Seen"),0))</f>
        <v>286</v>
      </c>
      <c r="F93" cm="1">
        <f t="array" ref="F93">INDEX(March25!$B$35:$BM$35, MATCH(1,(March25!$B$1:$BM$1=Large_Dashboard_Data!$C93)*(March25!$B$2:$BM$2="Sched"),0))</f>
        <v>313</v>
      </c>
      <c r="G93" s="296">
        <f t="shared" si="1"/>
        <v>0.91373801916932906</v>
      </c>
      <c r="H93" s="282">
        <f>$E93/VLOOKUP($A93,Days_of_Month25[],3,FALSE)</f>
        <v>13.619047619047619</v>
      </c>
    </row>
    <row r="94" spans="1:8" x14ac:dyDescent="0.2">
      <c r="A94">
        <v>3</v>
      </c>
      <c r="B94" t="str">
        <f>VLOOKUP($A94,Days_of_Month25[#All],2,FALSE)</f>
        <v>Q1</v>
      </c>
      <c r="C94" t="s">
        <v>36</v>
      </c>
      <c r="D94" t="str">
        <f>_xlfn.XLOOKUP($C94,$M$1:$M$41,$L$1:$L$41,"Not Found")</f>
        <v>Pineville</v>
      </c>
      <c r="E94" cm="1">
        <f t="array" ref="E94">INDEX(March25!$B$35:$BM$35, MATCH(1,(March25!$B$1:$BM$1=Large_Dashboard_Data!$C94)*(March25!$B$2:$BM$2="Seen"),0))</f>
        <v>293</v>
      </c>
      <c r="F94" cm="1">
        <f t="array" ref="F94">INDEX(March25!$B$35:$BM$35, MATCH(1,(March25!$B$1:$BM$1=Large_Dashboard_Data!$C94)*(March25!$B$2:$BM$2="Sched"),0))</f>
        <v>295</v>
      </c>
      <c r="G94" s="296">
        <f t="shared" si="1"/>
        <v>0.99322033898305084</v>
      </c>
      <c r="H94" s="282">
        <f>$E94/VLOOKUP($A94,Days_of_Month25[],3,FALSE)</f>
        <v>13.952380952380953</v>
      </c>
    </row>
    <row r="95" spans="1:8" x14ac:dyDescent="0.2">
      <c r="A95">
        <v>3</v>
      </c>
      <c r="B95" t="str">
        <f>VLOOKUP($A95,Days_of_Month25[#All],2,FALSE)</f>
        <v>Q1</v>
      </c>
      <c r="C95" t="s">
        <v>37</v>
      </c>
      <c r="D95" t="str">
        <f>_xlfn.XLOOKUP($C95,$M$1:$M$41,$L$1:$L$41,"Not Found")</f>
        <v>Fort Mill</v>
      </c>
      <c r="E95" cm="1">
        <f t="array" ref="E95">INDEX(March25!$B$35:$BM$35, MATCH(1,(March25!$B$1:$BM$1=Large_Dashboard_Data!$C95)*(March25!$B$2:$BM$2="Seen"),0))</f>
        <v>403</v>
      </c>
      <c r="F95" cm="1">
        <f t="array" ref="F95">INDEX(March25!$B$35:$BM$35, MATCH(1,(March25!$B$1:$BM$1=Large_Dashboard_Data!$C95)*(March25!$B$2:$BM$2="Sched"),0))</f>
        <v>422</v>
      </c>
      <c r="G95" s="296">
        <f t="shared" si="1"/>
        <v>0.95497630331753558</v>
      </c>
      <c r="H95" s="282">
        <f>$E95/VLOOKUP($A95,Days_of_Month25[],3,FALSE)</f>
        <v>19.19047619047619</v>
      </c>
    </row>
    <row r="96" spans="1:8" x14ac:dyDescent="0.2">
      <c r="A96">
        <v>3</v>
      </c>
      <c r="B96" t="str">
        <f>VLOOKUP($A96,Days_of_Month25[#All],2,FALSE)</f>
        <v>Q1</v>
      </c>
      <c r="C96" t="s">
        <v>1</v>
      </c>
      <c r="D96" t="str">
        <f>_xlfn.XLOOKUP($C96,$M$1:$M$41,$L$1:$L$41,"Not Found")</f>
        <v>Fort Mill</v>
      </c>
      <c r="E96" cm="1">
        <f t="array" ref="E96">INDEX(March25!$B$35:$BM$35, MATCH(1,(March25!$B$1:$BM$1=Large_Dashboard_Data!$C96)*(March25!$B$2:$BM$2="Seen"),0))</f>
        <v>223</v>
      </c>
      <c r="F96" cm="1">
        <f t="array" ref="F96">INDEX(March25!$B$35:$BM$35, MATCH(1,(March25!$B$1:$BM$1=Large_Dashboard_Data!$C96)*(March25!$B$2:$BM$2="Sched"),0))</f>
        <v>249</v>
      </c>
      <c r="G96" s="296">
        <f t="shared" si="1"/>
        <v>0.89558232931726911</v>
      </c>
      <c r="H96" s="282">
        <f>$E96/VLOOKUP($A96,Days_of_Month25[],3,FALSE)</f>
        <v>10.619047619047619</v>
      </c>
    </row>
    <row r="97" spans="1:8" x14ac:dyDescent="0.2">
      <c r="A97">
        <v>3</v>
      </c>
      <c r="B97" t="str">
        <f>VLOOKUP($A97,Days_of_Month25[#All],2,FALSE)</f>
        <v>Q1</v>
      </c>
      <c r="C97" t="s">
        <v>38</v>
      </c>
      <c r="D97" t="str">
        <f>_xlfn.XLOOKUP($C97,$M$1:$M$41,$L$1:$L$41,"Not Found")</f>
        <v>Fort Mill</v>
      </c>
      <c r="E97" cm="1">
        <f t="array" ref="E97">INDEX(March25!$B$35:$BM$35, MATCH(1,(March25!$B$1:$BM$1=Large_Dashboard_Data!$C97)*(March25!$B$2:$BM$2="Seen"),0))</f>
        <v>166</v>
      </c>
      <c r="F97" cm="1">
        <f t="array" ref="F97">INDEX(March25!$B$35:$BM$35, MATCH(1,(March25!$B$1:$BM$1=Large_Dashboard_Data!$C97)*(March25!$B$2:$BM$2="Sched"),0))</f>
        <v>183</v>
      </c>
      <c r="G97" s="296">
        <f t="shared" si="1"/>
        <v>0.90710382513661203</v>
      </c>
      <c r="H97" s="282">
        <f>$E97/VLOOKUP($A97,Days_of_Month25[],3,FALSE)</f>
        <v>7.9047619047619051</v>
      </c>
    </row>
    <row r="98" spans="1:8" x14ac:dyDescent="0.2">
      <c r="A98">
        <v>4</v>
      </c>
      <c r="B98" t="str">
        <f>VLOOKUP($A98,Days_of_Month25[#All],2,FALSE)</f>
        <v>Q2</v>
      </c>
      <c r="C98" t="s">
        <v>8</v>
      </c>
      <c r="D98" t="str">
        <f>_xlfn.XLOOKUP($C98,$M$1:$M$41,$L$1:$L$41,"Not Found")</f>
        <v>Blakeney</v>
      </c>
      <c r="E98" cm="1">
        <f t="array" ref="E98">INDEX('Apr25'!$B$35:$BQ$35, MATCH(1,('Apr25'!$B$1:$BQ$1=Large_Dashboard_Data!$C98)*('Apr25'!$B$2:$BQ$2="Seen"),0))</f>
        <v>255</v>
      </c>
      <c r="F98" cm="1">
        <f t="array" ref="F98">INDEX('Apr25'!$B$35:$BQ$35, MATCH(1,('Apr25'!$B$1:$BQ$1=Large_Dashboard_Data!$C98)*('Apr25'!$B$2:$BQ$2="Sched"),0))</f>
        <v>262</v>
      </c>
      <c r="G98" s="296">
        <f t="shared" si="1"/>
        <v>0.97328244274809161</v>
      </c>
      <c r="H98" s="282">
        <f>$E98/VLOOKUP($A98,Days_of_Month25[],3,FALSE)</f>
        <v>12.142857142857142</v>
      </c>
    </row>
    <row r="99" spans="1:8" x14ac:dyDescent="0.2">
      <c r="A99">
        <v>4</v>
      </c>
      <c r="B99" t="str">
        <f>VLOOKUP($A99,Days_of_Month25[#All],2,FALSE)</f>
        <v>Q2</v>
      </c>
      <c r="C99" t="s">
        <v>9</v>
      </c>
      <c r="D99" t="str">
        <f>_xlfn.XLOOKUP($C99,$M$1:$M$41,$L$1:$L$41,"Not Found")</f>
        <v>Blakeney</v>
      </c>
      <c r="E99" cm="1">
        <f t="array" ref="E99">INDEX('Apr25'!$B$35:$BQ$35, MATCH(1,('Apr25'!$B$1:$BQ$1=Large_Dashboard_Data!$C99)*('Apr25'!$B$2:$BQ$2="Seen"),0))</f>
        <v>232</v>
      </c>
      <c r="F99" cm="1">
        <f t="array" ref="F99">INDEX('Apr25'!$B$35:$BQ$35, MATCH(1,('Apr25'!$B$1:$BQ$1=Large_Dashboard_Data!$C99)*('Apr25'!$B$2:$BQ$2="Sched"),0))</f>
        <v>257</v>
      </c>
      <c r="G99" s="296">
        <f t="shared" si="1"/>
        <v>0.90272373540856032</v>
      </c>
      <c r="H99" s="282">
        <f>$E99/VLOOKUP($A99,Days_of_Month25[],3,FALSE)</f>
        <v>11.047619047619047</v>
      </c>
    </row>
    <row r="100" spans="1:8" x14ac:dyDescent="0.2">
      <c r="A100">
        <v>4</v>
      </c>
      <c r="B100" t="str">
        <f>VLOOKUP($A100,Days_of_Month25[#All],2,FALSE)</f>
        <v>Q2</v>
      </c>
      <c r="C100" t="s">
        <v>10</v>
      </c>
      <c r="D100" t="str">
        <f>_xlfn.XLOOKUP($C100,$M$1:$M$41,$L$1:$L$41,"Not Found")</f>
        <v>Blakeney</v>
      </c>
      <c r="E100" cm="1">
        <f t="array" ref="E100">INDEX('Apr25'!$B$35:$BQ$35, MATCH(1,('Apr25'!$B$1:$BQ$1=Large_Dashboard_Data!$C100)*('Apr25'!$B$2:$BQ$2="Seen"),0))</f>
        <v>216</v>
      </c>
      <c r="F100" cm="1">
        <f t="array" ref="F100">INDEX('Apr25'!$B$35:$BQ$35, MATCH(1,('Apr25'!$B$1:$BQ$1=Large_Dashboard_Data!$C100)*('Apr25'!$B$2:$BQ$2="Sched"),0))</f>
        <v>232</v>
      </c>
      <c r="G100" s="296">
        <f t="shared" si="1"/>
        <v>0.93103448275862066</v>
      </c>
      <c r="H100" s="282">
        <f>$E100/VLOOKUP($A100,Days_of_Month25[],3,FALSE)</f>
        <v>10.285714285714286</v>
      </c>
    </row>
    <row r="101" spans="1:8" x14ac:dyDescent="0.2">
      <c r="A101">
        <v>4</v>
      </c>
      <c r="B101" t="str">
        <f>VLOOKUP($A101,Days_of_Month25[#All],2,FALSE)</f>
        <v>Q2</v>
      </c>
      <c r="C101" t="s">
        <v>11</v>
      </c>
      <c r="D101" t="str">
        <f>_xlfn.XLOOKUP($C101,$M$1:$M$41,$L$1:$L$41,"Not Found")</f>
        <v>Blakeney</v>
      </c>
      <c r="E101" cm="1">
        <f t="array" ref="E101">INDEX('Apr25'!$B$35:$BQ$35, MATCH(1,('Apr25'!$B$1:$BQ$1=Large_Dashboard_Data!$C101)*('Apr25'!$B$2:$BQ$2="Seen"),0))</f>
        <v>407</v>
      </c>
      <c r="F101" cm="1">
        <f t="array" ref="F101">INDEX('Apr25'!$B$35:$BQ$35, MATCH(1,('Apr25'!$B$1:$BQ$1=Large_Dashboard_Data!$C101)*('Apr25'!$B$2:$BQ$2="Sched"),0))</f>
        <v>435</v>
      </c>
      <c r="G101" s="296">
        <f t="shared" si="1"/>
        <v>0.93563218390804592</v>
      </c>
      <c r="H101" s="282">
        <f>$E101/VLOOKUP($A101,Days_of_Month25[],3,FALSE)</f>
        <v>19.38095238095238</v>
      </c>
    </row>
    <row r="102" spans="1:8" x14ac:dyDescent="0.2">
      <c r="A102">
        <v>4</v>
      </c>
      <c r="B102" t="str">
        <f>VLOOKUP($A102,Days_of_Month25[#All],2,FALSE)</f>
        <v>Q2</v>
      </c>
      <c r="C102" t="s">
        <v>12</v>
      </c>
      <c r="D102" t="str">
        <f>_xlfn.XLOOKUP($C102,$M$1:$M$41,$L$1:$L$41,"Not Found")</f>
        <v>Ballantyne ATC</v>
      </c>
      <c r="E102" cm="1">
        <f t="array" ref="E102">INDEX('Apr25'!$B$35:$BQ$35, MATCH(1,('Apr25'!$B$1:$BQ$1=Large_Dashboard_Data!$C102)*('Apr25'!$B$2:$BQ$2="Seen"),0))</f>
        <v>229</v>
      </c>
      <c r="F102" cm="1">
        <f t="array" ref="F102">INDEX('Apr25'!$B$35:$BQ$35, MATCH(1,('Apr25'!$B$1:$BQ$1=Large_Dashboard_Data!$C102)*('Apr25'!$B$2:$BQ$2="Sched"),0))</f>
        <v>255</v>
      </c>
      <c r="G102" s="296">
        <f t="shared" si="1"/>
        <v>0.89803921568627454</v>
      </c>
      <c r="H102" s="282">
        <f>$E102/VLOOKUP($A102,Days_of_Month25[],3,FALSE)</f>
        <v>10.904761904761905</v>
      </c>
    </row>
    <row r="103" spans="1:8" x14ac:dyDescent="0.2">
      <c r="A103">
        <v>4</v>
      </c>
      <c r="B103" t="str">
        <f>VLOOKUP($A103,Days_of_Month25[#All],2,FALSE)</f>
        <v>Q2</v>
      </c>
      <c r="C103" t="s">
        <v>13</v>
      </c>
      <c r="D103" t="str">
        <f>_xlfn.XLOOKUP($C103,$M$1:$M$41,$L$1:$L$41,"Not Found")</f>
        <v>Ballantyne ATC</v>
      </c>
      <c r="E103" cm="1">
        <f t="array" ref="E103">INDEX('Apr25'!$B$35:$BQ$35, MATCH(1,('Apr25'!$B$1:$BQ$1=Large_Dashboard_Data!$C103)*('Apr25'!$B$2:$BQ$2="Seen"),0))</f>
        <v>468</v>
      </c>
      <c r="F103" cm="1">
        <f t="array" ref="F103">INDEX('Apr25'!$B$35:$BQ$35, MATCH(1,('Apr25'!$B$1:$BQ$1=Large_Dashboard_Data!$C103)*('Apr25'!$B$2:$BQ$2="Sched"),0))</f>
        <v>495</v>
      </c>
      <c r="G103" s="296">
        <f t="shared" si="1"/>
        <v>0.94545454545454544</v>
      </c>
      <c r="H103" s="282">
        <f>$E103/VLOOKUP($A103,Days_of_Month25[],3,FALSE)</f>
        <v>22.285714285714285</v>
      </c>
    </row>
    <row r="104" spans="1:8" x14ac:dyDescent="0.2">
      <c r="A104">
        <v>4</v>
      </c>
      <c r="B104" t="str">
        <f>VLOOKUP($A104,Days_of_Month25[#All],2,FALSE)</f>
        <v>Q2</v>
      </c>
      <c r="C104" t="s">
        <v>14</v>
      </c>
      <c r="D104" t="str">
        <f>_xlfn.XLOOKUP($C104,$M$1:$M$41,$L$1:$L$41,"Not Found")</f>
        <v>Ballantyne ATC</v>
      </c>
      <c r="E104" cm="1">
        <f t="array" ref="E104">INDEX('Apr25'!$B$35:$BQ$35, MATCH(1,('Apr25'!$B$1:$BQ$1=Large_Dashboard_Data!$C104)*('Apr25'!$B$2:$BQ$2="Seen"),0))</f>
        <v>446</v>
      </c>
      <c r="F104" cm="1">
        <f t="array" ref="F104">INDEX('Apr25'!$B$35:$BQ$35, MATCH(1,('Apr25'!$B$1:$BQ$1=Large_Dashboard_Data!$C104)*('Apr25'!$B$2:$BQ$2="Sched"),0))</f>
        <v>488</v>
      </c>
      <c r="G104" s="296">
        <f t="shared" si="1"/>
        <v>0.91393442622950816</v>
      </c>
      <c r="H104" s="282">
        <f>$E104/VLOOKUP($A104,Days_of_Month25[],3,FALSE)</f>
        <v>21.238095238095237</v>
      </c>
    </row>
    <row r="105" spans="1:8" x14ac:dyDescent="0.2">
      <c r="A105">
        <v>4</v>
      </c>
      <c r="B105" t="str">
        <f>VLOOKUP($A105,Days_of_Month25[#All],2,FALSE)</f>
        <v>Q2</v>
      </c>
      <c r="C105" t="s">
        <v>15</v>
      </c>
      <c r="D105" t="str">
        <f>_xlfn.XLOOKUP($C105,$M$1:$M$41,$L$1:$L$41,"Not Found")</f>
        <v>Ballantyne ATC</v>
      </c>
      <c r="E105" cm="1">
        <f t="array" ref="E105">INDEX('Apr25'!$B$35:$BQ$35, MATCH(1,('Apr25'!$B$1:$BQ$1=Large_Dashboard_Data!$C105)*('Apr25'!$B$2:$BQ$2="Seen"),0))</f>
        <v>196</v>
      </c>
      <c r="F105" cm="1">
        <f t="array" ref="F105">INDEX('Apr25'!$B$35:$BQ$35, MATCH(1,('Apr25'!$B$1:$BQ$1=Large_Dashboard_Data!$C105)*('Apr25'!$B$2:$BQ$2="Sched"),0))</f>
        <v>219</v>
      </c>
      <c r="G105" s="296">
        <f t="shared" si="1"/>
        <v>0.89497716894977164</v>
      </c>
      <c r="H105" s="282">
        <f>$E105/VLOOKUP($A105,Days_of_Month25[],3,FALSE)</f>
        <v>9.3333333333333339</v>
      </c>
    </row>
    <row r="106" spans="1:8" x14ac:dyDescent="0.2">
      <c r="A106">
        <v>4</v>
      </c>
      <c r="B106" t="str">
        <f>VLOOKUP($A106,Days_of_Month25[#All],2,FALSE)</f>
        <v>Q2</v>
      </c>
      <c r="C106" t="s">
        <v>38</v>
      </c>
      <c r="D106" t="str">
        <f>_xlfn.XLOOKUP($C106,$M$1:$M$41,$L$1:$L$41,"Not Found")</f>
        <v>Fort Mill</v>
      </c>
      <c r="E106" cm="1">
        <f t="array" ref="E106">INDEX('Apr25'!$B$35:$BQ$35, MATCH(1,('Apr25'!$B$1:$BQ$1=Large_Dashboard_Data!$C106)*('Apr25'!$B$2:$BQ$2="Seen"),0))</f>
        <v>108</v>
      </c>
      <c r="F106" cm="1">
        <f t="array" ref="F106">INDEX('Apr25'!$B$35:$BQ$35, MATCH(1,('Apr25'!$B$1:$BQ$1=Large_Dashboard_Data!$C106)*('Apr25'!$B$2:$BQ$2="Sched"),0))</f>
        <v>117</v>
      </c>
      <c r="G106" s="296">
        <f t="shared" si="1"/>
        <v>0.92307692307692313</v>
      </c>
      <c r="H106" s="282">
        <f>$E106/VLOOKUP($A106,Days_of_Month25[],3,FALSE)</f>
        <v>5.1428571428571432</v>
      </c>
    </row>
    <row r="107" spans="1:8" x14ac:dyDescent="0.2">
      <c r="A107">
        <v>4</v>
      </c>
      <c r="B107" t="str">
        <f>VLOOKUP($A107,Days_of_Month25[#All],2,FALSE)</f>
        <v>Q2</v>
      </c>
      <c r="C107" t="s">
        <v>16</v>
      </c>
      <c r="D107" t="str">
        <f>_xlfn.XLOOKUP($C107,$M$1:$M$41,$L$1:$L$41,"Not Found")</f>
        <v>Wesley Heights</v>
      </c>
      <c r="E107" cm="1">
        <f t="array" ref="E107">INDEX('Apr25'!$B$35:$BQ$35, MATCH(1,('Apr25'!$B$1:$BQ$1=Large_Dashboard_Data!$C107)*('Apr25'!$B$2:$BQ$2="Seen"),0))</f>
        <v>234</v>
      </c>
      <c r="F107" cm="1">
        <f t="array" ref="F107">INDEX('Apr25'!$B$35:$BQ$35, MATCH(1,('Apr25'!$B$1:$BQ$1=Large_Dashboard_Data!$C107)*('Apr25'!$B$2:$BQ$2="Sched"),0))</f>
        <v>261</v>
      </c>
      <c r="G107" s="296">
        <f t="shared" si="1"/>
        <v>0.89655172413793105</v>
      </c>
      <c r="H107" s="282">
        <f>$E107/VLOOKUP($A107,Days_of_Month25[],3,FALSE)</f>
        <v>11.142857142857142</v>
      </c>
    </row>
    <row r="108" spans="1:8" x14ac:dyDescent="0.2">
      <c r="A108">
        <v>4</v>
      </c>
      <c r="B108" t="str">
        <f>VLOOKUP($A108,Days_of_Month25[#All],2,FALSE)</f>
        <v>Q2</v>
      </c>
      <c r="C108" t="s">
        <v>17</v>
      </c>
      <c r="D108" t="str">
        <f>_xlfn.XLOOKUP($C108,$M$1:$M$41,$L$1:$L$41,"Not Found")</f>
        <v>Wesley Heights</v>
      </c>
      <c r="E108" cm="1">
        <f t="array" ref="E108">INDEX('Apr25'!$B$35:$BQ$35, MATCH(1,('Apr25'!$B$1:$BQ$1=Large_Dashboard_Data!$C108)*('Apr25'!$B$2:$BQ$2="Seen"),0))</f>
        <v>209</v>
      </c>
      <c r="F108" cm="1">
        <f t="array" ref="F108">INDEX('Apr25'!$B$35:$BQ$35, MATCH(1,('Apr25'!$B$1:$BQ$1=Large_Dashboard_Data!$C108)*('Apr25'!$B$2:$BQ$2="Sched"),0))</f>
        <v>234</v>
      </c>
      <c r="G108" s="296">
        <f t="shared" si="1"/>
        <v>0.89316239316239321</v>
      </c>
      <c r="H108" s="282">
        <f>$E108/VLOOKUP($A108,Days_of_Month25[],3,FALSE)</f>
        <v>9.9523809523809526</v>
      </c>
    </row>
    <row r="109" spans="1:8" x14ac:dyDescent="0.2">
      <c r="A109">
        <v>4</v>
      </c>
      <c r="B109" t="str">
        <f>VLOOKUP($A109,Days_of_Month25[#All],2,FALSE)</f>
        <v>Q2</v>
      </c>
      <c r="C109" t="s">
        <v>18</v>
      </c>
      <c r="D109" t="str">
        <f>_xlfn.XLOOKUP($C109,$M$1:$M$41,$L$1:$L$41,"Not Found")</f>
        <v>Not Found</v>
      </c>
      <c r="E109" cm="1">
        <f t="array" ref="E109">INDEX('Apr25'!$B$35:$BQ$35, MATCH(1,('Apr25'!$B$1:$BQ$1=Large_Dashboard_Data!$C109)*('Apr25'!$B$2:$BQ$2="Seen"),0))</f>
        <v>222</v>
      </c>
      <c r="F109" cm="1">
        <f t="array" ref="F109">INDEX('Apr25'!$B$35:$BQ$35, MATCH(1,('Apr25'!$B$1:$BQ$1=Large_Dashboard_Data!$C109)*('Apr25'!$B$2:$BQ$2="Sched"),0))</f>
        <v>250</v>
      </c>
      <c r="G109" s="296">
        <f t="shared" si="1"/>
        <v>0.88800000000000001</v>
      </c>
      <c r="H109" s="282">
        <f>$E109/VLOOKUP($A109,Days_of_Month25[],3,FALSE)</f>
        <v>10.571428571428571</v>
      </c>
    </row>
    <row r="110" spans="1:8" x14ac:dyDescent="0.2">
      <c r="A110">
        <v>4</v>
      </c>
      <c r="B110" t="str">
        <f>VLOOKUP($A110,Days_of_Month25[#All],2,FALSE)</f>
        <v>Q2</v>
      </c>
      <c r="C110" t="s">
        <v>19</v>
      </c>
      <c r="D110" t="str">
        <f>_xlfn.XLOOKUP($C110,$M$1:$M$41,$L$1:$L$41,"Not Found")</f>
        <v>Not Found</v>
      </c>
      <c r="E110" cm="1">
        <f t="array" ref="E110">INDEX('Apr25'!$B$35:$BQ$35, MATCH(1,('Apr25'!$B$1:$BQ$1=Large_Dashboard_Data!$C110)*('Apr25'!$B$2:$BQ$2="Seen"),0))</f>
        <v>219</v>
      </c>
      <c r="F110" cm="1">
        <f t="array" ref="F110">INDEX('Apr25'!$B$35:$BQ$35, MATCH(1,('Apr25'!$B$1:$BQ$1=Large_Dashboard_Data!$C110)*('Apr25'!$B$2:$BQ$2="Sched"),0))</f>
        <v>249</v>
      </c>
      <c r="G110" s="296">
        <f t="shared" si="1"/>
        <v>0.87951807228915657</v>
      </c>
      <c r="H110" s="282">
        <f>$E110/VLOOKUP($A110,Days_of_Month25[],3,FALSE)</f>
        <v>10.428571428571429</v>
      </c>
    </row>
    <row r="111" spans="1:8" x14ac:dyDescent="0.2">
      <c r="A111">
        <v>4</v>
      </c>
      <c r="B111" t="str">
        <f>VLOOKUP($A111,Days_of_Month25[#All],2,FALSE)</f>
        <v>Q2</v>
      </c>
      <c r="C111" t="s">
        <v>21</v>
      </c>
      <c r="D111" t="str">
        <f>_xlfn.XLOOKUP($C111,$M$1:$M$41,$L$1:$L$41,"Not Found")</f>
        <v>Cornelius</v>
      </c>
      <c r="E111" cm="1">
        <f t="array" ref="E111">INDEX('Apr25'!$B$35:$BQ$35, MATCH(1,('Apr25'!$B$1:$BQ$1=Large_Dashboard_Data!$C111)*('Apr25'!$B$2:$BQ$2="Seen"),0))</f>
        <v>275</v>
      </c>
      <c r="F111" cm="1">
        <f t="array" ref="F111">INDEX('Apr25'!$B$35:$BQ$35, MATCH(1,('Apr25'!$B$1:$BQ$1=Large_Dashboard_Data!$C111)*('Apr25'!$B$2:$BQ$2="Sched"),0))</f>
        <v>299</v>
      </c>
      <c r="G111" s="296">
        <f t="shared" si="1"/>
        <v>0.91973244147157196</v>
      </c>
      <c r="H111" s="282">
        <f>$E111/VLOOKUP($A111,Days_of_Month25[],3,FALSE)</f>
        <v>13.095238095238095</v>
      </c>
    </row>
    <row r="112" spans="1:8" x14ac:dyDescent="0.2">
      <c r="A112">
        <v>4</v>
      </c>
      <c r="B112" t="str">
        <f>VLOOKUP($A112,Days_of_Month25[#All],2,FALSE)</f>
        <v>Q2</v>
      </c>
      <c r="C112" t="s">
        <v>22</v>
      </c>
      <c r="D112" t="str">
        <f>_xlfn.XLOOKUP($C112,$M$1:$M$41,$L$1:$L$41,"Not Found")</f>
        <v>Not Found</v>
      </c>
      <c r="E112" cm="1">
        <f t="array" ref="E112">INDEX('Apr25'!$B$35:$BQ$35, MATCH(1,('Apr25'!$B$1:$BQ$1=Large_Dashboard_Data!$C112)*('Apr25'!$B$2:$BQ$2="Seen"),0))</f>
        <v>339</v>
      </c>
      <c r="F112" cm="1">
        <f t="array" ref="F112">INDEX('Apr25'!$B$35:$BQ$35, MATCH(1,('Apr25'!$B$1:$BQ$1=Large_Dashboard_Data!$C112)*('Apr25'!$B$2:$BQ$2="Sched"),0))</f>
        <v>371</v>
      </c>
      <c r="G112" s="296">
        <f t="shared" si="1"/>
        <v>0.91374663072776285</v>
      </c>
      <c r="H112" s="282">
        <f>$E112/VLOOKUP($A112,Days_of_Month25[],3,FALSE)</f>
        <v>16.142857142857142</v>
      </c>
    </row>
    <row r="113" spans="1:8" x14ac:dyDescent="0.2">
      <c r="A113">
        <v>4</v>
      </c>
      <c r="B113" t="str">
        <f>VLOOKUP($A113,Days_of_Month25[#All],2,FALSE)</f>
        <v>Q2</v>
      </c>
      <c r="C113" t="s">
        <v>81</v>
      </c>
      <c r="D113" t="str">
        <f>_xlfn.XLOOKUP($C113,$M$1:$M$41,$L$1:$L$41,"Not Found")</f>
        <v>Not Found</v>
      </c>
      <c r="E113" cm="1">
        <f t="array" ref="E113">INDEX('Apr25'!$B$35:$BQ$35, MATCH(1,('Apr25'!$B$1:$BQ$1=Large_Dashboard_Data!$C113)*('Apr25'!$B$2:$BQ$2="Seen"),0))</f>
        <v>168</v>
      </c>
      <c r="F113" cm="1">
        <f t="array" ref="F113">INDEX('Apr25'!$B$35:$BQ$35, MATCH(1,('Apr25'!$B$1:$BQ$1=Large_Dashboard_Data!$C113)*('Apr25'!$B$2:$BQ$2="Sched"),0))</f>
        <v>187</v>
      </c>
      <c r="G113" s="296">
        <f t="shared" si="1"/>
        <v>0.89839572192513373</v>
      </c>
      <c r="H113" s="282">
        <f>$E113/VLOOKUP($A113,Days_of_Month25[],3,FALSE)</f>
        <v>8</v>
      </c>
    </row>
    <row r="114" spans="1:8" x14ac:dyDescent="0.2">
      <c r="A114">
        <v>4</v>
      </c>
      <c r="B114" t="str">
        <f>VLOOKUP($A114,Days_of_Month25[#All],2,FALSE)</f>
        <v>Q2</v>
      </c>
      <c r="C114" t="s">
        <v>41</v>
      </c>
      <c r="D114" t="str">
        <f>_xlfn.XLOOKUP($C114,$M$1:$M$41,$L$1:$L$41,"Not Found")</f>
        <v>Concord</v>
      </c>
      <c r="E114" cm="1">
        <f t="array" ref="E114">INDEX('Apr25'!$B$35:$BQ$35, MATCH(1,('Apr25'!$B$1:$BQ$1=Large_Dashboard_Data!$C114)*('Apr25'!$B$2:$BQ$2="Seen"),0))</f>
        <v>510</v>
      </c>
      <c r="F114" cm="1">
        <f t="array" ref="F114">INDEX('Apr25'!$B$35:$BQ$35, MATCH(1,('Apr25'!$B$1:$BQ$1=Large_Dashboard_Data!$C114)*('Apr25'!$B$2:$BQ$2="Sched"),0))</f>
        <v>543</v>
      </c>
      <c r="G114" s="296">
        <f t="shared" si="1"/>
        <v>0.93922651933701662</v>
      </c>
      <c r="H114" s="282">
        <f>$E114/VLOOKUP($A114,Days_of_Month25[],3,FALSE)</f>
        <v>24.285714285714285</v>
      </c>
    </row>
    <row r="115" spans="1:8" x14ac:dyDescent="0.2">
      <c r="A115">
        <v>4</v>
      </c>
      <c r="B115" t="str">
        <f>VLOOKUP($A115,Days_of_Month25[#All],2,FALSE)</f>
        <v>Q2</v>
      </c>
      <c r="C115" t="s">
        <v>47</v>
      </c>
      <c r="D115" t="str">
        <f>_xlfn.XLOOKUP($C115,$M$1:$M$41,$L$1:$L$41,"Not Found")</f>
        <v>Concord</v>
      </c>
      <c r="E115" cm="1">
        <f t="array" ref="E115">INDEX('Apr25'!$B$35:$BQ$35, MATCH(1,('Apr25'!$B$1:$BQ$1=Large_Dashboard_Data!$C115)*('Apr25'!$B$2:$BQ$2="Seen"),0))</f>
        <v>214</v>
      </c>
      <c r="F115" cm="1">
        <f t="array" ref="F115">INDEX('Apr25'!$B$35:$BQ$35, MATCH(1,('Apr25'!$B$1:$BQ$1=Large_Dashboard_Data!$C115)*('Apr25'!$B$2:$BQ$2="Sched"),0))</f>
        <v>240</v>
      </c>
      <c r="G115" s="296">
        <f t="shared" si="1"/>
        <v>0.89166666666666672</v>
      </c>
      <c r="H115" s="282">
        <f>$E115/VLOOKUP($A115,Days_of_Month25[],3,FALSE)</f>
        <v>10.19047619047619</v>
      </c>
    </row>
    <row r="116" spans="1:8" x14ac:dyDescent="0.2">
      <c r="A116">
        <v>4</v>
      </c>
      <c r="B116" t="str">
        <f>VLOOKUP($A116,Days_of_Month25[#All],2,FALSE)</f>
        <v>Q2</v>
      </c>
      <c r="C116" t="s">
        <v>25</v>
      </c>
      <c r="D116" t="str">
        <f>_xlfn.XLOOKUP($C116,$M$1:$M$41,$L$1:$L$41,"Not Found")</f>
        <v>University</v>
      </c>
      <c r="E116" cm="1">
        <f t="array" ref="E116">INDEX('Apr25'!$B$35:$BQ$35, MATCH(1,('Apr25'!$B$1:$BQ$1=Large_Dashboard_Data!$C116)*('Apr25'!$B$2:$BQ$2="Seen"),0))</f>
        <v>231</v>
      </c>
      <c r="F116" cm="1">
        <f t="array" ref="F116">INDEX('Apr25'!$B$35:$BQ$35, MATCH(1,('Apr25'!$B$1:$BQ$1=Large_Dashboard_Data!$C116)*('Apr25'!$B$2:$BQ$2="Sched"),0))</f>
        <v>239</v>
      </c>
      <c r="G116" s="296">
        <f t="shared" si="1"/>
        <v>0.96652719665271969</v>
      </c>
      <c r="H116" s="282">
        <f>$E116/VLOOKUP($A116,Days_of_Month25[],3,FALSE)</f>
        <v>11</v>
      </c>
    </row>
    <row r="117" spans="1:8" x14ac:dyDescent="0.2">
      <c r="A117">
        <v>4</v>
      </c>
      <c r="B117" t="str">
        <f>VLOOKUP($A117,Days_of_Month25[#All],2,FALSE)</f>
        <v>Q2</v>
      </c>
      <c r="C117" t="s">
        <v>26</v>
      </c>
      <c r="D117" t="str">
        <f>_xlfn.XLOOKUP($C117,$M$1:$M$41,$L$1:$L$41,"Not Found")</f>
        <v>University</v>
      </c>
      <c r="E117" cm="1">
        <f t="array" ref="E117">INDEX('Apr25'!$B$35:$BQ$35, MATCH(1,('Apr25'!$B$1:$BQ$1=Large_Dashboard_Data!$C117)*('Apr25'!$B$2:$BQ$2="Seen"),0))</f>
        <v>253</v>
      </c>
      <c r="F117" cm="1">
        <f t="array" ref="F117">INDEX('Apr25'!$B$35:$BQ$35, MATCH(1,('Apr25'!$B$1:$BQ$1=Large_Dashboard_Data!$C117)*('Apr25'!$B$2:$BQ$2="Sched"),0))</f>
        <v>262</v>
      </c>
      <c r="G117" s="296">
        <f t="shared" si="1"/>
        <v>0.96564885496183206</v>
      </c>
      <c r="H117" s="282">
        <f>$E117/VLOOKUP($A117,Days_of_Month25[],3,FALSE)</f>
        <v>12.047619047619047</v>
      </c>
    </row>
    <row r="118" spans="1:8" x14ac:dyDescent="0.2">
      <c r="A118">
        <v>4</v>
      </c>
      <c r="B118" t="str">
        <f>VLOOKUP($A118,Days_of_Month25[#All],2,FALSE)</f>
        <v>Q2</v>
      </c>
      <c r="C118" t="s">
        <v>82</v>
      </c>
      <c r="D118" t="str">
        <f>_xlfn.XLOOKUP($C118,$M$1:$M$41,$L$1:$L$41,"Not Found")</f>
        <v>Not Found</v>
      </c>
      <c r="E118" cm="1">
        <f t="array" ref="E118">INDEX('Apr25'!$B$35:$BQ$35, MATCH(1,('Apr25'!$B$1:$BQ$1=Large_Dashboard_Data!$C118)*('Apr25'!$B$2:$BQ$2="Seen"),0))</f>
        <v>74</v>
      </c>
      <c r="F118" cm="1">
        <f t="array" ref="F118">INDEX('Apr25'!$B$35:$BQ$35, MATCH(1,('Apr25'!$B$1:$BQ$1=Large_Dashboard_Data!$C118)*('Apr25'!$B$2:$BQ$2="Sched"),0))</f>
        <v>66</v>
      </c>
      <c r="G118" s="296">
        <f t="shared" si="1"/>
        <v>1.1212121212121211</v>
      </c>
      <c r="H118" s="282">
        <f>$E118/VLOOKUP($A118,Days_of_Month25[],3,FALSE)</f>
        <v>3.5238095238095237</v>
      </c>
    </row>
    <row r="119" spans="1:8" x14ac:dyDescent="0.2">
      <c r="A119">
        <v>4</v>
      </c>
      <c r="B119" t="str">
        <f>VLOOKUP($A119,Days_of_Month25[#All],2,FALSE)</f>
        <v>Q2</v>
      </c>
      <c r="C119" t="s">
        <v>27</v>
      </c>
      <c r="D119" t="str">
        <f>_xlfn.XLOOKUP($C119,$M$1:$M$41,$L$1:$L$41,"Not Found")</f>
        <v>Indian Trail</v>
      </c>
      <c r="E119" cm="1">
        <f t="array" ref="E119">INDEX('Apr25'!$B$35:$BQ$35, MATCH(1,('Apr25'!$B$1:$BQ$1=Large_Dashboard_Data!$C119)*('Apr25'!$B$2:$BQ$2="Seen"),0))</f>
        <v>405</v>
      </c>
      <c r="F119" cm="1">
        <f t="array" ref="F119">INDEX('Apr25'!$B$35:$BQ$35, MATCH(1,('Apr25'!$B$1:$BQ$1=Large_Dashboard_Data!$C119)*('Apr25'!$B$2:$BQ$2="Sched"),0))</f>
        <v>437</v>
      </c>
      <c r="G119" s="296">
        <f t="shared" si="1"/>
        <v>0.92677345537757438</v>
      </c>
      <c r="H119" s="282">
        <f>$E119/VLOOKUP($A119,Days_of_Month25[],3,FALSE)</f>
        <v>19.285714285714285</v>
      </c>
    </row>
    <row r="120" spans="1:8" x14ac:dyDescent="0.2">
      <c r="A120">
        <v>4</v>
      </c>
      <c r="B120" t="str">
        <f>VLOOKUP($A120,Days_of_Month25[#All],2,FALSE)</f>
        <v>Q2</v>
      </c>
      <c r="C120" t="s">
        <v>28</v>
      </c>
      <c r="D120" t="str">
        <f>_xlfn.XLOOKUP($C120,$M$1:$M$41,$L$1:$L$41,"Not Found")</f>
        <v>Indian Trail</v>
      </c>
      <c r="E120" cm="1">
        <f t="array" ref="E120">INDEX('Apr25'!$B$35:$BQ$35, MATCH(1,('Apr25'!$B$1:$BQ$1=Large_Dashboard_Data!$C120)*('Apr25'!$B$2:$BQ$2="Seen"),0))</f>
        <v>353</v>
      </c>
      <c r="F120" cm="1">
        <f t="array" ref="F120">INDEX('Apr25'!$B$35:$BQ$35, MATCH(1,('Apr25'!$B$1:$BQ$1=Large_Dashboard_Data!$C120)*('Apr25'!$B$2:$BQ$2="Sched"),0))</f>
        <v>391</v>
      </c>
      <c r="G120" s="296">
        <f t="shared" si="1"/>
        <v>0.90281329923273657</v>
      </c>
      <c r="H120" s="282">
        <f>$E120/VLOOKUP($A120,Days_of_Month25[],3,FALSE)</f>
        <v>16.80952380952381</v>
      </c>
    </row>
    <row r="121" spans="1:8" x14ac:dyDescent="0.2">
      <c r="A121">
        <v>4</v>
      </c>
      <c r="B121" t="str">
        <f>VLOOKUP($A121,Days_of_Month25[#All],2,FALSE)</f>
        <v>Q2</v>
      </c>
      <c r="C121" t="s">
        <v>29</v>
      </c>
      <c r="D121" t="str">
        <f>_xlfn.XLOOKUP($C121,$M$1:$M$41,$L$1:$L$41,"Not Found")</f>
        <v>Indian Trail</v>
      </c>
      <c r="E121" cm="1">
        <f t="array" ref="E121">INDEX('Apr25'!$B$35:$BQ$35, MATCH(1,('Apr25'!$B$1:$BQ$1=Large_Dashboard_Data!$C121)*('Apr25'!$B$2:$BQ$2="Seen"),0))</f>
        <v>442</v>
      </c>
      <c r="F121" cm="1">
        <f t="array" ref="F121">INDEX('Apr25'!$B$35:$BQ$35, MATCH(1,('Apr25'!$B$1:$BQ$1=Large_Dashboard_Data!$C121)*('Apr25'!$B$2:$BQ$2="Sched"),0))</f>
        <v>475</v>
      </c>
      <c r="G121" s="296">
        <f t="shared" si="1"/>
        <v>0.93052631578947365</v>
      </c>
      <c r="H121" s="282">
        <f>$E121/VLOOKUP($A121,Days_of_Month25[],3,FALSE)</f>
        <v>21.047619047619047</v>
      </c>
    </row>
    <row r="122" spans="1:8" x14ac:dyDescent="0.2">
      <c r="A122">
        <v>4</v>
      </c>
      <c r="B122" t="str">
        <f>VLOOKUP($A122,Days_of_Month25[#All],2,FALSE)</f>
        <v>Q2</v>
      </c>
      <c r="C122" t="s">
        <v>31</v>
      </c>
      <c r="D122" t="str">
        <f>_xlfn.XLOOKUP($C122,$M$1:$M$41,$L$1:$L$41,"Not Found")</f>
        <v>Matthews</v>
      </c>
      <c r="E122" cm="1">
        <f t="array" ref="E122">INDEX('Apr25'!$B$35:$BQ$35, MATCH(1,('Apr25'!$B$1:$BQ$1=Large_Dashboard_Data!$C122)*('Apr25'!$B$2:$BQ$2="Seen"),0))</f>
        <v>204</v>
      </c>
      <c r="F122" cm="1">
        <f t="array" ref="F122">INDEX('Apr25'!$B$35:$BQ$35, MATCH(1,('Apr25'!$B$1:$BQ$1=Large_Dashboard_Data!$C122)*('Apr25'!$B$2:$BQ$2="Sched"),0))</f>
        <v>202</v>
      </c>
      <c r="G122" s="296">
        <f t="shared" si="1"/>
        <v>1.0099009900990099</v>
      </c>
      <c r="H122" s="282">
        <f>$E122/VLOOKUP($A122,Days_of_Month25[],3,FALSE)</f>
        <v>9.7142857142857135</v>
      </c>
    </row>
    <row r="123" spans="1:8" x14ac:dyDescent="0.2">
      <c r="A123">
        <v>4</v>
      </c>
      <c r="B123" t="str">
        <f>VLOOKUP($A123,Days_of_Month25[#All],2,FALSE)</f>
        <v>Q2</v>
      </c>
      <c r="C123" t="s">
        <v>32</v>
      </c>
      <c r="D123" t="str">
        <f>_xlfn.XLOOKUP($C123,$M$1:$M$41,$L$1:$L$41,"Not Found")</f>
        <v>Matthews</v>
      </c>
      <c r="E123" cm="1">
        <f t="array" ref="E123">INDEX('Apr25'!$B$35:$BQ$35, MATCH(1,('Apr25'!$B$1:$BQ$1=Large_Dashboard_Data!$C123)*('Apr25'!$B$2:$BQ$2="Seen"),0))</f>
        <v>209</v>
      </c>
      <c r="F123" cm="1">
        <f t="array" ref="F123">INDEX('Apr25'!$B$35:$BQ$35, MATCH(1,('Apr25'!$B$1:$BQ$1=Large_Dashboard_Data!$C123)*('Apr25'!$B$2:$BQ$2="Sched"),0))</f>
        <v>227</v>
      </c>
      <c r="G123" s="296">
        <f t="shared" si="1"/>
        <v>0.92070484581497802</v>
      </c>
      <c r="H123" s="282">
        <f>$E123/VLOOKUP($A123,Days_of_Month25[],3,FALSE)</f>
        <v>9.9523809523809526</v>
      </c>
    </row>
    <row r="124" spans="1:8" x14ac:dyDescent="0.2">
      <c r="A124">
        <v>4</v>
      </c>
      <c r="B124" t="str">
        <f>VLOOKUP($A124,Days_of_Month25[#All],2,FALSE)</f>
        <v>Q2</v>
      </c>
      <c r="C124" t="s">
        <v>42</v>
      </c>
      <c r="D124" t="str">
        <f>_xlfn.XLOOKUP($C124,$M$1:$M$41,$L$1:$L$41,"Not Found")</f>
        <v>Matthews</v>
      </c>
      <c r="E124" cm="1">
        <f t="array" ref="E124">INDEX('Apr25'!$B$35:$BQ$35, MATCH(1,('Apr25'!$B$1:$BQ$1=Large_Dashboard_Data!$C124)*('Apr25'!$B$2:$BQ$2="Seen"),0))</f>
        <v>151</v>
      </c>
      <c r="F124" cm="1">
        <f t="array" ref="F124">INDEX('Apr25'!$B$35:$BQ$35, MATCH(1,('Apr25'!$B$1:$BQ$1=Large_Dashboard_Data!$C124)*('Apr25'!$B$2:$BQ$2="Sched"),0))</f>
        <v>163</v>
      </c>
      <c r="G124" s="296">
        <f t="shared" si="1"/>
        <v>0.92638036809815949</v>
      </c>
      <c r="H124" s="282">
        <f>$E124/VLOOKUP($A124,Days_of_Month25[],3,FALSE)</f>
        <v>7.1904761904761907</v>
      </c>
    </row>
    <row r="125" spans="1:8" x14ac:dyDescent="0.2">
      <c r="A125">
        <v>4</v>
      </c>
      <c r="B125" t="str">
        <f>VLOOKUP($A125,Days_of_Month25[#All],2,FALSE)</f>
        <v>Q2</v>
      </c>
      <c r="C125" t="s">
        <v>33</v>
      </c>
      <c r="D125" t="str">
        <f>_xlfn.XLOOKUP($C125,$M$1:$M$41,$L$1:$L$41,"Not Found")</f>
        <v>Pineville</v>
      </c>
      <c r="E125" cm="1">
        <f t="array" ref="E125">INDEX('Apr25'!$B$35:$BQ$35, MATCH(1,('Apr25'!$B$1:$BQ$1=Large_Dashboard_Data!$C125)*('Apr25'!$B$2:$BQ$2="Seen"),0))</f>
        <v>206</v>
      </c>
      <c r="F125" cm="1">
        <f t="array" ref="F125">INDEX('Apr25'!$B$35:$BQ$35, MATCH(1,('Apr25'!$B$1:$BQ$1=Large_Dashboard_Data!$C125)*('Apr25'!$B$2:$BQ$2="Sched"),0))</f>
        <v>214</v>
      </c>
      <c r="G125" s="296">
        <f t="shared" si="1"/>
        <v>0.96261682242990654</v>
      </c>
      <c r="H125" s="282">
        <f>$E125/VLOOKUP($A125,Days_of_Month25[],3,FALSE)</f>
        <v>9.8095238095238102</v>
      </c>
    </row>
    <row r="126" spans="1:8" x14ac:dyDescent="0.2">
      <c r="A126">
        <v>4</v>
      </c>
      <c r="B126" t="str">
        <f>VLOOKUP($A126,Days_of_Month25[#All],2,FALSE)</f>
        <v>Q2</v>
      </c>
      <c r="C126" t="s">
        <v>34</v>
      </c>
      <c r="D126" t="str">
        <f>_xlfn.XLOOKUP($C126,$M$1:$M$41,$L$1:$L$41,"Not Found")</f>
        <v>Pineville</v>
      </c>
      <c r="E126" cm="1">
        <f t="array" ref="E126">INDEX('Apr25'!$B$35:$BQ$35, MATCH(1,('Apr25'!$B$1:$BQ$1=Large_Dashboard_Data!$C126)*('Apr25'!$B$2:$BQ$2="Seen"),0))</f>
        <v>189</v>
      </c>
      <c r="F126" cm="1">
        <f t="array" ref="F126">INDEX('Apr25'!$B$35:$BQ$35, MATCH(1,('Apr25'!$B$1:$BQ$1=Large_Dashboard_Data!$C126)*('Apr25'!$B$2:$BQ$2="Sched"),0))</f>
        <v>191</v>
      </c>
      <c r="G126" s="296">
        <f t="shared" si="1"/>
        <v>0.98952879581151831</v>
      </c>
      <c r="H126" s="282">
        <f>$E126/VLOOKUP($A126,Days_of_Month25[],3,FALSE)</f>
        <v>9</v>
      </c>
    </row>
    <row r="127" spans="1:8" x14ac:dyDescent="0.2">
      <c r="A127">
        <v>4</v>
      </c>
      <c r="B127" t="str">
        <f>VLOOKUP($A127,Days_of_Month25[#All],2,FALSE)</f>
        <v>Q2</v>
      </c>
      <c r="C127" t="s">
        <v>35</v>
      </c>
      <c r="D127" t="str">
        <f>_xlfn.XLOOKUP($C127,$M$1:$M$41,$L$1:$L$41,"Not Found")</f>
        <v>Pineville</v>
      </c>
      <c r="E127" cm="1">
        <f t="array" ref="E127">INDEX('Apr25'!$B$35:$BQ$35, MATCH(1,('Apr25'!$B$1:$BQ$1=Large_Dashboard_Data!$C127)*('Apr25'!$B$2:$BQ$2="Seen"),0))</f>
        <v>318</v>
      </c>
      <c r="F127" cm="1">
        <f t="array" ref="F127">INDEX('Apr25'!$B$35:$BQ$35, MATCH(1,('Apr25'!$B$1:$BQ$1=Large_Dashboard_Data!$C127)*('Apr25'!$B$2:$BQ$2="Sched"),0))</f>
        <v>336</v>
      </c>
      <c r="G127" s="296">
        <f t="shared" si="1"/>
        <v>0.9464285714285714</v>
      </c>
      <c r="H127" s="282">
        <f>$E127/VLOOKUP($A127,Days_of_Month25[],3,FALSE)</f>
        <v>15.142857142857142</v>
      </c>
    </row>
    <row r="128" spans="1:8" x14ac:dyDescent="0.2">
      <c r="A128">
        <v>4</v>
      </c>
      <c r="B128" t="str">
        <f>VLOOKUP($A128,Days_of_Month25[#All],2,FALSE)</f>
        <v>Q2</v>
      </c>
      <c r="C128" t="s">
        <v>36</v>
      </c>
      <c r="D128" t="str">
        <f>_xlfn.XLOOKUP($C128,$M$1:$M$41,$L$1:$L$41,"Not Found")</f>
        <v>Pineville</v>
      </c>
      <c r="E128" cm="1">
        <f t="array" ref="E128">INDEX('Apr25'!$B$35:$BQ$35, MATCH(1,('Apr25'!$B$1:$BQ$1=Large_Dashboard_Data!$C128)*('Apr25'!$B$2:$BQ$2="Seen"),0))</f>
        <v>226</v>
      </c>
      <c r="F128" cm="1">
        <f t="array" ref="F128">INDEX('Apr25'!$B$35:$BQ$35, MATCH(1,('Apr25'!$B$1:$BQ$1=Large_Dashboard_Data!$C128)*('Apr25'!$B$2:$BQ$2="Sched"),0))</f>
        <v>225</v>
      </c>
      <c r="G128" s="296">
        <f t="shared" si="1"/>
        <v>1.0044444444444445</v>
      </c>
      <c r="H128" s="282">
        <f>$E128/VLOOKUP($A128,Days_of_Month25[],3,FALSE)</f>
        <v>10.761904761904763</v>
      </c>
    </row>
    <row r="129" spans="1:8" x14ac:dyDescent="0.2">
      <c r="A129">
        <v>4</v>
      </c>
      <c r="B129" t="str">
        <f>VLOOKUP($A129,Days_of_Month25[#All],2,FALSE)</f>
        <v>Q2</v>
      </c>
      <c r="C129" t="s">
        <v>37</v>
      </c>
      <c r="D129" t="str">
        <f>_xlfn.XLOOKUP($C129,$M$1:$M$41,$L$1:$L$41,"Not Found")</f>
        <v>Fort Mill</v>
      </c>
      <c r="E129" cm="1">
        <f t="array" ref="E129">INDEX('Apr25'!$B$35:$BQ$35, MATCH(1,('Apr25'!$B$1:$BQ$1=Large_Dashboard_Data!$C129)*('Apr25'!$B$2:$BQ$2="Seen"),0))</f>
        <v>299</v>
      </c>
      <c r="F129" cm="1">
        <f t="array" ref="F129">INDEX('Apr25'!$B$35:$BQ$35, MATCH(1,('Apr25'!$B$1:$BQ$1=Large_Dashboard_Data!$C129)*('Apr25'!$B$2:$BQ$2="Sched"),0))</f>
        <v>334</v>
      </c>
      <c r="G129" s="296">
        <f t="shared" si="1"/>
        <v>0.89520958083832336</v>
      </c>
      <c r="H129" s="282">
        <f>$E129/VLOOKUP($A129,Days_of_Month25[],3,FALSE)</f>
        <v>14.238095238095237</v>
      </c>
    </row>
    <row r="130" spans="1:8" x14ac:dyDescent="0.2">
      <c r="A130">
        <v>4</v>
      </c>
      <c r="B130" t="str">
        <f>VLOOKUP($A130,Days_of_Month25[#All],2,FALSE)</f>
        <v>Q2</v>
      </c>
      <c r="C130" t="s">
        <v>1</v>
      </c>
      <c r="D130" t="str">
        <f>_xlfn.XLOOKUP($C130,$M$1:$M$41,$L$1:$L$41,"Not Found")</f>
        <v>Fort Mill</v>
      </c>
      <c r="E130" cm="1">
        <f t="array" ref="E130">INDEX('Apr25'!$B$35:$BQ$35, MATCH(1,('Apr25'!$B$1:$BQ$1=Large_Dashboard_Data!$C130)*('Apr25'!$B$2:$BQ$2="Seen"),0))</f>
        <v>246</v>
      </c>
      <c r="F130" cm="1">
        <f t="array" ref="F130">INDEX('Apr25'!$B$35:$BQ$35, MATCH(1,('Apr25'!$B$1:$BQ$1=Large_Dashboard_Data!$C130)*('Apr25'!$B$2:$BQ$2="Sched"),0))</f>
        <v>264</v>
      </c>
      <c r="G130" s="296">
        <f t="shared" si="1"/>
        <v>0.93181818181818177</v>
      </c>
      <c r="H130" s="282">
        <f>$E130/VLOOKUP($A130,Days_of_Month25[],3,FALSE)</f>
        <v>11.714285714285714</v>
      </c>
    </row>
    <row r="131" spans="1:8" x14ac:dyDescent="0.2">
      <c r="A131">
        <v>4</v>
      </c>
      <c r="B131" t="str">
        <f>VLOOKUP($A131,Days_of_Month25[#All],2,FALSE)</f>
        <v>Q2</v>
      </c>
      <c r="C131" t="s">
        <v>2</v>
      </c>
      <c r="D131" t="str">
        <f>_xlfn.XLOOKUP($C131,$M$1:$M$41,$L$1:$L$41,"Not Found")</f>
        <v>Fort Mill</v>
      </c>
      <c r="E131" cm="1">
        <f t="array" ref="E131">INDEX('Apr25'!$B$35:$BQ$35, MATCH(1,('Apr25'!$B$1:$BQ$1=Large_Dashboard_Data!$C131)*('Apr25'!$B$2:$BQ$2="Seen"),0))</f>
        <v>86</v>
      </c>
      <c r="F131" cm="1">
        <f t="array" ref="F131">INDEX('Apr25'!$B$35:$BQ$35, MATCH(1,('Apr25'!$B$1:$BQ$1=Large_Dashboard_Data!$C131)*('Apr25'!$B$2:$BQ$2="Sched"),0))</f>
        <v>89</v>
      </c>
      <c r="G131" s="296">
        <f t="shared" ref="G131:G197" si="2">$E131/$F131</f>
        <v>0.9662921348314607</v>
      </c>
      <c r="H131" s="282">
        <f>$E131/VLOOKUP($A131,Days_of_Month25[],3,FALSE)</f>
        <v>4.0952380952380949</v>
      </c>
    </row>
    <row r="132" spans="1:8" x14ac:dyDescent="0.2">
      <c r="A132">
        <v>5</v>
      </c>
      <c r="B132" t="str">
        <f>VLOOKUP($A132,Days_of_Month25[#All],2,FALSE)</f>
        <v>Q2</v>
      </c>
      <c r="C132" t="s">
        <v>8</v>
      </c>
      <c r="D132" t="str">
        <f>_xlfn.XLOOKUP($C132,$M$1:$M$41,$L$1:$L$41,"Not Found")</f>
        <v>Blakeney</v>
      </c>
      <c r="E132" cm="1">
        <f t="array" ref="E132">INDEX('May25'!$B$35:$BO$35, MATCH(1,('May25'!$B$1:$BO$1=Large_Dashboard_Data!$C132)*('May25'!$B$2:$BO$2="Seen"),0))</f>
        <v>221</v>
      </c>
      <c r="F132" cm="1">
        <f t="array" ref="F132">INDEX('May25'!$B$35:$BO$35, MATCH(1,('May25'!$B$1:$BO$1=Large_Dashboard_Data!$C132)*('May25'!$B$2:$BO$2="Sched"),0))</f>
        <v>232</v>
      </c>
      <c r="G132" s="296">
        <f t="shared" si="2"/>
        <v>0.95258620689655171</v>
      </c>
      <c r="H132" s="282">
        <f>$E132/VLOOKUP($A132,Days_of_Month25[],3,FALSE)</f>
        <v>10.523809523809524</v>
      </c>
    </row>
    <row r="133" spans="1:8" x14ac:dyDescent="0.2">
      <c r="A133">
        <v>5</v>
      </c>
      <c r="B133" t="str">
        <f>VLOOKUP($A133,Days_of_Month25[#All],2,FALSE)</f>
        <v>Q2</v>
      </c>
      <c r="C133" t="s">
        <v>9</v>
      </c>
      <c r="D133" t="str">
        <f>_xlfn.XLOOKUP($C133,$M$1:$M$41,$L$1:$L$41,"Not Found")</f>
        <v>Blakeney</v>
      </c>
      <c r="E133" cm="1">
        <f t="array" ref="E133">INDEX('May25'!$B$35:$BO$35, MATCH(1,('May25'!$B$1:$BO$1=Large_Dashboard_Data!$C133)*('May25'!$B$2:$BO$2="Seen"),0))</f>
        <v>232</v>
      </c>
      <c r="F133" cm="1">
        <f t="array" ref="F133">INDEX('May25'!$B$35:$BO$35, MATCH(1,('May25'!$B$1:$BO$1=Large_Dashboard_Data!$C133)*('May25'!$B$2:$BO$2="Sched"),0))</f>
        <v>264</v>
      </c>
      <c r="G133" s="296">
        <f t="shared" si="2"/>
        <v>0.87878787878787878</v>
      </c>
      <c r="H133" s="282">
        <f>$E133/VLOOKUP($A133,Days_of_Month25[],3,FALSE)</f>
        <v>11.047619047619047</v>
      </c>
    </row>
    <row r="134" spans="1:8" x14ac:dyDescent="0.2">
      <c r="A134">
        <v>5</v>
      </c>
      <c r="B134" t="str">
        <f>VLOOKUP($A134,Days_of_Month25[#All],2,FALSE)</f>
        <v>Q2</v>
      </c>
      <c r="C134" t="s">
        <v>10</v>
      </c>
      <c r="D134" t="str">
        <f>_xlfn.XLOOKUP($C134,$M$1:$M$41,$L$1:$L$41,"Not Found")</f>
        <v>Blakeney</v>
      </c>
      <c r="E134" cm="1">
        <f t="array" ref="E134">INDEX('May25'!$B$35:$BO$35, MATCH(1,('May25'!$B$1:$BO$1=Large_Dashboard_Data!$C134)*('May25'!$B$2:$BO$2="Seen"),0))</f>
        <v>180</v>
      </c>
      <c r="F134" cm="1">
        <f t="array" ref="F134">INDEX('May25'!$B$35:$BO$35, MATCH(1,('May25'!$B$1:$BO$1=Large_Dashboard_Data!$C134)*('May25'!$B$2:$BO$2="Sched"),0))</f>
        <v>191</v>
      </c>
      <c r="G134" s="296">
        <f t="shared" si="2"/>
        <v>0.94240837696335078</v>
      </c>
      <c r="H134" s="282">
        <f>$E134/VLOOKUP($A134,Days_of_Month25[],3,FALSE)</f>
        <v>8.5714285714285712</v>
      </c>
    </row>
    <row r="135" spans="1:8" x14ac:dyDescent="0.2">
      <c r="A135">
        <v>5</v>
      </c>
      <c r="B135" t="str">
        <f>VLOOKUP($A135,Days_of_Month25[#All],2,FALSE)</f>
        <v>Q2</v>
      </c>
      <c r="C135" t="s">
        <v>11</v>
      </c>
      <c r="D135" t="str">
        <f>_xlfn.XLOOKUP($C135,$M$1:$M$41,$L$1:$L$41,"Not Found")</f>
        <v>Blakeney</v>
      </c>
      <c r="E135" cm="1">
        <f t="array" ref="E135">INDEX('May25'!$B$35:$BO$35, MATCH(1,('May25'!$B$1:$BO$1=Large_Dashboard_Data!$C135)*('May25'!$B$2:$BO$2="Seen"),0))</f>
        <v>391</v>
      </c>
      <c r="F135" cm="1">
        <f t="array" ref="F135">INDEX('May25'!$B$35:$BO$35, MATCH(1,('May25'!$B$1:$BO$1=Large_Dashboard_Data!$C135)*('May25'!$B$2:$BO$2="Sched"),0))</f>
        <v>411</v>
      </c>
      <c r="G135" s="296">
        <f t="shared" si="2"/>
        <v>0.95133819951338194</v>
      </c>
      <c r="H135" s="282">
        <f>$E135/VLOOKUP($A135,Days_of_Month25[],3,FALSE)</f>
        <v>18.61904761904762</v>
      </c>
    </row>
    <row r="136" spans="1:8" x14ac:dyDescent="0.2">
      <c r="A136">
        <v>5</v>
      </c>
      <c r="B136" t="str">
        <f>VLOOKUP($A136,Days_of_Month25[#All],2,FALSE)</f>
        <v>Q2</v>
      </c>
      <c r="C136" t="s">
        <v>12</v>
      </c>
      <c r="D136" t="str">
        <f>_xlfn.XLOOKUP($C136,$M$1:$M$41,$L$1:$L$41,"Not Found")</f>
        <v>Ballantyne ATC</v>
      </c>
      <c r="E136" cm="1">
        <f t="array" ref="E136">INDEX('May25'!$B$35:$BO$35, MATCH(1,('May25'!$B$1:$BO$1=Large_Dashboard_Data!$C136)*('May25'!$B$2:$BO$2="Seen"),0))</f>
        <v>253</v>
      </c>
      <c r="F136" cm="1">
        <f t="array" ref="F136">INDEX('May25'!$B$35:$BO$35, MATCH(1,('May25'!$B$1:$BO$1=Large_Dashboard_Data!$C136)*('May25'!$B$2:$BO$2="Sched"),0))</f>
        <v>274</v>
      </c>
      <c r="G136" s="296">
        <f t="shared" si="2"/>
        <v>0.92335766423357668</v>
      </c>
      <c r="H136" s="282">
        <f>$E136/VLOOKUP($A136,Days_of_Month25[],3,FALSE)</f>
        <v>12.047619047619047</v>
      </c>
    </row>
    <row r="137" spans="1:8" x14ac:dyDescent="0.2">
      <c r="A137">
        <v>5</v>
      </c>
      <c r="B137" t="str">
        <f>VLOOKUP($A137,Days_of_Month25[#All],2,FALSE)</f>
        <v>Q2</v>
      </c>
      <c r="C137" t="s">
        <v>13</v>
      </c>
      <c r="D137" t="str">
        <f>_xlfn.XLOOKUP($C137,$M$1:$M$41,$L$1:$L$41,"Not Found")</f>
        <v>Ballantyne ATC</v>
      </c>
      <c r="E137" cm="1">
        <f t="array" ref="E137">INDEX('May25'!$B$35:$BO$35, MATCH(1,('May25'!$B$1:$BO$1=Large_Dashboard_Data!$C137)*('May25'!$B$2:$BO$2="Seen"),0))</f>
        <v>448</v>
      </c>
      <c r="F137" cm="1">
        <f t="array" ref="F137">INDEX('May25'!$B$35:$BO$35, MATCH(1,('May25'!$B$1:$BO$1=Large_Dashboard_Data!$C137)*('May25'!$B$2:$BO$2="Sched"),0))</f>
        <v>482</v>
      </c>
      <c r="G137" s="296">
        <f t="shared" si="2"/>
        <v>0.9294605809128631</v>
      </c>
      <c r="H137" s="282">
        <f>$E137/VLOOKUP($A137,Days_of_Month25[],3,FALSE)</f>
        <v>21.333333333333332</v>
      </c>
    </row>
    <row r="138" spans="1:8" x14ac:dyDescent="0.2">
      <c r="A138">
        <v>5</v>
      </c>
      <c r="B138" t="str">
        <f>VLOOKUP($A138,Days_of_Month25[#All],2,FALSE)</f>
        <v>Q2</v>
      </c>
      <c r="C138" t="s">
        <v>14</v>
      </c>
      <c r="D138" t="str">
        <f>_xlfn.XLOOKUP($C138,$M$1:$M$41,$L$1:$L$41,"Not Found")</f>
        <v>Ballantyne ATC</v>
      </c>
      <c r="E138" cm="1">
        <f t="array" ref="E138">INDEX('May25'!$B$35:$BO$35, MATCH(1,('May25'!$B$1:$BO$1=Large_Dashboard_Data!$C138)*('May25'!$B$2:$BO$2="Seen"),0))</f>
        <v>435</v>
      </c>
      <c r="F138" cm="1">
        <f t="array" ref="F138">INDEX('May25'!$B$35:$BO$35, MATCH(1,('May25'!$B$1:$BO$1=Large_Dashboard_Data!$C138)*('May25'!$B$2:$BO$2="Sched"),0))</f>
        <v>487</v>
      </c>
      <c r="G138" s="296">
        <f t="shared" si="2"/>
        <v>0.89322381930184802</v>
      </c>
      <c r="H138" s="282">
        <f>$E138/VLOOKUP($A138,Days_of_Month25[],3,FALSE)</f>
        <v>20.714285714285715</v>
      </c>
    </row>
    <row r="139" spans="1:8" x14ac:dyDescent="0.2">
      <c r="A139">
        <v>5</v>
      </c>
      <c r="B139" t="str">
        <f>VLOOKUP($A139,Days_of_Month25[#All],2,FALSE)</f>
        <v>Q2</v>
      </c>
      <c r="C139" t="s">
        <v>15</v>
      </c>
      <c r="D139" t="str">
        <f>_xlfn.XLOOKUP($C139,$M$1:$M$41,$L$1:$L$41,"Not Found")</f>
        <v>Ballantyne ATC</v>
      </c>
      <c r="E139" cm="1">
        <f t="array" ref="E139">INDEX('May25'!$B$35:$BO$35, MATCH(1,('May25'!$B$1:$BO$1=Large_Dashboard_Data!$C139)*('May25'!$B$2:$BO$2="Seen"),0))</f>
        <v>188</v>
      </c>
      <c r="F139" cm="1">
        <f t="array" ref="F139">INDEX('May25'!$B$35:$BO$35, MATCH(1,('May25'!$B$1:$BO$1=Large_Dashboard_Data!$C139)*('May25'!$B$2:$BO$2="Sched"),0))</f>
        <v>201</v>
      </c>
      <c r="G139" s="296">
        <f t="shared" si="2"/>
        <v>0.93532338308457708</v>
      </c>
      <c r="H139" s="282">
        <f>$E139/VLOOKUP($A139,Days_of_Month25[],3,FALSE)</f>
        <v>8.9523809523809526</v>
      </c>
    </row>
    <row r="140" spans="1:8" x14ac:dyDescent="0.2">
      <c r="A140">
        <v>5</v>
      </c>
      <c r="B140" t="str">
        <f>VLOOKUP($A140,Days_of_Month25[#All],2,FALSE)</f>
        <v>Q2</v>
      </c>
      <c r="C140" t="s">
        <v>38</v>
      </c>
      <c r="D140" t="str">
        <f>_xlfn.XLOOKUP($C140,$M$1:$M$41,$L$1:$L$41,"Not Found")</f>
        <v>Fort Mill</v>
      </c>
      <c r="E140" cm="1">
        <f t="array" ref="E140">INDEX('May25'!$B$35:$BO$35, MATCH(1,('May25'!$B$1:$BO$1=Large_Dashboard_Data!$C140)*('May25'!$B$2:$BO$2="Seen"),0))</f>
        <v>119</v>
      </c>
      <c r="F140" cm="1">
        <f t="array" ref="F140">INDEX('May25'!$B$35:$BO$35, MATCH(1,('May25'!$B$1:$BO$1=Large_Dashboard_Data!$C140)*('May25'!$B$2:$BO$2="Sched"),0))</f>
        <v>133</v>
      </c>
      <c r="G140" s="296">
        <f t="shared" si="2"/>
        <v>0.89473684210526316</v>
      </c>
      <c r="H140" s="282">
        <f>$E140/VLOOKUP($A140,Days_of_Month25[],3,FALSE)</f>
        <v>5.666666666666667</v>
      </c>
    </row>
    <row r="141" spans="1:8" x14ac:dyDescent="0.2">
      <c r="A141">
        <v>5</v>
      </c>
      <c r="B141" t="str">
        <f>VLOOKUP($A141,Days_of_Month25[#All],2,FALSE)</f>
        <v>Q2</v>
      </c>
      <c r="C141" t="s">
        <v>16</v>
      </c>
      <c r="D141" t="str">
        <f>_xlfn.XLOOKUP($C141,$M$1:$M$41,$L$1:$L$41,"Not Found")</f>
        <v>Wesley Heights</v>
      </c>
      <c r="E141" cm="1">
        <f t="array" ref="E141">INDEX('May25'!$B$35:$BO$35, MATCH(1,('May25'!$B$1:$BO$1=Large_Dashboard_Data!$C141)*('May25'!$B$2:$BO$2="Seen"),0))</f>
        <v>280</v>
      </c>
      <c r="F141" cm="1">
        <f t="array" ref="F141">INDEX('May25'!$B$35:$BO$35, MATCH(1,('May25'!$B$1:$BO$1=Large_Dashboard_Data!$C141)*('May25'!$B$2:$BO$2="Sched"),0))</f>
        <v>312</v>
      </c>
      <c r="G141" s="296">
        <f t="shared" si="2"/>
        <v>0.89743589743589747</v>
      </c>
      <c r="H141" s="282">
        <f>$E141/VLOOKUP($A141,Days_of_Month25[],3,FALSE)</f>
        <v>13.333333333333334</v>
      </c>
    </row>
    <row r="142" spans="1:8" x14ac:dyDescent="0.2">
      <c r="A142">
        <v>5</v>
      </c>
      <c r="B142" t="str">
        <f>VLOOKUP($A142,Days_of_Month25[#All],2,FALSE)</f>
        <v>Q2</v>
      </c>
      <c r="C142" t="s">
        <v>17</v>
      </c>
      <c r="D142" t="str">
        <f>_xlfn.XLOOKUP($C142,$M$1:$M$41,$L$1:$L$41,"Not Found")</f>
        <v>Wesley Heights</v>
      </c>
      <c r="E142" cm="1">
        <f t="array" ref="E142">INDEX('May25'!$B$35:$BO$35, MATCH(1,('May25'!$B$1:$BO$1=Large_Dashboard_Data!$C142)*('May25'!$B$2:$BO$2="Seen"),0))</f>
        <v>187</v>
      </c>
      <c r="F142" cm="1">
        <f t="array" ref="F142">INDEX('May25'!$B$35:$BO$35, MATCH(1,('May25'!$B$1:$BO$1=Large_Dashboard_Data!$C142)*('May25'!$B$2:$BO$2="Sched"),0))</f>
        <v>212</v>
      </c>
      <c r="G142" s="296">
        <f t="shared" si="2"/>
        <v>0.88207547169811318</v>
      </c>
      <c r="H142" s="282">
        <f>$E142/VLOOKUP($A142,Days_of_Month25[],3,FALSE)</f>
        <v>8.9047619047619051</v>
      </c>
    </row>
    <row r="143" spans="1:8" x14ac:dyDescent="0.2">
      <c r="A143">
        <v>5</v>
      </c>
      <c r="B143" t="str">
        <f>VLOOKUP($A143,Days_of_Month25[#All],2,FALSE)</f>
        <v>Q2</v>
      </c>
      <c r="C143" t="s">
        <v>19</v>
      </c>
      <c r="D143" t="str">
        <f>_xlfn.XLOOKUP($C143,$M$1:$M$41,$L$1:$L$41,"Not Found")</f>
        <v>Not Found</v>
      </c>
      <c r="E143" cm="1">
        <f t="array" ref="E143">INDEX('May25'!$B$35:$BO$35, MATCH(1,('May25'!$B$1:$BO$1=Large_Dashboard_Data!$C143)*('May25'!$B$2:$BO$2="Seen"),0))</f>
        <v>250</v>
      </c>
      <c r="F143" cm="1">
        <f t="array" ref="F143">INDEX('May25'!$B$35:$BO$35, MATCH(1,('May25'!$B$1:$BO$1=Large_Dashboard_Data!$C143)*('May25'!$B$2:$BO$2="Sched"),0))</f>
        <v>300</v>
      </c>
      <c r="G143" s="296">
        <f t="shared" si="2"/>
        <v>0.83333333333333337</v>
      </c>
      <c r="H143" s="282">
        <f>$E143/VLOOKUP($A143,Days_of_Month25[],3,FALSE)</f>
        <v>11.904761904761905</v>
      </c>
    </row>
    <row r="144" spans="1:8" x14ac:dyDescent="0.2">
      <c r="A144">
        <v>5</v>
      </c>
      <c r="B144" t="str">
        <f>VLOOKUP($A144,Days_of_Month25[#All],2,FALSE)</f>
        <v>Q2</v>
      </c>
      <c r="C144" t="s">
        <v>22</v>
      </c>
      <c r="D144" t="str">
        <f>_xlfn.XLOOKUP($C144,$M$1:$M$41,$L$1:$L$41,"Not Found")</f>
        <v>Not Found</v>
      </c>
      <c r="E144" cm="1">
        <f t="array" ref="E144">INDEX('May25'!$B$35:$BO$35, MATCH(1,('May25'!$B$1:$BO$1=Large_Dashboard_Data!$C144)*('May25'!$B$2:$BO$2="Seen"),0))</f>
        <v>319</v>
      </c>
      <c r="F144" cm="1">
        <f t="array" ref="F144">INDEX('May25'!$B$35:$BO$35, MATCH(1,('May25'!$B$1:$BO$1=Large_Dashboard_Data!$C144)*('May25'!$B$2:$BO$2="Sched"),0))</f>
        <v>350</v>
      </c>
      <c r="G144" s="296">
        <f t="shared" si="2"/>
        <v>0.91142857142857148</v>
      </c>
      <c r="H144" s="282">
        <f>$E144/VLOOKUP($A144,Days_of_Month25[],3,FALSE)</f>
        <v>15.19047619047619</v>
      </c>
    </row>
    <row r="145" spans="1:8" x14ac:dyDescent="0.2">
      <c r="A145">
        <v>5</v>
      </c>
      <c r="B145" t="str">
        <f>VLOOKUP($A145,Days_of_Month25[#All],2,FALSE)</f>
        <v>Q2</v>
      </c>
      <c r="C145" t="s">
        <v>21</v>
      </c>
      <c r="D145" t="str">
        <f>_xlfn.XLOOKUP($C145,$M$1:$M$41,$L$1:$L$41,"Not Found")</f>
        <v>Cornelius</v>
      </c>
      <c r="E145" cm="1">
        <f t="array" ref="E145">INDEX('May25'!$B$35:$BO$35, MATCH(1,('May25'!$B$1:$BO$1=Large_Dashboard_Data!$C145)*('May25'!$B$2:$BO$2="Seen"),0))</f>
        <v>313</v>
      </c>
      <c r="F145" cm="1">
        <f t="array" ref="F145">INDEX('May25'!$B$35:$BO$35, MATCH(1,('May25'!$B$1:$BO$1=Large_Dashboard_Data!$C145)*('May25'!$B$2:$BO$2="Sched"),0))</f>
        <v>343</v>
      </c>
      <c r="G145" s="296">
        <f t="shared" si="2"/>
        <v>0.91253644314868809</v>
      </c>
      <c r="H145" s="282">
        <f>$E145/VLOOKUP($A145,Days_of_Month25[],3,FALSE)</f>
        <v>14.904761904761905</v>
      </c>
    </row>
    <row r="146" spans="1:8" x14ac:dyDescent="0.2">
      <c r="A146">
        <v>5</v>
      </c>
      <c r="B146" t="str">
        <f>VLOOKUP($A146,Days_of_Month25[#All],2,FALSE)</f>
        <v>Q2</v>
      </c>
      <c r="C146" t="s">
        <v>45</v>
      </c>
      <c r="D146" t="str">
        <f>_xlfn.XLOOKUP($C146,$M$1:$M$41,$L$1:$L$41,"Not Found")</f>
        <v>Not Found</v>
      </c>
      <c r="E146" cm="1">
        <f t="array" ref="E146">INDEX('May25'!$B$35:$BO$35, MATCH(1,('May25'!$B$1:$BO$1=Large_Dashboard_Data!$C146)*('May25'!$B$2:$BO$2="Seen"),0))</f>
        <v>166</v>
      </c>
      <c r="F146" cm="1">
        <f t="array" ref="F146">INDEX('May25'!$B$35:$BO$35, MATCH(1,('May25'!$B$1:$BO$1=Large_Dashboard_Data!$C146)*('May25'!$B$2:$BO$2="Sched"),0))</f>
        <v>172</v>
      </c>
      <c r="G146" s="296">
        <f t="shared" si="2"/>
        <v>0.96511627906976749</v>
      </c>
      <c r="H146" s="282">
        <f>$E146/VLOOKUP($A146,Days_of_Month25[],3,FALSE)</f>
        <v>7.9047619047619051</v>
      </c>
    </row>
    <row r="147" spans="1:8" x14ac:dyDescent="0.2">
      <c r="A147">
        <v>5</v>
      </c>
      <c r="B147" t="str">
        <f>VLOOKUP($A147,Days_of_Month25[#All],2,FALSE)</f>
        <v>Q2</v>
      </c>
      <c r="C147" t="s">
        <v>83</v>
      </c>
      <c r="D147" t="str">
        <f>_xlfn.XLOOKUP($C147,$M$1:$M$41,$L$1:$L$41,"Not Found")</f>
        <v>Not Found</v>
      </c>
      <c r="E147" cm="1">
        <f t="array" ref="E147">INDEX('May25'!$B$35:$BO$35, MATCH(1,('May25'!$B$1:$BO$1=Large_Dashboard_Data!$C147)*('May25'!$B$2:$BO$2="Seen"),0))</f>
        <v>112</v>
      </c>
      <c r="F147" cm="1">
        <f t="array" ref="F147">INDEX('May25'!$B$35:$BO$35, MATCH(1,('May25'!$B$1:$BO$1=Large_Dashboard_Data!$C147)*('May25'!$B$2:$BO$2="Sched"),0))</f>
        <v>132</v>
      </c>
      <c r="G147" s="296">
        <f t="shared" si="2"/>
        <v>0.84848484848484851</v>
      </c>
      <c r="H147" s="282">
        <f>$E147/VLOOKUP($A147,Days_of_Month25[],3,FALSE)</f>
        <v>5.333333333333333</v>
      </c>
    </row>
    <row r="148" spans="1:8" x14ac:dyDescent="0.2">
      <c r="A148">
        <v>5</v>
      </c>
      <c r="B148" t="str">
        <f>VLOOKUP($A148,Days_of_Month25[#All],2,FALSE)</f>
        <v>Q2</v>
      </c>
      <c r="C148" t="s">
        <v>41</v>
      </c>
      <c r="D148" t="str">
        <f>_xlfn.XLOOKUP($C148,$M$1:$M$41,$L$1:$L$41,"Not Found")</f>
        <v>Concord</v>
      </c>
      <c r="E148" cm="1">
        <f t="array" ref="E148">INDEX('May25'!$B$35:$BO$35, MATCH(1,('May25'!$B$1:$BO$1=Large_Dashboard_Data!$C148)*('May25'!$B$2:$BO$2="Seen"),0))</f>
        <v>474</v>
      </c>
      <c r="F148" cm="1">
        <f t="array" ref="F148">INDEX('May25'!$B$35:$BO$35, MATCH(1,('May25'!$B$1:$BO$1=Large_Dashboard_Data!$C148)*('May25'!$B$2:$BO$2="Sched"),0))</f>
        <v>513</v>
      </c>
      <c r="G148" s="296">
        <f t="shared" si="2"/>
        <v>0.92397660818713445</v>
      </c>
      <c r="H148" s="282">
        <f>$E148/VLOOKUP($A148,Days_of_Month25[],3,FALSE)</f>
        <v>22.571428571428573</v>
      </c>
    </row>
    <row r="149" spans="1:8" x14ac:dyDescent="0.2">
      <c r="A149">
        <v>5</v>
      </c>
      <c r="B149" t="str">
        <f>VLOOKUP($A149,Days_of_Month25[#All],2,FALSE)</f>
        <v>Q2</v>
      </c>
      <c r="C149" t="s">
        <v>47</v>
      </c>
      <c r="D149" t="str">
        <f>_xlfn.XLOOKUP($C149,$M$1:$M$41,$L$1:$L$41,"Not Found")</f>
        <v>Concord</v>
      </c>
      <c r="E149" cm="1">
        <f t="array" ref="E149">INDEX('May25'!$B$35:$BO$35, MATCH(1,('May25'!$B$1:$BO$1=Large_Dashboard_Data!$C149)*('May25'!$B$2:$BO$2="Seen"),0))</f>
        <v>212</v>
      </c>
      <c r="F149" cm="1">
        <f t="array" ref="F149">INDEX('May25'!$B$35:$BO$35, MATCH(1,('May25'!$B$1:$BO$1=Large_Dashboard_Data!$C149)*('May25'!$B$2:$BO$2="Sched"),0))</f>
        <v>240</v>
      </c>
      <c r="G149" s="296">
        <f t="shared" si="2"/>
        <v>0.8833333333333333</v>
      </c>
      <c r="H149" s="282">
        <f>$E149/VLOOKUP($A149,Days_of_Month25[],3,FALSE)</f>
        <v>10.095238095238095</v>
      </c>
    </row>
    <row r="150" spans="1:8" x14ac:dyDescent="0.2">
      <c r="A150">
        <v>5</v>
      </c>
      <c r="B150" t="str">
        <f>VLOOKUP($A150,Days_of_Month25[#All],2,FALSE)</f>
        <v>Q2</v>
      </c>
      <c r="C150" t="s">
        <v>25</v>
      </c>
      <c r="D150" t="str">
        <f>_xlfn.XLOOKUP($C150,$M$1:$M$41,$L$1:$L$41,"Not Found")</f>
        <v>University</v>
      </c>
      <c r="E150" cm="1">
        <f t="array" ref="E150">INDEX('May25'!$B$35:$BO$35, MATCH(1,('May25'!$B$1:$BO$1=Large_Dashboard_Data!$C150)*('May25'!$B$2:$BO$2="Seen"),0))</f>
        <v>242</v>
      </c>
      <c r="F150" cm="1">
        <f t="array" ref="F150">INDEX('May25'!$B$35:$BO$35, MATCH(1,('May25'!$B$1:$BO$1=Large_Dashboard_Data!$C150)*('May25'!$B$2:$BO$2="Sched"),0))</f>
        <v>255</v>
      </c>
      <c r="G150" s="296">
        <f t="shared" si="2"/>
        <v>0.94901960784313721</v>
      </c>
      <c r="H150" s="282">
        <f>$E150/VLOOKUP($A150,Days_of_Month25[],3,FALSE)</f>
        <v>11.523809523809524</v>
      </c>
    </row>
    <row r="151" spans="1:8" x14ac:dyDescent="0.2">
      <c r="A151">
        <v>5</v>
      </c>
      <c r="B151" t="str">
        <f>VLOOKUP($A151,Days_of_Month25[#All],2,FALSE)</f>
        <v>Q2</v>
      </c>
      <c r="C151" t="s">
        <v>26</v>
      </c>
      <c r="D151" t="str">
        <f>_xlfn.XLOOKUP($C151,$M$1:$M$41,$L$1:$L$41,"Not Found")</f>
        <v>University</v>
      </c>
      <c r="E151" cm="1">
        <f t="array" ref="E151">INDEX('May25'!$B$35:$BO$35, MATCH(1,('May25'!$B$1:$BO$1=Large_Dashboard_Data!$C151)*('May25'!$B$2:$BO$2="Seen"),0))</f>
        <v>218</v>
      </c>
      <c r="F151" cm="1">
        <f t="array" ref="F151">INDEX('May25'!$B$35:$BO$35, MATCH(1,('May25'!$B$1:$BO$1=Large_Dashboard_Data!$C151)*('May25'!$B$2:$BO$2="Sched"),0))</f>
        <v>213</v>
      </c>
      <c r="G151" s="296">
        <f t="shared" si="2"/>
        <v>1.0234741784037558</v>
      </c>
      <c r="H151" s="282">
        <f>$E151/VLOOKUP($A151,Days_of_Month25[],3,FALSE)</f>
        <v>10.380952380952381</v>
      </c>
    </row>
    <row r="152" spans="1:8" x14ac:dyDescent="0.2">
      <c r="A152">
        <v>5</v>
      </c>
      <c r="B152" t="str">
        <f>VLOOKUP($A152,Days_of_Month25[#All],2,FALSE)</f>
        <v>Q2</v>
      </c>
      <c r="C152" t="s">
        <v>82</v>
      </c>
      <c r="D152" t="str">
        <f>_xlfn.XLOOKUP($C152,$M$1:$M$41,$L$1:$L$41,"Not Found")</f>
        <v>Not Found</v>
      </c>
      <c r="E152" cm="1">
        <f t="array" ref="E152">INDEX('May25'!$B$35:$BO$35, MATCH(1,('May25'!$B$1:$BO$1=Large_Dashboard_Data!$C152)*('May25'!$B$2:$BO$2="Seen"),0))</f>
        <v>133</v>
      </c>
      <c r="F152" cm="1">
        <f t="array" ref="F152">INDEX('May25'!$B$35:$BO$35, MATCH(1,('May25'!$B$1:$BO$1=Large_Dashboard_Data!$C152)*('May25'!$B$2:$BO$2="Sched"),0))</f>
        <v>131</v>
      </c>
      <c r="G152" s="296">
        <f t="shared" si="2"/>
        <v>1.0152671755725191</v>
      </c>
      <c r="H152" s="282">
        <f>$E152/VLOOKUP($A152,Days_of_Month25[],3,FALSE)</f>
        <v>6.333333333333333</v>
      </c>
    </row>
    <row r="153" spans="1:8" x14ac:dyDescent="0.2">
      <c r="A153">
        <v>5</v>
      </c>
      <c r="B153" t="str">
        <f>VLOOKUP($A153,Days_of_Month25[#All],2,FALSE)</f>
        <v>Q2</v>
      </c>
      <c r="C153" t="s">
        <v>27</v>
      </c>
      <c r="D153" t="str">
        <f>_xlfn.XLOOKUP($C153,$M$1:$M$41,$L$1:$L$41,"Not Found")</f>
        <v>Indian Trail</v>
      </c>
      <c r="E153" cm="1">
        <f t="array" ref="E153">INDEX('May25'!$B$35:$BO$35, MATCH(1,('May25'!$B$1:$BO$1=Large_Dashboard_Data!$C153)*('May25'!$B$2:$BO$2="Seen"),0))</f>
        <v>378</v>
      </c>
      <c r="F153" cm="1">
        <f t="array" ref="F153">INDEX('May25'!$B$35:$BO$35, MATCH(1,('May25'!$B$1:$BO$1=Large_Dashboard_Data!$C153)*('May25'!$B$2:$BO$2="Sched"),0))</f>
        <v>398</v>
      </c>
      <c r="G153" s="296">
        <f t="shared" si="2"/>
        <v>0.94974874371859297</v>
      </c>
      <c r="H153" s="282">
        <f>$E153/VLOOKUP($A153,Days_of_Month25[],3,FALSE)</f>
        <v>18</v>
      </c>
    </row>
    <row r="154" spans="1:8" x14ac:dyDescent="0.2">
      <c r="A154">
        <v>5</v>
      </c>
      <c r="B154" t="str">
        <f>VLOOKUP($A154,Days_of_Month25[#All],2,FALSE)</f>
        <v>Q2</v>
      </c>
      <c r="C154" t="s">
        <v>28</v>
      </c>
      <c r="D154" t="str">
        <f>_xlfn.XLOOKUP($C154,$M$1:$M$41,$L$1:$L$41,"Not Found")</f>
        <v>Indian Trail</v>
      </c>
      <c r="E154" cm="1">
        <f t="array" ref="E154">INDEX('May25'!$B$35:$BO$35, MATCH(1,('May25'!$B$1:$BO$1=Large_Dashboard_Data!$C154)*('May25'!$B$2:$BO$2="Seen"),0))</f>
        <v>351</v>
      </c>
      <c r="F154" cm="1">
        <f t="array" ref="F154">INDEX('May25'!$B$35:$BO$35, MATCH(1,('May25'!$B$1:$BO$1=Large_Dashboard_Data!$C154)*('May25'!$B$2:$BO$2="Sched"),0))</f>
        <v>384</v>
      </c>
      <c r="G154" s="296">
        <f t="shared" si="2"/>
        <v>0.9140625</v>
      </c>
      <c r="H154" s="282">
        <f>$E154/VLOOKUP($A154,Days_of_Month25[],3,FALSE)</f>
        <v>16.714285714285715</v>
      </c>
    </row>
    <row r="155" spans="1:8" x14ac:dyDescent="0.2">
      <c r="A155">
        <v>5</v>
      </c>
      <c r="B155" t="str">
        <f>VLOOKUP($A155,Days_of_Month25[#All],2,FALSE)</f>
        <v>Q2</v>
      </c>
      <c r="C155" t="s">
        <v>29</v>
      </c>
      <c r="D155" t="str">
        <f>_xlfn.XLOOKUP($C155,$M$1:$M$41,$L$1:$L$41,"Not Found")</f>
        <v>Indian Trail</v>
      </c>
      <c r="E155" cm="1">
        <f t="array" ref="E155">INDEX('May25'!$B$35:$BO$35, MATCH(1,('May25'!$B$1:$BO$1=Large_Dashboard_Data!$C155)*('May25'!$B$2:$BO$2="Seen"),0))</f>
        <v>423</v>
      </c>
      <c r="F155" cm="1">
        <f t="array" ref="F155">INDEX('May25'!$B$35:$BO$35, MATCH(1,('May25'!$B$1:$BO$1=Large_Dashboard_Data!$C155)*('May25'!$B$2:$BO$2="Sched"),0))</f>
        <v>470</v>
      </c>
      <c r="G155" s="296">
        <f t="shared" si="2"/>
        <v>0.9</v>
      </c>
      <c r="H155" s="282">
        <f>$E155/VLOOKUP($A155,Days_of_Month25[],3,FALSE)</f>
        <v>20.142857142857142</v>
      </c>
    </row>
    <row r="156" spans="1:8" x14ac:dyDescent="0.2">
      <c r="A156">
        <v>5</v>
      </c>
      <c r="B156" t="str">
        <f>VLOOKUP($A156,Days_of_Month25[#All],2,FALSE)</f>
        <v>Q2</v>
      </c>
      <c r="C156" t="s">
        <v>31</v>
      </c>
      <c r="D156" t="str">
        <f>_xlfn.XLOOKUP($C156,$M$1:$M$41,$L$1:$L$41,"Not Found")</f>
        <v>Matthews</v>
      </c>
      <c r="E156" cm="1">
        <f t="array" ref="E156">INDEX('May25'!$B$35:$BO$35, MATCH(1,('May25'!$B$1:$BO$1=Large_Dashboard_Data!$C156)*('May25'!$B$2:$BO$2="Seen"),0))</f>
        <v>179</v>
      </c>
      <c r="F156" cm="1">
        <f t="array" ref="F156">INDEX('May25'!$B$35:$BO$35, MATCH(1,('May25'!$B$1:$BO$1=Large_Dashboard_Data!$C156)*('May25'!$B$2:$BO$2="Sched"),0))</f>
        <v>195</v>
      </c>
      <c r="G156" s="296">
        <f t="shared" si="2"/>
        <v>0.91794871794871791</v>
      </c>
      <c r="H156" s="282">
        <f>$E156/VLOOKUP($A156,Days_of_Month25[],3,FALSE)</f>
        <v>8.5238095238095237</v>
      </c>
    </row>
    <row r="157" spans="1:8" x14ac:dyDescent="0.2">
      <c r="A157">
        <v>5</v>
      </c>
      <c r="B157" t="str">
        <f>VLOOKUP($A157,Days_of_Month25[#All],2,FALSE)</f>
        <v>Q2</v>
      </c>
      <c r="C157" t="s">
        <v>32</v>
      </c>
      <c r="D157" t="str">
        <f>_xlfn.XLOOKUP($C157,$M$1:$M$41,$L$1:$L$41,"Not Found")</f>
        <v>Matthews</v>
      </c>
      <c r="E157" cm="1">
        <f t="array" ref="E157">INDEX('May25'!$B$35:$BO$35, MATCH(1,('May25'!$B$1:$BO$1=Large_Dashboard_Data!$C157)*('May25'!$B$2:$BO$2="Seen"),0))</f>
        <v>188</v>
      </c>
      <c r="F157" cm="1">
        <f t="array" ref="F157">INDEX('May25'!$B$35:$BO$35, MATCH(1,('May25'!$B$1:$BO$1=Large_Dashboard_Data!$C157)*('May25'!$B$2:$BO$2="Sched"),0))</f>
        <v>204</v>
      </c>
      <c r="G157" s="296">
        <f t="shared" si="2"/>
        <v>0.92156862745098034</v>
      </c>
      <c r="H157" s="282">
        <f>$E157/VLOOKUP($A157,Days_of_Month25[],3,FALSE)</f>
        <v>8.9523809523809526</v>
      </c>
    </row>
    <row r="158" spans="1:8" x14ac:dyDescent="0.2">
      <c r="A158">
        <v>5</v>
      </c>
      <c r="B158" t="str">
        <f>VLOOKUP($A158,Days_of_Month25[#All],2,FALSE)</f>
        <v>Q2</v>
      </c>
      <c r="C158" t="s">
        <v>42</v>
      </c>
      <c r="D158" t="str">
        <f>_xlfn.XLOOKUP($C158,$M$1:$M$41,$L$1:$L$41,"Not Found")</f>
        <v>Matthews</v>
      </c>
      <c r="E158" cm="1">
        <f t="array" ref="E158">INDEX('May25'!$B$35:$BO$35, MATCH(1,('May25'!$B$1:$BO$1=Large_Dashboard_Data!$C158)*('May25'!$B$2:$BO$2="Seen"),0))</f>
        <v>163</v>
      </c>
      <c r="F158" cm="1">
        <f t="array" ref="F158">INDEX('May25'!$B$35:$BO$35, MATCH(1,('May25'!$B$1:$BO$1=Large_Dashboard_Data!$C158)*('May25'!$B$2:$BO$2="Sched"),0))</f>
        <v>167</v>
      </c>
      <c r="G158" s="296">
        <f t="shared" si="2"/>
        <v>0.9760479041916168</v>
      </c>
      <c r="H158" s="282">
        <f>$E158/VLOOKUP($A158,Days_of_Month25[],3,FALSE)</f>
        <v>7.7619047619047619</v>
      </c>
    </row>
    <row r="159" spans="1:8" x14ac:dyDescent="0.2">
      <c r="A159">
        <v>5</v>
      </c>
      <c r="B159" t="str">
        <f>VLOOKUP($A159,Days_of_Month25[#All],2,FALSE)</f>
        <v>Q2</v>
      </c>
      <c r="C159" t="s">
        <v>33</v>
      </c>
      <c r="D159" t="str">
        <f>_xlfn.XLOOKUP($C159,$M$1:$M$41,$L$1:$L$41,"Not Found")</f>
        <v>Pineville</v>
      </c>
      <c r="E159" cm="1">
        <f t="array" ref="E159">INDEX('May25'!$B$35:$BO$35, MATCH(1,('May25'!$B$1:$BO$1=Large_Dashboard_Data!$C159)*('May25'!$B$2:$BO$2="Seen"),0))</f>
        <v>227</v>
      </c>
      <c r="F159" cm="1">
        <f t="array" ref="F159">INDEX('May25'!$B$35:$BO$35, MATCH(1,('May25'!$B$1:$BO$1=Large_Dashboard_Data!$C159)*('May25'!$B$2:$BO$2="Sched"),0))</f>
        <v>211</v>
      </c>
      <c r="G159" s="296">
        <f t="shared" si="2"/>
        <v>1.0758293838862558</v>
      </c>
      <c r="H159" s="282">
        <f>$E159/VLOOKUP($A159,Days_of_Month25[],3,FALSE)</f>
        <v>10.80952380952381</v>
      </c>
    </row>
    <row r="160" spans="1:8" x14ac:dyDescent="0.2">
      <c r="A160">
        <v>5</v>
      </c>
      <c r="B160" t="str">
        <f>VLOOKUP($A160,Days_of_Month25[#All],2,FALSE)</f>
        <v>Q2</v>
      </c>
      <c r="C160" t="s">
        <v>34</v>
      </c>
      <c r="D160" t="str">
        <f>_xlfn.XLOOKUP($C160,$M$1:$M$41,$L$1:$L$41,"Not Found")</f>
        <v>Pineville</v>
      </c>
      <c r="E160" cm="1">
        <f t="array" ref="E160">INDEX('May25'!$B$35:$BO$35, MATCH(1,('May25'!$B$1:$BO$1=Large_Dashboard_Data!$C160)*('May25'!$B$2:$BO$2="Seen"),0))</f>
        <v>176</v>
      </c>
      <c r="F160" cm="1">
        <f t="array" ref="F160">INDEX('May25'!$B$35:$BO$35, MATCH(1,('May25'!$B$1:$BO$1=Large_Dashboard_Data!$C160)*('May25'!$B$2:$BO$2="Sched"),0))</f>
        <v>169</v>
      </c>
      <c r="G160" s="296">
        <f t="shared" si="2"/>
        <v>1.0414201183431953</v>
      </c>
      <c r="H160" s="282">
        <f>$E160/VLOOKUP($A160,Days_of_Month25[],3,FALSE)</f>
        <v>8.3809523809523814</v>
      </c>
    </row>
    <row r="161" spans="1:8" x14ac:dyDescent="0.2">
      <c r="A161">
        <v>5</v>
      </c>
      <c r="B161" t="str">
        <f>VLOOKUP($A161,Days_of_Month25[#All],2,FALSE)</f>
        <v>Q2</v>
      </c>
      <c r="C161" t="s">
        <v>35</v>
      </c>
      <c r="D161" t="str">
        <f>_xlfn.XLOOKUP($C161,$M$1:$M$41,$L$1:$L$41,"Not Found")</f>
        <v>Pineville</v>
      </c>
      <c r="E161" cm="1">
        <f t="array" ref="E161">INDEX('May25'!$B$35:$BO$35, MATCH(1,('May25'!$B$1:$BO$1=Large_Dashboard_Data!$C161)*('May25'!$B$2:$BO$2="Seen"),0))</f>
        <v>315</v>
      </c>
      <c r="F161" cm="1">
        <f t="array" ref="F161">INDEX('May25'!$B$35:$BO$35, MATCH(1,('May25'!$B$1:$BO$1=Large_Dashboard_Data!$C161)*('May25'!$B$2:$BO$2="Sched"),0))</f>
        <v>341</v>
      </c>
      <c r="G161" s="296">
        <f t="shared" si="2"/>
        <v>0.92375366568914952</v>
      </c>
      <c r="H161" s="282">
        <f>$E161/VLOOKUP($A161,Days_of_Month25[],3,FALSE)</f>
        <v>15</v>
      </c>
    </row>
    <row r="162" spans="1:8" x14ac:dyDescent="0.2">
      <c r="A162">
        <v>5</v>
      </c>
      <c r="B162" t="str">
        <f>VLOOKUP($A162,Days_of_Month25[#All],2,FALSE)</f>
        <v>Q2</v>
      </c>
      <c r="C162" t="s">
        <v>36</v>
      </c>
      <c r="D162" t="str">
        <f>_xlfn.XLOOKUP($C162,$M$1:$M$41,$L$1:$L$41,"Not Found")</f>
        <v>Pineville</v>
      </c>
      <c r="E162" cm="1">
        <f t="array" ref="E162">INDEX('May25'!$B$35:$BO$35, MATCH(1,('May25'!$B$1:$BO$1=Large_Dashboard_Data!$C162)*('May25'!$B$2:$BO$2="Seen"),0))</f>
        <v>198</v>
      </c>
      <c r="F162" cm="1">
        <f t="array" ref="F162">INDEX('May25'!$B$35:$BO$35, MATCH(1,('May25'!$B$1:$BO$1=Large_Dashboard_Data!$C162)*('May25'!$B$2:$BO$2="Sched"),0))</f>
        <v>202</v>
      </c>
      <c r="G162" s="296">
        <f t="shared" si="2"/>
        <v>0.98019801980198018</v>
      </c>
      <c r="H162" s="282">
        <f>$E162/VLOOKUP($A162,Days_of_Month25[],3,FALSE)</f>
        <v>9.4285714285714288</v>
      </c>
    </row>
    <row r="163" spans="1:8" x14ac:dyDescent="0.2">
      <c r="A163">
        <v>5</v>
      </c>
      <c r="B163" t="str">
        <f>VLOOKUP($A163,Days_of_Month25[#All],2,FALSE)</f>
        <v>Q2</v>
      </c>
      <c r="C163" t="s">
        <v>1</v>
      </c>
      <c r="D163" t="str">
        <f>_xlfn.XLOOKUP($C163,$M$1:$M$41,$L$1:$L$41,"Not Found")</f>
        <v>Fort Mill</v>
      </c>
      <c r="E163" cm="1">
        <f t="array" ref="E163">INDEX('May25'!$B$35:$BO$35, MATCH(1,('May25'!$B$1:$BO$1=Large_Dashboard_Data!$C163)*('May25'!$B$2:$BO$2="Seen"),0))</f>
        <v>429</v>
      </c>
      <c r="F163" cm="1">
        <f t="array" ref="F163">INDEX('May25'!$B$35:$BO$35, MATCH(1,('May25'!$B$1:$BO$1=Large_Dashboard_Data!$C163)*('May25'!$B$2:$BO$2="Sched"),0))</f>
        <v>480</v>
      </c>
      <c r="G163" s="296">
        <f t="shared" si="2"/>
        <v>0.89375000000000004</v>
      </c>
      <c r="H163" s="282">
        <f>$E163/VLOOKUP($A163,Days_of_Month25[],3,FALSE)</f>
        <v>20.428571428571427</v>
      </c>
    </row>
    <row r="164" spans="1:8" x14ac:dyDescent="0.2">
      <c r="A164">
        <v>5</v>
      </c>
      <c r="B164" t="str">
        <f>VLOOKUP($A164,Days_of_Month25[#All],2,FALSE)</f>
        <v>Q2</v>
      </c>
      <c r="C164" t="s">
        <v>2</v>
      </c>
      <c r="D164" t="str">
        <f>_xlfn.XLOOKUP($C164,$M$1:$M$41,$L$1:$L$41,"Not Found")</f>
        <v>Fort Mill</v>
      </c>
      <c r="E164" cm="1">
        <f t="array" ref="E164">INDEX('May25'!$B$35:$BO$35, MATCH(1,('May25'!$B$1:$BO$1=Large_Dashboard_Data!$C164)*('May25'!$B$2:$BO$2="Seen"),0))</f>
        <v>197</v>
      </c>
      <c r="F164" cm="1">
        <f t="array" ref="F164">INDEX('May25'!$B$35:$BO$35, MATCH(1,('May25'!$B$1:$BO$1=Large_Dashboard_Data!$C164)*('May25'!$B$2:$BO$2="Sched"),0))</f>
        <v>217</v>
      </c>
      <c r="G164" s="296">
        <f t="shared" si="2"/>
        <v>0.90783410138248843</v>
      </c>
      <c r="H164" s="282">
        <f>$E164/VLOOKUP($A164,Days_of_Month25[],3,FALSE)</f>
        <v>9.3809523809523814</v>
      </c>
    </row>
    <row r="165" spans="1:8" x14ac:dyDescent="0.2">
      <c r="A165">
        <v>6</v>
      </c>
      <c r="B165" t="str">
        <f>VLOOKUP($A165,Days_of_Month25[#All],2,FALSE)</f>
        <v>Q2</v>
      </c>
      <c r="C165" t="s">
        <v>8</v>
      </c>
      <c r="D165" t="str">
        <f>_xlfn.XLOOKUP($C165,$M$1:$M$41,$L$1:$L$41,"Not Found")</f>
        <v>Blakeney</v>
      </c>
      <c r="E165" cm="1">
        <f t="array" ref="E165">INDEX('Jun25'!$B$35:$BO$35, MATCH(1,('Jun25'!$B$1:$BO$1=Large_Dashboard_Data!$C165)*('Jun25'!$B$2:$BO$2="Seen"),0))</f>
        <v>77</v>
      </c>
      <c r="F165" cm="1">
        <f t="array" ref="F165">INDEX('Jun25'!$B$35:$BO$35, MATCH(1,('Jun25'!$B$1:$BO$1=Large_Dashboard_Data!$C165)*('Jun25'!$B$2:$BO$2="Sched"),0))</f>
        <v>78</v>
      </c>
      <c r="G165" s="296">
        <f t="shared" si="2"/>
        <v>0.98717948717948723</v>
      </c>
      <c r="H165" s="282">
        <f>$E165/VLOOKUP($A165,Days_of_Month25[],3,FALSE)</f>
        <v>3.6666666666666665</v>
      </c>
    </row>
    <row r="166" spans="1:8" x14ac:dyDescent="0.2">
      <c r="A166">
        <v>6</v>
      </c>
      <c r="B166" t="str">
        <f>VLOOKUP($A166,Days_of_Month25[#All],2,FALSE)</f>
        <v>Q2</v>
      </c>
      <c r="C166" t="s">
        <v>86</v>
      </c>
      <c r="D166" t="str">
        <f>_xlfn.XLOOKUP($C166,$M$1:$M$41,$L$1:$L$41,"Not Found")</f>
        <v>Blakeney</v>
      </c>
      <c r="E166" cm="1">
        <f t="array" ref="E166">INDEX('Jun25'!$B$35:$BO$35, MATCH(1,('Jun25'!$B$1:$BO$1=Large_Dashboard_Data!$C166)*('Jun25'!$B$2:$BO$2="Seen"),0))</f>
        <v>86</v>
      </c>
      <c r="F166" cm="1">
        <f t="array" ref="F166">INDEX('Jun25'!$B$35:$BO$35, MATCH(1,('Jun25'!$B$1:$BO$1=Large_Dashboard_Data!$C166)*('Jun25'!$B$2:$BO$2="Sched"),0))</f>
        <v>67</v>
      </c>
      <c r="G166" s="296">
        <f t="shared" si="2"/>
        <v>1.2835820895522387</v>
      </c>
      <c r="H166" s="282">
        <f>$E166/VLOOKUP($A166,Days_of_Month25[],3,FALSE)</f>
        <v>4.0952380952380949</v>
      </c>
    </row>
    <row r="167" spans="1:8" x14ac:dyDescent="0.2">
      <c r="A167">
        <v>6</v>
      </c>
      <c r="B167" t="str">
        <f>VLOOKUP($A167,Days_of_Month25[#All],2,FALSE)</f>
        <v>Q2</v>
      </c>
      <c r="C167" t="s">
        <v>9</v>
      </c>
      <c r="D167" t="str">
        <f>_xlfn.XLOOKUP($C167,$M$1:$M$41,$L$1:$L$41,"Not Found")</f>
        <v>Blakeney</v>
      </c>
      <c r="E167" cm="1">
        <f t="array" ref="E167">INDEX('Jun25'!$B$35:$BO$35, MATCH(1,('Jun25'!$B$1:$BO$1=Large_Dashboard_Data!$C167)*('Jun25'!$B$2:$BO$2="Seen"),0))</f>
        <v>231</v>
      </c>
      <c r="F167" cm="1">
        <f t="array" ref="F167">INDEX('Jun25'!$B$35:$BO$35, MATCH(1,('Jun25'!$B$1:$BO$1=Large_Dashboard_Data!$C167)*('Jun25'!$B$2:$BO$2="Sched"),0))</f>
        <v>244</v>
      </c>
      <c r="G167" s="296">
        <f t="shared" si="2"/>
        <v>0.94672131147540983</v>
      </c>
      <c r="H167" s="282">
        <f>$E167/VLOOKUP($A167,Days_of_Month25[],3,FALSE)</f>
        <v>11</v>
      </c>
    </row>
    <row r="168" spans="1:8" x14ac:dyDescent="0.2">
      <c r="A168">
        <v>6</v>
      </c>
      <c r="B168" t="str">
        <f>VLOOKUP($A168,Days_of_Month25[#All],2,FALSE)</f>
        <v>Q2</v>
      </c>
      <c r="C168" t="s">
        <v>10</v>
      </c>
      <c r="D168" t="str">
        <f>_xlfn.XLOOKUP($C168,$M$1:$M$41,$L$1:$L$41,"Not Found")</f>
        <v>Blakeney</v>
      </c>
      <c r="E168" cm="1">
        <f t="array" ref="E168">INDEX('Jun25'!$B$35:$BO$35, MATCH(1,('Jun25'!$B$1:$BO$1=Large_Dashboard_Data!$C168)*('Jun25'!$B$2:$BO$2="Seen"),0))</f>
        <v>50</v>
      </c>
      <c r="F168" cm="1">
        <f t="array" ref="F168">INDEX('Jun25'!$B$35:$BO$35, MATCH(1,('Jun25'!$B$1:$BO$1=Large_Dashboard_Data!$C168)*('Jun25'!$B$2:$BO$2="Sched"),0))</f>
        <v>52</v>
      </c>
      <c r="G168" s="296">
        <f t="shared" si="2"/>
        <v>0.96153846153846156</v>
      </c>
      <c r="H168" s="282">
        <f>$E168/VLOOKUP($A168,Days_of_Month25[],3,FALSE)</f>
        <v>2.3809523809523809</v>
      </c>
    </row>
    <row r="169" spans="1:8" x14ac:dyDescent="0.2">
      <c r="A169">
        <v>6</v>
      </c>
      <c r="B169" t="str">
        <f>VLOOKUP($A169,Days_of_Month25[#All],2,FALSE)</f>
        <v>Q2</v>
      </c>
      <c r="C169" t="s">
        <v>87</v>
      </c>
      <c r="D169" t="str">
        <f>_xlfn.XLOOKUP($C169,$M$1:$M$41,$L$1:$L$41,"Not Found")</f>
        <v>Blakeney</v>
      </c>
      <c r="E169" cm="1">
        <f t="array" ref="E169">INDEX('Jun25'!$B$35:$BO$35, MATCH(1,('Jun25'!$B$1:$BO$1=Large_Dashboard_Data!$C169)*('Jun25'!$B$2:$BO$2="Seen"),0))</f>
        <v>406</v>
      </c>
      <c r="F169" cm="1">
        <f t="array" ref="F169">INDEX('Jun25'!$B$35:$BO$35, MATCH(1,('Jun25'!$B$1:$BO$1=Large_Dashboard_Data!$C169)*('Jun25'!$B$2:$BO$2="Sched"),0))</f>
        <v>429</v>
      </c>
      <c r="G169" s="296">
        <f t="shared" si="2"/>
        <v>0.94638694638694643</v>
      </c>
      <c r="H169" s="282">
        <f>$E169/VLOOKUP($A169,Days_of_Month25[],3,FALSE)</f>
        <v>19.333333333333332</v>
      </c>
    </row>
    <row r="170" spans="1:8" x14ac:dyDescent="0.2">
      <c r="A170">
        <v>6</v>
      </c>
      <c r="B170" t="str">
        <f>VLOOKUP($A170,Days_of_Month25[#All],2,FALSE)</f>
        <v>Q2</v>
      </c>
      <c r="C170" t="s">
        <v>12</v>
      </c>
      <c r="D170" t="str">
        <f>_xlfn.XLOOKUP($C170,$M$1:$M$41,$L$1:$L$41,"Not Found")</f>
        <v>Ballantyne ATC</v>
      </c>
      <c r="E170" cm="1">
        <f t="array" ref="E170">INDEX('Jun25'!$B$35:$BO$35, MATCH(1,('Jun25'!$B$1:$BO$1=Large_Dashboard_Data!$C170)*('Jun25'!$B$2:$BO$2="Seen"),0))</f>
        <v>204</v>
      </c>
      <c r="F170" cm="1">
        <f t="array" ref="F170">INDEX('Jun25'!$B$35:$BO$35, MATCH(1,('Jun25'!$B$1:$BO$1=Large_Dashboard_Data!$C170)*('Jun25'!$B$2:$BO$2="Sched"),0))</f>
        <v>202</v>
      </c>
      <c r="G170" s="296">
        <f t="shared" si="2"/>
        <v>1.0099009900990099</v>
      </c>
      <c r="H170" s="282">
        <f>$E170/VLOOKUP($A170,Days_of_Month25[],3,FALSE)</f>
        <v>9.7142857142857135</v>
      </c>
    </row>
    <row r="171" spans="1:8" x14ac:dyDescent="0.2">
      <c r="A171">
        <v>6</v>
      </c>
      <c r="B171" t="str">
        <f>VLOOKUP($A171,Days_of_Month25[#All],2,FALSE)</f>
        <v>Q2</v>
      </c>
      <c r="C171" t="s">
        <v>13</v>
      </c>
      <c r="D171" t="str">
        <f>_xlfn.XLOOKUP($C171,$M$1:$M$41,$L$1:$L$41,"Not Found")</f>
        <v>Ballantyne ATC</v>
      </c>
      <c r="E171" cm="1">
        <f t="array" ref="E171">INDEX('Jun25'!$B$35:$BO$35, MATCH(1,('Jun25'!$B$1:$BO$1=Large_Dashboard_Data!$C171)*('Jun25'!$B$2:$BO$2="Seen"),0))</f>
        <v>458</v>
      </c>
      <c r="F171" cm="1">
        <f t="array" ref="F171">INDEX('Jun25'!$B$35:$BO$35, MATCH(1,('Jun25'!$B$1:$BO$1=Large_Dashboard_Data!$C171)*('Jun25'!$B$2:$BO$2="Sched"),0))</f>
        <v>518</v>
      </c>
      <c r="G171" s="296">
        <f t="shared" si="2"/>
        <v>0.88416988416988418</v>
      </c>
      <c r="H171" s="282">
        <f>$E171/VLOOKUP($A171,Days_of_Month25[],3,FALSE)</f>
        <v>21.80952380952381</v>
      </c>
    </row>
    <row r="172" spans="1:8" x14ac:dyDescent="0.2">
      <c r="A172">
        <v>6</v>
      </c>
      <c r="B172" t="str">
        <f>VLOOKUP($A172,Days_of_Month25[#All],2,FALSE)</f>
        <v>Q2</v>
      </c>
      <c r="C172" t="s">
        <v>14</v>
      </c>
      <c r="D172" t="str">
        <f>_xlfn.XLOOKUP($C172,$M$1:$M$41,$L$1:$L$41,"Not Found")</f>
        <v>Ballantyne ATC</v>
      </c>
      <c r="E172" cm="1">
        <f t="array" ref="E172">INDEX('Jun25'!$B$35:$BO$35, MATCH(1,('Jun25'!$B$1:$BO$1=Large_Dashboard_Data!$C172)*('Jun25'!$B$2:$BO$2="Seen"),0))</f>
        <v>464</v>
      </c>
      <c r="F172" cm="1">
        <f t="array" ref="F172">INDEX('Jun25'!$B$35:$BO$35, MATCH(1,('Jun25'!$B$1:$BO$1=Large_Dashboard_Data!$C172)*('Jun25'!$B$2:$BO$2="Sched"),0))</f>
        <v>513</v>
      </c>
      <c r="G172" s="296">
        <f t="shared" si="2"/>
        <v>0.90448343079922022</v>
      </c>
      <c r="H172" s="282">
        <f>$E172/VLOOKUP($A172,Days_of_Month25[],3,FALSE)</f>
        <v>22.095238095238095</v>
      </c>
    </row>
    <row r="173" spans="1:8" x14ac:dyDescent="0.2">
      <c r="A173">
        <v>6</v>
      </c>
      <c r="B173" t="str">
        <f>VLOOKUP($A173,Days_of_Month25[#All],2,FALSE)</f>
        <v>Q2</v>
      </c>
      <c r="C173" t="s">
        <v>15</v>
      </c>
      <c r="D173" t="str">
        <f>_xlfn.XLOOKUP($C173,$M$1:$M$41,$L$1:$L$41,"Not Found")</f>
        <v>Ballantyne ATC</v>
      </c>
      <c r="E173" cm="1">
        <f t="array" ref="E173">INDEX('Jun25'!$B$35:$BO$35, MATCH(1,('Jun25'!$B$1:$BO$1=Large_Dashboard_Data!$C173)*('Jun25'!$B$2:$BO$2="Seen"),0))</f>
        <v>234</v>
      </c>
      <c r="F173" cm="1">
        <f t="array" ref="F173">INDEX('Jun25'!$B$35:$BO$35, MATCH(1,('Jun25'!$B$1:$BO$1=Large_Dashboard_Data!$C173)*('Jun25'!$B$2:$BO$2="Sched"),0))</f>
        <v>248</v>
      </c>
      <c r="G173" s="296">
        <f t="shared" si="2"/>
        <v>0.94354838709677424</v>
      </c>
      <c r="H173" s="282">
        <f>$E173/VLOOKUP($A173,Days_of_Month25[],3,FALSE)</f>
        <v>11.142857142857142</v>
      </c>
    </row>
    <row r="174" spans="1:8" x14ac:dyDescent="0.2">
      <c r="A174">
        <v>6</v>
      </c>
      <c r="B174" t="str">
        <f>VLOOKUP($A174,Days_of_Month25[#All],2,FALSE)</f>
        <v>Q2</v>
      </c>
      <c r="C174" t="s">
        <v>38</v>
      </c>
      <c r="D174" t="str">
        <f>_xlfn.XLOOKUP($C174,$M$1:$M$41,$L$1:$L$41,"Not Found")</f>
        <v>Fort Mill</v>
      </c>
      <c r="E174" cm="1">
        <f t="array" ref="E174">INDEX('Jun25'!$B$35:$BO$35, MATCH(1,('Jun25'!$B$1:$BO$1=Large_Dashboard_Data!$C174)*('Jun25'!$B$2:$BO$2="Seen"),0))</f>
        <v>160</v>
      </c>
      <c r="F174" cm="1">
        <f t="array" ref="F174">INDEX('Jun25'!$B$35:$BO$35, MATCH(1,('Jun25'!$B$1:$BO$1=Large_Dashboard_Data!$C174)*('Jun25'!$B$2:$BO$2="Sched"),0))</f>
        <v>170</v>
      </c>
      <c r="G174" s="296">
        <f t="shared" si="2"/>
        <v>0.94117647058823528</v>
      </c>
      <c r="H174" s="282">
        <f>$E174/VLOOKUP($A174,Days_of_Month25[],3,FALSE)</f>
        <v>7.6190476190476186</v>
      </c>
    </row>
    <row r="175" spans="1:8" x14ac:dyDescent="0.2">
      <c r="A175">
        <v>6</v>
      </c>
      <c r="B175" t="str">
        <f>VLOOKUP($A175,Days_of_Month25[#All],2,FALSE)</f>
        <v>Q2</v>
      </c>
      <c r="C175" t="s">
        <v>16</v>
      </c>
      <c r="D175" t="str">
        <f>_xlfn.XLOOKUP($C175,$M$1:$M$41,$L$1:$L$41,"Not Found")</f>
        <v>Wesley Heights</v>
      </c>
      <c r="E175" cm="1">
        <f t="array" ref="E175">INDEX('Jun25'!$B$35:$BO$35, MATCH(1,('Jun25'!$B$1:$BO$1=Large_Dashboard_Data!$C175)*('Jun25'!$B$2:$BO$2="Seen"),0))</f>
        <v>264</v>
      </c>
      <c r="F175" cm="1">
        <f t="array" ref="F175">INDEX('Jun25'!$B$35:$BO$35, MATCH(1,('Jun25'!$B$1:$BO$1=Large_Dashboard_Data!$C175)*('Jun25'!$B$2:$BO$2="Sched"),0))</f>
        <v>288</v>
      </c>
      <c r="G175" s="296">
        <f t="shared" si="2"/>
        <v>0.91666666666666663</v>
      </c>
      <c r="H175" s="282">
        <f>$E175/VLOOKUP($A175,Days_of_Month25[],3,FALSE)</f>
        <v>12.571428571428571</v>
      </c>
    </row>
    <row r="176" spans="1:8" x14ac:dyDescent="0.2">
      <c r="A176">
        <v>6</v>
      </c>
      <c r="B176" t="str">
        <f>VLOOKUP($A176,Days_of_Month25[#All],2,FALSE)</f>
        <v>Q2</v>
      </c>
      <c r="C176" t="s">
        <v>88</v>
      </c>
      <c r="D176" t="str">
        <f>_xlfn.XLOOKUP($C176,$M$1:$M$41,$L$1:$L$41,"Not Found")</f>
        <v>Wesley Heights</v>
      </c>
      <c r="E176" cm="1">
        <f t="array" ref="E176">INDEX('Jun25'!$B$35:$BO$35, MATCH(1,('Jun25'!$B$1:$BO$1=Large_Dashboard_Data!$C176)*('Jun25'!$B$2:$BO$2="Seen"),0))</f>
        <v>222</v>
      </c>
      <c r="F176" cm="1">
        <f t="array" ref="F176">INDEX('Jun25'!$B$35:$BO$35, MATCH(1,('Jun25'!$B$1:$BO$1=Large_Dashboard_Data!$C176)*('Jun25'!$B$2:$BO$2="Sched"),0))</f>
        <v>249</v>
      </c>
      <c r="G176" s="296">
        <f t="shared" si="2"/>
        <v>0.89156626506024095</v>
      </c>
      <c r="H176" s="282">
        <f>$E176/VLOOKUP($A176,Days_of_Month25[],3,FALSE)</f>
        <v>10.571428571428571</v>
      </c>
    </row>
    <row r="177" spans="1:8" x14ac:dyDescent="0.2">
      <c r="A177">
        <v>6</v>
      </c>
      <c r="B177" t="str">
        <f>VLOOKUP($A177,Days_of_Month25[#All],2,FALSE)</f>
        <v>Q2</v>
      </c>
      <c r="C177" t="s">
        <v>19</v>
      </c>
      <c r="D177" t="str">
        <f>_xlfn.XLOOKUP($C177,$M$1:$M$41,$L$1:$L$41,"Not Found")</f>
        <v>Not Found</v>
      </c>
      <c r="E177" cm="1">
        <f t="array" ref="E177">INDEX('Jun25'!$B$35:$BO$35, MATCH(1,('Jun25'!$B$1:$BO$1=Large_Dashboard_Data!$C177)*('Jun25'!$B$2:$BO$2="Seen"),0))</f>
        <v>244</v>
      </c>
      <c r="F177" cm="1">
        <f t="array" ref="F177">INDEX('Jun25'!$B$35:$BO$35, MATCH(1,('Jun25'!$B$1:$BO$1=Large_Dashboard_Data!$C177)*('Jun25'!$B$2:$BO$2="Sched"),0))</f>
        <v>269</v>
      </c>
      <c r="G177" s="296">
        <f t="shared" si="2"/>
        <v>0.90706319702602234</v>
      </c>
      <c r="H177" s="282">
        <f>$E177/VLOOKUP($A177,Days_of_Month25[],3,FALSE)</f>
        <v>11.619047619047619</v>
      </c>
    </row>
    <row r="178" spans="1:8" x14ac:dyDescent="0.2">
      <c r="A178">
        <v>6</v>
      </c>
      <c r="B178" t="str">
        <f>VLOOKUP($A178,Days_of_Month25[#All],2,FALSE)</f>
        <v>Q2</v>
      </c>
      <c r="C178" t="s">
        <v>22</v>
      </c>
      <c r="D178" t="str">
        <f>_xlfn.XLOOKUP($C178,$M$1:$M$41,$L$1:$L$41,"Not Found")</f>
        <v>Not Found</v>
      </c>
      <c r="E178" cm="1">
        <f t="array" ref="E178">INDEX('Jun25'!$B$35:$BO$35, MATCH(1,('Jun25'!$B$1:$BO$1=Large_Dashboard_Data!$C178)*('Jun25'!$B$2:$BO$2="Seen"),0))</f>
        <v>261</v>
      </c>
      <c r="F178" cm="1">
        <f t="array" ref="F178">INDEX('Jun25'!$B$35:$BO$35, MATCH(1,('Jun25'!$B$1:$BO$1=Large_Dashboard_Data!$C178)*('Jun25'!$B$2:$BO$2="Sched"),0))</f>
        <v>288</v>
      </c>
      <c r="G178" s="296">
        <f t="shared" si="2"/>
        <v>0.90625</v>
      </c>
      <c r="H178" s="282">
        <f>$E178/VLOOKUP($A178,Days_of_Month25[],3,FALSE)</f>
        <v>12.428571428571429</v>
      </c>
    </row>
    <row r="179" spans="1:8" x14ac:dyDescent="0.2">
      <c r="A179">
        <v>6</v>
      </c>
      <c r="B179" t="str">
        <f>VLOOKUP($A179,Days_of_Month25[#All],2,FALSE)</f>
        <v>Q2</v>
      </c>
      <c r="C179" t="s">
        <v>89</v>
      </c>
      <c r="D179" t="str">
        <f>_xlfn.XLOOKUP($C179,$M$1:$M$41,$L$1:$L$41,"Not Found")</f>
        <v>Cornelius</v>
      </c>
      <c r="E179" cm="1">
        <f t="array" ref="E179">INDEX('Jun25'!$B$35:$BO$35, MATCH(1,('Jun25'!$B$1:$BO$1=Large_Dashboard_Data!$C179)*('Jun25'!$B$2:$BO$2="Seen"),0))</f>
        <v>401</v>
      </c>
      <c r="F179" cm="1">
        <f t="array" ref="F179">INDEX('Jun25'!$B$35:$BO$35, MATCH(1,('Jun25'!$B$1:$BO$1=Large_Dashboard_Data!$C179)*('Jun25'!$B$2:$BO$2="Sched"),0))</f>
        <v>444</v>
      </c>
      <c r="G179" s="296">
        <f t="shared" si="2"/>
        <v>0.90315315315315314</v>
      </c>
      <c r="H179" s="282">
        <f>$E179/VLOOKUP($A179,Days_of_Month25[],3,FALSE)</f>
        <v>19.095238095238095</v>
      </c>
    </row>
    <row r="180" spans="1:8" x14ac:dyDescent="0.2">
      <c r="A180">
        <v>6</v>
      </c>
      <c r="B180" t="str">
        <f>VLOOKUP($A180,Days_of_Month25[#All],2,FALSE)</f>
        <v>Q2</v>
      </c>
      <c r="C180" t="s">
        <v>90</v>
      </c>
      <c r="D180" t="str">
        <f>_xlfn.XLOOKUP($C180,$M$1:$M$41,$L$1:$L$41,"Not Found")</f>
        <v>Cornelius</v>
      </c>
      <c r="E180" cm="1">
        <f t="array" ref="E180">INDEX('Jun25'!$B$35:$BO$35, MATCH(1,('Jun25'!$B$1:$BO$1=Large_Dashboard_Data!$C180)*('Jun25'!$B$2:$BO$2="Seen"),0))</f>
        <v>63</v>
      </c>
      <c r="F180" cm="1">
        <f t="array" ref="F180">INDEX('Jun25'!$B$35:$BO$35, MATCH(1,('Jun25'!$B$1:$BO$1=Large_Dashboard_Data!$C180)*('Jun25'!$B$2:$BO$2="Sched"),0))</f>
        <v>65</v>
      </c>
      <c r="G180" s="296">
        <f t="shared" si="2"/>
        <v>0.96923076923076923</v>
      </c>
      <c r="H180" s="282">
        <f>$E180/VLOOKUP($A180,Days_of_Month25[],3,FALSE)</f>
        <v>3</v>
      </c>
    </row>
    <row r="181" spans="1:8" x14ac:dyDescent="0.2">
      <c r="A181">
        <v>6</v>
      </c>
      <c r="B181" t="str">
        <f>VLOOKUP($A181,Days_of_Month25[#All],2,FALSE)</f>
        <v>Q2</v>
      </c>
      <c r="C181" t="s">
        <v>24</v>
      </c>
      <c r="D181" t="str">
        <f>_xlfn.XLOOKUP($C181,$M$1:$M$41,$L$1:$L$41,"Not Found")</f>
        <v>Concord</v>
      </c>
      <c r="E181" cm="1">
        <f t="array" ref="E181">INDEX('Jun25'!$B$35:$BO$35, MATCH(1,('Jun25'!$B$1:$BO$1=Large_Dashboard_Data!$C181)*('Jun25'!$B$2:$BO$2="Seen"),0))</f>
        <v>508</v>
      </c>
      <c r="F181" cm="1">
        <f t="array" ref="F181">INDEX('Jun25'!$B$35:$BO$35, MATCH(1,('Jun25'!$B$1:$BO$1=Large_Dashboard_Data!$C181)*('Jun25'!$B$2:$BO$2="Sched"),0))</f>
        <v>533</v>
      </c>
      <c r="G181" s="296">
        <f t="shared" si="2"/>
        <v>0.95309568480300189</v>
      </c>
      <c r="H181" s="282">
        <f>$E181/VLOOKUP($A181,Days_of_Month25[],3,FALSE)</f>
        <v>24.19047619047619</v>
      </c>
    </row>
    <row r="182" spans="1:8" x14ac:dyDescent="0.2">
      <c r="A182">
        <v>6</v>
      </c>
      <c r="B182" t="str">
        <f>VLOOKUP($A182,Days_of_Month25[#All],2,FALSE)</f>
        <v>Q2</v>
      </c>
      <c r="C182" t="s">
        <v>47</v>
      </c>
      <c r="D182" t="str">
        <f>_xlfn.XLOOKUP($C182,$M$1:$M$41,$L$1:$L$41,"Not Found")</f>
        <v>Concord</v>
      </c>
      <c r="E182" cm="1">
        <f t="array" ref="E182">INDEX('Jun25'!$B$35:$BO$35, MATCH(1,('Jun25'!$B$1:$BO$1=Large_Dashboard_Data!$C182)*('Jun25'!$B$2:$BO$2="Seen"),0))</f>
        <v>239</v>
      </c>
      <c r="F182" cm="1">
        <f t="array" ref="F182">INDEX('Jun25'!$B$35:$BO$35, MATCH(1,('Jun25'!$B$1:$BO$1=Large_Dashboard_Data!$C182)*('Jun25'!$B$2:$BO$2="Sched"),0))</f>
        <v>273</v>
      </c>
      <c r="G182" s="296">
        <f t="shared" si="2"/>
        <v>0.87545787545787546</v>
      </c>
      <c r="H182" s="282">
        <f>$E182/VLOOKUP($A182,Days_of_Month25[],3,FALSE)</f>
        <v>11.380952380952381</v>
      </c>
    </row>
    <row r="183" spans="1:8" x14ac:dyDescent="0.2">
      <c r="A183">
        <v>6</v>
      </c>
      <c r="B183" t="str">
        <f>VLOOKUP($A183,Days_of_Month25[#All],2,FALSE)</f>
        <v>Q2</v>
      </c>
      <c r="C183" t="s">
        <v>25</v>
      </c>
      <c r="D183" t="str">
        <f>_xlfn.XLOOKUP($C183,$M$1:$M$41,$L$1:$L$41,"Not Found")</f>
        <v>University</v>
      </c>
      <c r="E183" cm="1">
        <f t="array" ref="E183">INDEX('Jun25'!$B$35:$BO$35, MATCH(1,('Jun25'!$B$1:$BO$1=Large_Dashboard_Data!$C183)*('Jun25'!$B$2:$BO$2="Seen"),0))</f>
        <v>110</v>
      </c>
      <c r="F183" cm="1">
        <f t="array" ref="F183">INDEX('Jun25'!$B$35:$BO$35, MATCH(1,('Jun25'!$B$1:$BO$1=Large_Dashboard_Data!$C183)*('Jun25'!$B$2:$BO$2="Sched"),0))</f>
        <v>126</v>
      </c>
      <c r="G183" s="296">
        <f t="shared" si="2"/>
        <v>0.87301587301587302</v>
      </c>
      <c r="H183" s="282">
        <f>$E183/VLOOKUP($A183,Days_of_Month25[],3,FALSE)</f>
        <v>5.2380952380952381</v>
      </c>
    </row>
    <row r="184" spans="1:8" x14ac:dyDescent="0.2">
      <c r="A184">
        <v>6</v>
      </c>
      <c r="B184" t="str">
        <f>VLOOKUP($A184,Days_of_Month25[#All],2,FALSE)</f>
        <v>Q2</v>
      </c>
      <c r="C184" t="s">
        <v>26</v>
      </c>
      <c r="D184" t="str">
        <f>_xlfn.XLOOKUP($C184,$M$1:$M$41,$L$1:$L$41,"Not Found")</f>
        <v>University</v>
      </c>
      <c r="E184" cm="1">
        <f t="array" ref="E184">INDEX('Jun25'!$B$35:$BO$35, MATCH(1,('Jun25'!$B$1:$BO$1=Large_Dashboard_Data!$C184)*('Jun25'!$B$2:$BO$2="Seen"),0))</f>
        <v>219</v>
      </c>
      <c r="F184" cm="1">
        <f t="array" ref="F184">INDEX('Jun25'!$B$35:$BO$35, MATCH(1,('Jun25'!$B$1:$BO$1=Large_Dashboard_Data!$C184)*('Jun25'!$B$2:$BO$2="Sched"),0))</f>
        <v>230</v>
      </c>
      <c r="G184" s="296">
        <f t="shared" si="2"/>
        <v>0.95217391304347831</v>
      </c>
      <c r="H184" s="282">
        <f>$E184/VLOOKUP($A184,Days_of_Month25[],3,FALSE)</f>
        <v>10.428571428571429</v>
      </c>
    </row>
    <row r="185" spans="1:8" x14ac:dyDescent="0.2">
      <c r="A185">
        <v>6</v>
      </c>
      <c r="B185" t="str">
        <f>VLOOKUP($A185,Days_of_Month25[#All],2,FALSE)</f>
        <v>Q2</v>
      </c>
      <c r="C185" t="s">
        <v>82</v>
      </c>
      <c r="D185" t="str">
        <f>_xlfn.XLOOKUP($C185,$M$1:$M$41,$L$1:$L$41,"Not Found")</f>
        <v>Not Found</v>
      </c>
      <c r="E185" cm="1">
        <f t="array" ref="E185">INDEX('Jun25'!$B$35:$BO$35, MATCH(1,('Jun25'!$B$1:$BO$1=Large_Dashboard_Data!$C185)*('Jun25'!$B$2:$BO$2="Seen"),0))</f>
        <v>188</v>
      </c>
      <c r="F185" cm="1">
        <f t="array" ref="F185">INDEX('Jun25'!$B$35:$BO$35, MATCH(1,('Jun25'!$B$1:$BO$1=Large_Dashboard_Data!$C185)*('Jun25'!$B$2:$BO$2="Sched"),0))</f>
        <v>208</v>
      </c>
      <c r="G185" s="296">
        <f t="shared" si="2"/>
        <v>0.90384615384615385</v>
      </c>
      <c r="H185" s="282">
        <f>$E185/VLOOKUP($A185,Days_of_Month25[],3,FALSE)</f>
        <v>8.9523809523809526</v>
      </c>
    </row>
    <row r="186" spans="1:8" x14ac:dyDescent="0.2">
      <c r="A186">
        <v>6</v>
      </c>
      <c r="B186" t="str">
        <f>VLOOKUP($A186,Days_of_Month25[#All],2,FALSE)</f>
        <v>Q2</v>
      </c>
      <c r="C186" t="s">
        <v>27</v>
      </c>
      <c r="D186" t="str">
        <f>_xlfn.XLOOKUP($C186,$M$1:$M$41,$L$1:$L$41,"Not Found")</f>
        <v>Indian Trail</v>
      </c>
      <c r="E186" cm="1">
        <f t="array" ref="E186">INDEX('Jun25'!$B$35:$BO$35, MATCH(1,('Jun25'!$B$1:$BO$1=Large_Dashboard_Data!$C186)*('Jun25'!$B$2:$BO$2="Seen"),0))</f>
        <v>366</v>
      </c>
      <c r="F186" cm="1">
        <f t="array" ref="F186">INDEX('Jun25'!$B$35:$BO$35, MATCH(1,('Jun25'!$B$1:$BO$1=Large_Dashboard_Data!$C186)*('Jun25'!$B$2:$BO$2="Sched"),0))</f>
        <v>407</v>
      </c>
      <c r="G186" s="296">
        <f t="shared" si="2"/>
        <v>0.89926289926289926</v>
      </c>
      <c r="H186" s="282">
        <f>$E186/VLOOKUP($A186,Days_of_Month25[],3,FALSE)</f>
        <v>17.428571428571427</v>
      </c>
    </row>
    <row r="187" spans="1:8" x14ac:dyDescent="0.2">
      <c r="A187">
        <v>6</v>
      </c>
      <c r="B187" t="str">
        <f>VLOOKUP($A187,Days_of_Month25[#All],2,FALSE)</f>
        <v>Q2</v>
      </c>
      <c r="C187" t="s">
        <v>28</v>
      </c>
      <c r="D187" t="str">
        <f>_xlfn.XLOOKUP($C187,$M$1:$M$41,$L$1:$L$41,"Not Found")</f>
        <v>Indian Trail</v>
      </c>
      <c r="E187" cm="1">
        <f t="array" ref="E187">INDEX('Jun25'!$B$35:$BO$35, MATCH(1,('Jun25'!$B$1:$BO$1=Large_Dashboard_Data!$C187)*('Jun25'!$B$2:$BO$2="Seen"),0))</f>
        <v>340</v>
      </c>
      <c r="F187" cm="1">
        <f t="array" ref="F187">INDEX('Jun25'!$B$35:$BO$35, MATCH(1,('Jun25'!$B$1:$BO$1=Large_Dashboard_Data!$C187)*('Jun25'!$B$2:$BO$2="Sched"),0))</f>
        <v>373</v>
      </c>
      <c r="G187" s="296">
        <f t="shared" si="2"/>
        <v>0.91152815013404831</v>
      </c>
      <c r="H187" s="282">
        <f>$E187/VLOOKUP($A187,Days_of_Month25[],3,FALSE)</f>
        <v>16.19047619047619</v>
      </c>
    </row>
    <row r="188" spans="1:8" x14ac:dyDescent="0.2">
      <c r="A188">
        <v>6</v>
      </c>
      <c r="B188" t="str">
        <f>VLOOKUP($A188,Days_of_Month25[#All],2,FALSE)</f>
        <v>Q2</v>
      </c>
      <c r="C188" t="s">
        <v>29</v>
      </c>
      <c r="D188" t="str">
        <f>_xlfn.XLOOKUP($C188,$M$1:$M$41,$L$1:$L$41,"Not Found")</f>
        <v>Indian Trail</v>
      </c>
      <c r="E188" cm="1">
        <f t="array" ref="E188">INDEX('Jun25'!$B$35:$BO$35, MATCH(1,('Jun25'!$B$1:$BO$1=Large_Dashboard_Data!$C188)*('Jun25'!$B$2:$BO$2="Seen"),0))</f>
        <v>409</v>
      </c>
      <c r="F188" cm="1">
        <f t="array" ref="F188">INDEX('Jun25'!$B$35:$BO$35, MATCH(1,('Jun25'!$B$1:$BO$1=Large_Dashboard_Data!$C188)*('Jun25'!$B$2:$BO$2="Sched"),0))</f>
        <v>443</v>
      </c>
      <c r="G188" s="296">
        <f t="shared" si="2"/>
        <v>0.92325056433408581</v>
      </c>
      <c r="H188" s="282">
        <f>$E188/VLOOKUP($A188,Days_of_Month25[],3,FALSE)</f>
        <v>19.476190476190474</v>
      </c>
    </row>
    <row r="189" spans="1:8" x14ac:dyDescent="0.2">
      <c r="A189">
        <v>6</v>
      </c>
      <c r="B189" t="str">
        <f>VLOOKUP($A189,Days_of_Month25[#All],2,FALSE)</f>
        <v>Q2</v>
      </c>
      <c r="C189" t="s">
        <v>31</v>
      </c>
      <c r="D189" t="str">
        <f>_xlfn.XLOOKUP($C189,$M$1:$M$41,$L$1:$L$41,"Not Found")</f>
        <v>Matthews</v>
      </c>
      <c r="E189" cm="1">
        <f t="array" ref="E189">INDEX('Jun25'!$B$35:$BO$35, MATCH(1,('Jun25'!$B$1:$BO$1=Large_Dashboard_Data!$C189)*('Jun25'!$B$2:$BO$2="Seen"),0))</f>
        <v>225</v>
      </c>
      <c r="F189" cm="1">
        <f t="array" ref="F189">INDEX('Jun25'!$B$35:$BO$35, MATCH(1,('Jun25'!$B$1:$BO$1=Large_Dashboard_Data!$C189)*('Jun25'!$B$2:$BO$2="Sched"),0))</f>
        <v>230</v>
      </c>
      <c r="G189" s="296">
        <f t="shared" si="2"/>
        <v>0.97826086956521741</v>
      </c>
      <c r="H189" s="282">
        <f>$E189/VLOOKUP($A189,Days_of_Month25[],3,FALSE)</f>
        <v>10.714285714285714</v>
      </c>
    </row>
    <row r="190" spans="1:8" x14ac:dyDescent="0.2">
      <c r="A190">
        <v>6</v>
      </c>
      <c r="B190" t="str">
        <f>VLOOKUP($A190,Days_of_Month25[#All],2,FALSE)</f>
        <v>Q2</v>
      </c>
      <c r="C190" t="s">
        <v>32</v>
      </c>
      <c r="D190" t="str">
        <f>_xlfn.XLOOKUP($C190,$M$1:$M$41,$L$1:$L$41,"Not Found")</f>
        <v>Matthews</v>
      </c>
      <c r="E190" cm="1">
        <f t="array" ref="E190">INDEX('Jun25'!$B$35:$BO$35, MATCH(1,('Jun25'!$B$1:$BO$1=Large_Dashboard_Data!$C190)*('Jun25'!$B$2:$BO$2="Seen"),0))</f>
        <v>160</v>
      </c>
      <c r="F190" cm="1">
        <f t="array" ref="F190">INDEX('Jun25'!$B$35:$BO$35, MATCH(1,('Jun25'!$B$1:$BO$1=Large_Dashboard_Data!$C190)*('Jun25'!$B$2:$BO$2="Sched"),0))</f>
        <v>179</v>
      </c>
      <c r="G190" s="296">
        <f t="shared" si="2"/>
        <v>0.8938547486033519</v>
      </c>
      <c r="H190" s="282">
        <f>$E190/VLOOKUP($A190,Days_of_Month25[],3,FALSE)</f>
        <v>7.6190476190476186</v>
      </c>
    </row>
    <row r="191" spans="1:8" x14ac:dyDescent="0.2">
      <c r="A191">
        <v>6</v>
      </c>
      <c r="B191" t="str">
        <f>VLOOKUP($A191,Days_of_Month25[#All],2,FALSE)</f>
        <v>Q2</v>
      </c>
      <c r="C191" t="s">
        <v>42</v>
      </c>
      <c r="D191" t="str">
        <f>_xlfn.XLOOKUP($C191,$M$1:$M$41,$L$1:$L$41,"Not Found")</f>
        <v>Matthews</v>
      </c>
      <c r="E191" cm="1">
        <f t="array" ref="E191">INDEX('Jun25'!$B$35:$BO$35, MATCH(1,('Jun25'!$B$1:$BO$1=Large_Dashboard_Data!$C191)*('Jun25'!$B$2:$BO$2="Seen"),0))</f>
        <v>136</v>
      </c>
      <c r="F191" cm="1">
        <f t="array" ref="F191">INDEX('Jun25'!$B$35:$BO$35, MATCH(1,('Jun25'!$B$1:$BO$1=Large_Dashboard_Data!$C191)*('Jun25'!$B$2:$BO$2="Sched"),0))</f>
        <v>140</v>
      </c>
      <c r="G191" s="296">
        <f t="shared" si="2"/>
        <v>0.97142857142857142</v>
      </c>
      <c r="H191" s="282">
        <f>$E191/VLOOKUP($A191,Days_of_Month25[],3,FALSE)</f>
        <v>6.4761904761904763</v>
      </c>
    </row>
    <row r="192" spans="1:8" x14ac:dyDescent="0.2">
      <c r="A192">
        <v>6</v>
      </c>
      <c r="B192" t="str">
        <f>VLOOKUP($A192,Days_of_Month25[#All],2,FALSE)</f>
        <v>Q2</v>
      </c>
      <c r="C192" t="s">
        <v>33</v>
      </c>
      <c r="D192" t="str">
        <f>_xlfn.XLOOKUP($C192,$M$1:$M$41,$L$1:$L$41,"Not Found")</f>
        <v>Pineville</v>
      </c>
      <c r="E192" cm="1">
        <f t="array" ref="E192">INDEX('Jun25'!$B$35:$BO$35, MATCH(1,('Jun25'!$B$1:$BO$1=Large_Dashboard_Data!$C192)*('Jun25'!$B$2:$BO$2="Seen"),0))</f>
        <v>283</v>
      </c>
      <c r="F192" cm="1">
        <f t="array" ref="F192">INDEX('Jun25'!$B$35:$BO$35, MATCH(1,('Jun25'!$B$1:$BO$1=Large_Dashboard_Data!$C192)*('Jun25'!$B$2:$BO$2="Sched"),0))</f>
        <v>294</v>
      </c>
      <c r="G192" s="296">
        <f t="shared" si="2"/>
        <v>0.9625850340136054</v>
      </c>
      <c r="H192" s="282">
        <f>$E192/VLOOKUP($A192,Days_of_Month25[],3,FALSE)</f>
        <v>13.476190476190476</v>
      </c>
    </row>
    <row r="193" spans="1:8" x14ac:dyDescent="0.2">
      <c r="A193">
        <v>6</v>
      </c>
      <c r="B193" t="str">
        <f>VLOOKUP($A193,Days_of_Month25[#All],2,FALSE)</f>
        <v>Q2</v>
      </c>
      <c r="C193" t="s">
        <v>34</v>
      </c>
      <c r="D193" t="str">
        <f>_xlfn.XLOOKUP($C193,$M$1:$M$41,$L$1:$L$41,"Not Found")</f>
        <v>Pineville</v>
      </c>
      <c r="E193" cm="1">
        <f t="array" ref="E193">INDEX('Jun25'!$B$35:$BO$35, MATCH(1,('Jun25'!$B$1:$BO$1=Large_Dashboard_Data!$C193)*('Jun25'!$B$2:$BO$2="Seen"),0))</f>
        <v>0</v>
      </c>
      <c r="F193" cm="1">
        <f t="array" ref="F193">INDEX('Jun25'!$B$35:$BO$35, MATCH(1,('Jun25'!$B$1:$BO$1=Large_Dashboard_Data!$C193)*('Jun25'!$B$2:$BO$2="Sched"),0))</f>
        <v>0</v>
      </c>
      <c r="G193" s="296">
        <v>0</v>
      </c>
      <c r="H193" s="282">
        <f>$E193/VLOOKUP($A193,Days_of_Month25[],3,FALSE)</f>
        <v>0</v>
      </c>
    </row>
    <row r="194" spans="1:8" x14ac:dyDescent="0.2">
      <c r="A194">
        <v>6</v>
      </c>
      <c r="B194" t="str">
        <f>VLOOKUP($A194,Days_of_Month25[#All],2,FALSE)</f>
        <v>Q2</v>
      </c>
      <c r="C194" t="s">
        <v>35</v>
      </c>
      <c r="D194" t="str">
        <f>_xlfn.XLOOKUP($C194,$M$1:$M$41,$L$1:$L$41,"Not Found")</f>
        <v>Pineville</v>
      </c>
      <c r="E194" cm="1">
        <f t="array" ref="E194">INDEX('Jun25'!$B$35:$BO$35, MATCH(1,('Jun25'!$B$1:$BO$1=Large_Dashboard_Data!$C194)*('Jun25'!$B$2:$BO$2="Seen"),0))</f>
        <v>412</v>
      </c>
      <c r="F194" cm="1">
        <f t="array" ref="F194">INDEX('Jun25'!$B$35:$BO$35, MATCH(1,('Jun25'!$B$1:$BO$1=Large_Dashboard_Data!$C194)*('Jun25'!$B$2:$BO$2="Sched"),0))</f>
        <v>436</v>
      </c>
      <c r="G194" s="296">
        <f t="shared" si="2"/>
        <v>0.94495412844036697</v>
      </c>
      <c r="H194" s="282">
        <f>$E194/VLOOKUP($A194,Days_of_Month25[],3,FALSE)</f>
        <v>19.61904761904762</v>
      </c>
    </row>
    <row r="195" spans="1:8" x14ac:dyDescent="0.2">
      <c r="A195">
        <v>6</v>
      </c>
      <c r="B195" t="str">
        <f>VLOOKUP($A195,Days_of_Month25[#All],2,FALSE)</f>
        <v>Q2</v>
      </c>
      <c r="C195" t="s">
        <v>36</v>
      </c>
      <c r="D195" t="str">
        <f>_xlfn.XLOOKUP($C195,$M$1:$M$41,$L$1:$L$41,"Not Found")</f>
        <v>Pineville</v>
      </c>
      <c r="E195" cm="1">
        <f t="array" ref="E195">INDEX('Jun25'!$B$35:$BO$35, MATCH(1,('Jun25'!$B$1:$BO$1=Large_Dashboard_Data!$C195)*('Jun25'!$B$2:$BO$2="Seen"),0))</f>
        <v>235</v>
      </c>
      <c r="F195" cm="1">
        <f t="array" ref="F195">INDEX('Jun25'!$B$35:$BO$35, MATCH(1,('Jun25'!$B$1:$BO$1=Large_Dashboard_Data!$C195)*('Jun25'!$B$2:$BO$2="Sched"),0))</f>
        <v>240</v>
      </c>
      <c r="G195" s="296">
        <f t="shared" si="2"/>
        <v>0.97916666666666663</v>
      </c>
      <c r="H195" s="282">
        <f>$E195/VLOOKUP($A195,Days_of_Month25[],3,FALSE)</f>
        <v>11.19047619047619</v>
      </c>
    </row>
    <row r="196" spans="1:8" x14ac:dyDescent="0.2">
      <c r="A196">
        <v>6</v>
      </c>
      <c r="B196" t="str">
        <f>VLOOKUP($A196,Days_of_Month25[#All],2,FALSE)</f>
        <v>Q2</v>
      </c>
      <c r="C196" t="s">
        <v>1</v>
      </c>
      <c r="D196" t="str">
        <f>_xlfn.XLOOKUP($C196,$M$1:$M$41,$L$1:$L$41,"Not Found")</f>
        <v>Fort Mill</v>
      </c>
      <c r="E196" cm="1">
        <f t="array" ref="E196">INDEX('Jun25'!$B$35:$BO$35, MATCH(1,('Jun25'!$B$1:$BO$1=Large_Dashboard_Data!$C196)*('Jun25'!$B$2:$BO$2="Seen"),0))</f>
        <v>335</v>
      </c>
      <c r="F196" cm="1">
        <f t="array" ref="F196">INDEX('Jun25'!$B$35:$BO$35, MATCH(1,('Jun25'!$B$1:$BO$1=Large_Dashboard_Data!$C196)*('Jun25'!$B$2:$BO$2="Sched"),0))</f>
        <v>374</v>
      </c>
      <c r="G196" s="296">
        <f t="shared" si="2"/>
        <v>0.89572192513368987</v>
      </c>
      <c r="H196" s="282">
        <f>$E196/VLOOKUP($A196,Days_of_Month25[],3,FALSE)</f>
        <v>15.952380952380953</v>
      </c>
    </row>
    <row r="197" spans="1:8" x14ac:dyDescent="0.2">
      <c r="A197">
        <v>6</v>
      </c>
      <c r="B197" t="str">
        <f>VLOOKUP($A197,Days_of_Month25[#All],2,FALSE)</f>
        <v>Q2</v>
      </c>
      <c r="C197" t="s">
        <v>2</v>
      </c>
      <c r="D197" t="str">
        <f>_xlfn.XLOOKUP($C197,$M$1:$M$41,$L$1:$L$41,"Not Found")</f>
        <v>Fort Mill</v>
      </c>
      <c r="E197" cm="1">
        <f t="array" ref="E197">INDEX('Jun25'!$B$35:$BO$35, MATCH(1,('Jun25'!$B$1:$BO$1=Large_Dashboard_Data!$C197)*('Jun25'!$B$2:$BO$2="Seen"),0))</f>
        <v>211</v>
      </c>
      <c r="F197" cm="1">
        <f t="array" ref="F197">INDEX('Jun25'!$B$35:$BO$35, MATCH(1,('Jun25'!$B$1:$BO$1=Large_Dashboard_Data!$C197)*('Jun25'!$B$2:$BO$2="Sched"),0))</f>
        <v>230</v>
      </c>
      <c r="G197" s="296">
        <f t="shared" si="2"/>
        <v>0.91739130434782612</v>
      </c>
      <c r="H197" s="282">
        <f>$E197/VLOOKUP($A197,Days_of_Month25[],3,FALSE)</f>
        <v>10.047619047619047</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70286-9D45-F54A-BE29-01B6A2C0B04F}">
  <dimension ref="A1:BM71"/>
  <sheetViews>
    <sheetView workbookViewId="0">
      <selection activeCell="E3" sqref="E3"/>
    </sheetView>
  </sheetViews>
  <sheetFormatPr baseColWidth="10" defaultRowHeight="16" x14ac:dyDescent="0.2"/>
  <cols>
    <col min="1" max="1" width="11.83203125" customWidth="1"/>
  </cols>
  <sheetData>
    <row r="1" spans="1:65" ht="18" thickTop="1" thickBot="1" x14ac:dyDescent="0.25">
      <c r="A1" s="1" t="s">
        <v>0</v>
      </c>
      <c r="B1" s="30" t="s">
        <v>8</v>
      </c>
      <c r="C1" s="31" t="str">
        <f>B$1</f>
        <v>Megan</v>
      </c>
      <c r="D1" s="32" t="s">
        <v>9</v>
      </c>
      <c r="E1" s="31" t="str">
        <f>D$1</f>
        <v>Sarah Ford</v>
      </c>
      <c r="F1" s="33" t="s">
        <v>10</v>
      </c>
      <c r="G1" s="31" t="str">
        <f>F$1</f>
        <v>Greaney</v>
      </c>
      <c r="H1" s="34" t="s">
        <v>11</v>
      </c>
      <c r="I1" s="31" t="str">
        <f>H$1</f>
        <v>Chris</v>
      </c>
      <c r="J1" s="35" t="s">
        <v>12</v>
      </c>
      <c r="K1" s="31" t="str">
        <f>J$1</f>
        <v>Paige</v>
      </c>
      <c r="L1" s="36" t="s">
        <v>13</v>
      </c>
      <c r="M1" s="31" t="str">
        <f>L$1</f>
        <v>Alan/Syd</v>
      </c>
      <c r="N1" s="37" t="s">
        <v>14</v>
      </c>
      <c r="O1" s="31" t="str">
        <f>N$1</f>
        <v>Trey/Lizzie</v>
      </c>
      <c r="P1" s="38" t="s">
        <v>15</v>
      </c>
      <c r="Q1" s="31" t="str">
        <f>P$1</f>
        <v>Kat</v>
      </c>
      <c r="R1" s="39" t="s">
        <v>16</v>
      </c>
      <c r="S1" s="31" t="str">
        <f>R$1</f>
        <v>Ashlee</v>
      </c>
      <c r="T1" s="40" t="s">
        <v>17</v>
      </c>
      <c r="U1" s="31" t="str">
        <f>T$1</f>
        <v>Ryan</v>
      </c>
      <c r="V1" s="41" t="s">
        <v>18</v>
      </c>
      <c r="W1" s="31" t="str">
        <f>V$1</f>
        <v>Bryan/Talia</v>
      </c>
      <c r="X1" s="42" t="s">
        <v>19</v>
      </c>
      <c r="Y1" s="31" t="str">
        <f>X$1</f>
        <v>Caitlyn</v>
      </c>
      <c r="Z1" s="43" t="s">
        <v>20</v>
      </c>
      <c r="AA1" s="31" t="str">
        <f>Z$1</f>
        <v>Clinic - Mooresville</v>
      </c>
      <c r="AB1" s="44" t="s">
        <v>21</v>
      </c>
      <c r="AC1" s="31" t="str">
        <f>AB$1</f>
        <v>Ashleigh</v>
      </c>
      <c r="AD1" s="45" t="s">
        <v>22</v>
      </c>
      <c r="AE1" s="31" t="str">
        <f>AD$1</f>
        <v>Matt</v>
      </c>
      <c r="AF1" s="46" t="s">
        <v>23</v>
      </c>
      <c r="AG1" s="31" t="str">
        <f>AF$1</f>
        <v>Clinic - Austin</v>
      </c>
      <c r="AH1" s="47" t="s">
        <v>24</v>
      </c>
      <c r="AI1" s="31" t="str">
        <f>AH$1</f>
        <v>Tre/Jason</v>
      </c>
      <c r="AJ1" s="48" t="s">
        <v>25</v>
      </c>
      <c r="AK1" s="31" t="str">
        <f>AJ$1</f>
        <v>Kevin</v>
      </c>
      <c r="AL1" s="49" t="s">
        <v>26</v>
      </c>
      <c r="AM1" s="31" t="str">
        <f>AL$1</f>
        <v>Charlee</v>
      </c>
      <c r="AN1" s="50" t="s">
        <v>27</v>
      </c>
      <c r="AO1" s="31" t="str">
        <f>AN$1</f>
        <v>Abby/Julia</v>
      </c>
      <c r="AP1" s="51" t="s">
        <v>28</v>
      </c>
      <c r="AQ1" s="31" t="str">
        <f>AP$1</f>
        <v>Jackson/Candace</v>
      </c>
      <c r="AR1" s="52" t="s">
        <v>29</v>
      </c>
      <c r="AS1" s="31" t="str">
        <f>AR$1</f>
        <v>Ally-Devon</v>
      </c>
      <c r="AT1" s="3" t="s">
        <v>63</v>
      </c>
      <c r="AU1" s="31" t="str">
        <f>AT$1</f>
        <v>Dominick</v>
      </c>
      <c r="AV1" s="53" t="s">
        <v>31</v>
      </c>
      <c r="AW1" s="31" t="str">
        <f>AV$1</f>
        <v>Dougie</v>
      </c>
      <c r="AX1" s="54" t="s">
        <v>32</v>
      </c>
      <c r="AY1" s="31" t="str">
        <f>AX$1</f>
        <v>Carey</v>
      </c>
      <c r="AZ1" s="55" t="s">
        <v>33</v>
      </c>
      <c r="BA1" s="31" t="str">
        <f>AZ$1</f>
        <v>Danny</v>
      </c>
      <c r="BB1" s="56" t="s">
        <v>34</v>
      </c>
      <c r="BC1" s="31" t="str">
        <f>BB$1</f>
        <v>Emily</v>
      </c>
      <c r="BD1" s="57" t="s">
        <v>35</v>
      </c>
      <c r="BE1" s="31" t="str">
        <f>BD$1</f>
        <v>Lindsay/Tori</v>
      </c>
      <c r="BF1" s="58" t="s">
        <v>36</v>
      </c>
      <c r="BG1" s="31" t="str">
        <f>BF$1</f>
        <v>Courtney</v>
      </c>
      <c r="BH1" s="59" t="s">
        <v>37</v>
      </c>
      <c r="BI1" s="31" t="str">
        <f>BH$1</f>
        <v>Steven/Emily</v>
      </c>
      <c r="BJ1" s="2" t="s">
        <v>1</v>
      </c>
      <c r="BK1" s="31" t="str">
        <f>BJ$1</f>
        <v>Mia</v>
      </c>
      <c r="BL1" s="60" t="s">
        <v>38</v>
      </c>
      <c r="BM1" s="31" t="str">
        <f>BL$1</f>
        <v>Andrew</v>
      </c>
    </row>
    <row r="2" spans="1:65" ht="17" thickBot="1" x14ac:dyDescent="0.25">
      <c r="A2" s="4"/>
      <c r="B2" s="61" t="s">
        <v>4</v>
      </c>
      <c r="C2" s="61" t="s">
        <v>3</v>
      </c>
      <c r="D2" s="5" t="s">
        <v>4</v>
      </c>
      <c r="E2" s="5" t="s">
        <v>3</v>
      </c>
      <c r="F2" s="62" t="s">
        <v>4</v>
      </c>
      <c r="G2" s="63" t="s">
        <v>3</v>
      </c>
      <c r="H2" s="64" t="s">
        <v>4</v>
      </c>
      <c r="I2" s="65" t="s">
        <v>3</v>
      </c>
      <c r="J2" s="66" t="s">
        <v>4</v>
      </c>
      <c r="K2" s="67" t="s">
        <v>3</v>
      </c>
      <c r="L2" s="68" t="s">
        <v>4</v>
      </c>
      <c r="M2" s="69" t="s">
        <v>3</v>
      </c>
      <c r="N2" s="70" t="s">
        <v>4</v>
      </c>
      <c r="O2" s="71" t="s">
        <v>3</v>
      </c>
      <c r="P2" s="72" t="s">
        <v>4</v>
      </c>
      <c r="Q2" s="73" t="s">
        <v>3</v>
      </c>
      <c r="R2" s="74" t="s">
        <v>4</v>
      </c>
      <c r="S2" s="75" t="s">
        <v>3</v>
      </c>
      <c r="T2" s="76" t="s">
        <v>4</v>
      </c>
      <c r="U2" s="77" t="s">
        <v>3</v>
      </c>
      <c r="V2" s="78" t="s">
        <v>4</v>
      </c>
      <c r="W2" s="5" t="s">
        <v>3</v>
      </c>
      <c r="X2" s="79" t="s">
        <v>4</v>
      </c>
      <c r="Y2" s="80" t="s">
        <v>3</v>
      </c>
      <c r="Z2" s="81" t="s">
        <v>4</v>
      </c>
      <c r="AA2" s="82" t="s">
        <v>3</v>
      </c>
      <c r="AB2" s="83" t="s">
        <v>4</v>
      </c>
      <c r="AC2" s="84" t="s">
        <v>3</v>
      </c>
      <c r="AD2" s="85" t="s">
        <v>4</v>
      </c>
      <c r="AE2" s="86" t="s">
        <v>3</v>
      </c>
      <c r="AF2" s="87" t="s">
        <v>4</v>
      </c>
      <c r="AG2" s="88" t="s">
        <v>3</v>
      </c>
      <c r="AH2" s="89" t="s">
        <v>4</v>
      </c>
      <c r="AI2" s="90" t="s">
        <v>3</v>
      </c>
      <c r="AJ2" s="91" t="s">
        <v>4</v>
      </c>
      <c r="AK2" s="91" t="s">
        <v>3</v>
      </c>
      <c r="AL2" s="92" t="s">
        <v>4</v>
      </c>
      <c r="AM2" s="93" t="s">
        <v>3</v>
      </c>
      <c r="AN2" s="94" t="s">
        <v>4</v>
      </c>
      <c r="AO2" s="94" t="s">
        <v>3</v>
      </c>
      <c r="AP2" s="95" t="s">
        <v>4</v>
      </c>
      <c r="AQ2" s="95" t="s">
        <v>3</v>
      </c>
      <c r="AR2" s="96" t="s">
        <v>4</v>
      </c>
      <c r="AS2" s="97" t="s">
        <v>3</v>
      </c>
      <c r="AT2" s="6" t="s">
        <v>4</v>
      </c>
      <c r="AU2" s="7" t="s">
        <v>3</v>
      </c>
      <c r="AV2" s="98" t="s">
        <v>4</v>
      </c>
      <c r="AW2" s="99" t="s">
        <v>3</v>
      </c>
      <c r="AX2" s="100" t="s">
        <v>4</v>
      </c>
      <c r="AY2" s="101" t="s">
        <v>3</v>
      </c>
      <c r="AZ2" s="102" t="s">
        <v>4</v>
      </c>
      <c r="BA2" s="103" t="s">
        <v>3</v>
      </c>
      <c r="BB2" s="104" t="s">
        <v>4</v>
      </c>
      <c r="BC2" s="104" t="s">
        <v>3</v>
      </c>
      <c r="BD2" s="105" t="s">
        <v>4</v>
      </c>
      <c r="BE2" s="105" t="s">
        <v>3</v>
      </c>
      <c r="BF2" s="106" t="s">
        <v>4</v>
      </c>
      <c r="BG2" s="107" t="s">
        <v>3</v>
      </c>
      <c r="BH2" s="108" t="s">
        <v>4</v>
      </c>
      <c r="BI2" s="109" t="s">
        <v>3</v>
      </c>
      <c r="BJ2" s="5" t="s">
        <v>4</v>
      </c>
      <c r="BK2" s="5" t="s">
        <v>3</v>
      </c>
      <c r="BL2" s="110" t="s">
        <v>4</v>
      </c>
      <c r="BM2" s="110" t="s">
        <v>3</v>
      </c>
    </row>
    <row r="3" spans="1:65" ht="18" thickTop="1" thickBot="1" x14ac:dyDescent="0.25">
      <c r="A3" s="8"/>
      <c r="B3" s="111"/>
      <c r="C3" s="111"/>
      <c r="D3" s="9"/>
      <c r="E3" s="10"/>
      <c r="F3" s="112"/>
      <c r="G3" s="112"/>
      <c r="H3" s="111"/>
      <c r="I3" s="111"/>
      <c r="J3" s="113"/>
      <c r="K3" s="114"/>
      <c r="L3" s="112"/>
      <c r="M3" s="112"/>
      <c r="N3" s="115"/>
      <c r="O3" s="115"/>
      <c r="P3" s="116"/>
      <c r="Q3" s="111"/>
      <c r="R3" s="117"/>
      <c r="S3" s="118"/>
      <c r="T3" s="11"/>
      <c r="U3" s="10"/>
      <c r="V3" s="119"/>
      <c r="W3" s="120"/>
      <c r="X3" s="10"/>
      <c r="Y3" s="118"/>
      <c r="Z3" s="10"/>
      <c r="AA3" s="121"/>
      <c r="AB3" s="117"/>
      <c r="AC3" s="10"/>
      <c r="AD3" s="122"/>
      <c r="AE3" s="10"/>
      <c r="AF3" s="10"/>
      <c r="AG3" s="123"/>
      <c r="AH3" s="113"/>
      <c r="AI3" s="10"/>
      <c r="AJ3" s="120"/>
      <c r="AK3" s="120"/>
      <c r="AL3" s="8"/>
      <c r="AM3" s="124"/>
      <c r="AN3" s="10"/>
      <c r="AO3" s="10"/>
      <c r="AP3" s="125"/>
      <c r="AQ3" s="126"/>
      <c r="AR3" s="127"/>
      <c r="AS3" s="114"/>
      <c r="AT3" s="10"/>
      <c r="AU3" s="11"/>
      <c r="AV3" s="128"/>
      <c r="AW3" s="129"/>
      <c r="AX3" s="10"/>
      <c r="AY3" s="130"/>
      <c r="AZ3" s="8"/>
      <c r="BA3" s="124"/>
      <c r="BB3" s="10"/>
      <c r="BC3" s="10"/>
      <c r="BD3" s="10"/>
      <c r="BE3" s="10"/>
      <c r="BF3" s="131"/>
      <c r="BG3" s="10"/>
      <c r="BH3" s="132"/>
      <c r="BI3" s="133"/>
      <c r="BJ3" s="9"/>
      <c r="BK3" s="10"/>
      <c r="BL3" s="134"/>
      <c r="BM3" s="135"/>
    </row>
    <row r="4" spans="1:65" ht="17" thickTop="1" x14ac:dyDescent="0.2">
      <c r="A4" s="4"/>
      <c r="B4" s="61" t="s">
        <v>5</v>
      </c>
      <c r="C4" s="61" t="s">
        <v>5</v>
      </c>
      <c r="D4" s="5" t="s">
        <v>5</v>
      </c>
      <c r="E4" s="5" t="s">
        <v>5</v>
      </c>
      <c r="F4" s="63" t="s">
        <v>5</v>
      </c>
      <c r="G4" s="63" t="s">
        <v>5</v>
      </c>
      <c r="H4" s="136" t="s">
        <v>5</v>
      </c>
      <c r="I4" s="136" t="s">
        <v>5</v>
      </c>
      <c r="J4" s="66" t="s">
        <v>5</v>
      </c>
      <c r="K4" s="137" t="s">
        <v>5</v>
      </c>
      <c r="L4" s="138" t="s">
        <v>5</v>
      </c>
      <c r="M4" s="139" t="s">
        <v>5</v>
      </c>
      <c r="N4" s="140" t="s">
        <v>5</v>
      </c>
      <c r="O4" s="141" t="s">
        <v>5</v>
      </c>
      <c r="P4" s="142" t="s">
        <v>5</v>
      </c>
      <c r="Q4" s="73" t="s">
        <v>5</v>
      </c>
      <c r="R4" s="74" t="s">
        <v>5</v>
      </c>
      <c r="S4" s="75" t="s">
        <v>5</v>
      </c>
      <c r="T4" s="143" t="s">
        <v>5</v>
      </c>
      <c r="U4" s="77" t="s">
        <v>5</v>
      </c>
      <c r="V4" s="78" t="s">
        <v>5</v>
      </c>
      <c r="W4" s="5" t="s">
        <v>5</v>
      </c>
      <c r="X4" s="104" t="s">
        <v>5</v>
      </c>
      <c r="Y4" s="144" t="s">
        <v>5</v>
      </c>
      <c r="Z4" s="145" t="s">
        <v>5</v>
      </c>
      <c r="AA4" s="146" t="s">
        <v>5</v>
      </c>
      <c r="AB4" s="147" t="s">
        <v>5</v>
      </c>
      <c r="AC4" s="84" t="s">
        <v>5</v>
      </c>
      <c r="AD4" s="85" t="s">
        <v>5</v>
      </c>
      <c r="AE4" s="86" t="s">
        <v>5</v>
      </c>
      <c r="AF4" s="148" t="s">
        <v>5</v>
      </c>
      <c r="AG4" s="88" t="s">
        <v>5</v>
      </c>
      <c r="AH4" s="89" t="s">
        <v>5</v>
      </c>
      <c r="AI4" s="90" t="s">
        <v>5</v>
      </c>
      <c r="AJ4" s="149" t="s">
        <v>5</v>
      </c>
      <c r="AK4" s="149" t="s">
        <v>5</v>
      </c>
      <c r="AL4" s="150" t="s">
        <v>5</v>
      </c>
      <c r="AM4" s="93" t="s">
        <v>5</v>
      </c>
      <c r="AN4" s="94" t="s">
        <v>5</v>
      </c>
      <c r="AO4" s="94" t="s">
        <v>5</v>
      </c>
      <c r="AP4" s="95" t="s">
        <v>5</v>
      </c>
      <c r="AQ4" s="95" t="s">
        <v>5</v>
      </c>
      <c r="AR4" s="96" t="s">
        <v>5</v>
      </c>
      <c r="AS4" s="151" t="s">
        <v>5</v>
      </c>
      <c r="AT4" s="6" t="s">
        <v>5</v>
      </c>
      <c r="AU4" s="13" t="s">
        <v>5</v>
      </c>
      <c r="AV4" s="152" t="s">
        <v>5</v>
      </c>
      <c r="AW4" s="152" t="s">
        <v>5</v>
      </c>
      <c r="AX4" s="100" t="s">
        <v>5</v>
      </c>
      <c r="AY4" s="100" t="s">
        <v>5</v>
      </c>
      <c r="AZ4" s="102" t="s">
        <v>5</v>
      </c>
      <c r="BA4" s="102" t="s">
        <v>5</v>
      </c>
      <c r="BB4" s="104" t="s">
        <v>5</v>
      </c>
      <c r="BC4" s="104" t="s">
        <v>5</v>
      </c>
      <c r="BD4" s="105" t="s">
        <v>5</v>
      </c>
      <c r="BE4" s="105" t="s">
        <v>5</v>
      </c>
      <c r="BF4" s="106" t="s">
        <v>5</v>
      </c>
      <c r="BG4" s="106" t="s">
        <v>5</v>
      </c>
      <c r="BH4" s="153" t="s">
        <v>5</v>
      </c>
      <c r="BI4" s="153" t="s">
        <v>5</v>
      </c>
      <c r="BJ4" s="5" t="s">
        <v>5</v>
      </c>
      <c r="BK4" s="5" t="s">
        <v>5</v>
      </c>
      <c r="BL4" s="154" t="s">
        <v>5</v>
      </c>
      <c r="BM4" s="154" t="s">
        <v>5</v>
      </c>
    </row>
    <row r="5" spans="1:65" x14ac:dyDescent="0.2">
      <c r="A5" s="4"/>
      <c r="B5" s="61" t="s">
        <v>5</v>
      </c>
      <c r="C5" s="61" t="s">
        <v>5</v>
      </c>
      <c r="D5" s="5" t="s">
        <v>5</v>
      </c>
      <c r="E5" s="5" t="s">
        <v>5</v>
      </c>
      <c r="F5" s="63" t="s">
        <v>5</v>
      </c>
      <c r="G5" s="63" t="s">
        <v>5</v>
      </c>
      <c r="H5" s="136" t="s">
        <v>5</v>
      </c>
      <c r="I5" s="136" t="s">
        <v>5</v>
      </c>
      <c r="J5" s="66" t="s">
        <v>5</v>
      </c>
      <c r="K5" s="137" t="s">
        <v>5</v>
      </c>
      <c r="L5" s="138" t="s">
        <v>5</v>
      </c>
      <c r="M5" s="139" t="s">
        <v>5</v>
      </c>
      <c r="N5" s="140" t="s">
        <v>5</v>
      </c>
      <c r="O5" s="141" t="s">
        <v>5</v>
      </c>
      <c r="P5" s="142" t="s">
        <v>5</v>
      </c>
      <c r="Q5" s="73" t="s">
        <v>5</v>
      </c>
      <c r="R5" s="74" t="s">
        <v>5</v>
      </c>
      <c r="S5" s="75" t="s">
        <v>5</v>
      </c>
      <c r="T5" s="143" t="s">
        <v>5</v>
      </c>
      <c r="U5" s="77" t="s">
        <v>5</v>
      </c>
      <c r="V5" s="78" t="s">
        <v>5</v>
      </c>
      <c r="W5" s="5" t="s">
        <v>5</v>
      </c>
      <c r="X5" s="104" t="s">
        <v>5</v>
      </c>
      <c r="Y5" s="155" t="s">
        <v>5</v>
      </c>
      <c r="Z5" s="145" t="s">
        <v>5</v>
      </c>
      <c r="AA5" s="146" t="s">
        <v>5</v>
      </c>
      <c r="AB5" s="147" t="s">
        <v>5</v>
      </c>
      <c r="AC5" s="84" t="s">
        <v>5</v>
      </c>
      <c r="AD5" s="85" t="s">
        <v>5</v>
      </c>
      <c r="AE5" s="86" t="s">
        <v>5</v>
      </c>
      <c r="AF5" s="148" t="s">
        <v>5</v>
      </c>
      <c r="AG5" s="88" t="s">
        <v>5</v>
      </c>
      <c r="AH5" s="89" t="s">
        <v>5</v>
      </c>
      <c r="AI5" s="90" t="s">
        <v>5</v>
      </c>
      <c r="AJ5" s="149" t="s">
        <v>5</v>
      </c>
      <c r="AK5" s="149" t="s">
        <v>5</v>
      </c>
      <c r="AL5" s="150" t="s">
        <v>5</v>
      </c>
      <c r="AM5" s="93" t="s">
        <v>5</v>
      </c>
      <c r="AN5" s="94" t="s">
        <v>5</v>
      </c>
      <c r="AO5" s="94" t="s">
        <v>5</v>
      </c>
      <c r="AP5" s="95" t="s">
        <v>5</v>
      </c>
      <c r="AQ5" s="95" t="s">
        <v>5</v>
      </c>
      <c r="AR5" s="96" t="s">
        <v>5</v>
      </c>
      <c r="AS5" s="151" t="s">
        <v>5</v>
      </c>
      <c r="AT5" s="6" t="s">
        <v>5</v>
      </c>
      <c r="AU5" s="13" t="s">
        <v>5</v>
      </c>
      <c r="AV5" s="152" t="s">
        <v>5</v>
      </c>
      <c r="AW5" s="152" t="s">
        <v>5</v>
      </c>
      <c r="AX5" s="100" t="s">
        <v>5</v>
      </c>
      <c r="AY5" s="100" t="s">
        <v>5</v>
      </c>
      <c r="AZ5" s="102" t="s">
        <v>5</v>
      </c>
      <c r="BA5" s="102" t="s">
        <v>5</v>
      </c>
      <c r="BB5" s="104" t="s">
        <v>5</v>
      </c>
      <c r="BC5" s="104" t="s">
        <v>5</v>
      </c>
      <c r="BD5" s="105" t="s">
        <v>5</v>
      </c>
      <c r="BE5" s="105" t="s">
        <v>5</v>
      </c>
      <c r="BF5" s="106" t="s">
        <v>5</v>
      </c>
      <c r="BG5" s="106" t="s">
        <v>5</v>
      </c>
      <c r="BH5" s="153" t="s">
        <v>5</v>
      </c>
      <c r="BI5" s="153" t="s">
        <v>5</v>
      </c>
      <c r="BJ5" s="5" t="s">
        <v>5</v>
      </c>
      <c r="BK5" s="5" t="s">
        <v>5</v>
      </c>
      <c r="BL5" s="154" t="s">
        <v>5</v>
      </c>
      <c r="BM5" s="154" t="s">
        <v>5</v>
      </c>
    </row>
    <row r="6" spans="1:65" x14ac:dyDescent="0.2">
      <c r="A6" s="12">
        <v>45658</v>
      </c>
      <c r="B6" s="61" t="s">
        <v>5</v>
      </c>
      <c r="C6" s="61" t="s">
        <v>5</v>
      </c>
      <c r="D6" s="5" t="s">
        <v>5</v>
      </c>
      <c r="E6" s="5" t="s">
        <v>5</v>
      </c>
      <c r="F6" s="63" t="s">
        <v>5</v>
      </c>
      <c r="G6" s="63" t="s">
        <v>5</v>
      </c>
      <c r="H6" s="136" t="s">
        <v>5</v>
      </c>
      <c r="I6" s="136" t="s">
        <v>5</v>
      </c>
      <c r="J6" s="66" t="s">
        <v>5</v>
      </c>
      <c r="K6" s="137" t="s">
        <v>5</v>
      </c>
      <c r="L6" s="138" t="s">
        <v>5</v>
      </c>
      <c r="M6" s="139" t="s">
        <v>5</v>
      </c>
      <c r="N6" s="140" t="s">
        <v>5</v>
      </c>
      <c r="O6" s="141" t="s">
        <v>5</v>
      </c>
      <c r="P6" s="142" t="s">
        <v>5</v>
      </c>
      <c r="Q6" s="73" t="s">
        <v>5</v>
      </c>
      <c r="R6" s="74" t="s">
        <v>5</v>
      </c>
      <c r="S6" s="75" t="s">
        <v>5</v>
      </c>
      <c r="T6" s="143" t="s">
        <v>5</v>
      </c>
      <c r="U6" s="77" t="s">
        <v>5</v>
      </c>
      <c r="V6" s="78" t="s">
        <v>5</v>
      </c>
      <c r="W6" s="5" t="s">
        <v>5</v>
      </c>
      <c r="X6" s="104" t="s">
        <v>5</v>
      </c>
      <c r="Y6" s="155" t="s">
        <v>5</v>
      </c>
      <c r="Z6" s="145" t="s">
        <v>5</v>
      </c>
      <c r="AA6" s="146" t="s">
        <v>5</v>
      </c>
      <c r="AB6" s="147" t="s">
        <v>5</v>
      </c>
      <c r="AC6" s="84" t="s">
        <v>5</v>
      </c>
      <c r="AD6" s="85" t="s">
        <v>5</v>
      </c>
      <c r="AE6" s="86" t="s">
        <v>5</v>
      </c>
      <c r="AF6" s="148" t="s">
        <v>5</v>
      </c>
      <c r="AG6" s="88" t="s">
        <v>5</v>
      </c>
      <c r="AH6" s="89" t="s">
        <v>5</v>
      </c>
      <c r="AI6" s="90" t="s">
        <v>5</v>
      </c>
      <c r="AJ6" s="149" t="s">
        <v>5</v>
      </c>
      <c r="AK6" s="149" t="s">
        <v>5</v>
      </c>
      <c r="AL6" s="150" t="s">
        <v>5</v>
      </c>
      <c r="AM6" s="93" t="s">
        <v>5</v>
      </c>
      <c r="AN6" s="94" t="s">
        <v>5</v>
      </c>
      <c r="AO6" s="94" t="s">
        <v>5</v>
      </c>
      <c r="AP6" s="95" t="s">
        <v>5</v>
      </c>
      <c r="AQ6" s="95" t="s">
        <v>5</v>
      </c>
      <c r="AR6" s="96" t="s">
        <v>5</v>
      </c>
      <c r="AS6" s="151" t="s">
        <v>5</v>
      </c>
      <c r="AT6" s="6" t="s">
        <v>5</v>
      </c>
      <c r="AU6" s="13" t="s">
        <v>5</v>
      </c>
      <c r="AV6" s="152" t="s">
        <v>5</v>
      </c>
      <c r="AW6" s="152" t="s">
        <v>5</v>
      </c>
      <c r="AX6" s="100" t="s">
        <v>5</v>
      </c>
      <c r="AY6" s="100" t="s">
        <v>5</v>
      </c>
      <c r="AZ6" s="102" t="s">
        <v>5</v>
      </c>
      <c r="BA6" s="102" t="s">
        <v>5</v>
      </c>
      <c r="BB6" s="104" t="s">
        <v>5</v>
      </c>
      <c r="BC6" s="104" t="s">
        <v>5</v>
      </c>
      <c r="BD6" s="105" t="s">
        <v>5</v>
      </c>
      <c r="BE6" s="105" t="s">
        <v>5</v>
      </c>
      <c r="BF6" s="106" t="s">
        <v>5</v>
      </c>
      <c r="BG6" s="106" t="s">
        <v>5</v>
      </c>
      <c r="BH6" s="153" t="s">
        <v>5</v>
      </c>
      <c r="BI6" s="153" t="s">
        <v>5</v>
      </c>
      <c r="BJ6" s="5" t="s">
        <v>5</v>
      </c>
      <c r="BK6" s="5" t="s">
        <v>5</v>
      </c>
      <c r="BL6" s="154" t="s">
        <v>5</v>
      </c>
      <c r="BM6" s="154" t="s">
        <v>5</v>
      </c>
    </row>
    <row r="7" spans="1:65" x14ac:dyDescent="0.2">
      <c r="A7" s="12">
        <v>45659</v>
      </c>
      <c r="B7" s="61">
        <v>12</v>
      </c>
      <c r="C7" s="61">
        <v>12</v>
      </c>
      <c r="D7" s="5">
        <v>15</v>
      </c>
      <c r="E7" s="5">
        <v>14</v>
      </c>
      <c r="F7" s="63">
        <v>6</v>
      </c>
      <c r="G7" s="63">
        <v>5</v>
      </c>
      <c r="H7" s="136">
        <v>15</v>
      </c>
      <c r="I7" s="136">
        <v>15</v>
      </c>
      <c r="J7" s="66">
        <v>14</v>
      </c>
      <c r="K7" s="137">
        <v>14</v>
      </c>
      <c r="L7" s="138">
        <v>24</v>
      </c>
      <c r="M7" s="139">
        <v>22</v>
      </c>
      <c r="N7" s="140">
        <v>19</v>
      </c>
      <c r="O7" s="141">
        <v>18</v>
      </c>
      <c r="P7" s="142">
        <v>13</v>
      </c>
      <c r="Q7" s="73">
        <v>11</v>
      </c>
      <c r="R7" s="74">
        <v>13</v>
      </c>
      <c r="S7" s="75">
        <v>13</v>
      </c>
      <c r="T7" s="143" t="s">
        <v>5</v>
      </c>
      <c r="U7" s="77" t="s">
        <v>5</v>
      </c>
      <c r="V7" s="78">
        <v>23</v>
      </c>
      <c r="W7" s="5">
        <v>20</v>
      </c>
      <c r="X7" s="104" t="s">
        <v>5</v>
      </c>
      <c r="Y7" s="155" t="s">
        <v>5</v>
      </c>
      <c r="Z7" s="145" t="s">
        <v>5</v>
      </c>
      <c r="AA7" s="146" t="s">
        <v>5</v>
      </c>
      <c r="AB7" s="147">
        <v>18</v>
      </c>
      <c r="AC7" s="84">
        <v>16</v>
      </c>
      <c r="AD7" s="85" t="s">
        <v>5</v>
      </c>
      <c r="AE7" s="86" t="s">
        <v>5</v>
      </c>
      <c r="AF7" s="148">
        <v>18</v>
      </c>
      <c r="AG7" s="88">
        <v>17</v>
      </c>
      <c r="AH7" s="89">
        <v>25</v>
      </c>
      <c r="AI7" s="90">
        <v>24</v>
      </c>
      <c r="AJ7" s="149">
        <v>4</v>
      </c>
      <c r="AK7" s="149">
        <v>3</v>
      </c>
      <c r="AL7" s="150" t="s">
        <v>5</v>
      </c>
      <c r="AM7" s="93" t="s">
        <v>5</v>
      </c>
      <c r="AN7" s="94">
        <v>13</v>
      </c>
      <c r="AO7" s="94">
        <v>11</v>
      </c>
      <c r="AP7" s="95">
        <v>15</v>
      </c>
      <c r="AQ7" s="95">
        <v>11</v>
      </c>
      <c r="AR7" s="96">
        <v>16</v>
      </c>
      <c r="AS7" s="151">
        <v>14</v>
      </c>
      <c r="AT7" s="6">
        <v>12</v>
      </c>
      <c r="AU7" s="13">
        <v>12</v>
      </c>
      <c r="AV7" s="152" t="s">
        <v>5</v>
      </c>
      <c r="AW7" s="156" t="s">
        <v>5</v>
      </c>
      <c r="AX7" s="100">
        <v>7</v>
      </c>
      <c r="AY7" s="101">
        <v>6</v>
      </c>
      <c r="AZ7" s="102">
        <v>10</v>
      </c>
      <c r="BA7" s="157">
        <v>10</v>
      </c>
      <c r="BB7" s="104">
        <v>16</v>
      </c>
      <c r="BC7" s="104">
        <v>15</v>
      </c>
      <c r="BD7" s="105">
        <v>13</v>
      </c>
      <c r="BE7" s="105">
        <v>10</v>
      </c>
      <c r="BF7" s="106">
        <v>13</v>
      </c>
      <c r="BG7" s="107">
        <v>12</v>
      </c>
      <c r="BH7" s="153">
        <v>7</v>
      </c>
      <c r="BI7" s="158">
        <v>17</v>
      </c>
      <c r="BJ7" s="5">
        <v>9</v>
      </c>
      <c r="BK7" s="5">
        <v>14</v>
      </c>
      <c r="BL7" s="159">
        <v>16</v>
      </c>
      <c r="BM7" s="159">
        <v>7</v>
      </c>
    </row>
    <row r="8" spans="1:65" x14ac:dyDescent="0.2">
      <c r="A8" s="12">
        <v>45660</v>
      </c>
      <c r="B8" s="160">
        <v>13</v>
      </c>
      <c r="C8" s="160">
        <v>13</v>
      </c>
      <c r="D8" s="5">
        <v>12</v>
      </c>
      <c r="E8" s="5">
        <v>12</v>
      </c>
      <c r="F8" s="161">
        <v>13</v>
      </c>
      <c r="G8" s="161">
        <v>13</v>
      </c>
      <c r="H8" s="64">
        <v>8</v>
      </c>
      <c r="I8" s="64">
        <v>8</v>
      </c>
      <c r="J8" s="66">
        <v>14</v>
      </c>
      <c r="K8" s="137">
        <v>11</v>
      </c>
      <c r="L8" s="162">
        <v>26</v>
      </c>
      <c r="M8" s="163">
        <v>25</v>
      </c>
      <c r="N8" s="164">
        <v>21</v>
      </c>
      <c r="O8" s="165">
        <v>19</v>
      </c>
      <c r="P8" s="142">
        <v>18</v>
      </c>
      <c r="Q8" s="166">
        <v>15</v>
      </c>
      <c r="R8" s="167">
        <v>15</v>
      </c>
      <c r="S8" s="168">
        <v>15</v>
      </c>
      <c r="T8" s="143" t="s">
        <v>5</v>
      </c>
      <c r="U8" s="77" t="s">
        <v>5</v>
      </c>
      <c r="V8" s="78">
        <v>26</v>
      </c>
      <c r="W8" s="169">
        <v>25</v>
      </c>
      <c r="X8" s="104">
        <v>9</v>
      </c>
      <c r="Y8" s="155">
        <v>8</v>
      </c>
      <c r="Z8" s="145" t="s">
        <v>5</v>
      </c>
      <c r="AA8" s="146" t="s">
        <v>5</v>
      </c>
      <c r="AB8" s="170">
        <v>18</v>
      </c>
      <c r="AC8" s="170">
        <v>17</v>
      </c>
      <c r="AD8" s="171" t="s">
        <v>5</v>
      </c>
      <c r="AE8" s="171" t="s">
        <v>5</v>
      </c>
      <c r="AF8" s="148">
        <v>20</v>
      </c>
      <c r="AG8" s="88">
        <v>18</v>
      </c>
      <c r="AH8" s="89">
        <v>22</v>
      </c>
      <c r="AI8" s="172">
        <v>22</v>
      </c>
      <c r="AJ8" s="173">
        <v>21</v>
      </c>
      <c r="AK8" s="173">
        <v>20</v>
      </c>
      <c r="AL8" s="150" t="s">
        <v>5</v>
      </c>
      <c r="AM8" s="93" t="s">
        <v>5</v>
      </c>
      <c r="AN8" s="174">
        <v>18</v>
      </c>
      <c r="AO8" s="174">
        <v>14</v>
      </c>
      <c r="AP8" s="175">
        <v>15</v>
      </c>
      <c r="AQ8" s="175">
        <v>13</v>
      </c>
      <c r="AR8" s="176">
        <v>23</v>
      </c>
      <c r="AS8" s="176">
        <v>20</v>
      </c>
      <c r="AT8" s="6">
        <v>5</v>
      </c>
      <c r="AU8" s="13">
        <v>5</v>
      </c>
      <c r="AV8" s="98" t="s">
        <v>5</v>
      </c>
      <c r="AW8" s="177" t="s">
        <v>5</v>
      </c>
      <c r="AX8" s="178">
        <v>13</v>
      </c>
      <c r="AY8" s="179">
        <v>12</v>
      </c>
      <c r="AZ8" s="102">
        <v>11</v>
      </c>
      <c r="BA8" s="157">
        <v>10</v>
      </c>
      <c r="BB8" s="160">
        <v>8</v>
      </c>
      <c r="BC8" s="160">
        <v>7</v>
      </c>
      <c r="BD8" s="105">
        <v>18</v>
      </c>
      <c r="BE8" s="180">
        <v>16</v>
      </c>
      <c r="BF8" s="106">
        <v>16</v>
      </c>
      <c r="BG8" s="106">
        <v>13</v>
      </c>
      <c r="BH8" s="181">
        <v>10</v>
      </c>
      <c r="BI8" s="109">
        <v>8</v>
      </c>
      <c r="BJ8" s="5">
        <v>16</v>
      </c>
      <c r="BK8" s="5">
        <v>11</v>
      </c>
      <c r="BL8" s="154">
        <v>11</v>
      </c>
      <c r="BM8" s="154">
        <v>9</v>
      </c>
    </row>
    <row r="9" spans="1:65" x14ac:dyDescent="0.2">
      <c r="A9" s="14"/>
      <c r="B9" s="15">
        <v>25</v>
      </c>
      <c r="C9" s="15">
        <v>25</v>
      </c>
      <c r="D9" s="15">
        <v>27</v>
      </c>
      <c r="E9" s="15">
        <v>26</v>
      </c>
      <c r="F9" s="15">
        <v>19</v>
      </c>
      <c r="G9" s="15">
        <v>18</v>
      </c>
      <c r="H9" s="182">
        <v>23</v>
      </c>
      <c r="I9" s="15">
        <v>23</v>
      </c>
      <c r="J9" s="183">
        <v>28</v>
      </c>
      <c r="K9" s="16">
        <v>25</v>
      </c>
      <c r="L9" s="15">
        <v>50</v>
      </c>
      <c r="M9" s="15">
        <v>47</v>
      </c>
      <c r="N9" s="15">
        <v>40</v>
      </c>
      <c r="O9" s="15">
        <v>37</v>
      </c>
      <c r="P9" s="15">
        <v>31</v>
      </c>
      <c r="Q9" s="15">
        <v>26</v>
      </c>
      <c r="R9" s="183">
        <v>28</v>
      </c>
      <c r="S9" s="16">
        <v>28</v>
      </c>
      <c r="T9" s="16">
        <v>0</v>
      </c>
      <c r="U9" s="15">
        <v>0</v>
      </c>
      <c r="V9" s="183">
        <v>49</v>
      </c>
      <c r="W9" s="15">
        <v>45</v>
      </c>
      <c r="X9" s="16">
        <v>9</v>
      </c>
      <c r="Y9" s="184">
        <v>8</v>
      </c>
      <c r="Z9" s="185">
        <v>0</v>
      </c>
      <c r="AA9" s="185">
        <v>0</v>
      </c>
      <c r="AB9" s="183">
        <v>36</v>
      </c>
      <c r="AC9" s="15">
        <v>33</v>
      </c>
      <c r="AD9" s="16">
        <v>0</v>
      </c>
      <c r="AE9" s="15">
        <v>0</v>
      </c>
      <c r="AF9" s="15">
        <v>38</v>
      </c>
      <c r="AG9" s="186">
        <v>35</v>
      </c>
      <c r="AH9" s="183">
        <v>47</v>
      </c>
      <c r="AI9" s="15">
        <v>46</v>
      </c>
      <c r="AJ9" s="15">
        <v>25</v>
      </c>
      <c r="AK9" s="15">
        <v>23</v>
      </c>
      <c r="AL9" s="15">
        <v>0</v>
      </c>
      <c r="AM9" s="187">
        <v>0</v>
      </c>
      <c r="AN9" s="15">
        <v>31</v>
      </c>
      <c r="AO9" s="15">
        <v>25</v>
      </c>
      <c r="AP9" s="15">
        <v>30</v>
      </c>
      <c r="AQ9" s="15">
        <v>24</v>
      </c>
      <c r="AR9" s="182">
        <v>39</v>
      </c>
      <c r="AS9" s="15">
        <v>34</v>
      </c>
      <c r="AT9" s="15">
        <v>17</v>
      </c>
      <c r="AU9" s="16">
        <v>17</v>
      </c>
      <c r="AV9" s="188">
        <v>0</v>
      </c>
      <c r="AW9" s="189">
        <v>0</v>
      </c>
      <c r="AX9" s="15">
        <v>20</v>
      </c>
      <c r="AY9" s="190">
        <v>18</v>
      </c>
      <c r="AZ9" s="15">
        <v>21</v>
      </c>
      <c r="BA9" s="187">
        <v>20</v>
      </c>
      <c r="BB9" s="15">
        <v>24</v>
      </c>
      <c r="BC9" s="15">
        <v>22</v>
      </c>
      <c r="BD9" s="15">
        <v>31</v>
      </c>
      <c r="BE9" s="15">
        <v>26</v>
      </c>
      <c r="BF9" s="182">
        <v>29</v>
      </c>
      <c r="BG9" s="15">
        <v>25</v>
      </c>
      <c r="BH9" s="191">
        <v>17</v>
      </c>
      <c r="BI9" s="192">
        <v>25</v>
      </c>
      <c r="BJ9" s="15">
        <v>25</v>
      </c>
      <c r="BK9" s="15">
        <v>25</v>
      </c>
      <c r="BL9" s="15">
        <v>27</v>
      </c>
      <c r="BM9" s="15">
        <v>16</v>
      </c>
    </row>
    <row r="10" spans="1:65" x14ac:dyDescent="0.2">
      <c r="A10" s="12">
        <v>45663</v>
      </c>
      <c r="B10" s="61">
        <v>16</v>
      </c>
      <c r="C10" s="61">
        <v>16</v>
      </c>
      <c r="D10" s="5">
        <v>14</v>
      </c>
      <c r="E10" s="5">
        <v>14</v>
      </c>
      <c r="F10" s="63">
        <v>14</v>
      </c>
      <c r="G10" s="63">
        <v>13</v>
      </c>
      <c r="H10" s="136">
        <v>14</v>
      </c>
      <c r="I10" s="136">
        <v>14</v>
      </c>
      <c r="J10" s="66">
        <v>14</v>
      </c>
      <c r="K10" s="137">
        <v>14</v>
      </c>
      <c r="L10" s="138">
        <v>36</v>
      </c>
      <c r="M10" s="139">
        <v>36</v>
      </c>
      <c r="N10" s="140">
        <v>29</v>
      </c>
      <c r="O10" s="141">
        <v>27</v>
      </c>
      <c r="P10" s="142">
        <v>18</v>
      </c>
      <c r="Q10" s="73">
        <v>17</v>
      </c>
      <c r="R10" s="74">
        <v>17</v>
      </c>
      <c r="S10" s="75">
        <v>14</v>
      </c>
      <c r="T10" s="143">
        <v>9</v>
      </c>
      <c r="U10" s="77">
        <v>6</v>
      </c>
      <c r="V10" s="78">
        <v>16</v>
      </c>
      <c r="W10" s="5">
        <v>11</v>
      </c>
      <c r="X10" s="104">
        <v>6</v>
      </c>
      <c r="Y10" s="155">
        <v>8</v>
      </c>
      <c r="Z10" s="82" t="s">
        <v>5</v>
      </c>
      <c r="AA10" s="82" t="s">
        <v>5</v>
      </c>
      <c r="AB10" s="147">
        <v>15</v>
      </c>
      <c r="AC10" s="84">
        <v>15</v>
      </c>
      <c r="AD10" s="85">
        <v>17</v>
      </c>
      <c r="AE10" s="86">
        <v>17</v>
      </c>
      <c r="AF10" s="148">
        <v>13</v>
      </c>
      <c r="AG10" s="88">
        <v>10</v>
      </c>
      <c r="AH10" s="89">
        <v>22</v>
      </c>
      <c r="AI10" s="90">
        <v>19</v>
      </c>
      <c r="AJ10" s="149">
        <v>14</v>
      </c>
      <c r="AK10" s="149">
        <v>12</v>
      </c>
      <c r="AL10" s="150">
        <v>21</v>
      </c>
      <c r="AM10" s="93">
        <v>21</v>
      </c>
      <c r="AN10" s="94">
        <v>16</v>
      </c>
      <c r="AO10" s="94">
        <v>17</v>
      </c>
      <c r="AP10" s="95">
        <v>14</v>
      </c>
      <c r="AQ10" s="95">
        <v>12</v>
      </c>
      <c r="AR10" s="96">
        <v>19</v>
      </c>
      <c r="AS10" s="151">
        <v>19</v>
      </c>
      <c r="AT10" s="6">
        <v>7</v>
      </c>
      <c r="AU10" s="13">
        <v>7</v>
      </c>
      <c r="AV10" s="152">
        <v>12</v>
      </c>
      <c r="AW10" s="156">
        <v>13</v>
      </c>
      <c r="AX10" s="100">
        <v>11</v>
      </c>
      <c r="AY10" s="101">
        <v>12</v>
      </c>
      <c r="AZ10" s="102">
        <v>14</v>
      </c>
      <c r="BA10" s="157">
        <v>15</v>
      </c>
      <c r="BB10" s="104">
        <v>15</v>
      </c>
      <c r="BC10" s="104">
        <v>15</v>
      </c>
      <c r="BD10" s="105">
        <v>15</v>
      </c>
      <c r="BE10" s="105">
        <v>15</v>
      </c>
      <c r="BF10" s="106">
        <v>11</v>
      </c>
      <c r="BG10" s="107">
        <v>11</v>
      </c>
      <c r="BH10" s="153">
        <v>15</v>
      </c>
      <c r="BI10" s="158">
        <v>15</v>
      </c>
      <c r="BJ10" s="5">
        <v>12</v>
      </c>
      <c r="BK10" s="5">
        <v>11</v>
      </c>
      <c r="BL10" s="159">
        <v>13</v>
      </c>
      <c r="BM10" s="159">
        <v>12</v>
      </c>
    </row>
    <row r="11" spans="1:65" x14ac:dyDescent="0.2">
      <c r="A11" s="12">
        <v>45664</v>
      </c>
      <c r="B11" s="61">
        <v>13</v>
      </c>
      <c r="C11" s="61">
        <v>12</v>
      </c>
      <c r="D11" s="5">
        <v>5</v>
      </c>
      <c r="E11" s="5">
        <v>5</v>
      </c>
      <c r="F11" s="63">
        <v>12</v>
      </c>
      <c r="G11" s="63">
        <v>11</v>
      </c>
      <c r="H11" s="136">
        <v>16</v>
      </c>
      <c r="I11" s="136">
        <v>16</v>
      </c>
      <c r="J11" s="66">
        <v>12</v>
      </c>
      <c r="K11" s="137">
        <v>10</v>
      </c>
      <c r="L11" s="138">
        <v>6</v>
      </c>
      <c r="M11" s="139">
        <v>3</v>
      </c>
      <c r="N11" s="140">
        <v>16</v>
      </c>
      <c r="O11" s="141">
        <v>16</v>
      </c>
      <c r="P11" s="142">
        <v>7</v>
      </c>
      <c r="Q11" s="73">
        <v>7</v>
      </c>
      <c r="R11" s="74">
        <v>7</v>
      </c>
      <c r="S11" s="75">
        <v>7</v>
      </c>
      <c r="T11" s="143">
        <v>11</v>
      </c>
      <c r="U11" s="77">
        <v>9</v>
      </c>
      <c r="V11" s="78">
        <v>18</v>
      </c>
      <c r="W11" s="5">
        <v>18</v>
      </c>
      <c r="X11" s="104">
        <v>12</v>
      </c>
      <c r="Y11" s="155">
        <v>11</v>
      </c>
      <c r="Z11" s="82" t="s">
        <v>5</v>
      </c>
      <c r="AA11" s="82" t="s">
        <v>5</v>
      </c>
      <c r="AB11" s="147">
        <v>12</v>
      </c>
      <c r="AC11" s="84">
        <v>13</v>
      </c>
      <c r="AD11" s="85">
        <v>7</v>
      </c>
      <c r="AE11" s="86">
        <v>7</v>
      </c>
      <c r="AF11" s="148">
        <v>9</v>
      </c>
      <c r="AG11" s="88">
        <v>9</v>
      </c>
      <c r="AH11" s="89">
        <v>23</v>
      </c>
      <c r="AI11" s="90">
        <v>24</v>
      </c>
      <c r="AJ11" s="149">
        <v>14</v>
      </c>
      <c r="AK11" s="149">
        <v>12</v>
      </c>
      <c r="AL11" s="150">
        <v>7</v>
      </c>
      <c r="AM11" s="93">
        <v>7</v>
      </c>
      <c r="AN11" s="94">
        <v>17</v>
      </c>
      <c r="AO11" s="94">
        <v>17</v>
      </c>
      <c r="AP11" s="95">
        <v>9</v>
      </c>
      <c r="AQ11" s="95">
        <v>7</v>
      </c>
      <c r="AR11" s="96">
        <v>16</v>
      </c>
      <c r="AS11" s="151">
        <v>15</v>
      </c>
      <c r="AT11" s="6">
        <v>4</v>
      </c>
      <c r="AU11" s="13">
        <v>3</v>
      </c>
      <c r="AV11" s="152">
        <v>8</v>
      </c>
      <c r="AW11" s="156">
        <v>10</v>
      </c>
      <c r="AX11" s="100">
        <v>8</v>
      </c>
      <c r="AY11" s="101">
        <v>9</v>
      </c>
      <c r="AZ11" s="102">
        <v>14</v>
      </c>
      <c r="BA11" s="157">
        <v>12</v>
      </c>
      <c r="BB11" s="104">
        <v>3</v>
      </c>
      <c r="BC11" s="104">
        <v>4</v>
      </c>
      <c r="BD11" s="105">
        <v>18</v>
      </c>
      <c r="BE11" s="105">
        <v>17</v>
      </c>
      <c r="BF11" s="106">
        <v>12</v>
      </c>
      <c r="BG11" s="107">
        <v>12</v>
      </c>
      <c r="BH11" s="153">
        <v>21</v>
      </c>
      <c r="BI11" s="158">
        <v>21</v>
      </c>
      <c r="BJ11" s="5">
        <v>6</v>
      </c>
      <c r="BK11" s="5">
        <v>5</v>
      </c>
      <c r="BL11" s="159">
        <v>10</v>
      </c>
      <c r="BM11" s="159">
        <v>9</v>
      </c>
    </row>
    <row r="12" spans="1:65" x14ac:dyDescent="0.2">
      <c r="A12" s="12">
        <v>45665</v>
      </c>
      <c r="B12" s="61">
        <v>6</v>
      </c>
      <c r="C12" s="61">
        <v>6</v>
      </c>
      <c r="D12" s="5">
        <v>13</v>
      </c>
      <c r="E12" s="5">
        <v>13</v>
      </c>
      <c r="F12" s="63">
        <v>8</v>
      </c>
      <c r="G12" s="63">
        <v>8</v>
      </c>
      <c r="H12" s="136">
        <v>7</v>
      </c>
      <c r="I12" s="136">
        <v>6</v>
      </c>
      <c r="J12" s="66">
        <v>7</v>
      </c>
      <c r="K12" s="137">
        <v>6</v>
      </c>
      <c r="L12" s="138">
        <v>25</v>
      </c>
      <c r="M12" s="139">
        <v>25</v>
      </c>
      <c r="N12" s="140">
        <v>14</v>
      </c>
      <c r="O12" s="141">
        <v>13</v>
      </c>
      <c r="P12" s="142">
        <v>13</v>
      </c>
      <c r="Q12" s="73">
        <v>12</v>
      </c>
      <c r="R12" s="74">
        <v>9</v>
      </c>
      <c r="S12" s="75">
        <v>9</v>
      </c>
      <c r="T12" s="143">
        <v>4</v>
      </c>
      <c r="U12" s="77">
        <v>2</v>
      </c>
      <c r="V12" s="78">
        <v>1</v>
      </c>
      <c r="W12" s="5">
        <v>2</v>
      </c>
      <c r="X12" s="104">
        <v>17</v>
      </c>
      <c r="Y12" s="155">
        <v>16</v>
      </c>
      <c r="Z12" s="82" t="s">
        <v>5</v>
      </c>
      <c r="AA12" s="82" t="s">
        <v>5</v>
      </c>
      <c r="AB12" s="147">
        <v>12</v>
      </c>
      <c r="AC12" s="84">
        <v>10</v>
      </c>
      <c r="AD12" s="85">
        <v>18</v>
      </c>
      <c r="AE12" s="86">
        <v>16</v>
      </c>
      <c r="AF12" s="148">
        <v>5</v>
      </c>
      <c r="AG12" s="193">
        <v>6</v>
      </c>
      <c r="AH12" s="89">
        <v>7</v>
      </c>
      <c r="AI12" s="90">
        <v>6</v>
      </c>
      <c r="AJ12" s="149">
        <v>14</v>
      </c>
      <c r="AK12" s="149">
        <v>13</v>
      </c>
      <c r="AL12" s="150">
        <v>12</v>
      </c>
      <c r="AM12" s="93">
        <v>11</v>
      </c>
      <c r="AN12" s="94">
        <v>13</v>
      </c>
      <c r="AO12" s="94">
        <v>12</v>
      </c>
      <c r="AP12" s="95">
        <v>12</v>
      </c>
      <c r="AQ12" s="95">
        <v>12</v>
      </c>
      <c r="AR12" s="96">
        <v>13</v>
      </c>
      <c r="AS12" s="151">
        <v>13</v>
      </c>
      <c r="AT12" s="6">
        <v>7</v>
      </c>
      <c r="AU12" s="13">
        <v>7</v>
      </c>
      <c r="AV12" s="152">
        <v>3</v>
      </c>
      <c r="AW12" s="156">
        <v>3</v>
      </c>
      <c r="AX12" s="100">
        <v>7</v>
      </c>
      <c r="AY12" s="101">
        <v>8</v>
      </c>
      <c r="AZ12" s="102">
        <v>5</v>
      </c>
      <c r="BA12" s="157">
        <v>5</v>
      </c>
      <c r="BB12" s="104">
        <v>11</v>
      </c>
      <c r="BC12" s="104">
        <v>10</v>
      </c>
      <c r="BD12" s="105">
        <v>16</v>
      </c>
      <c r="BE12" s="105">
        <v>20</v>
      </c>
      <c r="BF12" s="106">
        <v>13</v>
      </c>
      <c r="BG12" s="107">
        <v>7</v>
      </c>
      <c r="BH12" s="153">
        <v>11</v>
      </c>
      <c r="BI12" s="158">
        <v>8</v>
      </c>
      <c r="BJ12" s="5">
        <v>14</v>
      </c>
      <c r="BK12" s="5">
        <v>14</v>
      </c>
      <c r="BL12" s="159">
        <v>11</v>
      </c>
      <c r="BM12" s="159">
        <v>10</v>
      </c>
    </row>
    <row r="13" spans="1:65" x14ac:dyDescent="0.2">
      <c r="A13" s="12">
        <v>45666</v>
      </c>
      <c r="B13" s="61">
        <v>13</v>
      </c>
      <c r="C13" s="61">
        <v>13</v>
      </c>
      <c r="D13" s="5">
        <v>12</v>
      </c>
      <c r="E13" s="5">
        <v>13</v>
      </c>
      <c r="F13" s="63">
        <v>7</v>
      </c>
      <c r="G13" s="63">
        <v>5</v>
      </c>
      <c r="H13" s="136">
        <v>15</v>
      </c>
      <c r="I13" s="136">
        <v>14</v>
      </c>
      <c r="J13" s="66">
        <v>14</v>
      </c>
      <c r="K13" s="137">
        <v>11</v>
      </c>
      <c r="L13" s="138">
        <v>5</v>
      </c>
      <c r="M13" s="139">
        <v>3</v>
      </c>
      <c r="N13" s="140">
        <v>20</v>
      </c>
      <c r="O13" s="141">
        <v>18</v>
      </c>
      <c r="P13" s="142">
        <v>11</v>
      </c>
      <c r="Q13" s="73">
        <v>11</v>
      </c>
      <c r="R13" s="74">
        <v>18</v>
      </c>
      <c r="S13" s="75">
        <v>15</v>
      </c>
      <c r="T13" s="143">
        <v>6</v>
      </c>
      <c r="U13" s="77">
        <v>5</v>
      </c>
      <c r="V13" s="78">
        <v>11</v>
      </c>
      <c r="W13" s="5">
        <v>7</v>
      </c>
      <c r="X13" s="104">
        <v>9</v>
      </c>
      <c r="Y13" s="155">
        <v>9</v>
      </c>
      <c r="Z13" s="82" t="s">
        <v>5</v>
      </c>
      <c r="AA13" s="82" t="s">
        <v>5</v>
      </c>
      <c r="AB13" s="147">
        <v>4</v>
      </c>
      <c r="AC13" s="84">
        <v>4</v>
      </c>
      <c r="AD13" s="85">
        <v>14</v>
      </c>
      <c r="AE13" s="86">
        <v>13</v>
      </c>
      <c r="AF13" s="148">
        <v>11</v>
      </c>
      <c r="AG13" s="88">
        <v>9</v>
      </c>
      <c r="AH13" s="89">
        <v>17</v>
      </c>
      <c r="AI13" s="90">
        <v>16</v>
      </c>
      <c r="AJ13" s="149">
        <v>6</v>
      </c>
      <c r="AK13" s="149">
        <v>6</v>
      </c>
      <c r="AL13" s="150">
        <v>11</v>
      </c>
      <c r="AM13" s="93">
        <v>9</v>
      </c>
      <c r="AN13" s="94">
        <v>7</v>
      </c>
      <c r="AO13" s="94">
        <v>8</v>
      </c>
      <c r="AP13" s="95">
        <v>12</v>
      </c>
      <c r="AQ13" s="95">
        <v>10</v>
      </c>
      <c r="AR13" s="96">
        <v>17</v>
      </c>
      <c r="AS13" s="151">
        <v>16</v>
      </c>
      <c r="AT13" s="6">
        <v>7</v>
      </c>
      <c r="AU13" s="13">
        <v>6</v>
      </c>
      <c r="AV13" s="152">
        <v>10</v>
      </c>
      <c r="AW13" s="156">
        <v>12</v>
      </c>
      <c r="AX13" s="100">
        <v>4</v>
      </c>
      <c r="AY13" s="101">
        <v>4</v>
      </c>
      <c r="AZ13" s="102">
        <v>10</v>
      </c>
      <c r="BA13" s="157">
        <v>12</v>
      </c>
      <c r="BB13" s="104">
        <v>15</v>
      </c>
      <c r="BC13" s="104">
        <v>14</v>
      </c>
      <c r="BD13" s="105">
        <v>10</v>
      </c>
      <c r="BE13" s="105">
        <v>9</v>
      </c>
      <c r="BF13" s="106">
        <v>3</v>
      </c>
      <c r="BG13" s="107" t="s">
        <v>5</v>
      </c>
      <c r="BH13" s="153">
        <v>26</v>
      </c>
      <c r="BI13" s="158">
        <v>23</v>
      </c>
      <c r="BJ13" s="5">
        <v>12</v>
      </c>
      <c r="BK13" s="5">
        <v>10</v>
      </c>
      <c r="BL13" s="159">
        <v>4</v>
      </c>
      <c r="BM13" s="159">
        <v>4</v>
      </c>
    </row>
    <row r="14" spans="1:65" x14ac:dyDescent="0.2">
      <c r="A14" s="12">
        <v>45667</v>
      </c>
      <c r="B14" s="160">
        <v>13</v>
      </c>
      <c r="C14" s="160">
        <v>11</v>
      </c>
      <c r="D14" s="5">
        <v>13</v>
      </c>
      <c r="E14" s="5">
        <v>9</v>
      </c>
      <c r="F14" s="161">
        <v>15</v>
      </c>
      <c r="G14" s="161">
        <v>14</v>
      </c>
      <c r="H14" s="64">
        <v>11</v>
      </c>
      <c r="I14" s="64">
        <v>12</v>
      </c>
      <c r="J14" s="194">
        <v>13</v>
      </c>
      <c r="K14" s="195">
        <v>10</v>
      </c>
      <c r="L14" s="162">
        <v>45</v>
      </c>
      <c r="M14" s="163">
        <v>38</v>
      </c>
      <c r="N14" s="164">
        <v>20</v>
      </c>
      <c r="O14" s="165">
        <v>17</v>
      </c>
      <c r="P14" s="142">
        <v>16</v>
      </c>
      <c r="Q14" s="166">
        <v>11</v>
      </c>
      <c r="R14" s="167">
        <v>10</v>
      </c>
      <c r="S14" s="168">
        <v>8</v>
      </c>
      <c r="T14" s="143">
        <v>8</v>
      </c>
      <c r="U14" s="77">
        <v>6</v>
      </c>
      <c r="V14" s="78">
        <v>12</v>
      </c>
      <c r="W14" s="169">
        <v>10</v>
      </c>
      <c r="X14" s="104">
        <v>10</v>
      </c>
      <c r="Y14" s="155">
        <v>9</v>
      </c>
      <c r="Z14" s="82" t="s">
        <v>5</v>
      </c>
      <c r="AA14" s="82" t="s">
        <v>5</v>
      </c>
      <c r="AB14" s="170">
        <v>13</v>
      </c>
      <c r="AC14" s="170">
        <v>11</v>
      </c>
      <c r="AD14" s="171">
        <v>14</v>
      </c>
      <c r="AE14" s="171">
        <v>11</v>
      </c>
      <c r="AF14" s="148">
        <v>13</v>
      </c>
      <c r="AG14" s="88">
        <v>9</v>
      </c>
      <c r="AH14" s="89">
        <v>26</v>
      </c>
      <c r="AI14" s="172">
        <v>23</v>
      </c>
      <c r="AJ14" s="149">
        <v>11</v>
      </c>
      <c r="AK14" s="149">
        <v>10</v>
      </c>
      <c r="AL14" s="150">
        <v>10</v>
      </c>
      <c r="AM14" s="93">
        <v>8</v>
      </c>
      <c r="AN14" s="174">
        <v>19</v>
      </c>
      <c r="AO14" s="174">
        <v>16</v>
      </c>
      <c r="AP14" s="175">
        <v>15</v>
      </c>
      <c r="AQ14" s="175">
        <v>14</v>
      </c>
      <c r="AR14" s="176">
        <v>20</v>
      </c>
      <c r="AS14" s="176">
        <v>15</v>
      </c>
      <c r="AT14" s="6">
        <v>6</v>
      </c>
      <c r="AU14" s="17">
        <v>5</v>
      </c>
      <c r="AV14" s="98">
        <v>9</v>
      </c>
      <c r="AW14" s="177">
        <v>8</v>
      </c>
      <c r="AX14" s="178">
        <v>13</v>
      </c>
      <c r="AY14" s="179">
        <v>12</v>
      </c>
      <c r="AZ14" s="196">
        <v>14</v>
      </c>
      <c r="BA14" s="103">
        <v>12</v>
      </c>
      <c r="BB14" s="160">
        <v>6</v>
      </c>
      <c r="BC14" s="160">
        <v>4</v>
      </c>
      <c r="BD14" s="105">
        <v>16</v>
      </c>
      <c r="BE14" s="180">
        <v>15</v>
      </c>
      <c r="BF14" s="106">
        <v>17</v>
      </c>
      <c r="BG14" s="106">
        <v>15</v>
      </c>
      <c r="BH14" s="181">
        <v>16</v>
      </c>
      <c r="BI14" s="109">
        <v>15</v>
      </c>
      <c r="BJ14" s="5">
        <v>12</v>
      </c>
      <c r="BK14" s="5">
        <v>6</v>
      </c>
      <c r="BL14" s="159">
        <v>12</v>
      </c>
      <c r="BM14" s="159">
        <v>11</v>
      </c>
    </row>
    <row r="15" spans="1:65" x14ac:dyDescent="0.2">
      <c r="A15" s="4"/>
      <c r="B15" s="15">
        <v>61</v>
      </c>
      <c r="C15" s="15">
        <v>58</v>
      </c>
      <c r="D15" s="15">
        <v>57</v>
      </c>
      <c r="E15" s="15">
        <v>54</v>
      </c>
      <c r="F15" s="15">
        <v>56</v>
      </c>
      <c r="G15" s="15">
        <v>51</v>
      </c>
      <c r="H15" s="182">
        <v>63</v>
      </c>
      <c r="I15" s="15">
        <v>62</v>
      </c>
      <c r="J15" s="183">
        <v>60</v>
      </c>
      <c r="K15" s="16">
        <v>51</v>
      </c>
      <c r="L15" s="15">
        <v>117</v>
      </c>
      <c r="M15" s="15">
        <v>105</v>
      </c>
      <c r="N15" s="15">
        <v>99</v>
      </c>
      <c r="O15" s="15">
        <v>91</v>
      </c>
      <c r="P15" s="15">
        <v>65</v>
      </c>
      <c r="Q15" s="15">
        <v>58</v>
      </c>
      <c r="R15" s="183">
        <v>61</v>
      </c>
      <c r="S15" s="16">
        <v>53</v>
      </c>
      <c r="T15" s="16">
        <v>38</v>
      </c>
      <c r="U15" s="15">
        <v>28</v>
      </c>
      <c r="V15" s="16">
        <v>58</v>
      </c>
      <c r="W15" s="15">
        <v>48</v>
      </c>
      <c r="X15" s="16">
        <v>54</v>
      </c>
      <c r="Y15" s="15">
        <v>53</v>
      </c>
      <c r="Z15" s="197">
        <v>0</v>
      </c>
      <c r="AA15" s="185">
        <v>0</v>
      </c>
      <c r="AB15" s="16">
        <v>56</v>
      </c>
      <c r="AC15" s="15">
        <v>53</v>
      </c>
      <c r="AD15" s="16">
        <v>70</v>
      </c>
      <c r="AE15" s="15">
        <v>64</v>
      </c>
      <c r="AF15" s="16">
        <v>51</v>
      </c>
      <c r="AG15" s="15">
        <v>43</v>
      </c>
      <c r="AH15" s="16">
        <v>95</v>
      </c>
      <c r="AI15" s="15">
        <v>88</v>
      </c>
      <c r="AJ15" s="16">
        <v>59</v>
      </c>
      <c r="AK15" s="15">
        <v>53</v>
      </c>
      <c r="AL15" s="16">
        <v>61</v>
      </c>
      <c r="AM15" s="15">
        <v>56</v>
      </c>
      <c r="AN15" s="15">
        <v>72</v>
      </c>
      <c r="AO15" s="15">
        <v>70</v>
      </c>
      <c r="AP15" s="15">
        <v>62</v>
      </c>
      <c r="AQ15" s="15">
        <v>55</v>
      </c>
      <c r="AR15" s="15">
        <v>85</v>
      </c>
      <c r="AS15" s="15">
        <v>78</v>
      </c>
      <c r="AT15" s="15">
        <v>31</v>
      </c>
      <c r="AU15" s="15">
        <v>28</v>
      </c>
      <c r="AV15" s="188">
        <v>42</v>
      </c>
      <c r="AW15" s="189">
        <v>46</v>
      </c>
      <c r="AX15" s="15">
        <v>43</v>
      </c>
      <c r="AY15" s="190">
        <v>45</v>
      </c>
      <c r="AZ15" s="15">
        <v>57</v>
      </c>
      <c r="BA15" s="187">
        <v>56</v>
      </c>
      <c r="BB15" s="15">
        <v>50</v>
      </c>
      <c r="BC15" s="15">
        <v>47</v>
      </c>
      <c r="BD15" s="15">
        <v>75</v>
      </c>
      <c r="BE15" s="15">
        <v>76</v>
      </c>
      <c r="BF15" s="182">
        <v>56</v>
      </c>
      <c r="BG15" s="15">
        <v>45</v>
      </c>
      <c r="BH15" s="191">
        <v>89</v>
      </c>
      <c r="BI15" s="192">
        <v>82</v>
      </c>
      <c r="BJ15" s="15">
        <v>56</v>
      </c>
      <c r="BK15" s="15">
        <v>46</v>
      </c>
      <c r="BL15" s="15">
        <v>50</v>
      </c>
      <c r="BM15" s="15">
        <v>46</v>
      </c>
    </row>
    <row r="16" spans="1:65" x14ac:dyDescent="0.2">
      <c r="A16" s="12">
        <v>45670</v>
      </c>
      <c r="B16" s="61">
        <v>13</v>
      </c>
      <c r="C16" s="61">
        <v>13</v>
      </c>
      <c r="D16" s="5">
        <v>16</v>
      </c>
      <c r="E16" s="5">
        <v>16</v>
      </c>
      <c r="F16" s="63">
        <v>14</v>
      </c>
      <c r="G16" s="63">
        <v>13</v>
      </c>
      <c r="H16" s="136">
        <v>16</v>
      </c>
      <c r="I16" s="136">
        <v>16</v>
      </c>
      <c r="J16" s="66">
        <v>13</v>
      </c>
      <c r="K16" s="137">
        <v>10</v>
      </c>
      <c r="L16" s="138">
        <v>45</v>
      </c>
      <c r="M16" s="139">
        <v>42</v>
      </c>
      <c r="N16" s="140">
        <v>21</v>
      </c>
      <c r="O16" s="141">
        <v>22</v>
      </c>
      <c r="P16" s="142">
        <v>18</v>
      </c>
      <c r="Q16" s="73">
        <v>18</v>
      </c>
      <c r="R16" s="74">
        <v>16</v>
      </c>
      <c r="S16" s="75">
        <v>16</v>
      </c>
      <c r="T16" s="143">
        <v>9</v>
      </c>
      <c r="U16" s="77">
        <v>6</v>
      </c>
      <c r="V16" s="78">
        <v>7</v>
      </c>
      <c r="W16" s="5">
        <v>7</v>
      </c>
      <c r="X16" s="104">
        <v>14</v>
      </c>
      <c r="Y16" s="155">
        <v>10</v>
      </c>
      <c r="Z16" s="82" t="s">
        <v>5</v>
      </c>
      <c r="AA16" s="82" t="s">
        <v>5</v>
      </c>
      <c r="AB16" s="147">
        <v>17</v>
      </c>
      <c r="AC16" s="84">
        <v>16</v>
      </c>
      <c r="AD16" s="85">
        <v>14</v>
      </c>
      <c r="AE16" s="86">
        <v>15</v>
      </c>
      <c r="AF16" s="148">
        <v>11</v>
      </c>
      <c r="AG16" s="88">
        <v>10</v>
      </c>
      <c r="AH16" s="89">
        <v>27</v>
      </c>
      <c r="AI16" s="90">
        <v>24</v>
      </c>
      <c r="AJ16" s="149">
        <v>16</v>
      </c>
      <c r="AK16" s="149">
        <v>12</v>
      </c>
      <c r="AL16" s="150">
        <v>15</v>
      </c>
      <c r="AM16" s="93">
        <v>13</v>
      </c>
      <c r="AN16" s="94">
        <v>14</v>
      </c>
      <c r="AO16" s="94">
        <v>15</v>
      </c>
      <c r="AP16" s="95">
        <v>19</v>
      </c>
      <c r="AQ16" s="95">
        <v>19</v>
      </c>
      <c r="AR16" s="96">
        <v>20</v>
      </c>
      <c r="AS16" s="151">
        <v>17</v>
      </c>
      <c r="AT16" s="6">
        <v>6</v>
      </c>
      <c r="AU16" s="13">
        <v>5</v>
      </c>
      <c r="AV16" s="152">
        <v>10</v>
      </c>
      <c r="AW16" s="156">
        <v>8</v>
      </c>
      <c r="AX16" s="100">
        <v>10</v>
      </c>
      <c r="AY16" s="101">
        <v>9</v>
      </c>
      <c r="AZ16" s="102">
        <v>12</v>
      </c>
      <c r="BA16" s="157">
        <v>11</v>
      </c>
      <c r="BB16" s="104">
        <v>14</v>
      </c>
      <c r="BC16" s="104">
        <v>15</v>
      </c>
      <c r="BD16" s="105">
        <v>15</v>
      </c>
      <c r="BE16" s="105">
        <v>12</v>
      </c>
      <c r="BF16" s="106">
        <v>10</v>
      </c>
      <c r="BG16" s="107">
        <v>9</v>
      </c>
      <c r="BH16" s="153">
        <v>19</v>
      </c>
      <c r="BI16" s="158">
        <v>16</v>
      </c>
      <c r="BJ16" s="5">
        <v>13</v>
      </c>
      <c r="BK16" s="5">
        <v>12</v>
      </c>
      <c r="BL16" s="159">
        <v>12</v>
      </c>
      <c r="BM16" s="159">
        <v>12</v>
      </c>
    </row>
    <row r="17" spans="1:65" x14ac:dyDescent="0.2">
      <c r="A17" s="12">
        <v>45671</v>
      </c>
      <c r="B17" s="61">
        <v>15</v>
      </c>
      <c r="C17" s="61">
        <v>14</v>
      </c>
      <c r="D17" s="5">
        <v>6</v>
      </c>
      <c r="E17" s="5">
        <v>6</v>
      </c>
      <c r="F17" s="63">
        <v>12</v>
      </c>
      <c r="G17" s="63">
        <v>10</v>
      </c>
      <c r="H17" s="136">
        <v>15</v>
      </c>
      <c r="I17" s="136">
        <v>14</v>
      </c>
      <c r="J17" s="66">
        <v>12</v>
      </c>
      <c r="K17" s="137">
        <v>12</v>
      </c>
      <c r="L17" s="138">
        <v>8</v>
      </c>
      <c r="M17" s="139">
        <v>7</v>
      </c>
      <c r="N17" s="140">
        <v>19</v>
      </c>
      <c r="O17" s="141">
        <v>18</v>
      </c>
      <c r="P17" s="142">
        <v>7</v>
      </c>
      <c r="Q17" s="73">
        <v>7</v>
      </c>
      <c r="R17" s="74">
        <v>5</v>
      </c>
      <c r="S17" s="75">
        <v>5</v>
      </c>
      <c r="T17" s="143">
        <v>11</v>
      </c>
      <c r="U17" s="77">
        <v>8</v>
      </c>
      <c r="V17" s="78">
        <v>9</v>
      </c>
      <c r="W17" s="5">
        <v>9</v>
      </c>
      <c r="X17" s="104">
        <v>15</v>
      </c>
      <c r="Y17" s="155">
        <v>14</v>
      </c>
      <c r="Z17" s="82" t="s">
        <v>5</v>
      </c>
      <c r="AA17" s="82" t="s">
        <v>5</v>
      </c>
      <c r="AB17" s="147">
        <v>12</v>
      </c>
      <c r="AC17" s="84">
        <v>13</v>
      </c>
      <c r="AD17" s="171">
        <v>2</v>
      </c>
      <c r="AE17" s="171">
        <v>2</v>
      </c>
      <c r="AF17" s="148">
        <v>11</v>
      </c>
      <c r="AG17" s="88">
        <v>10</v>
      </c>
      <c r="AH17" s="89">
        <v>26</v>
      </c>
      <c r="AI17" s="90">
        <v>25</v>
      </c>
      <c r="AJ17" s="149">
        <v>19</v>
      </c>
      <c r="AK17" s="149">
        <v>16</v>
      </c>
      <c r="AL17" s="150">
        <v>7</v>
      </c>
      <c r="AM17" s="93">
        <v>7</v>
      </c>
      <c r="AN17" s="94">
        <v>23</v>
      </c>
      <c r="AO17" s="94">
        <v>25</v>
      </c>
      <c r="AP17" s="95">
        <v>8</v>
      </c>
      <c r="AQ17" s="95">
        <v>9</v>
      </c>
      <c r="AR17" s="96">
        <v>12</v>
      </c>
      <c r="AS17" s="151">
        <v>11</v>
      </c>
      <c r="AT17" s="6">
        <v>2</v>
      </c>
      <c r="AU17" s="13">
        <v>2</v>
      </c>
      <c r="AV17" s="152">
        <v>13</v>
      </c>
      <c r="AW17" s="156">
        <v>13</v>
      </c>
      <c r="AX17" s="100">
        <v>10</v>
      </c>
      <c r="AY17" s="101">
        <v>12</v>
      </c>
      <c r="AZ17" s="102">
        <v>14</v>
      </c>
      <c r="BA17" s="157">
        <v>12</v>
      </c>
      <c r="BB17" s="104">
        <v>2</v>
      </c>
      <c r="BC17" s="104">
        <v>2</v>
      </c>
      <c r="BD17" s="105">
        <v>17</v>
      </c>
      <c r="BE17" s="105">
        <v>19</v>
      </c>
      <c r="BF17" s="106">
        <v>13</v>
      </c>
      <c r="BG17" s="107">
        <v>12</v>
      </c>
      <c r="BH17" s="153">
        <v>25</v>
      </c>
      <c r="BI17" s="158">
        <v>25</v>
      </c>
      <c r="BJ17" s="5">
        <v>5</v>
      </c>
      <c r="BK17" s="5">
        <v>5</v>
      </c>
      <c r="BL17" s="159">
        <v>10</v>
      </c>
      <c r="BM17" s="159">
        <v>11</v>
      </c>
    </row>
    <row r="18" spans="1:65" x14ac:dyDescent="0.2">
      <c r="A18" s="12">
        <v>45672</v>
      </c>
      <c r="B18" s="61">
        <v>6</v>
      </c>
      <c r="C18" s="61">
        <v>6</v>
      </c>
      <c r="D18" s="5">
        <v>14</v>
      </c>
      <c r="E18" s="5">
        <v>13</v>
      </c>
      <c r="F18" s="63">
        <v>10</v>
      </c>
      <c r="G18" s="63">
        <v>10</v>
      </c>
      <c r="H18" s="136">
        <v>6</v>
      </c>
      <c r="I18" s="136">
        <v>6</v>
      </c>
      <c r="J18" s="66">
        <v>5</v>
      </c>
      <c r="K18" s="137">
        <v>5</v>
      </c>
      <c r="L18" s="138">
        <v>32</v>
      </c>
      <c r="M18" s="139">
        <v>30</v>
      </c>
      <c r="N18" s="140">
        <v>16</v>
      </c>
      <c r="O18" s="141">
        <v>16</v>
      </c>
      <c r="P18" s="142">
        <v>15</v>
      </c>
      <c r="Q18" s="73">
        <v>13</v>
      </c>
      <c r="R18" s="74">
        <v>10</v>
      </c>
      <c r="S18" s="75">
        <v>9</v>
      </c>
      <c r="T18" s="143">
        <v>9</v>
      </c>
      <c r="U18" s="77">
        <v>3</v>
      </c>
      <c r="V18" s="78">
        <v>6</v>
      </c>
      <c r="W18" s="5">
        <v>4</v>
      </c>
      <c r="X18" s="104">
        <v>12</v>
      </c>
      <c r="Y18" s="155">
        <v>12</v>
      </c>
      <c r="Z18" s="82" t="s">
        <v>5</v>
      </c>
      <c r="AA18" s="82" t="s">
        <v>5</v>
      </c>
      <c r="AB18" s="147">
        <v>15</v>
      </c>
      <c r="AC18" s="84">
        <v>14</v>
      </c>
      <c r="AD18" s="85">
        <v>17</v>
      </c>
      <c r="AE18" s="86">
        <v>15</v>
      </c>
      <c r="AF18" s="148">
        <v>3</v>
      </c>
      <c r="AG18" s="88">
        <v>2</v>
      </c>
      <c r="AH18" s="89">
        <v>7</v>
      </c>
      <c r="AI18" s="90">
        <v>4</v>
      </c>
      <c r="AJ18" s="149">
        <v>14</v>
      </c>
      <c r="AK18" s="149">
        <v>13</v>
      </c>
      <c r="AL18" s="150">
        <v>9</v>
      </c>
      <c r="AM18" s="93">
        <v>10</v>
      </c>
      <c r="AN18" s="94">
        <v>20</v>
      </c>
      <c r="AO18" s="94">
        <v>18</v>
      </c>
      <c r="AP18" s="95">
        <v>12</v>
      </c>
      <c r="AQ18" s="95">
        <v>11</v>
      </c>
      <c r="AR18" s="96">
        <v>12</v>
      </c>
      <c r="AS18" s="151">
        <v>11</v>
      </c>
      <c r="AT18" s="6">
        <v>7</v>
      </c>
      <c r="AU18" s="13">
        <v>8</v>
      </c>
      <c r="AV18" s="152">
        <v>5</v>
      </c>
      <c r="AW18" s="156">
        <v>5</v>
      </c>
      <c r="AX18" s="100">
        <v>13</v>
      </c>
      <c r="AY18" s="101">
        <v>11</v>
      </c>
      <c r="AZ18" s="102">
        <v>4</v>
      </c>
      <c r="BA18" s="157">
        <v>4</v>
      </c>
      <c r="BB18" s="104">
        <v>9</v>
      </c>
      <c r="BC18" s="104">
        <v>8</v>
      </c>
      <c r="BD18" s="105">
        <v>16</v>
      </c>
      <c r="BE18" s="105">
        <v>16</v>
      </c>
      <c r="BF18" s="106">
        <v>12</v>
      </c>
      <c r="BG18" s="107">
        <v>13</v>
      </c>
      <c r="BH18" s="153">
        <v>9</v>
      </c>
      <c r="BI18" s="158">
        <v>8</v>
      </c>
      <c r="BJ18" s="5">
        <v>11</v>
      </c>
      <c r="BK18" s="5">
        <v>10</v>
      </c>
      <c r="BL18" s="159">
        <v>8</v>
      </c>
      <c r="BM18" s="159">
        <v>7</v>
      </c>
    </row>
    <row r="19" spans="1:65" x14ac:dyDescent="0.2">
      <c r="A19" s="12">
        <v>45673</v>
      </c>
      <c r="B19" s="61">
        <v>15</v>
      </c>
      <c r="C19" s="61">
        <v>13</v>
      </c>
      <c r="D19" s="5">
        <v>15</v>
      </c>
      <c r="E19" s="5">
        <v>13</v>
      </c>
      <c r="F19" s="63">
        <v>7</v>
      </c>
      <c r="G19" s="63">
        <v>7</v>
      </c>
      <c r="H19" s="136">
        <v>15</v>
      </c>
      <c r="I19" s="136">
        <v>15</v>
      </c>
      <c r="J19" s="66">
        <v>17</v>
      </c>
      <c r="K19" s="137">
        <v>15</v>
      </c>
      <c r="L19" s="138">
        <v>7</v>
      </c>
      <c r="M19" s="139">
        <v>7</v>
      </c>
      <c r="N19" s="140">
        <v>11</v>
      </c>
      <c r="O19" s="141">
        <v>11</v>
      </c>
      <c r="P19" s="142">
        <v>14</v>
      </c>
      <c r="Q19" s="73">
        <v>14</v>
      </c>
      <c r="R19" s="74">
        <v>12</v>
      </c>
      <c r="S19" s="75">
        <v>12</v>
      </c>
      <c r="T19" s="143">
        <v>6</v>
      </c>
      <c r="U19" s="77">
        <v>5</v>
      </c>
      <c r="V19" s="78">
        <v>15</v>
      </c>
      <c r="W19" s="5">
        <v>12</v>
      </c>
      <c r="X19" s="104">
        <v>5</v>
      </c>
      <c r="Y19" s="155">
        <v>5</v>
      </c>
      <c r="Z19" s="82" t="s">
        <v>5</v>
      </c>
      <c r="AA19" s="82" t="s">
        <v>5</v>
      </c>
      <c r="AB19" s="147">
        <v>5</v>
      </c>
      <c r="AC19" s="84">
        <v>5</v>
      </c>
      <c r="AD19" s="85">
        <v>11</v>
      </c>
      <c r="AE19" s="86">
        <v>11</v>
      </c>
      <c r="AF19" s="148">
        <v>7</v>
      </c>
      <c r="AG19" s="88">
        <v>7</v>
      </c>
      <c r="AH19" s="89">
        <v>30</v>
      </c>
      <c r="AI19" s="90">
        <v>27</v>
      </c>
      <c r="AJ19" s="149">
        <v>6</v>
      </c>
      <c r="AK19" s="149">
        <v>5</v>
      </c>
      <c r="AL19" s="150">
        <v>10</v>
      </c>
      <c r="AM19" s="93">
        <v>10</v>
      </c>
      <c r="AN19" s="94">
        <v>6</v>
      </c>
      <c r="AO19" s="94">
        <v>6</v>
      </c>
      <c r="AP19" s="95">
        <v>9</v>
      </c>
      <c r="AQ19" s="95">
        <v>7</v>
      </c>
      <c r="AR19" s="96">
        <v>20</v>
      </c>
      <c r="AS19" s="151">
        <v>19</v>
      </c>
      <c r="AT19" s="6">
        <v>8</v>
      </c>
      <c r="AU19" s="13">
        <v>3</v>
      </c>
      <c r="AV19" s="152">
        <v>12</v>
      </c>
      <c r="AW19" s="156">
        <v>14</v>
      </c>
      <c r="AX19" s="100">
        <v>5</v>
      </c>
      <c r="AY19" s="101">
        <v>5</v>
      </c>
      <c r="AZ19" s="102">
        <v>10</v>
      </c>
      <c r="BA19" s="157">
        <v>10</v>
      </c>
      <c r="BB19" s="104">
        <v>14</v>
      </c>
      <c r="BC19" s="104">
        <v>16</v>
      </c>
      <c r="BD19" s="105">
        <v>8</v>
      </c>
      <c r="BE19" s="105">
        <v>7</v>
      </c>
      <c r="BF19" s="106">
        <v>9</v>
      </c>
      <c r="BG19" s="107">
        <v>10</v>
      </c>
      <c r="BH19" s="153">
        <v>20</v>
      </c>
      <c r="BI19" s="158">
        <v>20</v>
      </c>
      <c r="BJ19" s="5">
        <v>13</v>
      </c>
      <c r="BK19" s="5">
        <v>12</v>
      </c>
      <c r="BL19" s="159">
        <v>4</v>
      </c>
      <c r="BM19" s="159">
        <v>4</v>
      </c>
    </row>
    <row r="20" spans="1:65" x14ac:dyDescent="0.2">
      <c r="A20" s="12">
        <v>45674</v>
      </c>
      <c r="B20" s="160">
        <v>16</v>
      </c>
      <c r="C20" s="160">
        <v>16</v>
      </c>
      <c r="D20" s="5">
        <v>16</v>
      </c>
      <c r="E20" s="5">
        <v>15</v>
      </c>
      <c r="F20" s="161">
        <v>13</v>
      </c>
      <c r="G20" s="161">
        <v>12</v>
      </c>
      <c r="H20" s="64">
        <v>16</v>
      </c>
      <c r="I20" s="64">
        <v>11</v>
      </c>
      <c r="J20" s="194">
        <v>13</v>
      </c>
      <c r="K20" s="195">
        <v>12</v>
      </c>
      <c r="L20" s="162">
        <v>38</v>
      </c>
      <c r="M20" s="163">
        <v>34</v>
      </c>
      <c r="N20" s="164">
        <v>21</v>
      </c>
      <c r="O20" s="165">
        <v>22</v>
      </c>
      <c r="P20" s="142">
        <v>16</v>
      </c>
      <c r="Q20" s="166">
        <v>12</v>
      </c>
      <c r="R20" s="167">
        <v>15</v>
      </c>
      <c r="S20" s="168">
        <v>12</v>
      </c>
      <c r="T20" s="143">
        <v>8</v>
      </c>
      <c r="U20" s="77">
        <v>6</v>
      </c>
      <c r="V20" s="78">
        <v>17</v>
      </c>
      <c r="W20" s="169">
        <v>16</v>
      </c>
      <c r="X20" s="104">
        <v>17</v>
      </c>
      <c r="Y20" s="155">
        <v>14</v>
      </c>
      <c r="Z20" s="82" t="s">
        <v>5</v>
      </c>
      <c r="AA20" s="82" t="s">
        <v>5</v>
      </c>
      <c r="AB20" s="147">
        <v>12</v>
      </c>
      <c r="AC20" s="84">
        <v>13</v>
      </c>
      <c r="AD20" s="171">
        <v>13</v>
      </c>
      <c r="AE20" s="171">
        <v>10</v>
      </c>
      <c r="AF20" s="148">
        <v>14</v>
      </c>
      <c r="AG20" s="88">
        <v>12</v>
      </c>
      <c r="AH20" s="89">
        <v>28</v>
      </c>
      <c r="AI20" s="172">
        <v>27</v>
      </c>
      <c r="AJ20" s="173">
        <v>16</v>
      </c>
      <c r="AK20" s="173">
        <v>16</v>
      </c>
      <c r="AL20" s="150">
        <v>11</v>
      </c>
      <c r="AM20" s="93">
        <v>10</v>
      </c>
      <c r="AN20" s="174">
        <v>23</v>
      </c>
      <c r="AO20" s="174">
        <v>22</v>
      </c>
      <c r="AP20" s="175">
        <v>17</v>
      </c>
      <c r="AQ20" s="175">
        <v>16</v>
      </c>
      <c r="AR20" s="176">
        <v>19</v>
      </c>
      <c r="AS20" s="176">
        <v>19</v>
      </c>
      <c r="AT20" s="6">
        <v>7</v>
      </c>
      <c r="AU20" s="17">
        <v>7</v>
      </c>
      <c r="AV20" s="98">
        <v>16</v>
      </c>
      <c r="AW20" s="177">
        <v>13</v>
      </c>
      <c r="AX20" s="178">
        <v>14</v>
      </c>
      <c r="AY20" s="179">
        <v>13</v>
      </c>
      <c r="AZ20" s="196">
        <v>11</v>
      </c>
      <c r="BA20" s="103">
        <v>10</v>
      </c>
      <c r="BB20" s="160">
        <v>7</v>
      </c>
      <c r="BC20" s="160">
        <v>6</v>
      </c>
      <c r="BD20" s="105">
        <v>13</v>
      </c>
      <c r="BE20" s="180">
        <v>13</v>
      </c>
      <c r="BF20" s="106">
        <v>15</v>
      </c>
      <c r="BG20" s="106">
        <v>11</v>
      </c>
      <c r="BH20" s="181">
        <v>20</v>
      </c>
      <c r="BI20" s="109">
        <v>19</v>
      </c>
      <c r="BJ20" s="5">
        <v>15</v>
      </c>
      <c r="BK20" s="5">
        <v>15</v>
      </c>
      <c r="BL20" s="154">
        <v>15</v>
      </c>
      <c r="BM20" s="154">
        <v>14</v>
      </c>
    </row>
    <row r="21" spans="1:65" x14ac:dyDescent="0.2">
      <c r="A21" s="4"/>
      <c r="B21" s="15">
        <v>65</v>
      </c>
      <c r="C21" s="15">
        <v>62</v>
      </c>
      <c r="D21" s="15">
        <v>67</v>
      </c>
      <c r="E21" s="15">
        <v>63</v>
      </c>
      <c r="F21" s="15">
        <v>56</v>
      </c>
      <c r="G21" s="15">
        <v>52</v>
      </c>
      <c r="H21" s="182">
        <v>68</v>
      </c>
      <c r="I21" s="15">
        <v>62</v>
      </c>
      <c r="J21" s="183">
        <v>60</v>
      </c>
      <c r="K21" s="16">
        <v>54</v>
      </c>
      <c r="L21" s="15">
        <v>130</v>
      </c>
      <c r="M21" s="15">
        <v>120</v>
      </c>
      <c r="N21" s="15">
        <v>88</v>
      </c>
      <c r="O21" s="15">
        <v>89</v>
      </c>
      <c r="P21" s="15">
        <v>70</v>
      </c>
      <c r="Q21" s="15">
        <v>64</v>
      </c>
      <c r="R21" s="183">
        <v>58</v>
      </c>
      <c r="S21" s="16">
        <v>54</v>
      </c>
      <c r="T21" s="16">
        <v>43</v>
      </c>
      <c r="U21" s="15">
        <v>28</v>
      </c>
      <c r="V21" s="16">
        <v>54</v>
      </c>
      <c r="W21" s="15">
        <v>48</v>
      </c>
      <c r="X21" s="16">
        <v>63</v>
      </c>
      <c r="Y21" s="15">
        <v>55</v>
      </c>
      <c r="Z21" s="185">
        <v>0</v>
      </c>
      <c r="AA21" s="185">
        <v>0</v>
      </c>
      <c r="AB21" s="16">
        <v>61</v>
      </c>
      <c r="AC21" s="15">
        <v>61</v>
      </c>
      <c r="AD21" s="16">
        <v>57</v>
      </c>
      <c r="AE21" s="15">
        <v>53</v>
      </c>
      <c r="AF21" s="16">
        <v>46</v>
      </c>
      <c r="AG21" s="15">
        <v>41</v>
      </c>
      <c r="AH21" s="16">
        <v>118</v>
      </c>
      <c r="AI21" s="15">
        <v>107</v>
      </c>
      <c r="AJ21" s="16">
        <v>71</v>
      </c>
      <c r="AK21" s="15">
        <v>62</v>
      </c>
      <c r="AL21" s="16">
        <v>52</v>
      </c>
      <c r="AM21" s="15">
        <v>50</v>
      </c>
      <c r="AN21" s="16">
        <v>86</v>
      </c>
      <c r="AO21" s="15">
        <v>86</v>
      </c>
      <c r="AP21" s="16">
        <v>65</v>
      </c>
      <c r="AQ21" s="15">
        <v>62</v>
      </c>
      <c r="AR21" s="16">
        <v>83</v>
      </c>
      <c r="AS21" s="15">
        <v>77</v>
      </c>
      <c r="AT21" s="16">
        <v>30</v>
      </c>
      <c r="AU21" s="15">
        <v>25</v>
      </c>
      <c r="AV21" s="188">
        <v>56</v>
      </c>
      <c r="AW21" s="189">
        <v>53</v>
      </c>
      <c r="AX21" s="15">
        <v>52</v>
      </c>
      <c r="AY21" s="190">
        <v>50</v>
      </c>
      <c r="AZ21" s="15">
        <v>51</v>
      </c>
      <c r="BA21" s="187">
        <v>47</v>
      </c>
      <c r="BB21" s="15">
        <v>46</v>
      </c>
      <c r="BC21" s="15">
        <v>47</v>
      </c>
      <c r="BD21" s="15">
        <v>69</v>
      </c>
      <c r="BE21" s="15">
        <v>67</v>
      </c>
      <c r="BF21" s="182">
        <v>59</v>
      </c>
      <c r="BG21" s="15">
        <v>55</v>
      </c>
      <c r="BH21" s="191">
        <v>93</v>
      </c>
      <c r="BI21" s="192">
        <v>88</v>
      </c>
      <c r="BJ21" s="15">
        <v>57</v>
      </c>
      <c r="BK21" s="15">
        <v>54</v>
      </c>
      <c r="BL21" s="15">
        <v>49</v>
      </c>
      <c r="BM21" s="15">
        <v>48</v>
      </c>
    </row>
    <row r="22" spans="1:65" x14ac:dyDescent="0.2">
      <c r="A22" s="12">
        <v>45677</v>
      </c>
      <c r="B22" s="61">
        <v>15</v>
      </c>
      <c r="C22" s="61">
        <v>14</v>
      </c>
      <c r="D22" s="5">
        <v>15</v>
      </c>
      <c r="E22" s="5">
        <v>15</v>
      </c>
      <c r="F22" s="63">
        <v>13</v>
      </c>
      <c r="G22" s="63">
        <v>11</v>
      </c>
      <c r="H22" s="136">
        <v>15</v>
      </c>
      <c r="I22" s="136">
        <v>15</v>
      </c>
      <c r="J22" s="66">
        <v>13</v>
      </c>
      <c r="K22" s="137">
        <v>15</v>
      </c>
      <c r="L22" s="138">
        <v>44</v>
      </c>
      <c r="M22" s="139">
        <v>40</v>
      </c>
      <c r="N22" s="140">
        <v>16</v>
      </c>
      <c r="O22" s="141">
        <v>11</v>
      </c>
      <c r="P22" s="142">
        <v>17</v>
      </c>
      <c r="Q22" s="73">
        <v>15</v>
      </c>
      <c r="R22" s="74">
        <v>16</v>
      </c>
      <c r="S22" s="75">
        <v>13</v>
      </c>
      <c r="T22" s="143">
        <v>10</v>
      </c>
      <c r="U22" s="77">
        <v>8</v>
      </c>
      <c r="V22" s="78">
        <v>14</v>
      </c>
      <c r="W22" s="5">
        <v>11</v>
      </c>
      <c r="X22" s="104">
        <v>12</v>
      </c>
      <c r="Y22" s="155">
        <v>7</v>
      </c>
      <c r="Z22" s="82" t="s">
        <v>5</v>
      </c>
      <c r="AA22" s="82">
        <v>1</v>
      </c>
      <c r="AB22" s="147">
        <v>19</v>
      </c>
      <c r="AC22" s="84">
        <v>18</v>
      </c>
      <c r="AD22" s="85">
        <v>23</v>
      </c>
      <c r="AE22" s="86">
        <v>19</v>
      </c>
      <c r="AF22" s="148" t="s">
        <v>5</v>
      </c>
      <c r="AG22" s="88" t="s">
        <v>5</v>
      </c>
      <c r="AH22" s="89">
        <v>33</v>
      </c>
      <c r="AI22" s="90">
        <v>32</v>
      </c>
      <c r="AJ22" s="149">
        <v>15</v>
      </c>
      <c r="AK22" s="149">
        <v>13</v>
      </c>
      <c r="AL22" s="150">
        <v>11</v>
      </c>
      <c r="AM22" s="93">
        <v>10</v>
      </c>
      <c r="AN22" s="94">
        <v>14</v>
      </c>
      <c r="AO22" s="94">
        <v>16</v>
      </c>
      <c r="AP22" s="95">
        <v>20</v>
      </c>
      <c r="AQ22" s="95">
        <v>17</v>
      </c>
      <c r="AR22" s="96">
        <v>16</v>
      </c>
      <c r="AS22" s="151">
        <v>17</v>
      </c>
      <c r="AT22" s="6">
        <v>7</v>
      </c>
      <c r="AU22" s="13">
        <v>9</v>
      </c>
      <c r="AV22" s="152">
        <v>13</v>
      </c>
      <c r="AW22" s="156">
        <v>13</v>
      </c>
      <c r="AX22" s="100">
        <v>12</v>
      </c>
      <c r="AY22" s="101">
        <v>14</v>
      </c>
      <c r="AZ22" s="102">
        <v>11</v>
      </c>
      <c r="BA22" s="157">
        <v>9</v>
      </c>
      <c r="BB22" s="104">
        <v>16</v>
      </c>
      <c r="BC22" s="104">
        <v>14</v>
      </c>
      <c r="BD22" s="105">
        <v>22</v>
      </c>
      <c r="BE22" s="105">
        <v>19</v>
      </c>
      <c r="BF22" s="106">
        <v>14</v>
      </c>
      <c r="BG22" s="107">
        <v>13</v>
      </c>
      <c r="BH22" s="153">
        <v>21</v>
      </c>
      <c r="BI22" s="158">
        <v>20</v>
      </c>
      <c r="BJ22" s="5">
        <v>14</v>
      </c>
      <c r="BK22" s="5">
        <v>13</v>
      </c>
      <c r="BL22" s="159">
        <v>10</v>
      </c>
      <c r="BM22" s="159">
        <v>9</v>
      </c>
    </row>
    <row r="23" spans="1:65" x14ac:dyDescent="0.2">
      <c r="A23" s="12">
        <v>45678</v>
      </c>
      <c r="B23" s="61">
        <v>14</v>
      </c>
      <c r="C23" s="61">
        <v>13</v>
      </c>
      <c r="D23" s="5">
        <v>6</v>
      </c>
      <c r="E23" s="5">
        <v>4</v>
      </c>
      <c r="F23" s="63">
        <v>13</v>
      </c>
      <c r="G23" s="63">
        <v>14</v>
      </c>
      <c r="H23" s="136">
        <v>14</v>
      </c>
      <c r="I23" s="136">
        <v>12</v>
      </c>
      <c r="J23" s="66">
        <v>16</v>
      </c>
      <c r="K23" s="137">
        <v>16</v>
      </c>
      <c r="L23" s="138">
        <v>9</v>
      </c>
      <c r="M23" s="139">
        <v>9</v>
      </c>
      <c r="N23" s="140">
        <v>25</v>
      </c>
      <c r="O23" s="141">
        <v>25</v>
      </c>
      <c r="P23" s="142">
        <v>7</v>
      </c>
      <c r="Q23" s="73">
        <v>4</v>
      </c>
      <c r="R23" s="74">
        <v>7</v>
      </c>
      <c r="S23" s="75">
        <v>6</v>
      </c>
      <c r="T23" s="143">
        <v>8</v>
      </c>
      <c r="U23" s="77">
        <v>5</v>
      </c>
      <c r="V23" s="78">
        <v>11</v>
      </c>
      <c r="W23" s="5">
        <v>10</v>
      </c>
      <c r="X23" s="104">
        <v>13</v>
      </c>
      <c r="Y23" s="155">
        <v>11</v>
      </c>
      <c r="Z23" s="82">
        <v>2</v>
      </c>
      <c r="AA23" s="82">
        <v>2</v>
      </c>
      <c r="AB23" s="147">
        <v>11</v>
      </c>
      <c r="AC23" s="84">
        <v>11</v>
      </c>
      <c r="AD23" s="85">
        <v>5</v>
      </c>
      <c r="AE23" s="86">
        <v>3</v>
      </c>
      <c r="AF23" s="148">
        <v>9</v>
      </c>
      <c r="AG23" s="88">
        <v>10</v>
      </c>
      <c r="AH23" s="89">
        <v>25</v>
      </c>
      <c r="AI23" s="90">
        <v>22</v>
      </c>
      <c r="AJ23" s="149">
        <v>11</v>
      </c>
      <c r="AK23" s="149">
        <v>11</v>
      </c>
      <c r="AL23" s="150">
        <v>9</v>
      </c>
      <c r="AM23" s="93">
        <v>11</v>
      </c>
      <c r="AN23" s="94">
        <v>15</v>
      </c>
      <c r="AO23" s="94">
        <v>13</v>
      </c>
      <c r="AP23" s="95">
        <v>10</v>
      </c>
      <c r="AQ23" s="95">
        <v>9</v>
      </c>
      <c r="AR23" s="96">
        <v>17</v>
      </c>
      <c r="AS23" s="151">
        <v>15</v>
      </c>
      <c r="AT23" s="6">
        <v>5</v>
      </c>
      <c r="AU23" s="13">
        <v>5</v>
      </c>
      <c r="AV23" s="152">
        <v>12</v>
      </c>
      <c r="AW23" s="156">
        <v>12</v>
      </c>
      <c r="AX23" s="100">
        <v>9</v>
      </c>
      <c r="AY23" s="101">
        <v>10</v>
      </c>
      <c r="AZ23" s="102">
        <v>15</v>
      </c>
      <c r="BA23" s="157">
        <v>13</v>
      </c>
      <c r="BB23" s="104">
        <v>3</v>
      </c>
      <c r="BC23" s="104">
        <v>3</v>
      </c>
      <c r="BD23" s="105">
        <v>20</v>
      </c>
      <c r="BE23" s="105">
        <v>16</v>
      </c>
      <c r="BF23" s="106">
        <v>11</v>
      </c>
      <c r="BG23" s="107">
        <v>11</v>
      </c>
      <c r="BH23" s="153">
        <v>21</v>
      </c>
      <c r="BI23" s="158">
        <v>21</v>
      </c>
      <c r="BJ23" s="5">
        <v>8</v>
      </c>
      <c r="BK23" s="5">
        <v>6</v>
      </c>
      <c r="BL23" s="159">
        <v>12</v>
      </c>
      <c r="BM23" s="159">
        <v>13</v>
      </c>
    </row>
    <row r="24" spans="1:65" x14ac:dyDescent="0.2">
      <c r="A24" s="12">
        <v>45679</v>
      </c>
      <c r="B24" s="61">
        <v>5</v>
      </c>
      <c r="C24" s="61">
        <v>5</v>
      </c>
      <c r="D24" s="5">
        <v>17</v>
      </c>
      <c r="E24" s="5">
        <v>11</v>
      </c>
      <c r="F24" s="63">
        <v>11</v>
      </c>
      <c r="G24" s="63">
        <v>11</v>
      </c>
      <c r="H24" s="136">
        <v>6</v>
      </c>
      <c r="I24" s="136">
        <v>6</v>
      </c>
      <c r="J24" s="66">
        <v>3</v>
      </c>
      <c r="K24" s="137">
        <v>1</v>
      </c>
      <c r="L24" s="138">
        <v>27</v>
      </c>
      <c r="M24" s="139">
        <v>23</v>
      </c>
      <c r="N24" s="140">
        <v>18</v>
      </c>
      <c r="O24" s="141">
        <v>15</v>
      </c>
      <c r="P24" s="142">
        <v>14</v>
      </c>
      <c r="Q24" s="73">
        <v>11</v>
      </c>
      <c r="R24" s="74">
        <v>10</v>
      </c>
      <c r="S24" s="75">
        <v>6</v>
      </c>
      <c r="T24" s="143">
        <v>3</v>
      </c>
      <c r="U24" s="77">
        <v>3</v>
      </c>
      <c r="V24" s="78">
        <v>5</v>
      </c>
      <c r="W24" s="5">
        <v>3</v>
      </c>
      <c r="X24" s="104">
        <v>10</v>
      </c>
      <c r="Y24" s="155">
        <v>10</v>
      </c>
      <c r="Z24" s="82">
        <v>4</v>
      </c>
      <c r="AA24" s="82">
        <v>3</v>
      </c>
      <c r="AB24" s="147">
        <v>11</v>
      </c>
      <c r="AC24" s="84">
        <v>10</v>
      </c>
      <c r="AD24" s="85">
        <v>8</v>
      </c>
      <c r="AE24" s="86">
        <v>7</v>
      </c>
      <c r="AF24" s="148">
        <v>12</v>
      </c>
      <c r="AG24" s="88">
        <v>11</v>
      </c>
      <c r="AH24" s="89">
        <v>9</v>
      </c>
      <c r="AI24" s="90">
        <v>7</v>
      </c>
      <c r="AJ24" s="149">
        <v>10</v>
      </c>
      <c r="AK24" s="149">
        <v>8</v>
      </c>
      <c r="AL24" s="150">
        <v>8</v>
      </c>
      <c r="AM24" s="93">
        <v>7</v>
      </c>
      <c r="AN24" s="94">
        <v>17</v>
      </c>
      <c r="AO24" s="94">
        <v>15</v>
      </c>
      <c r="AP24" s="95">
        <v>7</v>
      </c>
      <c r="AQ24" s="95">
        <v>5</v>
      </c>
      <c r="AR24" s="96">
        <v>14</v>
      </c>
      <c r="AS24" s="151">
        <v>12</v>
      </c>
      <c r="AT24" s="6">
        <v>10</v>
      </c>
      <c r="AU24" s="13">
        <v>6</v>
      </c>
      <c r="AV24" s="152">
        <v>1</v>
      </c>
      <c r="AW24" s="156" t="s">
        <v>5</v>
      </c>
      <c r="AX24" s="100">
        <v>13</v>
      </c>
      <c r="AY24" s="101">
        <v>12</v>
      </c>
      <c r="AZ24" s="102">
        <v>3</v>
      </c>
      <c r="BA24" s="157">
        <v>2</v>
      </c>
      <c r="BB24" s="104">
        <v>7</v>
      </c>
      <c r="BC24" s="104">
        <v>6</v>
      </c>
      <c r="BD24" s="105">
        <v>14</v>
      </c>
      <c r="BE24" s="105">
        <v>14</v>
      </c>
      <c r="BF24" s="106">
        <v>10</v>
      </c>
      <c r="BG24" s="107">
        <v>9</v>
      </c>
      <c r="BH24" s="153">
        <v>6</v>
      </c>
      <c r="BI24" s="158">
        <v>4</v>
      </c>
      <c r="BJ24" s="5">
        <v>11</v>
      </c>
      <c r="BK24" s="5">
        <v>9</v>
      </c>
      <c r="BL24" s="159">
        <v>8</v>
      </c>
      <c r="BM24" s="159">
        <v>2</v>
      </c>
    </row>
    <row r="25" spans="1:65" x14ac:dyDescent="0.2">
      <c r="A25" s="12">
        <v>45680</v>
      </c>
      <c r="B25" s="61">
        <v>13</v>
      </c>
      <c r="C25" s="61">
        <v>13</v>
      </c>
      <c r="D25" s="5">
        <v>15</v>
      </c>
      <c r="E25" s="5">
        <v>15</v>
      </c>
      <c r="F25" s="63">
        <v>9</v>
      </c>
      <c r="G25" s="63">
        <v>8</v>
      </c>
      <c r="H25" s="136">
        <v>14</v>
      </c>
      <c r="I25" s="136">
        <v>13</v>
      </c>
      <c r="J25" s="66">
        <v>16</v>
      </c>
      <c r="K25" s="137">
        <v>14</v>
      </c>
      <c r="L25" s="138">
        <v>6</v>
      </c>
      <c r="M25" s="139">
        <v>6</v>
      </c>
      <c r="N25" s="140">
        <v>18</v>
      </c>
      <c r="O25" s="141">
        <v>18</v>
      </c>
      <c r="P25" s="142">
        <v>15</v>
      </c>
      <c r="Q25" s="73">
        <v>15</v>
      </c>
      <c r="R25" s="74">
        <v>13</v>
      </c>
      <c r="S25" s="75">
        <v>13</v>
      </c>
      <c r="T25" s="143">
        <v>8</v>
      </c>
      <c r="U25" s="77">
        <v>8</v>
      </c>
      <c r="V25" s="78">
        <v>14</v>
      </c>
      <c r="W25" s="5">
        <v>12</v>
      </c>
      <c r="X25" s="104">
        <v>6</v>
      </c>
      <c r="Y25" s="155">
        <v>6</v>
      </c>
      <c r="Z25" s="82">
        <v>8</v>
      </c>
      <c r="AA25" s="82">
        <v>7</v>
      </c>
      <c r="AB25" s="147">
        <v>5</v>
      </c>
      <c r="AC25" s="84">
        <v>5</v>
      </c>
      <c r="AD25" s="85">
        <v>12</v>
      </c>
      <c r="AE25" s="86">
        <v>11</v>
      </c>
      <c r="AF25" s="148">
        <v>11</v>
      </c>
      <c r="AG25" s="88">
        <v>12</v>
      </c>
      <c r="AH25" s="89">
        <v>32</v>
      </c>
      <c r="AI25" s="90">
        <v>29</v>
      </c>
      <c r="AJ25" s="149">
        <v>9</v>
      </c>
      <c r="AK25" s="149">
        <v>7</v>
      </c>
      <c r="AL25" s="150">
        <v>14</v>
      </c>
      <c r="AM25" s="93">
        <v>14</v>
      </c>
      <c r="AN25" s="94">
        <v>3</v>
      </c>
      <c r="AO25" s="94">
        <v>7</v>
      </c>
      <c r="AP25" s="95">
        <v>13</v>
      </c>
      <c r="AQ25" s="95">
        <v>9</v>
      </c>
      <c r="AR25" s="96">
        <v>19</v>
      </c>
      <c r="AS25" s="151">
        <v>19</v>
      </c>
      <c r="AT25" s="6">
        <v>8</v>
      </c>
      <c r="AU25" s="13">
        <v>0</v>
      </c>
      <c r="AV25" s="152">
        <v>14</v>
      </c>
      <c r="AW25" s="156">
        <v>11</v>
      </c>
      <c r="AX25" s="100">
        <v>4</v>
      </c>
      <c r="AY25" s="101">
        <v>4</v>
      </c>
      <c r="AZ25" s="102">
        <v>15</v>
      </c>
      <c r="BA25" s="157">
        <v>13</v>
      </c>
      <c r="BB25" s="104">
        <v>10</v>
      </c>
      <c r="BC25" s="104">
        <v>13</v>
      </c>
      <c r="BD25" s="105">
        <v>10</v>
      </c>
      <c r="BE25" s="105">
        <v>11</v>
      </c>
      <c r="BF25" s="106">
        <v>9</v>
      </c>
      <c r="BG25" s="107">
        <v>7</v>
      </c>
      <c r="BH25" s="153">
        <v>25</v>
      </c>
      <c r="BI25" s="158">
        <v>21</v>
      </c>
      <c r="BJ25" s="5">
        <v>15</v>
      </c>
      <c r="BK25" s="5">
        <v>14</v>
      </c>
      <c r="BL25" s="159">
        <v>4</v>
      </c>
      <c r="BM25" s="159">
        <v>3</v>
      </c>
    </row>
    <row r="26" spans="1:65" x14ac:dyDescent="0.2">
      <c r="A26" s="12">
        <v>45681</v>
      </c>
      <c r="B26" s="160">
        <v>15</v>
      </c>
      <c r="C26" s="160">
        <v>15</v>
      </c>
      <c r="D26" s="5">
        <v>14</v>
      </c>
      <c r="E26" s="5">
        <v>11</v>
      </c>
      <c r="F26" s="161">
        <v>15</v>
      </c>
      <c r="G26" s="161">
        <v>13</v>
      </c>
      <c r="H26" s="64">
        <v>15</v>
      </c>
      <c r="I26" s="64">
        <v>13</v>
      </c>
      <c r="J26" s="194">
        <v>14</v>
      </c>
      <c r="K26" s="195">
        <v>9</v>
      </c>
      <c r="L26" s="162">
        <v>52</v>
      </c>
      <c r="M26" s="163">
        <v>50</v>
      </c>
      <c r="N26" s="164">
        <v>24</v>
      </c>
      <c r="O26" s="165">
        <v>17</v>
      </c>
      <c r="P26" s="142">
        <v>14</v>
      </c>
      <c r="Q26" s="166">
        <v>12</v>
      </c>
      <c r="R26" s="167">
        <v>11</v>
      </c>
      <c r="S26" s="168">
        <v>14</v>
      </c>
      <c r="T26" s="143">
        <v>7</v>
      </c>
      <c r="U26" s="77">
        <v>10</v>
      </c>
      <c r="V26" s="78">
        <v>16</v>
      </c>
      <c r="W26" s="169">
        <v>12</v>
      </c>
      <c r="X26" s="104" t="s">
        <v>39</v>
      </c>
      <c r="Y26" s="155" t="s">
        <v>39</v>
      </c>
      <c r="Z26" s="82">
        <v>2</v>
      </c>
      <c r="AA26" s="82">
        <v>2</v>
      </c>
      <c r="AB26" s="170">
        <v>14</v>
      </c>
      <c r="AC26" s="170">
        <v>13</v>
      </c>
      <c r="AD26" s="171">
        <v>16</v>
      </c>
      <c r="AE26" s="171">
        <v>15</v>
      </c>
      <c r="AF26" s="148">
        <v>4</v>
      </c>
      <c r="AG26" s="88">
        <v>4</v>
      </c>
      <c r="AH26" s="89">
        <v>32</v>
      </c>
      <c r="AI26" s="172">
        <v>29</v>
      </c>
      <c r="AJ26" s="173">
        <v>20</v>
      </c>
      <c r="AK26" s="173">
        <v>20</v>
      </c>
      <c r="AL26" s="150">
        <v>13</v>
      </c>
      <c r="AM26" s="93">
        <v>13</v>
      </c>
      <c r="AN26" s="174">
        <v>24</v>
      </c>
      <c r="AO26" s="174">
        <v>19</v>
      </c>
      <c r="AP26" s="175">
        <v>15</v>
      </c>
      <c r="AQ26" s="175">
        <v>15</v>
      </c>
      <c r="AR26" s="176">
        <v>28</v>
      </c>
      <c r="AS26" s="176">
        <v>22</v>
      </c>
      <c r="AT26" s="6">
        <v>11</v>
      </c>
      <c r="AU26" s="17">
        <v>8</v>
      </c>
      <c r="AV26" s="98">
        <v>16</v>
      </c>
      <c r="AW26" s="177">
        <v>16</v>
      </c>
      <c r="AX26" s="178">
        <v>19</v>
      </c>
      <c r="AY26" s="179">
        <v>17</v>
      </c>
      <c r="AZ26" s="196">
        <v>12</v>
      </c>
      <c r="BA26" s="103">
        <v>9</v>
      </c>
      <c r="BB26" s="160">
        <v>10</v>
      </c>
      <c r="BC26" s="160">
        <v>8</v>
      </c>
      <c r="BD26" s="105">
        <v>17</v>
      </c>
      <c r="BE26" s="180">
        <v>15</v>
      </c>
      <c r="BF26" s="106">
        <v>17</v>
      </c>
      <c r="BG26" s="106">
        <v>16</v>
      </c>
      <c r="BH26" s="181">
        <v>22</v>
      </c>
      <c r="BI26" s="109">
        <v>20</v>
      </c>
      <c r="BJ26" s="5" t="s">
        <v>39</v>
      </c>
      <c r="BK26" s="5" t="s">
        <v>39</v>
      </c>
      <c r="BL26" s="154">
        <v>13</v>
      </c>
      <c r="BM26" s="154">
        <v>12</v>
      </c>
    </row>
    <row r="27" spans="1:65" x14ac:dyDescent="0.2">
      <c r="A27" s="14"/>
      <c r="B27" s="15">
        <v>62</v>
      </c>
      <c r="C27" s="15">
        <v>60</v>
      </c>
      <c r="D27" s="15">
        <v>67</v>
      </c>
      <c r="E27" s="15">
        <v>56</v>
      </c>
      <c r="F27" s="15">
        <v>61</v>
      </c>
      <c r="G27" s="15">
        <v>57</v>
      </c>
      <c r="H27" s="182">
        <v>64</v>
      </c>
      <c r="I27" s="15">
        <v>59</v>
      </c>
      <c r="J27" s="183">
        <v>62</v>
      </c>
      <c r="K27" s="16">
        <v>55</v>
      </c>
      <c r="L27" s="15">
        <v>138</v>
      </c>
      <c r="M27" s="15">
        <v>128</v>
      </c>
      <c r="N27" s="15">
        <v>101</v>
      </c>
      <c r="O27" s="15">
        <v>86</v>
      </c>
      <c r="P27" s="15">
        <v>67</v>
      </c>
      <c r="Q27" s="15">
        <v>57</v>
      </c>
      <c r="R27" s="183">
        <v>57</v>
      </c>
      <c r="S27" s="16">
        <v>52</v>
      </c>
      <c r="T27" s="16">
        <v>36</v>
      </c>
      <c r="U27" s="15">
        <v>34</v>
      </c>
      <c r="V27" s="16">
        <v>60</v>
      </c>
      <c r="W27" s="15">
        <v>48</v>
      </c>
      <c r="X27" s="16">
        <v>41</v>
      </c>
      <c r="Y27" s="15">
        <v>34</v>
      </c>
      <c r="Z27" s="185">
        <v>16</v>
      </c>
      <c r="AA27" s="185">
        <v>15</v>
      </c>
      <c r="AB27" s="16">
        <v>60</v>
      </c>
      <c r="AC27" s="15">
        <v>57</v>
      </c>
      <c r="AD27" s="16">
        <v>64</v>
      </c>
      <c r="AE27" s="15">
        <v>55</v>
      </c>
      <c r="AF27" s="16">
        <v>36</v>
      </c>
      <c r="AG27" s="15">
        <v>37</v>
      </c>
      <c r="AH27" s="16">
        <v>131</v>
      </c>
      <c r="AI27" s="15">
        <v>119</v>
      </c>
      <c r="AJ27" s="16">
        <v>65</v>
      </c>
      <c r="AK27" s="15">
        <v>59</v>
      </c>
      <c r="AL27" s="16">
        <v>55</v>
      </c>
      <c r="AM27" s="15">
        <v>55</v>
      </c>
      <c r="AN27" s="16">
        <v>73</v>
      </c>
      <c r="AO27" s="15">
        <v>70</v>
      </c>
      <c r="AP27" s="16">
        <v>65</v>
      </c>
      <c r="AQ27" s="15">
        <v>55</v>
      </c>
      <c r="AR27" s="16">
        <v>94</v>
      </c>
      <c r="AS27" s="15">
        <v>85</v>
      </c>
      <c r="AT27" s="16">
        <v>41</v>
      </c>
      <c r="AU27" s="15">
        <v>28</v>
      </c>
      <c r="AV27" s="188">
        <v>56</v>
      </c>
      <c r="AW27" s="189">
        <v>52</v>
      </c>
      <c r="AX27" s="15">
        <v>57</v>
      </c>
      <c r="AY27" s="190">
        <v>57</v>
      </c>
      <c r="AZ27" s="15">
        <v>56</v>
      </c>
      <c r="BA27" s="187">
        <v>46</v>
      </c>
      <c r="BB27" s="15">
        <v>46</v>
      </c>
      <c r="BC27" s="15">
        <v>44</v>
      </c>
      <c r="BD27" s="15">
        <v>83</v>
      </c>
      <c r="BE27" s="15">
        <v>75</v>
      </c>
      <c r="BF27" s="182">
        <v>61</v>
      </c>
      <c r="BG27" s="15">
        <v>56</v>
      </c>
      <c r="BH27" s="191">
        <v>95</v>
      </c>
      <c r="BI27" s="192">
        <v>86</v>
      </c>
      <c r="BJ27" s="15">
        <v>48</v>
      </c>
      <c r="BK27" s="15">
        <v>42</v>
      </c>
      <c r="BL27" s="15">
        <v>47</v>
      </c>
      <c r="BM27" s="15">
        <v>39</v>
      </c>
    </row>
    <row r="28" spans="1:65" x14ac:dyDescent="0.2">
      <c r="A28" s="12">
        <v>45684</v>
      </c>
      <c r="B28" s="61">
        <v>14</v>
      </c>
      <c r="C28" s="61">
        <v>14</v>
      </c>
      <c r="D28" s="5">
        <v>16</v>
      </c>
      <c r="E28" s="5">
        <v>14</v>
      </c>
      <c r="F28" s="63">
        <v>17</v>
      </c>
      <c r="G28" s="63">
        <v>14</v>
      </c>
      <c r="H28" s="136">
        <v>16</v>
      </c>
      <c r="I28" s="136">
        <v>15</v>
      </c>
      <c r="J28" s="66">
        <v>15</v>
      </c>
      <c r="K28" s="137">
        <v>12</v>
      </c>
      <c r="L28" s="138">
        <v>47</v>
      </c>
      <c r="M28" s="139">
        <v>44</v>
      </c>
      <c r="N28" s="140">
        <v>27</v>
      </c>
      <c r="O28" s="141">
        <v>24</v>
      </c>
      <c r="P28" s="142">
        <v>16</v>
      </c>
      <c r="Q28" s="73">
        <v>13</v>
      </c>
      <c r="R28" s="74">
        <v>12</v>
      </c>
      <c r="S28" s="75">
        <v>11</v>
      </c>
      <c r="T28" s="143">
        <v>6</v>
      </c>
      <c r="U28" s="77">
        <v>5</v>
      </c>
      <c r="V28" s="78">
        <v>12</v>
      </c>
      <c r="W28" s="5">
        <v>9</v>
      </c>
      <c r="X28" s="104">
        <v>16</v>
      </c>
      <c r="Y28" s="155">
        <v>13</v>
      </c>
      <c r="Z28" s="82">
        <v>4</v>
      </c>
      <c r="AA28" s="82">
        <v>3</v>
      </c>
      <c r="AB28" s="147">
        <v>19</v>
      </c>
      <c r="AC28" s="84">
        <v>19</v>
      </c>
      <c r="AD28" s="85">
        <v>15</v>
      </c>
      <c r="AE28" s="86">
        <v>16</v>
      </c>
      <c r="AF28" s="148" t="s">
        <v>5</v>
      </c>
      <c r="AG28" s="88" t="s">
        <v>5</v>
      </c>
      <c r="AH28" s="89">
        <v>32</v>
      </c>
      <c r="AI28" s="90">
        <v>28</v>
      </c>
      <c r="AJ28" s="149">
        <v>12</v>
      </c>
      <c r="AK28" s="149">
        <v>12</v>
      </c>
      <c r="AL28" s="150">
        <v>17</v>
      </c>
      <c r="AM28" s="93">
        <v>16</v>
      </c>
      <c r="AN28" s="94">
        <v>13</v>
      </c>
      <c r="AO28" s="94">
        <v>15</v>
      </c>
      <c r="AP28" s="95">
        <v>16</v>
      </c>
      <c r="AQ28" s="95">
        <v>17</v>
      </c>
      <c r="AR28" s="96">
        <v>20</v>
      </c>
      <c r="AS28" s="151">
        <v>20</v>
      </c>
      <c r="AT28" s="6">
        <v>10</v>
      </c>
      <c r="AU28" s="13">
        <v>7</v>
      </c>
      <c r="AV28" s="152">
        <v>12</v>
      </c>
      <c r="AW28" s="156">
        <v>12</v>
      </c>
      <c r="AX28" s="100">
        <v>12</v>
      </c>
      <c r="AY28" s="101">
        <v>12</v>
      </c>
      <c r="AZ28" s="102">
        <v>10</v>
      </c>
      <c r="BA28" s="157">
        <v>11</v>
      </c>
      <c r="BB28" s="104">
        <v>11</v>
      </c>
      <c r="BC28" s="104">
        <v>10</v>
      </c>
      <c r="BD28" s="105">
        <v>18</v>
      </c>
      <c r="BE28" s="105">
        <v>17</v>
      </c>
      <c r="BF28" s="106">
        <v>14</v>
      </c>
      <c r="BG28" s="107">
        <v>14</v>
      </c>
      <c r="BH28" s="153">
        <v>26</v>
      </c>
      <c r="BI28" s="158">
        <v>21</v>
      </c>
      <c r="BJ28" s="5">
        <v>15</v>
      </c>
      <c r="BK28" s="5">
        <v>12</v>
      </c>
      <c r="BL28" s="154">
        <v>7</v>
      </c>
      <c r="BM28" s="154">
        <v>6</v>
      </c>
    </row>
    <row r="29" spans="1:65" x14ac:dyDescent="0.2">
      <c r="A29" s="12">
        <v>45685</v>
      </c>
      <c r="B29" s="61">
        <v>13</v>
      </c>
      <c r="C29" s="61">
        <v>13</v>
      </c>
      <c r="D29" s="5">
        <v>7</v>
      </c>
      <c r="E29" s="5">
        <v>5</v>
      </c>
      <c r="F29" s="63">
        <v>10</v>
      </c>
      <c r="G29" s="63">
        <v>11</v>
      </c>
      <c r="H29" s="136">
        <v>14</v>
      </c>
      <c r="I29" s="136">
        <v>15</v>
      </c>
      <c r="J29" s="66">
        <v>15</v>
      </c>
      <c r="K29" s="137">
        <v>14</v>
      </c>
      <c r="L29" s="138">
        <v>7</v>
      </c>
      <c r="M29" s="139">
        <v>6</v>
      </c>
      <c r="N29" s="140">
        <v>24</v>
      </c>
      <c r="O29" s="141">
        <v>22</v>
      </c>
      <c r="P29" s="142" t="s">
        <v>39</v>
      </c>
      <c r="Q29" s="73" t="s">
        <v>39</v>
      </c>
      <c r="R29" s="74">
        <v>8</v>
      </c>
      <c r="S29" s="75">
        <v>6</v>
      </c>
      <c r="T29" s="143">
        <v>6</v>
      </c>
      <c r="U29" s="77">
        <v>5</v>
      </c>
      <c r="V29" s="78">
        <v>14</v>
      </c>
      <c r="W29" s="5">
        <v>10</v>
      </c>
      <c r="X29" s="104">
        <v>8</v>
      </c>
      <c r="Y29" s="155">
        <v>6</v>
      </c>
      <c r="Z29" s="82">
        <v>2</v>
      </c>
      <c r="AA29" s="82">
        <v>2</v>
      </c>
      <c r="AB29" s="147">
        <v>9</v>
      </c>
      <c r="AC29" s="84">
        <v>9</v>
      </c>
      <c r="AD29" s="85">
        <v>6</v>
      </c>
      <c r="AE29" s="86">
        <v>5</v>
      </c>
      <c r="AF29" s="148">
        <v>6</v>
      </c>
      <c r="AG29" s="88">
        <v>8</v>
      </c>
      <c r="AH29" s="89">
        <v>32</v>
      </c>
      <c r="AI29" s="90">
        <v>30</v>
      </c>
      <c r="AJ29" s="149">
        <v>12</v>
      </c>
      <c r="AK29" s="149">
        <v>12</v>
      </c>
      <c r="AL29" s="150">
        <v>6</v>
      </c>
      <c r="AM29" s="93">
        <v>6</v>
      </c>
      <c r="AN29" s="94">
        <v>17</v>
      </c>
      <c r="AO29" s="94">
        <v>15</v>
      </c>
      <c r="AP29" s="95">
        <v>10</v>
      </c>
      <c r="AQ29" s="95">
        <v>10</v>
      </c>
      <c r="AR29" s="96">
        <v>18</v>
      </c>
      <c r="AS29" s="151">
        <v>17</v>
      </c>
      <c r="AT29" s="6">
        <v>4</v>
      </c>
      <c r="AU29" s="13">
        <v>2</v>
      </c>
      <c r="AV29" s="152">
        <v>9</v>
      </c>
      <c r="AW29" s="156">
        <v>9</v>
      </c>
      <c r="AX29" s="100">
        <v>14</v>
      </c>
      <c r="AY29" s="101">
        <v>13</v>
      </c>
      <c r="AZ29" s="102">
        <v>14</v>
      </c>
      <c r="BA29" s="157">
        <v>13</v>
      </c>
      <c r="BB29" s="104">
        <v>12</v>
      </c>
      <c r="BC29" s="104">
        <v>3</v>
      </c>
      <c r="BD29" s="105">
        <v>23</v>
      </c>
      <c r="BE29" s="105">
        <v>23</v>
      </c>
      <c r="BF29" s="106">
        <v>14</v>
      </c>
      <c r="BG29" s="107">
        <v>12</v>
      </c>
      <c r="BH29" s="153">
        <v>23</v>
      </c>
      <c r="BI29" s="158">
        <v>23</v>
      </c>
      <c r="BJ29" s="5">
        <v>7</v>
      </c>
      <c r="BK29" s="5">
        <v>6</v>
      </c>
      <c r="BL29" s="159">
        <v>13</v>
      </c>
      <c r="BM29" s="159">
        <v>10</v>
      </c>
    </row>
    <row r="30" spans="1:65" x14ac:dyDescent="0.2">
      <c r="A30" s="12">
        <v>45686</v>
      </c>
      <c r="B30" s="61">
        <v>5</v>
      </c>
      <c r="C30" s="61">
        <v>5</v>
      </c>
      <c r="D30" s="5">
        <v>14</v>
      </c>
      <c r="E30" s="5">
        <v>13</v>
      </c>
      <c r="F30" s="63">
        <v>15</v>
      </c>
      <c r="G30" s="63">
        <v>14</v>
      </c>
      <c r="H30" s="136">
        <v>9</v>
      </c>
      <c r="I30" s="136">
        <v>9</v>
      </c>
      <c r="J30" s="66">
        <v>6</v>
      </c>
      <c r="K30" s="137">
        <v>5</v>
      </c>
      <c r="L30" s="138">
        <v>29</v>
      </c>
      <c r="M30" s="139">
        <v>30</v>
      </c>
      <c r="N30" s="140">
        <v>14</v>
      </c>
      <c r="O30" s="141">
        <v>11</v>
      </c>
      <c r="P30" s="142">
        <v>15</v>
      </c>
      <c r="Q30" s="73">
        <v>11</v>
      </c>
      <c r="R30" s="74">
        <v>17</v>
      </c>
      <c r="S30" s="75">
        <v>14</v>
      </c>
      <c r="T30" s="143">
        <v>7</v>
      </c>
      <c r="U30" s="77">
        <v>5</v>
      </c>
      <c r="V30" s="78" t="s">
        <v>39</v>
      </c>
      <c r="W30" s="5" t="s">
        <v>39</v>
      </c>
      <c r="X30" s="104">
        <v>10</v>
      </c>
      <c r="Y30" s="155">
        <v>8</v>
      </c>
      <c r="Z30" s="82">
        <v>4</v>
      </c>
      <c r="AA30" s="82">
        <v>3</v>
      </c>
      <c r="AB30" s="147">
        <v>13</v>
      </c>
      <c r="AC30" s="84">
        <v>14</v>
      </c>
      <c r="AD30" s="85">
        <v>14</v>
      </c>
      <c r="AE30" s="86">
        <v>12</v>
      </c>
      <c r="AF30" s="148">
        <v>15</v>
      </c>
      <c r="AG30" s="88">
        <v>15</v>
      </c>
      <c r="AH30" s="89">
        <v>10</v>
      </c>
      <c r="AI30" s="90">
        <v>9</v>
      </c>
      <c r="AJ30" s="149">
        <v>14</v>
      </c>
      <c r="AK30" s="149">
        <v>14</v>
      </c>
      <c r="AL30" s="150">
        <v>13</v>
      </c>
      <c r="AM30" s="93">
        <v>12</v>
      </c>
      <c r="AN30" s="94">
        <v>19</v>
      </c>
      <c r="AO30" s="94">
        <v>15</v>
      </c>
      <c r="AP30" s="95">
        <v>11</v>
      </c>
      <c r="AQ30" s="95">
        <v>10</v>
      </c>
      <c r="AR30" s="96">
        <v>17</v>
      </c>
      <c r="AS30" s="151">
        <v>15</v>
      </c>
      <c r="AT30" s="6">
        <v>8</v>
      </c>
      <c r="AU30" s="13">
        <v>8</v>
      </c>
      <c r="AV30" s="152">
        <v>2</v>
      </c>
      <c r="AW30" s="156">
        <v>2</v>
      </c>
      <c r="AX30" s="100">
        <v>10</v>
      </c>
      <c r="AY30" s="101">
        <v>12</v>
      </c>
      <c r="AZ30" s="102">
        <v>4</v>
      </c>
      <c r="BA30" s="157">
        <v>5</v>
      </c>
      <c r="BB30" s="104">
        <v>7</v>
      </c>
      <c r="BC30" s="104">
        <v>8</v>
      </c>
      <c r="BD30" s="105">
        <v>20</v>
      </c>
      <c r="BE30" s="105">
        <v>19</v>
      </c>
      <c r="BF30" s="106" t="s">
        <v>39</v>
      </c>
      <c r="BG30" s="107" t="s">
        <v>39</v>
      </c>
      <c r="BH30" s="153">
        <v>13</v>
      </c>
      <c r="BI30" s="158">
        <v>11</v>
      </c>
      <c r="BJ30" s="5">
        <v>13</v>
      </c>
      <c r="BK30" s="5">
        <v>12</v>
      </c>
      <c r="BL30" s="159">
        <v>11</v>
      </c>
      <c r="BM30" s="159">
        <v>10</v>
      </c>
    </row>
    <row r="31" spans="1:65" x14ac:dyDescent="0.2">
      <c r="A31" s="12">
        <v>45687</v>
      </c>
      <c r="B31" s="61">
        <v>13</v>
      </c>
      <c r="C31" s="61">
        <v>11</v>
      </c>
      <c r="D31" s="5">
        <v>11</v>
      </c>
      <c r="E31" s="5">
        <v>9</v>
      </c>
      <c r="F31" s="63">
        <v>7</v>
      </c>
      <c r="G31" s="63">
        <v>7</v>
      </c>
      <c r="H31" s="136">
        <v>10</v>
      </c>
      <c r="I31" s="136">
        <v>10</v>
      </c>
      <c r="J31" s="66">
        <v>13</v>
      </c>
      <c r="K31" s="137">
        <v>10</v>
      </c>
      <c r="L31" s="138">
        <v>5</v>
      </c>
      <c r="M31" s="139">
        <v>5</v>
      </c>
      <c r="N31" s="140">
        <v>23</v>
      </c>
      <c r="O31" s="141">
        <v>18</v>
      </c>
      <c r="P31" s="142">
        <v>15</v>
      </c>
      <c r="Q31" s="73">
        <v>14</v>
      </c>
      <c r="R31" s="74">
        <v>15</v>
      </c>
      <c r="S31" s="75">
        <v>15</v>
      </c>
      <c r="T31" s="143">
        <v>12</v>
      </c>
      <c r="U31" s="77">
        <v>11</v>
      </c>
      <c r="V31" s="78">
        <v>14</v>
      </c>
      <c r="W31" s="5">
        <v>13</v>
      </c>
      <c r="X31" s="104">
        <v>5</v>
      </c>
      <c r="Y31" s="155">
        <v>4</v>
      </c>
      <c r="Z31" s="82">
        <v>6</v>
      </c>
      <c r="AA31" s="82">
        <v>8</v>
      </c>
      <c r="AB31" s="147">
        <v>6</v>
      </c>
      <c r="AC31" s="84">
        <v>5</v>
      </c>
      <c r="AD31" s="85">
        <v>11</v>
      </c>
      <c r="AE31" s="86">
        <v>10</v>
      </c>
      <c r="AF31" s="148">
        <v>10</v>
      </c>
      <c r="AG31" s="88">
        <v>8</v>
      </c>
      <c r="AH31" s="89">
        <v>28</v>
      </c>
      <c r="AI31" s="90">
        <v>25</v>
      </c>
      <c r="AJ31" s="149">
        <v>7</v>
      </c>
      <c r="AK31" s="149">
        <v>7</v>
      </c>
      <c r="AL31" s="150">
        <v>11</v>
      </c>
      <c r="AM31" s="93">
        <v>11</v>
      </c>
      <c r="AN31" s="94">
        <v>9</v>
      </c>
      <c r="AO31" s="94">
        <v>9</v>
      </c>
      <c r="AP31" s="95">
        <v>11</v>
      </c>
      <c r="AQ31" s="95">
        <v>8</v>
      </c>
      <c r="AR31" s="96">
        <v>26</v>
      </c>
      <c r="AS31" s="151">
        <v>24</v>
      </c>
      <c r="AT31" s="6">
        <v>4</v>
      </c>
      <c r="AU31" s="13">
        <v>3</v>
      </c>
      <c r="AV31" s="152">
        <v>12</v>
      </c>
      <c r="AW31" s="156">
        <v>12</v>
      </c>
      <c r="AX31" s="100">
        <v>8</v>
      </c>
      <c r="AY31" s="101">
        <v>7</v>
      </c>
      <c r="AZ31" s="102">
        <v>13</v>
      </c>
      <c r="BA31" s="157">
        <v>10</v>
      </c>
      <c r="BB31" s="104">
        <v>13</v>
      </c>
      <c r="BC31" s="104">
        <v>12</v>
      </c>
      <c r="BD31" s="105">
        <v>10</v>
      </c>
      <c r="BE31" s="105">
        <v>8</v>
      </c>
      <c r="BF31" s="106" t="s">
        <v>39</v>
      </c>
      <c r="BG31" s="107" t="s">
        <v>39</v>
      </c>
      <c r="BH31" s="153">
        <v>27</v>
      </c>
      <c r="BI31" s="158">
        <v>25</v>
      </c>
      <c r="BJ31" s="5">
        <v>13</v>
      </c>
      <c r="BK31" s="5">
        <v>13</v>
      </c>
      <c r="BL31" s="159">
        <v>2</v>
      </c>
      <c r="BM31" s="159">
        <v>2</v>
      </c>
    </row>
    <row r="32" spans="1:65" x14ac:dyDescent="0.2">
      <c r="A32" s="12">
        <v>45688</v>
      </c>
      <c r="B32" s="61">
        <v>14</v>
      </c>
      <c r="C32" s="61">
        <v>14</v>
      </c>
      <c r="D32" s="5">
        <v>17</v>
      </c>
      <c r="E32" s="5">
        <v>15</v>
      </c>
      <c r="F32" s="63">
        <v>16</v>
      </c>
      <c r="G32" s="63">
        <v>16</v>
      </c>
      <c r="H32" s="136">
        <v>19</v>
      </c>
      <c r="I32" s="136">
        <v>19</v>
      </c>
      <c r="J32" s="66">
        <v>14</v>
      </c>
      <c r="K32" s="137">
        <v>13</v>
      </c>
      <c r="L32" s="138">
        <v>50</v>
      </c>
      <c r="M32" s="139">
        <v>44</v>
      </c>
      <c r="N32" s="140">
        <v>23</v>
      </c>
      <c r="O32" s="141">
        <v>21</v>
      </c>
      <c r="P32" s="142">
        <v>18</v>
      </c>
      <c r="Q32" s="73">
        <v>14</v>
      </c>
      <c r="R32" s="74">
        <v>14</v>
      </c>
      <c r="S32" s="75">
        <v>11</v>
      </c>
      <c r="T32" s="143" t="s">
        <v>5</v>
      </c>
      <c r="U32" s="77" t="s">
        <v>5</v>
      </c>
      <c r="V32" s="78">
        <v>8</v>
      </c>
      <c r="W32" s="5">
        <v>8</v>
      </c>
      <c r="X32" s="104">
        <v>12</v>
      </c>
      <c r="Y32" s="155">
        <v>8</v>
      </c>
      <c r="Z32" s="82">
        <v>5</v>
      </c>
      <c r="AA32" s="82">
        <v>6</v>
      </c>
      <c r="AB32" s="147" t="s">
        <v>39</v>
      </c>
      <c r="AC32" s="84" t="s">
        <v>39</v>
      </c>
      <c r="AD32" s="85">
        <v>23</v>
      </c>
      <c r="AE32" s="86">
        <v>18</v>
      </c>
      <c r="AF32" s="148">
        <v>12</v>
      </c>
      <c r="AG32" s="88">
        <v>13</v>
      </c>
      <c r="AH32" s="89">
        <v>35</v>
      </c>
      <c r="AI32" s="90">
        <v>33</v>
      </c>
      <c r="AJ32" s="149">
        <v>18</v>
      </c>
      <c r="AK32" s="149">
        <v>17</v>
      </c>
      <c r="AL32" s="150">
        <v>8</v>
      </c>
      <c r="AM32" s="93">
        <v>7</v>
      </c>
      <c r="AN32" s="94">
        <v>18</v>
      </c>
      <c r="AO32" s="94">
        <v>17</v>
      </c>
      <c r="AP32" s="95">
        <v>10</v>
      </c>
      <c r="AQ32" s="95">
        <v>11</v>
      </c>
      <c r="AR32" s="96">
        <v>19</v>
      </c>
      <c r="AS32" s="151">
        <v>17</v>
      </c>
      <c r="AT32" s="6">
        <v>9</v>
      </c>
      <c r="AU32" s="13">
        <v>7</v>
      </c>
      <c r="AV32" s="152">
        <v>12</v>
      </c>
      <c r="AW32" s="156">
        <v>14</v>
      </c>
      <c r="AX32" s="100">
        <v>17</v>
      </c>
      <c r="AY32" s="101">
        <v>15</v>
      </c>
      <c r="AZ32" s="102">
        <v>14</v>
      </c>
      <c r="BA32" s="157">
        <v>12</v>
      </c>
      <c r="BB32" s="104">
        <v>11</v>
      </c>
      <c r="BC32" s="104">
        <v>13</v>
      </c>
      <c r="BD32" s="105">
        <v>17</v>
      </c>
      <c r="BE32" s="105">
        <v>16</v>
      </c>
      <c r="BF32" s="106" t="s">
        <v>39</v>
      </c>
      <c r="BG32" s="107" t="s">
        <v>39</v>
      </c>
      <c r="BH32" s="153">
        <v>12</v>
      </c>
      <c r="BI32" s="158">
        <v>10</v>
      </c>
      <c r="BJ32" s="5">
        <v>11</v>
      </c>
      <c r="BK32" s="5">
        <v>11</v>
      </c>
      <c r="BL32" s="159">
        <v>15</v>
      </c>
      <c r="BM32" s="159">
        <v>12</v>
      </c>
    </row>
    <row r="33" spans="1:65" x14ac:dyDescent="0.2">
      <c r="A33" s="4"/>
      <c r="B33" s="15">
        <v>59</v>
      </c>
      <c r="C33" s="15">
        <v>57</v>
      </c>
      <c r="D33" s="15">
        <v>65</v>
      </c>
      <c r="E33" s="15">
        <v>56</v>
      </c>
      <c r="F33" s="15">
        <v>65</v>
      </c>
      <c r="G33" s="15">
        <v>62</v>
      </c>
      <c r="H33" s="182">
        <v>68</v>
      </c>
      <c r="I33" s="15">
        <v>68</v>
      </c>
      <c r="J33" s="183">
        <v>63</v>
      </c>
      <c r="K33" s="16">
        <v>54</v>
      </c>
      <c r="L33" s="15">
        <v>138</v>
      </c>
      <c r="M33" s="15">
        <v>129</v>
      </c>
      <c r="N33" s="15">
        <v>111</v>
      </c>
      <c r="O33" s="15">
        <v>96</v>
      </c>
      <c r="P33" s="15">
        <v>64</v>
      </c>
      <c r="Q33" s="15">
        <v>52</v>
      </c>
      <c r="R33" s="183">
        <v>66</v>
      </c>
      <c r="S33" s="16">
        <v>57</v>
      </c>
      <c r="T33" s="16">
        <v>31</v>
      </c>
      <c r="U33" s="15">
        <v>26</v>
      </c>
      <c r="V33" s="183">
        <v>48</v>
      </c>
      <c r="W33" s="15">
        <v>40</v>
      </c>
      <c r="X33" s="16">
        <v>51</v>
      </c>
      <c r="Y33" s="190">
        <v>39</v>
      </c>
      <c r="Z33" s="185">
        <v>21</v>
      </c>
      <c r="AA33" s="185">
        <v>22</v>
      </c>
      <c r="AB33" s="183">
        <v>47</v>
      </c>
      <c r="AC33" s="15">
        <v>47</v>
      </c>
      <c r="AD33" s="198">
        <v>69</v>
      </c>
      <c r="AE33" s="15">
        <v>61</v>
      </c>
      <c r="AF33" s="15">
        <v>43</v>
      </c>
      <c r="AG33" s="186">
        <v>44</v>
      </c>
      <c r="AH33" s="183">
        <v>137</v>
      </c>
      <c r="AI33" s="15">
        <v>125</v>
      </c>
      <c r="AJ33" s="15">
        <v>63</v>
      </c>
      <c r="AK33" s="15">
        <v>62</v>
      </c>
      <c r="AL33" s="15">
        <v>55</v>
      </c>
      <c r="AM33" s="187">
        <v>52</v>
      </c>
      <c r="AN33" s="15">
        <v>76</v>
      </c>
      <c r="AO33" s="15">
        <v>71</v>
      </c>
      <c r="AP33" s="15">
        <v>58</v>
      </c>
      <c r="AQ33" s="15">
        <v>56</v>
      </c>
      <c r="AR33" s="183">
        <v>100</v>
      </c>
      <c r="AS33" s="15">
        <v>93</v>
      </c>
      <c r="AT33" s="15">
        <v>35</v>
      </c>
      <c r="AU33" s="16">
        <v>27</v>
      </c>
      <c r="AV33" s="188">
        <v>47</v>
      </c>
      <c r="AW33" s="189">
        <v>49</v>
      </c>
      <c r="AX33" s="15">
        <v>61</v>
      </c>
      <c r="AY33" s="190">
        <v>59</v>
      </c>
      <c r="AZ33" s="15">
        <v>55</v>
      </c>
      <c r="BA33" s="187">
        <v>51</v>
      </c>
      <c r="BB33" s="15">
        <v>54</v>
      </c>
      <c r="BC33" s="15">
        <v>46</v>
      </c>
      <c r="BD33" s="15">
        <v>88</v>
      </c>
      <c r="BE33" s="15">
        <v>83</v>
      </c>
      <c r="BF33" s="182">
        <v>28</v>
      </c>
      <c r="BG33" s="15">
        <v>26</v>
      </c>
      <c r="BH33" s="191">
        <v>101</v>
      </c>
      <c r="BI33" s="192">
        <v>90</v>
      </c>
      <c r="BJ33" s="15">
        <v>59</v>
      </c>
      <c r="BK33" s="15">
        <v>54</v>
      </c>
      <c r="BL33" s="15">
        <v>48</v>
      </c>
      <c r="BM33" s="15">
        <v>40</v>
      </c>
    </row>
    <row r="34" spans="1:65" ht="17" thickBot="1" x14ac:dyDescent="0.25">
      <c r="A34" s="4"/>
      <c r="B34" s="199" t="s">
        <v>5</v>
      </c>
      <c r="C34" s="199" t="s">
        <v>5</v>
      </c>
      <c r="D34" s="18" t="s">
        <v>5</v>
      </c>
      <c r="E34" s="18" t="s">
        <v>5</v>
      </c>
      <c r="F34" s="200" t="s">
        <v>5</v>
      </c>
      <c r="G34" s="200" t="s">
        <v>5</v>
      </c>
      <c r="H34" s="201" t="s">
        <v>5</v>
      </c>
      <c r="I34" s="201" t="s">
        <v>5</v>
      </c>
      <c r="J34" s="202" t="s">
        <v>5</v>
      </c>
      <c r="K34" s="203" t="s">
        <v>5</v>
      </c>
      <c r="L34" s="204" t="s">
        <v>5</v>
      </c>
      <c r="M34" s="205" t="s">
        <v>5</v>
      </c>
      <c r="N34" s="206" t="s">
        <v>5</v>
      </c>
      <c r="O34" s="207" t="s">
        <v>5</v>
      </c>
      <c r="P34" s="208" t="s">
        <v>5</v>
      </c>
      <c r="Q34" s="209" t="s">
        <v>5</v>
      </c>
      <c r="R34" s="210" t="s">
        <v>5</v>
      </c>
      <c r="S34" s="211"/>
      <c r="T34" s="212" t="s">
        <v>40</v>
      </c>
      <c r="U34" s="213"/>
      <c r="V34" s="214" t="s">
        <v>40</v>
      </c>
      <c r="W34" s="215"/>
      <c r="X34" s="216" t="s">
        <v>5</v>
      </c>
      <c r="Y34" s="217" t="s">
        <v>5</v>
      </c>
      <c r="Z34" s="218" t="s">
        <v>5</v>
      </c>
      <c r="AA34" s="218" t="s">
        <v>5</v>
      </c>
      <c r="AB34" s="219" t="s">
        <v>5</v>
      </c>
      <c r="AC34" s="220" t="s">
        <v>5</v>
      </c>
      <c r="AD34" s="221" t="s">
        <v>5</v>
      </c>
      <c r="AE34" s="222" t="s">
        <v>5</v>
      </c>
      <c r="AF34" s="223" t="s">
        <v>5</v>
      </c>
      <c r="AG34" s="224" t="s">
        <v>5</v>
      </c>
      <c r="AH34" s="225" t="s">
        <v>5</v>
      </c>
      <c r="AI34" s="226" t="s">
        <v>5</v>
      </c>
      <c r="AJ34" s="227" t="s">
        <v>5</v>
      </c>
      <c r="AK34" s="227" t="s">
        <v>5</v>
      </c>
      <c r="AL34" s="228" t="s">
        <v>5</v>
      </c>
      <c r="AM34" s="229" t="s">
        <v>5</v>
      </c>
      <c r="AN34" s="230" t="s">
        <v>5</v>
      </c>
      <c r="AO34" s="230" t="s">
        <v>5</v>
      </c>
      <c r="AP34" s="231" t="s">
        <v>5</v>
      </c>
      <c r="AQ34" s="231" t="s">
        <v>5</v>
      </c>
      <c r="AR34" s="232" t="s">
        <v>5</v>
      </c>
      <c r="AS34" s="233" t="s">
        <v>5</v>
      </c>
      <c r="AT34" s="19" t="s">
        <v>5</v>
      </c>
      <c r="AU34" s="20"/>
      <c r="AV34" s="234" t="s">
        <v>5</v>
      </c>
      <c r="AW34" s="235" t="s">
        <v>5</v>
      </c>
      <c r="AX34" s="236" t="s">
        <v>5</v>
      </c>
      <c r="AY34" s="237" t="s">
        <v>5</v>
      </c>
      <c r="AZ34" s="238" t="s">
        <v>5</v>
      </c>
      <c r="BA34" s="239" t="s">
        <v>5</v>
      </c>
      <c r="BB34" s="240" t="s">
        <v>5</v>
      </c>
      <c r="BC34" s="240" t="s">
        <v>40</v>
      </c>
      <c r="BD34" s="241" t="s">
        <v>5</v>
      </c>
      <c r="BE34" s="241" t="s">
        <v>5</v>
      </c>
      <c r="BF34" s="242" t="s">
        <v>5</v>
      </c>
      <c r="BG34" s="243" t="s">
        <v>5</v>
      </c>
      <c r="BH34" s="244" t="s">
        <v>5</v>
      </c>
      <c r="BI34" s="245" t="s">
        <v>5</v>
      </c>
      <c r="BJ34" s="18" t="s">
        <v>5</v>
      </c>
      <c r="BK34" s="18" t="s">
        <v>5</v>
      </c>
      <c r="BL34" s="246" t="s">
        <v>5</v>
      </c>
      <c r="BM34" s="246" t="s">
        <v>5</v>
      </c>
    </row>
    <row r="35" spans="1:65" ht="18" thickTop="1" thickBot="1" x14ac:dyDescent="0.25">
      <c r="A35" s="21" t="s">
        <v>6</v>
      </c>
      <c r="B35" s="23">
        <v>272</v>
      </c>
      <c r="C35" s="23">
        <v>262</v>
      </c>
      <c r="D35" s="22">
        <v>283</v>
      </c>
      <c r="E35" s="23">
        <v>255</v>
      </c>
      <c r="F35" s="23">
        <v>257</v>
      </c>
      <c r="G35" s="23">
        <v>240</v>
      </c>
      <c r="H35" s="23">
        <v>286</v>
      </c>
      <c r="I35" s="23">
        <v>274</v>
      </c>
      <c r="J35" s="247">
        <v>273</v>
      </c>
      <c r="K35" s="24">
        <v>239</v>
      </c>
      <c r="L35" s="23">
        <v>573</v>
      </c>
      <c r="M35" s="23">
        <v>529</v>
      </c>
      <c r="N35" s="23">
        <v>439</v>
      </c>
      <c r="O35" s="23">
        <v>399</v>
      </c>
      <c r="P35" s="23">
        <v>297</v>
      </c>
      <c r="Q35" s="23">
        <v>257</v>
      </c>
      <c r="R35" s="247">
        <v>270</v>
      </c>
      <c r="S35" s="24">
        <v>244</v>
      </c>
      <c r="T35" s="24">
        <v>148</v>
      </c>
      <c r="U35" s="23">
        <v>116</v>
      </c>
      <c r="V35" s="247">
        <v>269</v>
      </c>
      <c r="W35" s="23">
        <v>229</v>
      </c>
      <c r="X35" s="24">
        <v>218</v>
      </c>
      <c r="Y35" s="23">
        <v>189</v>
      </c>
      <c r="Z35" s="248">
        <v>37</v>
      </c>
      <c r="AA35" s="249">
        <v>37</v>
      </c>
      <c r="AB35" s="247">
        <v>260</v>
      </c>
      <c r="AC35" s="23">
        <v>251</v>
      </c>
      <c r="AD35" s="22">
        <v>260</v>
      </c>
      <c r="AE35" s="23">
        <v>233</v>
      </c>
      <c r="AF35" s="24">
        <v>214</v>
      </c>
      <c r="AG35" s="250">
        <v>200</v>
      </c>
      <c r="AH35" s="247">
        <v>528</v>
      </c>
      <c r="AI35" s="23">
        <v>485</v>
      </c>
      <c r="AJ35" s="23">
        <v>283</v>
      </c>
      <c r="AK35" s="23">
        <v>259</v>
      </c>
      <c r="AL35" s="251">
        <v>223</v>
      </c>
      <c r="AM35" s="252">
        <v>213</v>
      </c>
      <c r="AN35" s="23">
        <v>338</v>
      </c>
      <c r="AO35" s="23">
        <v>322</v>
      </c>
      <c r="AP35" s="23">
        <v>280</v>
      </c>
      <c r="AQ35" s="24">
        <v>252</v>
      </c>
      <c r="AR35" s="22">
        <v>401</v>
      </c>
      <c r="AS35" s="23">
        <v>367</v>
      </c>
      <c r="AT35" s="23">
        <v>154</v>
      </c>
      <c r="AU35" s="24">
        <v>125</v>
      </c>
      <c r="AV35" s="253">
        <v>201</v>
      </c>
      <c r="AW35" s="254">
        <v>200</v>
      </c>
      <c r="AX35" s="23">
        <v>233</v>
      </c>
      <c r="AY35" s="250">
        <v>229</v>
      </c>
      <c r="AZ35" s="255">
        <v>240</v>
      </c>
      <c r="BA35" s="252">
        <v>220</v>
      </c>
      <c r="BB35" s="23">
        <v>220</v>
      </c>
      <c r="BC35" s="23">
        <v>206</v>
      </c>
      <c r="BD35" s="23">
        <v>346</v>
      </c>
      <c r="BE35" s="23">
        <v>327</v>
      </c>
      <c r="BF35" s="22">
        <v>233</v>
      </c>
      <c r="BG35" s="23">
        <v>207</v>
      </c>
      <c r="BH35" s="256">
        <v>395</v>
      </c>
      <c r="BI35" s="255">
        <v>371</v>
      </c>
      <c r="BJ35" s="22">
        <v>245</v>
      </c>
      <c r="BK35" s="23">
        <v>221</v>
      </c>
      <c r="BL35" s="23">
        <v>221</v>
      </c>
      <c r="BM35" s="23">
        <v>189</v>
      </c>
    </row>
    <row r="36" spans="1:65" ht="18" thickTop="1" thickBot="1" x14ac:dyDescent="0.25">
      <c r="A36" s="25" t="s">
        <v>7</v>
      </c>
      <c r="B36" s="28"/>
      <c r="C36" s="257">
        <v>0.96299999999999997</v>
      </c>
      <c r="D36" s="26"/>
      <c r="E36" s="27">
        <v>0.90100000000000002</v>
      </c>
      <c r="F36" s="28"/>
      <c r="G36" s="257">
        <v>0.93400000000000005</v>
      </c>
      <c r="H36" s="28"/>
      <c r="I36" s="257">
        <v>0.95799999999999996</v>
      </c>
      <c r="J36" s="258"/>
      <c r="K36" s="29">
        <v>0.875</v>
      </c>
      <c r="L36" s="28"/>
      <c r="M36" s="257">
        <v>0.92300000000000004</v>
      </c>
      <c r="N36" s="28"/>
      <c r="O36" s="257">
        <v>0.90900000000000003</v>
      </c>
      <c r="P36" s="28"/>
      <c r="Q36" s="257">
        <v>0.86499999999999999</v>
      </c>
      <c r="R36" s="258"/>
      <c r="S36" s="29">
        <v>0.90400000000000003</v>
      </c>
      <c r="T36" s="259"/>
      <c r="U36" s="257">
        <v>0.78400000000000003</v>
      </c>
      <c r="V36" s="258"/>
      <c r="W36" s="257">
        <v>0.85099999999999998</v>
      </c>
      <c r="X36" s="28"/>
      <c r="Y36" s="260">
        <v>0.86699999999999999</v>
      </c>
      <c r="Z36" s="261"/>
      <c r="AA36" s="262">
        <v>1</v>
      </c>
      <c r="AB36" s="258"/>
      <c r="AC36" s="257">
        <v>0.96499999999999997</v>
      </c>
      <c r="AD36" s="28"/>
      <c r="AE36" s="257">
        <v>0.89600000000000002</v>
      </c>
      <c r="AF36" s="28"/>
      <c r="AG36" s="260">
        <v>0.93500000000000005</v>
      </c>
      <c r="AH36" s="258"/>
      <c r="AI36" s="257">
        <v>0.91900000000000004</v>
      </c>
      <c r="AJ36" s="28"/>
      <c r="AK36" s="257">
        <v>0.91500000000000004</v>
      </c>
      <c r="AL36" s="263"/>
      <c r="AM36" s="264">
        <v>0.95499999999999996</v>
      </c>
      <c r="AN36" s="28"/>
      <c r="AO36" s="257">
        <v>0.95299999999999996</v>
      </c>
      <c r="AP36" s="28"/>
      <c r="AQ36" s="29">
        <v>0.9</v>
      </c>
      <c r="AR36" s="26"/>
      <c r="AS36" s="257">
        <v>0.91500000000000004</v>
      </c>
      <c r="AT36" s="28"/>
      <c r="AU36" s="29">
        <v>0.81200000000000006</v>
      </c>
      <c r="AV36" s="265"/>
      <c r="AW36" s="266">
        <v>0.995</v>
      </c>
      <c r="AX36" s="263"/>
      <c r="AY36" s="260">
        <v>0.98299999999999998</v>
      </c>
      <c r="AZ36" s="267"/>
      <c r="BA36" s="264">
        <v>0.91700000000000004</v>
      </c>
      <c r="BB36" s="28"/>
      <c r="BC36" s="257">
        <v>0.93600000000000005</v>
      </c>
      <c r="BD36" s="28"/>
      <c r="BE36" s="257">
        <v>0.94499999999999995</v>
      </c>
      <c r="BF36" s="26"/>
      <c r="BG36" s="257">
        <v>0.88800000000000001</v>
      </c>
      <c r="BH36" s="268"/>
      <c r="BI36" s="27">
        <v>0.93899999999999995</v>
      </c>
      <c r="BJ36" s="26"/>
      <c r="BK36" s="27">
        <v>0.90200000000000002</v>
      </c>
      <c r="BL36" s="263"/>
      <c r="BM36" s="257">
        <v>0.85499999999999998</v>
      </c>
    </row>
    <row r="37" spans="1:65" ht="17" thickTop="1" x14ac:dyDescent="0.2"/>
    <row r="39" spans="1:65" x14ac:dyDescent="0.2">
      <c r="A39" t="s">
        <v>85</v>
      </c>
    </row>
    <row r="40" spans="1:65" x14ac:dyDescent="0.2">
      <c r="A40" t="s">
        <v>8</v>
      </c>
    </row>
    <row r="41" spans="1:65" x14ac:dyDescent="0.2">
      <c r="A41" t="s">
        <v>9</v>
      </c>
    </row>
    <row r="42" spans="1:65" x14ac:dyDescent="0.2">
      <c r="A42" t="s">
        <v>10</v>
      </c>
    </row>
    <row r="43" spans="1:65" x14ac:dyDescent="0.2">
      <c r="A43" t="s">
        <v>11</v>
      </c>
    </row>
    <row r="44" spans="1:65" x14ac:dyDescent="0.2">
      <c r="A44" t="s">
        <v>12</v>
      </c>
    </row>
    <row r="45" spans="1:65" x14ac:dyDescent="0.2">
      <c r="A45" t="s">
        <v>13</v>
      </c>
    </row>
    <row r="46" spans="1:65" x14ac:dyDescent="0.2">
      <c r="A46" t="s">
        <v>14</v>
      </c>
    </row>
    <row r="47" spans="1:65" x14ac:dyDescent="0.2">
      <c r="A47" t="s">
        <v>15</v>
      </c>
    </row>
    <row r="48" spans="1:65" x14ac:dyDescent="0.2">
      <c r="A48" t="s">
        <v>16</v>
      </c>
    </row>
    <row r="49" spans="1:1" x14ac:dyDescent="0.2">
      <c r="A49" t="s">
        <v>17</v>
      </c>
    </row>
    <row r="50" spans="1:1" x14ac:dyDescent="0.2">
      <c r="A50" t="s">
        <v>18</v>
      </c>
    </row>
    <row r="51" spans="1:1" x14ac:dyDescent="0.2">
      <c r="A51" t="s">
        <v>19</v>
      </c>
    </row>
    <row r="52" spans="1:1" x14ac:dyDescent="0.2">
      <c r="A52" t="s">
        <v>20</v>
      </c>
    </row>
    <row r="53" spans="1:1" x14ac:dyDescent="0.2">
      <c r="A53" t="s">
        <v>21</v>
      </c>
    </row>
    <row r="54" spans="1:1" x14ac:dyDescent="0.2">
      <c r="A54" t="s">
        <v>22</v>
      </c>
    </row>
    <row r="55" spans="1:1" x14ac:dyDescent="0.2">
      <c r="A55" t="s">
        <v>23</v>
      </c>
    </row>
    <row r="56" spans="1:1" x14ac:dyDescent="0.2">
      <c r="A56" t="s">
        <v>24</v>
      </c>
    </row>
    <row r="57" spans="1:1" x14ac:dyDescent="0.2">
      <c r="A57" t="s">
        <v>25</v>
      </c>
    </row>
    <row r="58" spans="1:1" x14ac:dyDescent="0.2">
      <c r="A58" t="s">
        <v>26</v>
      </c>
    </row>
    <row r="59" spans="1:1" x14ac:dyDescent="0.2">
      <c r="A59" t="s">
        <v>27</v>
      </c>
    </row>
    <row r="60" spans="1:1" x14ac:dyDescent="0.2">
      <c r="A60" t="s">
        <v>28</v>
      </c>
    </row>
    <row r="61" spans="1:1" x14ac:dyDescent="0.2">
      <c r="A61" t="s">
        <v>29</v>
      </c>
    </row>
    <row r="62" spans="1:1" x14ac:dyDescent="0.2">
      <c r="A62" t="s">
        <v>30</v>
      </c>
    </row>
    <row r="63" spans="1:1" x14ac:dyDescent="0.2">
      <c r="A63" t="s">
        <v>31</v>
      </c>
    </row>
    <row r="64" spans="1:1" x14ac:dyDescent="0.2">
      <c r="A64" t="s">
        <v>32</v>
      </c>
    </row>
    <row r="65" spans="1:1" x14ac:dyDescent="0.2">
      <c r="A65" t="s">
        <v>33</v>
      </c>
    </row>
    <row r="66" spans="1:1" x14ac:dyDescent="0.2">
      <c r="A66" t="s">
        <v>34</v>
      </c>
    </row>
    <row r="67" spans="1:1" x14ac:dyDescent="0.2">
      <c r="A67" t="s">
        <v>35</v>
      </c>
    </row>
    <row r="68" spans="1:1" x14ac:dyDescent="0.2">
      <c r="A68" t="s">
        <v>36</v>
      </c>
    </row>
    <row r="69" spans="1:1" x14ac:dyDescent="0.2">
      <c r="A69" t="s">
        <v>37</v>
      </c>
    </row>
    <row r="70" spans="1:1" x14ac:dyDescent="0.2">
      <c r="A70" t="s">
        <v>1</v>
      </c>
    </row>
    <row r="71" spans="1:1" x14ac:dyDescent="0.2">
      <c r="A71" t="s">
        <v>38</v>
      </c>
    </row>
  </sheetData>
  <phoneticPr fontId="8"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B8C2F-3810-5649-9747-9EFE0217DD53}">
  <dimension ref="A1:BM74"/>
  <sheetViews>
    <sheetView workbookViewId="0">
      <selection activeCell="E3" sqref="E3"/>
    </sheetView>
  </sheetViews>
  <sheetFormatPr baseColWidth="10" defaultRowHeight="16" x14ac:dyDescent="0.2"/>
  <sheetData>
    <row r="1" spans="1:65" ht="18" thickTop="1" thickBot="1" x14ac:dyDescent="0.25">
      <c r="A1" s="1" t="s">
        <v>0</v>
      </c>
      <c r="B1" s="30" t="s">
        <v>8</v>
      </c>
      <c r="C1" s="31" t="str">
        <f>B$1</f>
        <v>Megan</v>
      </c>
      <c r="D1" s="2" t="s">
        <v>9</v>
      </c>
      <c r="E1" s="31" t="str">
        <f>D$1</f>
        <v>Sarah Ford</v>
      </c>
      <c r="F1" s="33" t="s">
        <v>10</v>
      </c>
      <c r="G1" s="31" t="str">
        <f>F$1</f>
        <v>Greaney</v>
      </c>
      <c r="H1" s="34" t="s">
        <v>11</v>
      </c>
      <c r="I1" s="31" t="str">
        <f>H$1</f>
        <v>Chris</v>
      </c>
      <c r="J1" s="35" t="s">
        <v>12</v>
      </c>
      <c r="K1" s="31" t="str">
        <f>J$1</f>
        <v>Paige</v>
      </c>
      <c r="L1" s="36" t="s">
        <v>13</v>
      </c>
      <c r="M1" s="31" t="str">
        <f>L$1</f>
        <v>Alan/Syd</v>
      </c>
      <c r="N1" s="37" t="s">
        <v>14</v>
      </c>
      <c r="O1" s="31" t="str">
        <f>N$1</f>
        <v>Trey/Lizzie</v>
      </c>
      <c r="P1" s="38" t="s">
        <v>15</v>
      </c>
      <c r="Q1" s="31" t="str">
        <f>P$1</f>
        <v>Kat</v>
      </c>
      <c r="R1" s="39" t="s">
        <v>16</v>
      </c>
      <c r="S1" s="31" t="str">
        <f>R$1</f>
        <v>Ashlee</v>
      </c>
      <c r="T1" s="40" t="s">
        <v>17</v>
      </c>
      <c r="U1" s="31" t="str">
        <f>T$1</f>
        <v>Ryan</v>
      </c>
      <c r="V1" s="41" t="s">
        <v>18</v>
      </c>
      <c r="W1" s="31" t="str">
        <f>V$1</f>
        <v>Bryan/Talia</v>
      </c>
      <c r="X1" s="42" t="s">
        <v>19</v>
      </c>
      <c r="Y1" s="31" t="str">
        <f>X$1</f>
        <v>Caitlyn</v>
      </c>
      <c r="Z1" s="43" t="s">
        <v>20</v>
      </c>
      <c r="AA1" s="31" t="str">
        <f>Z$1</f>
        <v>Clinic - Mooresville</v>
      </c>
      <c r="AB1" s="44" t="s">
        <v>21</v>
      </c>
      <c r="AC1" s="31" t="str">
        <f>AB$1</f>
        <v>Ashleigh</v>
      </c>
      <c r="AD1" s="45" t="s">
        <v>22</v>
      </c>
      <c r="AE1" s="31" t="str">
        <f>AD$1</f>
        <v>Matt</v>
      </c>
      <c r="AF1" s="46" t="s">
        <v>23</v>
      </c>
      <c r="AG1" s="31" t="str">
        <f>AF$1</f>
        <v>Clinic - Austin</v>
      </c>
      <c r="AH1" s="269" t="s">
        <v>41</v>
      </c>
      <c r="AI1" s="31" t="str">
        <f>AH$1</f>
        <v>Tre</v>
      </c>
      <c r="AJ1" s="48" t="s">
        <v>25</v>
      </c>
      <c r="AK1" s="31" t="str">
        <f>AJ$1</f>
        <v>Kevin</v>
      </c>
      <c r="AL1" s="49" t="s">
        <v>26</v>
      </c>
      <c r="AM1" s="31" t="str">
        <f>AL$1</f>
        <v>Charlee</v>
      </c>
      <c r="AN1" s="50" t="s">
        <v>27</v>
      </c>
      <c r="AO1" s="31" t="str">
        <f>AN$1</f>
        <v>Abby/Julia</v>
      </c>
      <c r="AP1" s="51" t="s">
        <v>28</v>
      </c>
      <c r="AQ1" s="31" t="str">
        <f>AP$1</f>
        <v>Jackson/Candace</v>
      </c>
      <c r="AR1" s="52" t="s">
        <v>29</v>
      </c>
      <c r="AS1" s="31" t="str">
        <f>AR$1</f>
        <v>Ally-Devon</v>
      </c>
      <c r="AT1" s="53" t="s">
        <v>31</v>
      </c>
      <c r="AU1" s="31" t="str">
        <f>AT$1</f>
        <v>Dougie</v>
      </c>
      <c r="AV1" s="54" t="s">
        <v>32</v>
      </c>
      <c r="AW1" s="31" t="str">
        <f>AV$1</f>
        <v>Carey</v>
      </c>
      <c r="AX1" s="270" t="s">
        <v>42</v>
      </c>
      <c r="AY1" s="31" t="str">
        <f>AX$1</f>
        <v>Tyler Nolan</v>
      </c>
      <c r="AZ1" s="55" t="s">
        <v>33</v>
      </c>
      <c r="BA1" s="31" t="str">
        <f>AZ$1</f>
        <v>Danny</v>
      </c>
      <c r="BB1" s="56" t="s">
        <v>34</v>
      </c>
      <c r="BC1" s="31" t="str">
        <f>BB$1</f>
        <v>Emily</v>
      </c>
      <c r="BD1" s="57" t="s">
        <v>43</v>
      </c>
      <c r="BE1" s="31" t="str">
        <f>BD$1</f>
        <v>Lindsay</v>
      </c>
      <c r="BF1" s="58" t="s">
        <v>44</v>
      </c>
      <c r="BG1" s="31" t="str">
        <f>BF$1</f>
        <v>Courtney/Tori</v>
      </c>
      <c r="BH1" s="59" t="s">
        <v>37</v>
      </c>
      <c r="BI1" s="31" t="str">
        <f>BH$1</f>
        <v>Steven/Emily</v>
      </c>
      <c r="BJ1" s="2" t="s">
        <v>1</v>
      </c>
      <c r="BK1" s="31" t="str">
        <f>BJ$1</f>
        <v>Mia</v>
      </c>
      <c r="BL1" s="60" t="s">
        <v>38</v>
      </c>
      <c r="BM1" s="31" t="str">
        <f>BL$1</f>
        <v>Andrew</v>
      </c>
    </row>
    <row r="2" spans="1:65" ht="17" thickBot="1" x14ac:dyDescent="0.25">
      <c r="A2" s="4"/>
      <c r="B2" s="61" t="s">
        <v>4</v>
      </c>
      <c r="C2" s="61" t="s">
        <v>3</v>
      </c>
      <c r="D2" s="5" t="s">
        <v>4</v>
      </c>
      <c r="E2" s="5" t="s">
        <v>3</v>
      </c>
      <c r="F2" s="62" t="s">
        <v>4</v>
      </c>
      <c r="G2" s="63" t="s">
        <v>3</v>
      </c>
      <c r="H2" s="64" t="s">
        <v>4</v>
      </c>
      <c r="I2" s="65" t="s">
        <v>3</v>
      </c>
      <c r="J2" s="66" t="s">
        <v>4</v>
      </c>
      <c r="K2" s="67" t="s">
        <v>3</v>
      </c>
      <c r="L2" s="68" t="s">
        <v>4</v>
      </c>
      <c r="M2" s="69" t="s">
        <v>3</v>
      </c>
      <c r="N2" s="70" t="s">
        <v>4</v>
      </c>
      <c r="O2" s="71" t="s">
        <v>3</v>
      </c>
      <c r="P2" s="72" t="s">
        <v>4</v>
      </c>
      <c r="Q2" s="73" t="s">
        <v>3</v>
      </c>
      <c r="R2" s="74" t="s">
        <v>4</v>
      </c>
      <c r="S2" s="75" t="s">
        <v>3</v>
      </c>
      <c r="T2" s="76" t="s">
        <v>4</v>
      </c>
      <c r="U2" s="77" t="s">
        <v>3</v>
      </c>
      <c r="V2" s="78" t="s">
        <v>4</v>
      </c>
      <c r="W2" s="5" t="s">
        <v>3</v>
      </c>
      <c r="X2" s="79" t="s">
        <v>4</v>
      </c>
      <c r="Y2" s="80" t="s">
        <v>3</v>
      </c>
      <c r="Z2" s="81" t="s">
        <v>4</v>
      </c>
      <c r="AA2" s="82" t="s">
        <v>3</v>
      </c>
      <c r="AB2" s="83" t="s">
        <v>4</v>
      </c>
      <c r="AC2" s="84" t="s">
        <v>3</v>
      </c>
      <c r="AD2" s="85" t="s">
        <v>4</v>
      </c>
      <c r="AE2" s="86" t="s">
        <v>3</v>
      </c>
      <c r="AF2" s="87" t="s">
        <v>4</v>
      </c>
      <c r="AG2" s="88" t="s">
        <v>3</v>
      </c>
      <c r="AH2" s="89" t="s">
        <v>4</v>
      </c>
      <c r="AI2" s="90" t="s">
        <v>3</v>
      </c>
      <c r="AJ2" s="91" t="s">
        <v>4</v>
      </c>
      <c r="AK2" s="91" t="s">
        <v>3</v>
      </c>
      <c r="AL2" s="92" t="s">
        <v>4</v>
      </c>
      <c r="AM2" s="93" t="s">
        <v>3</v>
      </c>
      <c r="AN2" s="94" t="s">
        <v>4</v>
      </c>
      <c r="AO2" s="94" t="s">
        <v>3</v>
      </c>
      <c r="AP2" s="95" t="s">
        <v>4</v>
      </c>
      <c r="AQ2" s="95" t="s">
        <v>3</v>
      </c>
      <c r="AR2" s="96" t="s">
        <v>4</v>
      </c>
      <c r="AS2" s="97" t="s">
        <v>3</v>
      </c>
      <c r="AT2" s="98" t="s">
        <v>4</v>
      </c>
      <c r="AU2" s="99" t="s">
        <v>3</v>
      </c>
      <c r="AV2" s="100" t="s">
        <v>4</v>
      </c>
      <c r="AW2" s="101" t="s">
        <v>3</v>
      </c>
      <c r="AX2" s="271" t="s">
        <v>4</v>
      </c>
      <c r="AY2" s="271" t="s">
        <v>3</v>
      </c>
      <c r="AZ2" s="102" t="s">
        <v>4</v>
      </c>
      <c r="BA2" s="103" t="s">
        <v>3</v>
      </c>
      <c r="BB2" s="104" t="s">
        <v>4</v>
      </c>
      <c r="BC2" s="104" t="s">
        <v>3</v>
      </c>
      <c r="BD2" s="105" t="s">
        <v>4</v>
      </c>
      <c r="BE2" s="105" t="s">
        <v>3</v>
      </c>
      <c r="BF2" s="106" t="s">
        <v>4</v>
      </c>
      <c r="BG2" s="107" t="s">
        <v>3</v>
      </c>
      <c r="BH2" s="108" t="s">
        <v>4</v>
      </c>
      <c r="BI2" s="109" t="s">
        <v>3</v>
      </c>
      <c r="BJ2" s="5" t="s">
        <v>4</v>
      </c>
      <c r="BK2" s="5" t="s">
        <v>3</v>
      </c>
      <c r="BL2" s="110" t="s">
        <v>4</v>
      </c>
      <c r="BM2" s="110" t="s">
        <v>3</v>
      </c>
    </row>
    <row r="3" spans="1:65" ht="18" thickTop="1" thickBot="1" x14ac:dyDescent="0.25">
      <c r="A3" s="8"/>
      <c r="B3" s="111"/>
      <c r="C3" s="111"/>
      <c r="D3" s="9"/>
      <c r="E3" s="10"/>
      <c r="F3" s="112"/>
      <c r="G3" s="112"/>
      <c r="H3" s="111"/>
      <c r="I3" s="111"/>
      <c r="J3" s="113"/>
      <c r="K3" s="114"/>
      <c r="L3" s="112"/>
      <c r="M3" s="112"/>
      <c r="N3" s="115"/>
      <c r="O3" s="115"/>
      <c r="P3" s="116"/>
      <c r="Q3" s="111"/>
      <c r="R3" s="117"/>
      <c r="S3" s="118"/>
      <c r="T3" s="11"/>
      <c r="U3" s="10"/>
      <c r="V3" s="119"/>
      <c r="W3" s="120"/>
      <c r="X3" s="10"/>
      <c r="Y3" s="123"/>
      <c r="Z3" s="10"/>
      <c r="AA3" s="121"/>
      <c r="AB3" s="117"/>
      <c r="AC3" s="10"/>
      <c r="AD3" s="122"/>
      <c r="AE3" s="10"/>
      <c r="AF3" s="10"/>
      <c r="AG3" s="123"/>
      <c r="AH3" s="113"/>
      <c r="AI3" s="10"/>
      <c r="AJ3" s="120"/>
      <c r="AK3" s="120"/>
      <c r="AL3" s="8"/>
      <c r="AM3" s="124"/>
      <c r="AN3" s="10"/>
      <c r="AO3" s="10"/>
      <c r="AP3" s="125"/>
      <c r="AQ3" s="126"/>
      <c r="AR3" s="127"/>
      <c r="AS3" s="114"/>
      <c r="AT3" s="128"/>
      <c r="AU3" s="129"/>
      <c r="AV3" s="10"/>
      <c r="AW3" s="130"/>
      <c r="AX3" s="121"/>
      <c r="AY3" s="121"/>
      <c r="AZ3" s="8"/>
      <c r="BA3" s="124"/>
      <c r="BB3" s="10"/>
      <c r="BC3" s="10"/>
      <c r="BD3" s="10"/>
      <c r="BE3" s="10"/>
      <c r="BF3" s="131"/>
      <c r="BG3" s="10"/>
      <c r="BH3" s="132"/>
      <c r="BI3" s="133"/>
      <c r="BJ3" s="9"/>
      <c r="BK3" s="10"/>
      <c r="BL3" s="134"/>
      <c r="BM3" s="135"/>
    </row>
    <row r="4" spans="1:65" ht="17" thickTop="1" x14ac:dyDescent="0.2">
      <c r="A4" s="272">
        <v>45691</v>
      </c>
      <c r="B4" s="61">
        <v>15</v>
      </c>
      <c r="C4" s="61">
        <v>14</v>
      </c>
      <c r="D4" s="5">
        <v>14</v>
      </c>
      <c r="E4" s="5">
        <v>13</v>
      </c>
      <c r="F4" s="63">
        <v>14</v>
      </c>
      <c r="G4" s="63">
        <v>13</v>
      </c>
      <c r="H4" s="136">
        <v>21</v>
      </c>
      <c r="I4" s="136">
        <v>19</v>
      </c>
      <c r="J4" s="66">
        <v>14</v>
      </c>
      <c r="K4" s="137">
        <v>11</v>
      </c>
      <c r="L4" s="138">
        <v>41</v>
      </c>
      <c r="M4" s="139">
        <v>38</v>
      </c>
      <c r="N4" s="140">
        <v>31</v>
      </c>
      <c r="O4" s="141">
        <v>27</v>
      </c>
      <c r="P4" s="142">
        <v>17</v>
      </c>
      <c r="Q4" s="73">
        <v>16</v>
      </c>
      <c r="R4" s="74">
        <v>15</v>
      </c>
      <c r="S4" s="75">
        <v>14</v>
      </c>
      <c r="T4" s="143">
        <v>9</v>
      </c>
      <c r="U4" s="77">
        <v>7</v>
      </c>
      <c r="V4" s="78">
        <v>9</v>
      </c>
      <c r="W4" s="5">
        <v>8</v>
      </c>
      <c r="X4" s="104">
        <v>12</v>
      </c>
      <c r="Y4" s="155">
        <v>9</v>
      </c>
      <c r="Z4" s="145">
        <v>4</v>
      </c>
      <c r="AA4" s="146">
        <v>6</v>
      </c>
      <c r="AB4" s="147">
        <v>14</v>
      </c>
      <c r="AC4" s="84">
        <v>12</v>
      </c>
      <c r="AD4" s="85">
        <v>14</v>
      </c>
      <c r="AE4" s="86">
        <v>13</v>
      </c>
      <c r="AF4" s="148">
        <v>13</v>
      </c>
      <c r="AG4" s="88">
        <v>11</v>
      </c>
      <c r="AH4" s="89">
        <v>35</v>
      </c>
      <c r="AI4" s="90">
        <v>34</v>
      </c>
      <c r="AJ4" s="149">
        <v>14</v>
      </c>
      <c r="AK4" s="149">
        <v>13</v>
      </c>
      <c r="AL4" s="150">
        <v>21</v>
      </c>
      <c r="AM4" s="93">
        <v>19</v>
      </c>
      <c r="AN4" s="94">
        <v>19</v>
      </c>
      <c r="AO4" s="94">
        <v>17</v>
      </c>
      <c r="AP4" s="95">
        <v>20</v>
      </c>
      <c r="AQ4" s="95">
        <v>20</v>
      </c>
      <c r="AR4" s="96">
        <v>20</v>
      </c>
      <c r="AS4" s="151">
        <v>20</v>
      </c>
      <c r="AT4" s="152">
        <v>16</v>
      </c>
      <c r="AU4" s="152">
        <v>14</v>
      </c>
      <c r="AV4" s="100">
        <v>11</v>
      </c>
      <c r="AW4" s="100">
        <v>11</v>
      </c>
      <c r="AX4" s="271" t="s">
        <v>5</v>
      </c>
      <c r="AY4" s="273" t="s">
        <v>5</v>
      </c>
      <c r="AZ4" s="102">
        <v>13</v>
      </c>
      <c r="BA4" s="102">
        <v>13</v>
      </c>
      <c r="BB4" s="104">
        <v>9</v>
      </c>
      <c r="BC4" s="104">
        <v>10</v>
      </c>
      <c r="BD4" s="105">
        <v>10</v>
      </c>
      <c r="BE4" s="105">
        <v>10</v>
      </c>
      <c r="BF4" s="106">
        <v>10</v>
      </c>
      <c r="BG4" s="106">
        <v>10</v>
      </c>
      <c r="BH4" s="153">
        <v>20</v>
      </c>
      <c r="BI4" s="158">
        <v>20</v>
      </c>
      <c r="BJ4" s="5">
        <v>14</v>
      </c>
      <c r="BK4" s="5">
        <v>11</v>
      </c>
      <c r="BL4" s="154">
        <v>11</v>
      </c>
      <c r="BM4" s="154">
        <v>13</v>
      </c>
    </row>
    <row r="5" spans="1:65" x14ac:dyDescent="0.2">
      <c r="A5" s="12">
        <v>45692</v>
      </c>
      <c r="B5" s="61">
        <v>14</v>
      </c>
      <c r="C5" s="61">
        <v>14</v>
      </c>
      <c r="D5" s="5">
        <v>7</v>
      </c>
      <c r="E5" s="5">
        <v>6</v>
      </c>
      <c r="F5" s="63">
        <v>16</v>
      </c>
      <c r="G5" s="63">
        <v>16</v>
      </c>
      <c r="H5" s="136">
        <v>20</v>
      </c>
      <c r="I5" s="136">
        <v>19</v>
      </c>
      <c r="J5" s="66">
        <v>17</v>
      </c>
      <c r="K5" s="137">
        <v>16</v>
      </c>
      <c r="L5" s="138">
        <v>10</v>
      </c>
      <c r="M5" s="139">
        <v>9</v>
      </c>
      <c r="N5" s="140">
        <v>19</v>
      </c>
      <c r="O5" s="141">
        <v>20</v>
      </c>
      <c r="P5" s="142">
        <v>5</v>
      </c>
      <c r="Q5" s="73">
        <v>5</v>
      </c>
      <c r="R5" s="74">
        <v>9</v>
      </c>
      <c r="S5" s="75">
        <v>8</v>
      </c>
      <c r="T5" s="143">
        <v>7</v>
      </c>
      <c r="U5" s="77">
        <v>8</v>
      </c>
      <c r="V5" s="78">
        <v>16</v>
      </c>
      <c r="W5" s="5">
        <v>16</v>
      </c>
      <c r="X5" s="104">
        <v>11</v>
      </c>
      <c r="Y5" s="155">
        <v>11</v>
      </c>
      <c r="Z5" s="82">
        <v>2</v>
      </c>
      <c r="AA5" s="146">
        <v>2</v>
      </c>
      <c r="AB5" s="147">
        <v>12</v>
      </c>
      <c r="AC5" s="84">
        <v>12</v>
      </c>
      <c r="AD5" s="85">
        <v>4</v>
      </c>
      <c r="AE5" s="86">
        <v>3</v>
      </c>
      <c r="AF5" s="148">
        <v>14</v>
      </c>
      <c r="AG5" s="88">
        <v>10</v>
      </c>
      <c r="AH5" s="89">
        <v>37</v>
      </c>
      <c r="AI5" s="90">
        <v>31</v>
      </c>
      <c r="AJ5" s="149">
        <v>15</v>
      </c>
      <c r="AK5" s="149">
        <v>13</v>
      </c>
      <c r="AL5" s="150">
        <v>6</v>
      </c>
      <c r="AM5" s="93">
        <v>4</v>
      </c>
      <c r="AN5" s="94">
        <v>25</v>
      </c>
      <c r="AO5" s="94">
        <v>22</v>
      </c>
      <c r="AP5" s="95">
        <v>14</v>
      </c>
      <c r="AQ5" s="95">
        <v>12</v>
      </c>
      <c r="AR5" s="96">
        <v>11</v>
      </c>
      <c r="AS5" s="151">
        <v>9</v>
      </c>
      <c r="AT5" s="152">
        <v>10</v>
      </c>
      <c r="AU5" s="152">
        <v>8</v>
      </c>
      <c r="AV5" s="100">
        <v>15</v>
      </c>
      <c r="AW5" s="100">
        <v>14</v>
      </c>
      <c r="AX5" s="271" t="s">
        <v>5</v>
      </c>
      <c r="AY5" s="273" t="s">
        <v>5</v>
      </c>
      <c r="AZ5" s="102">
        <v>12</v>
      </c>
      <c r="BA5" s="102">
        <v>11</v>
      </c>
      <c r="BB5" s="104">
        <v>5</v>
      </c>
      <c r="BC5" s="104">
        <v>5</v>
      </c>
      <c r="BD5" s="105">
        <v>23</v>
      </c>
      <c r="BE5" s="105">
        <v>23</v>
      </c>
      <c r="BF5" s="106">
        <v>12</v>
      </c>
      <c r="BG5" s="106">
        <v>12</v>
      </c>
      <c r="BH5" s="153">
        <v>21</v>
      </c>
      <c r="BI5" s="158">
        <v>20</v>
      </c>
      <c r="BJ5" s="5">
        <v>8</v>
      </c>
      <c r="BK5" s="5">
        <v>8</v>
      </c>
      <c r="BL5" s="154">
        <v>12</v>
      </c>
      <c r="BM5" s="154">
        <v>11</v>
      </c>
    </row>
    <row r="6" spans="1:65" x14ac:dyDescent="0.2">
      <c r="A6" s="12">
        <v>45693</v>
      </c>
      <c r="B6" s="61">
        <v>5</v>
      </c>
      <c r="C6" s="61">
        <v>5</v>
      </c>
      <c r="D6" s="5">
        <v>16</v>
      </c>
      <c r="E6" s="5">
        <v>15</v>
      </c>
      <c r="F6" s="63">
        <v>14</v>
      </c>
      <c r="G6" s="63">
        <v>14</v>
      </c>
      <c r="H6" s="136">
        <v>6</v>
      </c>
      <c r="I6" s="136">
        <v>6</v>
      </c>
      <c r="J6" s="66">
        <v>6</v>
      </c>
      <c r="K6" s="137">
        <v>6</v>
      </c>
      <c r="L6" s="138">
        <v>29</v>
      </c>
      <c r="M6" s="139">
        <v>27</v>
      </c>
      <c r="N6" s="140">
        <v>16</v>
      </c>
      <c r="O6" s="141">
        <v>15</v>
      </c>
      <c r="P6" s="142">
        <v>13</v>
      </c>
      <c r="Q6" s="73">
        <v>12</v>
      </c>
      <c r="R6" s="74">
        <v>11</v>
      </c>
      <c r="S6" s="75">
        <v>9</v>
      </c>
      <c r="T6" s="143">
        <v>4</v>
      </c>
      <c r="U6" s="77">
        <v>4</v>
      </c>
      <c r="V6" s="78">
        <v>1</v>
      </c>
      <c r="W6" s="5">
        <v>2</v>
      </c>
      <c r="X6" s="104">
        <v>12</v>
      </c>
      <c r="Y6" s="155">
        <v>10</v>
      </c>
      <c r="Z6" s="82">
        <v>6</v>
      </c>
      <c r="AA6" s="146">
        <v>6</v>
      </c>
      <c r="AB6" s="147">
        <v>16</v>
      </c>
      <c r="AC6" s="84">
        <v>16</v>
      </c>
      <c r="AD6" s="85">
        <v>18</v>
      </c>
      <c r="AE6" s="86">
        <v>16</v>
      </c>
      <c r="AF6" s="148">
        <v>5</v>
      </c>
      <c r="AG6" s="88">
        <v>5</v>
      </c>
      <c r="AH6" s="89">
        <v>9</v>
      </c>
      <c r="AI6" s="90">
        <v>10</v>
      </c>
      <c r="AJ6" s="149">
        <v>16</v>
      </c>
      <c r="AK6" s="149">
        <v>14</v>
      </c>
      <c r="AL6" s="150">
        <v>13</v>
      </c>
      <c r="AM6" s="93">
        <v>13</v>
      </c>
      <c r="AN6" s="94">
        <v>19</v>
      </c>
      <c r="AO6" s="94">
        <v>15</v>
      </c>
      <c r="AP6" s="95">
        <v>13</v>
      </c>
      <c r="AQ6" s="95">
        <v>12</v>
      </c>
      <c r="AR6" s="96">
        <v>23</v>
      </c>
      <c r="AS6" s="151">
        <v>21</v>
      </c>
      <c r="AT6" s="152">
        <v>6</v>
      </c>
      <c r="AU6" s="152">
        <v>6</v>
      </c>
      <c r="AV6" s="100">
        <v>14</v>
      </c>
      <c r="AW6" s="100">
        <v>14</v>
      </c>
      <c r="AX6" s="271" t="s">
        <v>5</v>
      </c>
      <c r="AY6" s="273" t="s">
        <v>5</v>
      </c>
      <c r="AZ6" s="102">
        <v>3</v>
      </c>
      <c r="BA6" s="102">
        <v>3</v>
      </c>
      <c r="BB6" s="104">
        <v>11</v>
      </c>
      <c r="BC6" s="104">
        <v>11</v>
      </c>
      <c r="BD6" s="105">
        <v>16</v>
      </c>
      <c r="BE6" s="105">
        <v>15</v>
      </c>
      <c r="BF6" s="106">
        <v>13</v>
      </c>
      <c r="BG6" s="106">
        <v>13</v>
      </c>
      <c r="BH6" s="153">
        <v>9</v>
      </c>
      <c r="BI6" s="153">
        <v>8</v>
      </c>
      <c r="BJ6" s="5">
        <v>12</v>
      </c>
      <c r="BK6" s="5">
        <v>11</v>
      </c>
      <c r="BL6" s="154">
        <v>6</v>
      </c>
      <c r="BM6" s="154">
        <v>4</v>
      </c>
    </row>
    <row r="7" spans="1:65" x14ac:dyDescent="0.2">
      <c r="A7" s="12">
        <v>45694</v>
      </c>
      <c r="B7" s="61">
        <v>13</v>
      </c>
      <c r="C7" s="61">
        <v>14</v>
      </c>
      <c r="D7" s="5">
        <v>15</v>
      </c>
      <c r="E7" s="5">
        <v>14</v>
      </c>
      <c r="F7" s="63">
        <v>7</v>
      </c>
      <c r="G7" s="63">
        <v>6</v>
      </c>
      <c r="H7" s="136">
        <v>14</v>
      </c>
      <c r="I7" s="136">
        <v>14</v>
      </c>
      <c r="J7" s="66">
        <v>16</v>
      </c>
      <c r="K7" s="137">
        <v>16</v>
      </c>
      <c r="L7" s="138">
        <v>6</v>
      </c>
      <c r="M7" s="139">
        <v>5</v>
      </c>
      <c r="N7" s="140">
        <v>20</v>
      </c>
      <c r="O7" s="141">
        <v>19</v>
      </c>
      <c r="P7" s="142">
        <v>7</v>
      </c>
      <c r="Q7" s="73">
        <v>6</v>
      </c>
      <c r="R7" s="74">
        <v>13</v>
      </c>
      <c r="S7" s="75">
        <v>12</v>
      </c>
      <c r="T7" s="143">
        <v>9</v>
      </c>
      <c r="U7" s="77">
        <v>9</v>
      </c>
      <c r="V7" s="78">
        <v>14</v>
      </c>
      <c r="W7" s="5">
        <v>12</v>
      </c>
      <c r="X7" s="104">
        <v>4</v>
      </c>
      <c r="Y7" s="155">
        <v>3</v>
      </c>
      <c r="Z7" s="82">
        <v>8</v>
      </c>
      <c r="AA7" s="146">
        <v>4</v>
      </c>
      <c r="AB7" s="147" t="s">
        <v>5</v>
      </c>
      <c r="AC7" s="84" t="s">
        <v>5</v>
      </c>
      <c r="AD7" s="85">
        <v>16</v>
      </c>
      <c r="AE7" s="86">
        <v>14</v>
      </c>
      <c r="AF7" s="148">
        <v>11</v>
      </c>
      <c r="AG7" s="88">
        <v>9</v>
      </c>
      <c r="AH7" s="89">
        <v>23</v>
      </c>
      <c r="AI7" s="90">
        <v>18</v>
      </c>
      <c r="AJ7" s="149">
        <v>9</v>
      </c>
      <c r="AK7" s="149">
        <v>8</v>
      </c>
      <c r="AL7" s="150">
        <v>12</v>
      </c>
      <c r="AM7" s="93">
        <v>10</v>
      </c>
      <c r="AN7" s="94">
        <v>11</v>
      </c>
      <c r="AO7" s="94">
        <v>10</v>
      </c>
      <c r="AP7" s="95">
        <v>8</v>
      </c>
      <c r="AQ7" s="95">
        <v>8</v>
      </c>
      <c r="AR7" s="96">
        <v>13</v>
      </c>
      <c r="AS7" s="151">
        <v>14</v>
      </c>
      <c r="AT7" s="152">
        <v>11</v>
      </c>
      <c r="AU7" s="156">
        <v>13</v>
      </c>
      <c r="AV7" s="100">
        <v>2</v>
      </c>
      <c r="AW7" s="101">
        <v>2</v>
      </c>
      <c r="AX7" s="271" t="s">
        <v>5</v>
      </c>
      <c r="AY7" s="273" t="s">
        <v>5</v>
      </c>
      <c r="AZ7" s="102">
        <v>11</v>
      </c>
      <c r="BA7" s="157">
        <v>10</v>
      </c>
      <c r="BB7" s="104">
        <v>6</v>
      </c>
      <c r="BC7" s="104">
        <v>7</v>
      </c>
      <c r="BD7" s="105">
        <v>9</v>
      </c>
      <c r="BE7" s="105">
        <v>9</v>
      </c>
      <c r="BF7" s="106">
        <v>8</v>
      </c>
      <c r="BG7" s="107">
        <v>8</v>
      </c>
      <c r="BH7" s="153">
        <v>23</v>
      </c>
      <c r="BI7" s="158">
        <v>23</v>
      </c>
      <c r="BJ7" s="5">
        <v>14</v>
      </c>
      <c r="BK7" s="5">
        <v>11</v>
      </c>
      <c r="BL7" s="159">
        <v>4</v>
      </c>
      <c r="BM7" s="159">
        <v>3</v>
      </c>
    </row>
    <row r="8" spans="1:65" x14ac:dyDescent="0.2">
      <c r="A8" s="12">
        <v>45695</v>
      </c>
      <c r="B8" s="160">
        <v>14</v>
      </c>
      <c r="C8" s="160">
        <v>13</v>
      </c>
      <c r="D8" s="5">
        <v>17</v>
      </c>
      <c r="E8" s="5">
        <v>16</v>
      </c>
      <c r="F8" s="161" t="s">
        <v>5</v>
      </c>
      <c r="G8" s="161" t="s">
        <v>5</v>
      </c>
      <c r="H8" s="64">
        <v>17</v>
      </c>
      <c r="I8" s="64">
        <v>17</v>
      </c>
      <c r="J8" s="66">
        <v>13</v>
      </c>
      <c r="K8" s="137">
        <v>12</v>
      </c>
      <c r="L8" s="162">
        <v>44</v>
      </c>
      <c r="M8" s="163">
        <v>43</v>
      </c>
      <c r="N8" s="164">
        <v>26</v>
      </c>
      <c r="O8" s="165">
        <v>23</v>
      </c>
      <c r="P8" s="142">
        <v>18</v>
      </c>
      <c r="Q8" s="166">
        <v>14</v>
      </c>
      <c r="R8" s="167">
        <v>17</v>
      </c>
      <c r="S8" s="168">
        <v>16</v>
      </c>
      <c r="T8" s="143">
        <v>15</v>
      </c>
      <c r="U8" s="77">
        <v>13</v>
      </c>
      <c r="V8" s="78">
        <v>11</v>
      </c>
      <c r="W8" s="169">
        <v>9</v>
      </c>
      <c r="X8" s="104">
        <v>9</v>
      </c>
      <c r="Y8" s="155">
        <v>8</v>
      </c>
      <c r="Z8" s="146">
        <v>7</v>
      </c>
      <c r="AA8" s="146">
        <v>3</v>
      </c>
      <c r="AB8" s="170">
        <v>10</v>
      </c>
      <c r="AC8" s="170">
        <v>9</v>
      </c>
      <c r="AD8" s="171">
        <v>15</v>
      </c>
      <c r="AE8" s="171">
        <v>14</v>
      </c>
      <c r="AF8" s="148">
        <v>17</v>
      </c>
      <c r="AG8" s="88">
        <v>15</v>
      </c>
      <c r="AH8" s="89">
        <v>42</v>
      </c>
      <c r="AI8" s="172">
        <v>39</v>
      </c>
      <c r="AJ8" s="173">
        <v>20</v>
      </c>
      <c r="AK8" s="173">
        <v>17</v>
      </c>
      <c r="AL8" s="150">
        <v>12</v>
      </c>
      <c r="AM8" s="93">
        <v>12</v>
      </c>
      <c r="AN8" s="174">
        <v>21</v>
      </c>
      <c r="AO8" s="174">
        <v>17</v>
      </c>
      <c r="AP8" s="175">
        <v>22</v>
      </c>
      <c r="AQ8" s="175">
        <v>19</v>
      </c>
      <c r="AR8" s="176">
        <v>21</v>
      </c>
      <c r="AS8" s="176">
        <v>24</v>
      </c>
      <c r="AT8" s="98">
        <v>17</v>
      </c>
      <c r="AU8" s="177">
        <v>14</v>
      </c>
      <c r="AV8" s="178">
        <v>16</v>
      </c>
      <c r="AW8" s="179">
        <v>15</v>
      </c>
      <c r="AX8" s="271" t="s">
        <v>5</v>
      </c>
      <c r="AY8" s="273" t="s">
        <v>5</v>
      </c>
      <c r="AZ8" s="102">
        <v>10</v>
      </c>
      <c r="BA8" s="157">
        <v>9</v>
      </c>
      <c r="BB8" s="160">
        <v>8</v>
      </c>
      <c r="BC8" s="160">
        <v>9</v>
      </c>
      <c r="BD8" s="105">
        <v>21</v>
      </c>
      <c r="BE8" s="180">
        <v>20</v>
      </c>
      <c r="BF8" s="106">
        <v>19</v>
      </c>
      <c r="BG8" s="106">
        <v>19</v>
      </c>
      <c r="BH8" s="181">
        <v>18</v>
      </c>
      <c r="BI8" s="109">
        <v>19</v>
      </c>
      <c r="BJ8" s="5">
        <v>11</v>
      </c>
      <c r="BK8" s="5">
        <v>8</v>
      </c>
      <c r="BL8" s="154">
        <v>10</v>
      </c>
      <c r="BM8" s="154">
        <v>11</v>
      </c>
    </row>
    <row r="9" spans="1:65" x14ac:dyDescent="0.2">
      <c r="A9" s="14"/>
      <c r="B9" s="15">
        <v>61</v>
      </c>
      <c r="C9" s="15">
        <v>60</v>
      </c>
      <c r="D9" s="15">
        <v>69</v>
      </c>
      <c r="E9" s="15">
        <v>64</v>
      </c>
      <c r="F9" s="15">
        <v>51</v>
      </c>
      <c r="G9" s="15">
        <v>49</v>
      </c>
      <c r="H9" s="182">
        <v>78</v>
      </c>
      <c r="I9" s="15">
        <v>75</v>
      </c>
      <c r="J9" s="183">
        <v>66</v>
      </c>
      <c r="K9" s="16">
        <v>61</v>
      </c>
      <c r="L9" s="15">
        <v>130</v>
      </c>
      <c r="M9" s="15">
        <v>122</v>
      </c>
      <c r="N9" s="15">
        <v>112</v>
      </c>
      <c r="O9" s="15">
        <v>104</v>
      </c>
      <c r="P9" s="15">
        <v>60</v>
      </c>
      <c r="Q9" s="15">
        <v>53</v>
      </c>
      <c r="R9" s="183">
        <v>65</v>
      </c>
      <c r="S9" s="16">
        <v>59</v>
      </c>
      <c r="T9" s="16">
        <v>44</v>
      </c>
      <c r="U9" s="15">
        <v>41</v>
      </c>
      <c r="V9" s="183">
        <v>51</v>
      </c>
      <c r="W9" s="15">
        <v>47</v>
      </c>
      <c r="X9" s="16">
        <v>48</v>
      </c>
      <c r="Y9" s="190">
        <v>41</v>
      </c>
      <c r="Z9" s="185">
        <v>27</v>
      </c>
      <c r="AA9" s="185">
        <v>21</v>
      </c>
      <c r="AB9" s="183">
        <v>52</v>
      </c>
      <c r="AC9" s="15">
        <v>49</v>
      </c>
      <c r="AD9" s="16">
        <v>67</v>
      </c>
      <c r="AE9" s="15">
        <v>60</v>
      </c>
      <c r="AF9" s="15">
        <v>60</v>
      </c>
      <c r="AG9" s="186">
        <v>50</v>
      </c>
      <c r="AH9" s="183">
        <v>146</v>
      </c>
      <c r="AI9" s="15">
        <v>132</v>
      </c>
      <c r="AJ9" s="15">
        <v>74</v>
      </c>
      <c r="AK9" s="15">
        <v>65</v>
      </c>
      <c r="AL9" s="15">
        <v>64</v>
      </c>
      <c r="AM9" s="187">
        <v>58</v>
      </c>
      <c r="AN9" s="15">
        <v>95</v>
      </c>
      <c r="AO9" s="15">
        <v>81</v>
      </c>
      <c r="AP9" s="15">
        <v>77</v>
      </c>
      <c r="AQ9" s="15">
        <v>71</v>
      </c>
      <c r="AR9" s="182">
        <v>88</v>
      </c>
      <c r="AS9" s="15">
        <v>88</v>
      </c>
      <c r="AT9" s="188">
        <v>60</v>
      </c>
      <c r="AU9" s="189">
        <v>55</v>
      </c>
      <c r="AV9" s="15">
        <v>58</v>
      </c>
      <c r="AW9" s="190">
        <v>56</v>
      </c>
      <c r="AX9" s="15">
        <v>0</v>
      </c>
      <c r="AY9" s="15">
        <v>0</v>
      </c>
      <c r="AZ9" s="15">
        <v>49</v>
      </c>
      <c r="BA9" s="187">
        <v>46</v>
      </c>
      <c r="BB9" s="15">
        <v>39</v>
      </c>
      <c r="BC9" s="15">
        <v>42</v>
      </c>
      <c r="BD9" s="15">
        <v>79</v>
      </c>
      <c r="BE9" s="15">
        <v>77</v>
      </c>
      <c r="BF9" s="182">
        <v>62</v>
      </c>
      <c r="BG9" s="15">
        <v>62</v>
      </c>
      <c r="BH9" s="191">
        <v>91</v>
      </c>
      <c r="BI9" s="192">
        <v>90</v>
      </c>
      <c r="BJ9" s="15">
        <v>59</v>
      </c>
      <c r="BK9" s="15">
        <v>49</v>
      </c>
      <c r="BL9" s="15">
        <v>43</v>
      </c>
      <c r="BM9" s="15">
        <v>42</v>
      </c>
    </row>
    <row r="10" spans="1:65" x14ac:dyDescent="0.2">
      <c r="A10" s="12">
        <v>45698</v>
      </c>
      <c r="B10" s="61">
        <v>16</v>
      </c>
      <c r="C10" s="61">
        <v>13</v>
      </c>
      <c r="D10" s="5">
        <v>16</v>
      </c>
      <c r="E10" s="5">
        <v>15</v>
      </c>
      <c r="F10" s="63">
        <v>13</v>
      </c>
      <c r="G10" s="63">
        <v>12</v>
      </c>
      <c r="H10" s="136">
        <v>20</v>
      </c>
      <c r="I10" s="136">
        <v>20</v>
      </c>
      <c r="J10" s="66">
        <v>11</v>
      </c>
      <c r="K10" s="137">
        <v>11</v>
      </c>
      <c r="L10" s="138">
        <v>45</v>
      </c>
      <c r="M10" s="139">
        <v>46</v>
      </c>
      <c r="N10" s="140">
        <v>30</v>
      </c>
      <c r="O10" s="141">
        <v>26</v>
      </c>
      <c r="P10" s="142">
        <v>17</v>
      </c>
      <c r="Q10" s="73">
        <v>12</v>
      </c>
      <c r="R10" s="74">
        <v>15</v>
      </c>
      <c r="S10" s="75">
        <v>15</v>
      </c>
      <c r="T10" s="143">
        <v>7</v>
      </c>
      <c r="U10" s="77">
        <v>6</v>
      </c>
      <c r="V10" s="78">
        <v>12</v>
      </c>
      <c r="W10" s="5">
        <v>8</v>
      </c>
      <c r="X10" s="104">
        <v>8</v>
      </c>
      <c r="Y10" s="155">
        <v>8</v>
      </c>
      <c r="Z10" s="82">
        <v>8</v>
      </c>
      <c r="AA10" s="82">
        <v>5</v>
      </c>
      <c r="AB10" s="147">
        <v>15</v>
      </c>
      <c r="AC10" s="84">
        <v>11</v>
      </c>
      <c r="AD10" s="85">
        <v>24</v>
      </c>
      <c r="AE10" s="86">
        <v>20</v>
      </c>
      <c r="AF10" s="148" t="s">
        <v>5</v>
      </c>
      <c r="AG10" s="88" t="s">
        <v>5</v>
      </c>
      <c r="AH10" s="89">
        <v>41</v>
      </c>
      <c r="AI10" s="90">
        <v>38</v>
      </c>
      <c r="AJ10" s="149">
        <v>16</v>
      </c>
      <c r="AK10" s="149">
        <v>12</v>
      </c>
      <c r="AL10" s="150">
        <v>17</v>
      </c>
      <c r="AM10" s="93">
        <v>14</v>
      </c>
      <c r="AN10" s="94">
        <v>19</v>
      </c>
      <c r="AO10" s="94">
        <v>18</v>
      </c>
      <c r="AP10" s="95">
        <v>24</v>
      </c>
      <c r="AQ10" s="95">
        <v>17</v>
      </c>
      <c r="AR10" s="96">
        <v>21</v>
      </c>
      <c r="AS10" s="151">
        <v>20</v>
      </c>
      <c r="AT10" s="152">
        <v>11</v>
      </c>
      <c r="AU10" s="156">
        <v>11</v>
      </c>
      <c r="AV10" s="100">
        <v>14</v>
      </c>
      <c r="AW10" s="101">
        <v>12</v>
      </c>
      <c r="AX10" s="271"/>
      <c r="AY10" s="271">
        <v>6</v>
      </c>
      <c r="AZ10" s="102">
        <v>9</v>
      </c>
      <c r="BA10" s="157">
        <v>8</v>
      </c>
      <c r="BB10" s="104">
        <v>12</v>
      </c>
      <c r="BC10" s="104">
        <v>11</v>
      </c>
      <c r="BD10" s="105">
        <v>18</v>
      </c>
      <c r="BE10" s="105">
        <v>17</v>
      </c>
      <c r="BF10" s="106">
        <v>10</v>
      </c>
      <c r="BG10" s="107">
        <v>8</v>
      </c>
      <c r="BH10" s="153">
        <v>24</v>
      </c>
      <c r="BI10" s="158">
        <v>24</v>
      </c>
      <c r="BJ10" s="5">
        <v>15</v>
      </c>
      <c r="BK10" s="5">
        <v>14</v>
      </c>
      <c r="BL10" s="159">
        <v>13</v>
      </c>
      <c r="BM10" s="159">
        <v>9</v>
      </c>
    </row>
    <row r="11" spans="1:65" x14ac:dyDescent="0.2">
      <c r="A11" s="12">
        <v>45699</v>
      </c>
      <c r="B11" s="61">
        <v>13</v>
      </c>
      <c r="C11" s="61">
        <v>13</v>
      </c>
      <c r="D11" s="5">
        <v>6</v>
      </c>
      <c r="E11" s="5">
        <v>5</v>
      </c>
      <c r="F11" s="63">
        <v>15</v>
      </c>
      <c r="G11" s="63">
        <v>14</v>
      </c>
      <c r="H11" s="136">
        <v>20</v>
      </c>
      <c r="I11" s="136">
        <v>19</v>
      </c>
      <c r="J11" s="66">
        <v>14</v>
      </c>
      <c r="K11" s="137">
        <v>12</v>
      </c>
      <c r="L11" s="138">
        <v>9</v>
      </c>
      <c r="M11" s="139">
        <v>9</v>
      </c>
      <c r="N11" s="140">
        <v>24</v>
      </c>
      <c r="O11" s="141">
        <v>20</v>
      </c>
      <c r="P11" s="142">
        <v>13</v>
      </c>
      <c r="Q11" s="73">
        <v>9</v>
      </c>
      <c r="R11" s="74">
        <v>7</v>
      </c>
      <c r="S11" s="75">
        <v>7</v>
      </c>
      <c r="T11" s="143">
        <v>7</v>
      </c>
      <c r="U11" s="77">
        <v>6</v>
      </c>
      <c r="V11" s="78">
        <v>11</v>
      </c>
      <c r="W11" s="5">
        <v>12</v>
      </c>
      <c r="X11" s="104">
        <v>11</v>
      </c>
      <c r="Y11" s="155">
        <v>12</v>
      </c>
      <c r="Z11" s="82">
        <v>5</v>
      </c>
      <c r="AA11" s="82">
        <v>5</v>
      </c>
      <c r="AB11" s="147">
        <v>13</v>
      </c>
      <c r="AC11" s="84">
        <v>13</v>
      </c>
      <c r="AD11" s="85">
        <v>8</v>
      </c>
      <c r="AE11" s="86">
        <v>7</v>
      </c>
      <c r="AF11" s="148">
        <v>16</v>
      </c>
      <c r="AG11" s="88">
        <v>15</v>
      </c>
      <c r="AH11" s="89">
        <v>36</v>
      </c>
      <c r="AI11" s="90">
        <v>33</v>
      </c>
      <c r="AJ11" s="149">
        <v>16</v>
      </c>
      <c r="AK11" s="149">
        <v>15</v>
      </c>
      <c r="AL11" s="150">
        <v>7</v>
      </c>
      <c r="AM11" s="93">
        <v>7</v>
      </c>
      <c r="AN11" s="94">
        <v>25</v>
      </c>
      <c r="AO11" s="94">
        <v>23</v>
      </c>
      <c r="AP11" s="95">
        <v>12</v>
      </c>
      <c r="AQ11" s="95">
        <v>11</v>
      </c>
      <c r="AR11" s="96">
        <v>22</v>
      </c>
      <c r="AS11" s="151">
        <v>18</v>
      </c>
      <c r="AT11" s="152">
        <v>10</v>
      </c>
      <c r="AU11" s="156">
        <v>10</v>
      </c>
      <c r="AV11" s="100">
        <v>15</v>
      </c>
      <c r="AW11" s="101">
        <v>13</v>
      </c>
      <c r="AX11" s="271"/>
      <c r="AY11" s="271">
        <v>3</v>
      </c>
      <c r="AZ11" s="102">
        <v>13</v>
      </c>
      <c r="BA11" s="157">
        <v>13</v>
      </c>
      <c r="BB11" s="104">
        <v>3</v>
      </c>
      <c r="BC11" s="104">
        <v>3</v>
      </c>
      <c r="BD11" s="105">
        <v>21</v>
      </c>
      <c r="BE11" s="105">
        <v>21</v>
      </c>
      <c r="BF11" s="106">
        <v>11</v>
      </c>
      <c r="BG11" s="107">
        <v>11</v>
      </c>
      <c r="BH11" s="153">
        <v>22</v>
      </c>
      <c r="BI11" s="158">
        <v>22</v>
      </c>
      <c r="BJ11" s="5">
        <v>5</v>
      </c>
      <c r="BK11" s="5">
        <v>5</v>
      </c>
      <c r="BL11" s="159">
        <v>13</v>
      </c>
      <c r="BM11" s="159">
        <v>11</v>
      </c>
    </row>
    <row r="12" spans="1:65" x14ac:dyDescent="0.2">
      <c r="A12" s="12">
        <v>45700</v>
      </c>
      <c r="B12" s="61">
        <v>6</v>
      </c>
      <c r="C12" s="61">
        <v>6</v>
      </c>
      <c r="D12" s="5">
        <v>13</v>
      </c>
      <c r="E12" s="5">
        <v>13</v>
      </c>
      <c r="F12" s="63">
        <v>11</v>
      </c>
      <c r="G12" s="63">
        <v>11</v>
      </c>
      <c r="H12" s="136">
        <v>6</v>
      </c>
      <c r="I12" s="136">
        <v>6</v>
      </c>
      <c r="J12" s="66">
        <v>6</v>
      </c>
      <c r="K12" s="137">
        <v>6</v>
      </c>
      <c r="L12" s="138">
        <v>33</v>
      </c>
      <c r="M12" s="139">
        <v>32</v>
      </c>
      <c r="N12" s="140">
        <v>24</v>
      </c>
      <c r="O12" s="141">
        <v>24</v>
      </c>
      <c r="P12" s="142">
        <v>17</v>
      </c>
      <c r="Q12" s="73">
        <v>14</v>
      </c>
      <c r="R12" s="74">
        <v>11</v>
      </c>
      <c r="S12" s="75">
        <v>10</v>
      </c>
      <c r="T12" s="143">
        <v>3</v>
      </c>
      <c r="U12" s="77">
        <v>4</v>
      </c>
      <c r="V12" s="78">
        <v>10</v>
      </c>
      <c r="W12" s="5">
        <v>9</v>
      </c>
      <c r="X12" s="104">
        <v>9</v>
      </c>
      <c r="Y12" s="155">
        <v>8</v>
      </c>
      <c r="Z12" s="82" t="s">
        <v>5</v>
      </c>
      <c r="AA12" s="82" t="s">
        <v>5</v>
      </c>
      <c r="AB12" s="147">
        <v>15</v>
      </c>
      <c r="AC12" s="84">
        <v>14</v>
      </c>
      <c r="AD12" s="85">
        <v>16</v>
      </c>
      <c r="AE12" s="86">
        <v>16</v>
      </c>
      <c r="AF12" s="148">
        <v>4</v>
      </c>
      <c r="AG12" s="88">
        <v>5</v>
      </c>
      <c r="AH12" s="89">
        <v>43</v>
      </c>
      <c r="AI12" s="90">
        <v>37</v>
      </c>
      <c r="AJ12" s="149">
        <v>18</v>
      </c>
      <c r="AK12" s="149">
        <v>18</v>
      </c>
      <c r="AL12" s="150">
        <v>12</v>
      </c>
      <c r="AM12" s="93">
        <v>11</v>
      </c>
      <c r="AN12" s="94">
        <v>20</v>
      </c>
      <c r="AO12" s="94">
        <v>21</v>
      </c>
      <c r="AP12" s="95">
        <v>17</v>
      </c>
      <c r="AQ12" s="95">
        <v>15</v>
      </c>
      <c r="AR12" s="96">
        <v>18</v>
      </c>
      <c r="AS12" s="151">
        <v>17</v>
      </c>
      <c r="AT12" s="152">
        <v>5</v>
      </c>
      <c r="AU12" s="156">
        <v>4</v>
      </c>
      <c r="AV12" s="100">
        <v>14</v>
      </c>
      <c r="AW12" s="101">
        <v>12</v>
      </c>
      <c r="AX12" s="271"/>
      <c r="AY12" s="271">
        <v>3</v>
      </c>
      <c r="AZ12" s="102">
        <v>4</v>
      </c>
      <c r="BA12" s="157">
        <v>4</v>
      </c>
      <c r="BB12" s="104">
        <v>10</v>
      </c>
      <c r="BC12" s="104">
        <v>11</v>
      </c>
      <c r="BD12" s="105">
        <v>16</v>
      </c>
      <c r="BE12" s="105">
        <v>16</v>
      </c>
      <c r="BF12" s="106">
        <v>13</v>
      </c>
      <c r="BG12" s="107">
        <v>13</v>
      </c>
      <c r="BH12" s="153">
        <v>11</v>
      </c>
      <c r="BI12" s="158">
        <v>10</v>
      </c>
      <c r="BJ12" s="5">
        <v>11</v>
      </c>
      <c r="BK12" s="5">
        <v>11</v>
      </c>
      <c r="BL12" s="159">
        <v>8</v>
      </c>
      <c r="BM12" s="159">
        <v>8</v>
      </c>
    </row>
    <row r="13" spans="1:65" x14ac:dyDescent="0.2">
      <c r="A13" s="12">
        <v>45701</v>
      </c>
      <c r="B13" s="61">
        <v>13</v>
      </c>
      <c r="C13" s="61">
        <v>13</v>
      </c>
      <c r="D13" s="5">
        <v>15</v>
      </c>
      <c r="E13" s="5">
        <v>15</v>
      </c>
      <c r="F13" s="63">
        <v>6</v>
      </c>
      <c r="G13" s="63">
        <v>6</v>
      </c>
      <c r="H13" s="136">
        <v>20</v>
      </c>
      <c r="I13" s="136">
        <v>18</v>
      </c>
      <c r="J13" s="66">
        <v>15</v>
      </c>
      <c r="K13" s="137">
        <v>13</v>
      </c>
      <c r="L13" s="138">
        <v>1</v>
      </c>
      <c r="M13" s="139">
        <v>1</v>
      </c>
      <c r="N13" s="140">
        <v>12</v>
      </c>
      <c r="O13" s="141">
        <v>12</v>
      </c>
      <c r="P13" s="142">
        <v>6</v>
      </c>
      <c r="Q13" s="73">
        <v>6</v>
      </c>
      <c r="R13" s="74">
        <v>11</v>
      </c>
      <c r="S13" s="75">
        <v>9</v>
      </c>
      <c r="T13" s="143">
        <v>10</v>
      </c>
      <c r="U13" s="77">
        <v>9</v>
      </c>
      <c r="V13" s="78">
        <v>11</v>
      </c>
      <c r="W13" s="5">
        <v>10</v>
      </c>
      <c r="X13" s="104">
        <v>5</v>
      </c>
      <c r="Y13" s="155">
        <v>5</v>
      </c>
      <c r="Z13" s="82">
        <v>8</v>
      </c>
      <c r="AA13" s="82">
        <v>8</v>
      </c>
      <c r="AB13" s="147" t="s">
        <v>5</v>
      </c>
      <c r="AC13" s="84" t="s">
        <v>5</v>
      </c>
      <c r="AD13" s="85">
        <v>12</v>
      </c>
      <c r="AE13" s="86">
        <v>13</v>
      </c>
      <c r="AF13" s="148">
        <v>18</v>
      </c>
      <c r="AG13" s="88">
        <v>16</v>
      </c>
      <c r="AH13" s="89" t="s">
        <v>5</v>
      </c>
      <c r="AI13" s="90" t="s">
        <v>5</v>
      </c>
      <c r="AJ13" s="149">
        <v>8</v>
      </c>
      <c r="AK13" s="149">
        <v>8</v>
      </c>
      <c r="AL13" s="150">
        <v>15</v>
      </c>
      <c r="AM13" s="93">
        <v>13</v>
      </c>
      <c r="AN13" s="94">
        <v>9</v>
      </c>
      <c r="AO13" s="94">
        <v>8</v>
      </c>
      <c r="AP13" s="95">
        <v>10</v>
      </c>
      <c r="AQ13" s="95">
        <v>9</v>
      </c>
      <c r="AR13" s="96">
        <v>23</v>
      </c>
      <c r="AS13" s="151">
        <v>20</v>
      </c>
      <c r="AT13" s="152">
        <v>15</v>
      </c>
      <c r="AU13" s="156">
        <v>13</v>
      </c>
      <c r="AV13" s="100">
        <v>4</v>
      </c>
      <c r="AW13" s="101">
        <v>4</v>
      </c>
      <c r="AX13" s="271"/>
      <c r="AY13" s="271">
        <v>1</v>
      </c>
      <c r="AZ13" s="102">
        <v>14</v>
      </c>
      <c r="BA13" s="157">
        <v>12</v>
      </c>
      <c r="BB13" s="104">
        <v>8</v>
      </c>
      <c r="BC13" s="104">
        <v>9</v>
      </c>
      <c r="BD13" s="105">
        <v>15</v>
      </c>
      <c r="BE13" s="105">
        <v>15</v>
      </c>
      <c r="BF13" s="106">
        <v>11</v>
      </c>
      <c r="BG13" s="107">
        <v>10</v>
      </c>
      <c r="BH13" s="153">
        <v>25</v>
      </c>
      <c r="BI13" s="158">
        <v>23</v>
      </c>
      <c r="BJ13" s="5">
        <v>14</v>
      </c>
      <c r="BK13" s="5">
        <v>14</v>
      </c>
      <c r="BL13" s="159">
        <v>5</v>
      </c>
      <c r="BM13" s="159">
        <v>5</v>
      </c>
    </row>
    <row r="14" spans="1:65" x14ac:dyDescent="0.2">
      <c r="A14" s="12">
        <v>45702</v>
      </c>
      <c r="B14" s="160">
        <v>17</v>
      </c>
      <c r="C14" s="160">
        <v>17</v>
      </c>
      <c r="D14" s="5">
        <v>15</v>
      </c>
      <c r="E14" s="5">
        <v>11</v>
      </c>
      <c r="F14" s="161">
        <v>15</v>
      </c>
      <c r="G14" s="161">
        <v>14</v>
      </c>
      <c r="H14" s="64">
        <v>15</v>
      </c>
      <c r="I14" s="64">
        <v>14</v>
      </c>
      <c r="J14" s="194">
        <v>17</v>
      </c>
      <c r="K14" s="195">
        <v>14</v>
      </c>
      <c r="L14" s="162">
        <v>39</v>
      </c>
      <c r="M14" s="163">
        <v>34</v>
      </c>
      <c r="N14" s="164">
        <v>14</v>
      </c>
      <c r="O14" s="165">
        <v>14</v>
      </c>
      <c r="P14" s="142" t="s">
        <v>5</v>
      </c>
      <c r="Q14" s="166" t="s">
        <v>5</v>
      </c>
      <c r="R14" s="167">
        <v>18</v>
      </c>
      <c r="S14" s="168">
        <v>16</v>
      </c>
      <c r="T14" s="143">
        <v>11</v>
      </c>
      <c r="U14" s="77">
        <v>11</v>
      </c>
      <c r="V14" s="78">
        <v>4</v>
      </c>
      <c r="W14" s="169">
        <v>4</v>
      </c>
      <c r="X14" s="104">
        <v>13</v>
      </c>
      <c r="Y14" s="155">
        <v>12</v>
      </c>
      <c r="Z14" s="82">
        <v>7</v>
      </c>
      <c r="AA14" s="82">
        <v>6</v>
      </c>
      <c r="AB14" s="170" t="s">
        <v>5</v>
      </c>
      <c r="AC14" s="170" t="s">
        <v>5</v>
      </c>
      <c r="AD14" s="171">
        <v>20</v>
      </c>
      <c r="AE14" s="171">
        <v>16</v>
      </c>
      <c r="AF14" s="148">
        <v>27</v>
      </c>
      <c r="AG14" s="88">
        <v>21</v>
      </c>
      <c r="AH14" s="89" t="s">
        <v>5</v>
      </c>
      <c r="AI14" s="172" t="s">
        <v>5</v>
      </c>
      <c r="AJ14" s="149">
        <v>16</v>
      </c>
      <c r="AK14" s="149">
        <v>14</v>
      </c>
      <c r="AL14" s="150">
        <v>14</v>
      </c>
      <c r="AM14" s="93">
        <v>14</v>
      </c>
      <c r="AN14" s="174">
        <v>29</v>
      </c>
      <c r="AO14" s="174">
        <v>25</v>
      </c>
      <c r="AP14" s="175">
        <v>14</v>
      </c>
      <c r="AQ14" s="175">
        <v>12</v>
      </c>
      <c r="AR14" s="176">
        <v>29</v>
      </c>
      <c r="AS14" s="176">
        <v>22</v>
      </c>
      <c r="AT14" s="98">
        <v>9</v>
      </c>
      <c r="AU14" s="177">
        <v>10</v>
      </c>
      <c r="AV14" s="178">
        <v>11</v>
      </c>
      <c r="AW14" s="179">
        <v>11</v>
      </c>
      <c r="AX14" s="271"/>
      <c r="AY14" s="271">
        <v>8</v>
      </c>
      <c r="AZ14" s="196">
        <v>10</v>
      </c>
      <c r="BA14" s="103">
        <v>9</v>
      </c>
      <c r="BB14" s="160">
        <v>11</v>
      </c>
      <c r="BC14" s="160">
        <v>10</v>
      </c>
      <c r="BD14" s="105">
        <v>13</v>
      </c>
      <c r="BE14" s="180">
        <v>13</v>
      </c>
      <c r="BF14" s="106">
        <v>16</v>
      </c>
      <c r="BG14" s="106">
        <v>15</v>
      </c>
      <c r="BH14" s="181">
        <v>16</v>
      </c>
      <c r="BI14" s="109">
        <v>18</v>
      </c>
      <c r="BJ14" s="5">
        <v>11</v>
      </c>
      <c r="BK14" s="5">
        <v>10</v>
      </c>
      <c r="BL14" s="159">
        <v>13</v>
      </c>
      <c r="BM14" s="159">
        <v>10</v>
      </c>
    </row>
    <row r="15" spans="1:65" x14ac:dyDescent="0.2">
      <c r="A15" s="4"/>
      <c r="B15" s="15">
        <v>65</v>
      </c>
      <c r="C15" s="15">
        <v>62</v>
      </c>
      <c r="D15" s="15">
        <v>65</v>
      </c>
      <c r="E15" s="15">
        <v>59</v>
      </c>
      <c r="F15" s="15">
        <v>60</v>
      </c>
      <c r="G15" s="15">
        <v>57</v>
      </c>
      <c r="H15" s="182">
        <v>81</v>
      </c>
      <c r="I15" s="15">
        <v>77</v>
      </c>
      <c r="J15" s="183">
        <v>63</v>
      </c>
      <c r="K15" s="16">
        <v>56</v>
      </c>
      <c r="L15" s="15">
        <v>127</v>
      </c>
      <c r="M15" s="15">
        <v>122</v>
      </c>
      <c r="N15" s="15">
        <v>104</v>
      </c>
      <c r="O15" s="15">
        <v>96</v>
      </c>
      <c r="P15" s="15">
        <v>53</v>
      </c>
      <c r="Q15" s="15">
        <v>41</v>
      </c>
      <c r="R15" s="183">
        <v>62</v>
      </c>
      <c r="S15" s="16">
        <v>57</v>
      </c>
      <c r="T15" s="16">
        <v>38</v>
      </c>
      <c r="U15" s="15">
        <v>36</v>
      </c>
      <c r="V15" s="16">
        <v>48</v>
      </c>
      <c r="W15" s="15">
        <v>43</v>
      </c>
      <c r="X15" s="16">
        <v>46</v>
      </c>
      <c r="Y15" s="15">
        <v>45</v>
      </c>
      <c r="Z15" s="197">
        <v>28</v>
      </c>
      <c r="AA15" s="185">
        <v>24</v>
      </c>
      <c r="AB15" s="16">
        <v>43</v>
      </c>
      <c r="AC15" s="15">
        <v>38</v>
      </c>
      <c r="AD15" s="16">
        <v>80</v>
      </c>
      <c r="AE15" s="15">
        <v>72</v>
      </c>
      <c r="AF15" s="16">
        <v>65</v>
      </c>
      <c r="AG15" s="15">
        <v>57</v>
      </c>
      <c r="AH15" s="16">
        <v>120</v>
      </c>
      <c r="AI15" s="15">
        <v>108</v>
      </c>
      <c r="AJ15" s="16">
        <v>74</v>
      </c>
      <c r="AK15" s="15">
        <v>67</v>
      </c>
      <c r="AL15" s="16">
        <v>65</v>
      </c>
      <c r="AM15" s="15">
        <v>59</v>
      </c>
      <c r="AN15" s="15">
        <v>102</v>
      </c>
      <c r="AO15" s="15">
        <v>95</v>
      </c>
      <c r="AP15" s="15">
        <v>77</v>
      </c>
      <c r="AQ15" s="15">
        <v>64</v>
      </c>
      <c r="AR15" s="15">
        <v>113</v>
      </c>
      <c r="AS15" s="15">
        <v>97</v>
      </c>
      <c r="AT15" s="188">
        <v>50</v>
      </c>
      <c r="AU15" s="189">
        <v>48</v>
      </c>
      <c r="AV15" s="15">
        <v>58</v>
      </c>
      <c r="AW15" s="190">
        <v>52</v>
      </c>
      <c r="AX15" s="16">
        <v>0</v>
      </c>
      <c r="AY15" s="15">
        <v>21</v>
      </c>
      <c r="AZ15" s="15">
        <v>50</v>
      </c>
      <c r="BA15" s="187">
        <v>46</v>
      </c>
      <c r="BB15" s="15">
        <v>44</v>
      </c>
      <c r="BC15" s="15">
        <v>44</v>
      </c>
      <c r="BD15" s="15">
        <v>83</v>
      </c>
      <c r="BE15" s="15">
        <v>82</v>
      </c>
      <c r="BF15" s="182">
        <v>61</v>
      </c>
      <c r="BG15" s="15">
        <v>57</v>
      </c>
      <c r="BH15" s="191">
        <v>98</v>
      </c>
      <c r="BI15" s="192">
        <v>97</v>
      </c>
      <c r="BJ15" s="15">
        <v>56</v>
      </c>
      <c r="BK15" s="15">
        <v>54</v>
      </c>
      <c r="BL15" s="15">
        <v>52</v>
      </c>
      <c r="BM15" s="15">
        <v>43</v>
      </c>
    </row>
    <row r="16" spans="1:65" x14ac:dyDescent="0.2">
      <c r="A16" s="12">
        <v>45705</v>
      </c>
      <c r="B16" s="61">
        <v>16</v>
      </c>
      <c r="C16" s="61">
        <v>16</v>
      </c>
      <c r="D16" s="5">
        <v>13</v>
      </c>
      <c r="E16" s="5">
        <v>13</v>
      </c>
      <c r="F16" s="63">
        <v>16</v>
      </c>
      <c r="G16" s="63">
        <v>16</v>
      </c>
      <c r="H16" s="136">
        <v>21</v>
      </c>
      <c r="I16" s="136">
        <v>19</v>
      </c>
      <c r="J16" s="66">
        <v>12</v>
      </c>
      <c r="K16" s="137">
        <v>10</v>
      </c>
      <c r="L16" s="138">
        <v>36</v>
      </c>
      <c r="M16" s="139">
        <v>36</v>
      </c>
      <c r="N16" s="140">
        <v>14</v>
      </c>
      <c r="O16" s="141">
        <v>14</v>
      </c>
      <c r="P16" s="142">
        <v>16</v>
      </c>
      <c r="Q16" s="73">
        <v>11</v>
      </c>
      <c r="R16" s="74">
        <v>14</v>
      </c>
      <c r="S16" s="75">
        <v>12</v>
      </c>
      <c r="T16" s="143">
        <v>10</v>
      </c>
      <c r="U16" s="77">
        <v>9</v>
      </c>
      <c r="V16" s="78">
        <v>8</v>
      </c>
      <c r="W16" s="5">
        <v>7</v>
      </c>
      <c r="X16" s="104">
        <v>9</v>
      </c>
      <c r="Y16" s="155">
        <v>9</v>
      </c>
      <c r="Z16" s="82">
        <v>5</v>
      </c>
      <c r="AA16" s="82">
        <v>4</v>
      </c>
      <c r="AB16" s="147">
        <v>15</v>
      </c>
      <c r="AC16" s="84">
        <v>13</v>
      </c>
      <c r="AD16" s="85">
        <v>13</v>
      </c>
      <c r="AE16" s="86">
        <v>13</v>
      </c>
      <c r="AF16" s="148">
        <v>19</v>
      </c>
      <c r="AG16" s="88">
        <v>16</v>
      </c>
      <c r="AH16" s="89">
        <v>39</v>
      </c>
      <c r="AI16" s="90">
        <v>38</v>
      </c>
      <c r="AJ16" s="149">
        <v>16</v>
      </c>
      <c r="AK16" s="149">
        <v>14</v>
      </c>
      <c r="AL16" s="150">
        <v>14</v>
      </c>
      <c r="AM16" s="93">
        <v>16</v>
      </c>
      <c r="AN16" s="94">
        <v>25</v>
      </c>
      <c r="AO16" s="94">
        <v>23</v>
      </c>
      <c r="AP16" s="95">
        <v>23</v>
      </c>
      <c r="AQ16" s="95">
        <v>20</v>
      </c>
      <c r="AR16" s="96">
        <v>20</v>
      </c>
      <c r="AS16" s="151">
        <v>20</v>
      </c>
      <c r="AT16" s="152">
        <v>13</v>
      </c>
      <c r="AU16" s="156">
        <v>12</v>
      </c>
      <c r="AV16" s="100">
        <v>14</v>
      </c>
      <c r="AW16" s="101">
        <v>12</v>
      </c>
      <c r="AX16" s="271"/>
      <c r="AY16" s="271">
        <v>5</v>
      </c>
      <c r="AZ16" s="102">
        <v>11</v>
      </c>
      <c r="BA16" s="157">
        <v>11</v>
      </c>
      <c r="BB16" s="104">
        <v>13</v>
      </c>
      <c r="BC16" s="104">
        <v>13</v>
      </c>
      <c r="BD16" s="105">
        <v>14</v>
      </c>
      <c r="BE16" s="105">
        <v>13</v>
      </c>
      <c r="BF16" s="106">
        <v>12</v>
      </c>
      <c r="BG16" s="107">
        <v>13</v>
      </c>
      <c r="BH16" s="153">
        <v>11</v>
      </c>
      <c r="BI16" s="158">
        <v>11</v>
      </c>
      <c r="BJ16" s="5">
        <v>16</v>
      </c>
      <c r="BK16" s="5">
        <v>15</v>
      </c>
      <c r="BL16" s="159">
        <v>12</v>
      </c>
      <c r="BM16" s="159">
        <v>12</v>
      </c>
    </row>
    <row r="17" spans="1:65" x14ac:dyDescent="0.2">
      <c r="A17" s="12">
        <v>45706</v>
      </c>
      <c r="B17" s="61">
        <v>15</v>
      </c>
      <c r="C17" s="61">
        <v>13</v>
      </c>
      <c r="D17" s="5">
        <v>6</v>
      </c>
      <c r="E17" s="5">
        <v>6</v>
      </c>
      <c r="F17" s="63">
        <v>13</v>
      </c>
      <c r="G17" s="63">
        <v>11</v>
      </c>
      <c r="H17" s="136">
        <v>19</v>
      </c>
      <c r="I17" s="136">
        <v>20</v>
      </c>
      <c r="J17" s="66">
        <v>17</v>
      </c>
      <c r="K17" s="137">
        <v>13</v>
      </c>
      <c r="L17" s="138">
        <v>11</v>
      </c>
      <c r="M17" s="139">
        <v>10</v>
      </c>
      <c r="N17" s="140">
        <v>32</v>
      </c>
      <c r="O17" s="141">
        <v>29</v>
      </c>
      <c r="P17" s="142">
        <v>1</v>
      </c>
      <c r="Q17" s="73">
        <v>1</v>
      </c>
      <c r="R17" s="74">
        <v>5</v>
      </c>
      <c r="S17" s="75">
        <v>5</v>
      </c>
      <c r="T17" s="143">
        <v>9</v>
      </c>
      <c r="U17" s="77">
        <v>8</v>
      </c>
      <c r="V17" s="78">
        <v>12</v>
      </c>
      <c r="W17" s="5">
        <v>11</v>
      </c>
      <c r="X17" s="104">
        <v>11</v>
      </c>
      <c r="Y17" s="155">
        <v>10</v>
      </c>
      <c r="Z17" s="82">
        <v>4</v>
      </c>
      <c r="AA17" s="82">
        <v>3</v>
      </c>
      <c r="AB17" s="147">
        <v>16</v>
      </c>
      <c r="AC17" s="84">
        <v>14</v>
      </c>
      <c r="AD17" s="171">
        <v>7</v>
      </c>
      <c r="AE17" s="171">
        <v>8</v>
      </c>
      <c r="AF17" s="148">
        <v>15</v>
      </c>
      <c r="AG17" s="88">
        <v>14</v>
      </c>
      <c r="AH17" s="89">
        <v>34</v>
      </c>
      <c r="AI17" s="90">
        <v>32</v>
      </c>
      <c r="AJ17" s="149">
        <v>13</v>
      </c>
      <c r="AK17" s="149">
        <v>13</v>
      </c>
      <c r="AL17" s="150">
        <v>8</v>
      </c>
      <c r="AM17" s="93">
        <v>6</v>
      </c>
      <c r="AN17" s="94">
        <v>19</v>
      </c>
      <c r="AO17" s="94">
        <v>18</v>
      </c>
      <c r="AP17" s="95">
        <v>14</v>
      </c>
      <c r="AQ17" s="95">
        <v>13</v>
      </c>
      <c r="AR17" s="96">
        <v>21</v>
      </c>
      <c r="AS17" s="151">
        <v>18</v>
      </c>
      <c r="AT17" s="152">
        <v>14</v>
      </c>
      <c r="AU17" s="156">
        <v>11</v>
      </c>
      <c r="AV17" s="100">
        <v>14</v>
      </c>
      <c r="AW17" s="101">
        <v>14</v>
      </c>
      <c r="AX17" s="271"/>
      <c r="AY17" s="271">
        <v>4</v>
      </c>
      <c r="AZ17" s="102">
        <v>10</v>
      </c>
      <c r="BA17" s="157">
        <v>10</v>
      </c>
      <c r="BB17" s="104">
        <v>7</v>
      </c>
      <c r="BC17" s="104">
        <v>6</v>
      </c>
      <c r="BD17" s="105">
        <v>22</v>
      </c>
      <c r="BE17" s="105">
        <v>20</v>
      </c>
      <c r="BF17" s="106">
        <v>14</v>
      </c>
      <c r="BG17" s="107">
        <v>14</v>
      </c>
      <c r="BH17" s="153">
        <v>17</v>
      </c>
      <c r="BI17" s="158">
        <v>13</v>
      </c>
      <c r="BJ17" s="5">
        <v>7</v>
      </c>
      <c r="BK17" s="5">
        <v>7</v>
      </c>
      <c r="BL17" s="159">
        <v>12</v>
      </c>
      <c r="BM17" s="159">
        <v>12</v>
      </c>
    </row>
    <row r="18" spans="1:65" x14ac:dyDescent="0.2">
      <c r="A18" s="12">
        <v>45707</v>
      </c>
      <c r="B18" s="61">
        <v>7</v>
      </c>
      <c r="C18" s="61">
        <v>7</v>
      </c>
      <c r="D18" s="5">
        <v>13</v>
      </c>
      <c r="E18" s="5">
        <v>12</v>
      </c>
      <c r="F18" s="63">
        <v>12</v>
      </c>
      <c r="G18" s="63">
        <v>12</v>
      </c>
      <c r="H18" s="136">
        <v>10</v>
      </c>
      <c r="I18" s="136">
        <v>10</v>
      </c>
      <c r="J18" s="66">
        <v>5</v>
      </c>
      <c r="K18" s="137">
        <v>5</v>
      </c>
      <c r="L18" s="138">
        <v>31</v>
      </c>
      <c r="M18" s="139">
        <v>26</v>
      </c>
      <c r="N18" s="140">
        <v>19</v>
      </c>
      <c r="O18" s="141">
        <v>18</v>
      </c>
      <c r="P18" s="142">
        <v>13</v>
      </c>
      <c r="Q18" s="73">
        <v>11</v>
      </c>
      <c r="R18" s="74">
        <v>10</v>
      </c>
      <c r="S18" s="75">
        <v>9</v>
      </c>
      <c r="T18" s="143">
        <v>4</v>
      </c>
      <c r="U18" s="77">
        <v>5</v>
      </c>
      <c r="V18" s="78">
        <v>3</v>
      </c>
      <c r="W18" s="5">
        <v>3</v>
      </c>
      <c r="X18" s="104">
        <v>10</v>
      </c>
      <c r="Y18" s="155">
        <v>7</v>
      </c>
      <c r="Z18" s="82">
        <v>5</v>
      </c>
      <c r="AA18" s="82">
        <v>3</v>
      </c>
      <c r="AB18" s="147">
        <v>16</v>
      </c>
      <c r="AC18" s="84">
        <v>12</v>
      </c>
      <c r="AD18" s="85">
        <v>14</v>
      </c>
      <c r="AE18" s="86">
        <v>13</v>
      </c>
      <c r="AF18" s="148">
        <v>6</v>
      </c>
      <c r="AG18" s="88">
        <v>7</v>
      </c>
      <c r="AH18" s="89">
        <v>11</v>
      </c>
      <c r="AI18" s="90">
        <v>11</v>
      </c>
      <c r="AJ18" s="149">
        <v>18</v>
      </c>
      <c r="AK18" s="149">
        <v>14</v>
      </c>
      <c r="AL18" s="150">
        <v>12</v>
      </c>
      <c r="AM18" s="93">
        <v>11</v>
      </c>
      <c r="AN18" s="94">
        <v>25</v>
      </c>
      <c r="AO18" s="94">
        <v>19</v>
      </c>
      <c r="AP18" s="95">
        <v>6</v>
      </c>
      <c r="AQ18" s="95">
        <v>5</v>
      </c>
      <c r="AR18" s="96">
        <v>20</v>
      </c>
      <c r="AS18" s="151">
        <v>17</v>
      </c>
      <c r="AT18" s="152">
        <v>3</v>
      </c>
      <c r="AU18" s="156">
        <v>4</v>
      </c>
      <c r="AV18" s="100">
        <v>12</v>
      </c>
      <c r="AW18" s="101">
        <v>9</v>
      </c>
      <c r="AX18" s="271"/>
      <c r="AY18" s="271">
        <v>5</v>
      </c>
      <c r="AZ18" s="102">
        <v>4</v>
      </c>
      <c r="BA18" s="157">
        <v>4</v>
      </c>
      <c r="BB18" s="104">
        <v>11</v>
      </c>
      <c r="BC18" s="104">
        <v>10</v>
      </c>
      <c r="BD18" s="105">
        <v>16</v>
      </c>
      <c r="BE18" s="105">
        <v>16</v>
      </c>
      <c r="BF18" s="106">
        <v>13</v>
      </c>
      <c r="BG18" s="107">
        <v>10</v>
      </c>
      <c r="BH18" s="153">
        <v>11</v>
      </c>
      <c r="BI18" s="158">
        <v>6</v>
      </c>
      <c r="BJ18" s="5">
        <v>9</v>
      </c>
      <c r="BK18" s="5">
        <v>9</v>
      </c>
      <c r="BL18" s="159">
        <v>9</v>
      </c>
      <c r="BM18" s="159">
        <v>8</v>
      </c>
    </row>
    <row r="19" spans="1:65" x14ac:dyDescent="0.2">
      <c r="A19" s="12">
        <v>45708</v>
      </c>
      <c r="B19" s="61">
        <v>15</v>
      </c>
      <c r="C19" s="61">
        <v>13</v>
      </c>
      <c r="D19" s="5">
        <v>12</v>
      </c>
      <c r="E19" s="5">
        <v>12</v>
      </c>
      <c r="F19" s="63">
        <v>6</v>
      </c>
      <c r="G19" s="63">
        <v>6</v>
      </c>
      <c r="H19" s="136">
        <v>21</v>
      </c>
      <c r="I19" s="136">
        <v>21</v>
      </c>
      <c r="J19" s="66">
        <v>17</v>
      </c>
      <c r="K19" s="137">
        <v>15</v>
      </c>
      <c r="L19" s="138">
        <v>7</v>
      </c>
      <c r="M19" s="139">
        <v>6</v>
      </c>
      <c r="N19" s="140">
        <v>16</v>
      </c>
      <c r="O19" s="141">
        <v>18</v>
      </c>
      <c r="P19" s="142">
        <v>12</v>
      </c>
      <c r="Q19" s="73">
        <v>9</v>
      </c>
      <c r="R19" s="74">
        <v>18</v>
      </c>
      <c r="S19" s="75">
        <v>16</v>
      </c>
      <c r="T19" s="143">
        <v>10</v>
      </c>
      <c r="U19" s="77">
        <v>9</v>
      </c>
      <c r="V19" s="78">
        <v>11</v>
      </c>
      <c r="W19" s="5">
        <v>11</v>
      </c>
      <c r="X19" s="104">
        <v>5</v>
      </c>
      <c r="Y19" s="155">
        <v>5</v>
      </c>
      <c r="Z19" s="82">
        <v>7</v>
      </c>
      <c r="AA19" s="82">
        <v>6</v>
      </c>
      <c r="AB19" s="147">
        <v>6</v>
      </c>
      <c r="AC19" s="84">
        <v>3</v>
      </c>
      <c r="AD19" s="85">
        <v>19</v>
      </c>
      <c r="AE19" s="86">
        <v>14</v>
      </c>
      <c r="AF19" s="148" t="s">
        <v>5</v>
      </c>
      <c r="AG19" s="88" t="s">
        <v>5</v>
      </c>
      <c r="AH19" s="89">
        <v>35</v>
      </c>
      <c r="AI19" s="90">
        <v>30</v>
      </c>
      <c r="AJ19" s="149">
        <v>5</v>
      </c>
      <c r="AK19" s="149">
        <v>5</v>
      </c>
      <c r="AL19" s="150">
        <v>16</v>
      </c>
      <c r="AM19" s="93">
        <v>12</v>
      </c>
      <c r="AN19" s="94">
        <v>9</v>
      </c>
      <c r="AO19" s="94">
        <v>6</v>
      </c>
      <c r="AP19" s="95">
        <v>16</v>
      </c>
      <c r="AQ19" s="95">
        <v>11</v>
      </c>
      <c r="AR19" s="96">
        <v>21</v>
      </c>
      <c r="AS19" s="151">
        <v>17</v>
      </c>
      <c r="AT19" s="152">
        <v>11</v>
      </c>
      <c r="AU19" s="156">
        <v>9</v>
      </c>
      <c r="AV19" s="100">
        <v>5</v>
      </c>
      <c r="AW19" s="101">
        <v>5</v>
      </c>
      <c r="AX19" s="271"/>
      <c r="AY19" s="271">
        <v>4</v>
      </c>
      <c r="AZ19" s="102">
        <v>14</v>
      </c>
      <c r="BA19" s="157">
        <v>13</v>
      </c>
      <c r="BB19" s="104">
        <v>8</v>
      </c>
      <c r="BC19" s="104">
        <v>9</v>
      </c>
      <c r="BD19" s="105">
        <v>11</v>
      </c>
      <c r="BE19" s="105">
        <v>8</v>
      </c>
      <c r="BF19" s="106">
        <v>14</v>
      </c>
      <c r="BG19" s="107">
        <v>13</v>
      </c>
      <c r="BH19" s="153">
        <v>27</v>
      </c>
      <c r="BI19" s="158">
        <v>22</v>
      </c>
      <c r="BJ19" s="5">
        <v>13</v>
      </c>
      <c r="BK19" s="5">
        <v>12</v>
      </c>
      <c r="BL19" s="159">
        <v>4</v>
      </c>
      <c r="BM19" s="159">
        <v>4</v>
      </c>
    </row>
    <row r="20" spans="1:65" x14ac:dyDescent="0.2">
      <c r="A20" s="12">
        <v>45709</v>
      </c>
      <c r="B20" s="160">
        <v>15</v>
      </c>
      <c r="C20" s="160">
        <v>15</v>
      </c>
      <c r="D20" s="5">
        <v>14</v>
      </c>
      <c r="E20" s="5">
        <v>13</v>
      </c>
      <c r="F20" s="161">
        <v>14</v>
      </c>
      <c r="G20" s="161">
        <v>13</v>
      </c>
      <c r="H20" s="64">
        <v>18</v>
      </c>
      <c r="I20" s="64">
        <v>18</v>
      </c>
      <c r="J20" s="194">
        <v>12</v>
      </c>
      <c r="K20" s="195">
        <v>12</v>
      </c>
      <c r="L20" s="162">
        <v>49</v>
      </c>
      <c r="M20" s="163">
        <v>44</v>
      </c>
      <c r="N20" s="164">
        <v>15</v>
      </c>
      <c r="O20" s="165">
        <v>14</v>
      </c>
      <c r="P20" s="142">
        <v>13</v>
      </c>
      <c r="Q20" s="166">
        <v>10</v>
      </c>
      <c r="R20" s="167">
        <v>16</v>
      </c>
      <c r="S20" s="168">
        <v>15</v>
      </c>
      <c r="T20" s="143">
        <v>12</v>
      </c>
      <c r="U20" s="77">
        <v>11</v>
      </c>
      <c r="V20" s="78">
        <v>8</v>
      </c>
      <c r="W20" s="169">
        <v>6</v>
      </c>
      <c r="X20" s="104">
        <v>12</v>
      </c>
      <c r="Y20" s="155">
        <v>12</v>
      </c>
      <c r="Z20" s="82">
        <v>4</v>
      </c>
      <c r="AA20" s="82">
        <v>4</v>
      </c>
      <c r="AB20" s="147">
        <v>20</v>
      </c>
      <c r="AC20" s="84">
        <v>17</v>
      </c>
      <c r="AD20" s="171">
        <v>24</v>
      </c>
      <c r="AE20" s="171">
        <v>23</v>
      </c>
      <c r="AF20" s="148" t="s">
        <v>5</v>
      </c>
      <c r="AG20" s="88" t="s">
        <v>5</v>
      </c>
      <c r="AH20" s="89">
        <v>35</v>
      </c>
      <c r="AI20" s="172">
        <v>31</v>
      </c>
      <c r="AJ20" s="173">
        <v>19</v>
      </c>
      <c r="AK20" s="173">
        <v>19</v>
      </c>
      <c r="AL20" s="150">
        <v>16</v>
      </c>
      <c r="AM20" s="93">
        <v>17</v>
      </c>
      <c r="AN20" s="174">
        <v>24</v>
      </c>
      <c r="AO20" s="174">
        <v>21</v>
      </c>
      <c r="AP20" s="175">
        <v>16</v>
      </c>
      <c r="AQ20" s="175">
        <v>13</v>
      </c>
      <c r="AR20" s="176">
        <v>24</v>
      </c>
      <c r="AS20" s="176">
        <v>28</v>
      </c>
      <c r="AT20" s="98">
        <v>9</v>
      </c>
      <c r="AU20" s="177">
        <v>8</v>
      </c>
      <c r="AV20" s="178">
        <v>11</v>
      </c>
      <c r="AW20" s="179">
        <v>10</v>
      </c>
      <c r="AX20" s="271"/>
      <c r="AY20" s="271">
        <v>5</v>
      </c>
      <c r="AZ20" s="196">
        <v>12</v>
      </c>
      <c r="BA20" s="103">
        <v>11</v>
      </c>
      <c r="BB20" s="160">
        <v>9</v>
      </c>
      <c r="BC20" s="160">
        <v>9</v>
      </c>
      <c r="BD20" s="105">
        <v>22</v>
      </c>
      <c r="BE20" s="180">
        <v>21</v>
      </c>
      <c r="BF20" s="106">
        <v>13</v>
      </c>
      <c r="BG20" s="106">
        <v>10</v>
      </c>
      <c r="BH20" s="181">
        <v>24</v>
      </c>
      <c r="BI20" s="109">
        <v>22</v>
      </c>
      <c r="BJ20" s="5">
        <v>15</v>
      </c>
      <c r="BK20" s="5">
        <v>14</v>
      </c>
      <c r="BL20" s="154">
        <v>14</v>
      </c>
      <c r="BM20" s="154">
        <v>14</v>
      </c>
    </row>
    <row r="21" spans="1:65" x14ac:dyDescent="0.2">
      <c r="A21" s="4"/>
      <c r="B21" s="15">
        <v>68</v>
      </c>
      <c r="C21" s="15">
        <v>64</v>
      </c>
      <c r="D21" s="15">
        <v>58</v>
      </c>
      <c r="E21" s="15">
        <v>56</v>
      </c>
      <c r="F21" s="15">
        <v>61</v>
      </c>
      <c r="G21" s="15">
        <v>58</v>
      </c>
      <c r="H21" s="182">
        <v>89</v>
      </c>
      <c r="I21" s="15">
        <v>88</v>
      </c>
      <c r="J21" s="183">
        <v>63</v>
      </c>
      <c r="K21" s="16">
        <v>55</v>
      </c>
      <c r="L21" s="15">
        <v>134</v>
      </c>
      <c r="M21" s="15">
        <v>122</v>
      </c>
      <c r="N21" s="15">
        <v>96</v>
      </c>
      <c r="O21" s="15">
        <v>93</v>
      </c>
      <c r="P21" s="15">
        <v>55</v>
      </c>
      <c r="Q21" s="15">
        <v>42</v>
      </c>
      <c r="R21" s="183">
        <v>63</v>
      </c>
      <c r="S21" s="16">
        <v>57</v>
      </c>
      <c r="T21" s="16">
        <v>45</v>
      </c>
      <c r="U21" s="15">
        <v>42</v>
      </c>
      <c r="V21" s="16">
        <v>42</v>
      </c>
      <c r="W21" s="15">
        <v>38</v>
      </c>
      <c r="X21" s="16">
        <v>47</v>
      </c>
      <c r="Y21" s="15">
        <v>43</v>
      </c>
      <c r="Z21" s="185">
        <v>25</v>
      </c>
      <c r="AA21" s="185">
        <v>20</v>
      </c>
      <c r="AB21" s="16">
        <v>73</v>
      </c>
      <c r="AC21" s="15">
        <v>59</v>
      </c>
      <c r="AD21" s="16">
        <v>77</v>
      </c>
      <c r="AE21" s="15">
        <v>71</v>
      </c>
      <c r="AF21" s="16">
        <v>40</v>
      </c>
      <c r="AG21" s="15">
        <v>37</v>
      </c>
      <c r="AH21" s="16">
        <v>154</v>
      </c>
      <c r="AI21" s="15">
        <v>142</v>
      </c>
      <c r="AJ21" s="16">
        <v>71</v>
      </c>
      <c r="AK21" s="15">
        <v>65</v>
      </c>
      <c r="AL21" s="16">
        <v>66</v>
      </c>
      <c r="AM21" s="15">
        <v>62</v>
      </c>
      <c r="AN21" s="16">
        <v>102</v>
      </c>
      <c r="AO21" s="15">
        <v>87</v>
      </c>
      <c r="AP21" s="16">
        <v>75</v>
      </c>
      <c r="AQ21" s="15">
        <v>62</v>
      </c>
      <c r="AR21" s="16">
        <v>106</v>
      </c>
      <c r="AS21" s="15">
        <v>100</v>
      </c>
      <c r="AT21" s="188">
        <v>50</v>
      </c>
      <c r="AU21" s="189">
        <v>44</v>
      </c>
      <c r="AV21" s="15">
        <v>56</v>
      </c>
      <c r="AW21" s="190">
        <v>50</v>
      </c>
      <c r="AX21" s="15">
        <v>0</v>
      </c>
      <c r="AY21" s="15">
        <v>23</v>
      </c>
      <c r="AZ21" s="15">
        <v>51</v>
      </c>
      <c r="BA21" s="187">
        <v>49</v>
      </c>
      <c r="BB21" s="15">
        <v>48</v>
      </c>
      <c r="BC21" s="15">
        <v>47</v>
      </c>
      <c r="BD21" s="15">
        <v>85</v>
      </c>
      <c r="BE21" s="15">
        <v>78</v>
      </c>
      <c r="BF21" s="182">
        <v>66</v>
      </c>
      <c r="BG21" s="15">
        <v>60</v>
      </c>
      <c r="BH21" s="191">
        <v>90</v>
      </c>
      <c r="BI21" s="192">
        <v>74</v>
      </c>
      <c r="BJ21" s="15">
        <v>60</v>
      </c>
      <c r="BK21" s="15">
        <v>57</v>
      </c>
      <c r="BL21" s="15">
        <v>51</v>
      </c>
      <c r="BM21" s="15">
        <v>50</v>
      </c>
    </row>
    <row r="22" spans="1:65" x14ac:dyDescent="0.2">
      <c r="A22" s="12">
        <v>45712</v>
      </c>
      <c r="B22" s="61">
        <v>6</v>
      </c>
      <c r="C22" s="61">
        <v>6</v>
      </c>
      <c r="D22" s="5">
        <v>16</v>
      </c>
      <c r="E22" s="5">
        <v>16</v>
      </c>
      <c r="F22" s="63">
        <v>13</v>
      </c>
      <c r="G22" s="63">
        <v>12</v>
      </c>
      <c r="H22" s="136">
        <v>19</v>
      </c>
      <c r="I22" s="136">
        <v>20</v>
      </c>
      <c r="J22" s="66">
        <v>12</v>
      </c>
      <c r="K22" s="137">
        <v>10</v>
      </c>
      <c r="L22" s="138">
        <v>40</v>
      </c>
      <c r="M22" s="139">
        <v>39</v>
      </c>
      <c r="N22" s="140">
        <v>26</v>
      </c>
      <c r="O22" s="141">
        <v>24</v>
      </c>
      <c r="P22" s="142">
        <v>1</v>
      </c>
      <c r="Q22" s="73">
        <v>1</v>
      </c>
      <c r="R22" s="74">
        <v>13</v>
      </c>
      <c r="S22" s="75">
        <v>11</v>
      </c>
      <c r="T22" s="143">
        <v>8</v>
      </c>
      <c r="U22" s="77">
        <v>7</v>
      </c>
      <c r="V22" s="78">
        <v>12</v>
      </c>
      <c r="W22" s="5">
        <v>10</v>
      </c>
      <c r="X22" s="104">
        <v>12</v>
      </c>
      <c r="Y22" s="155">
        <v>10</v>
      </c>
      <c r="Z22" s="82" t="s">
        <v>5</v>
      </c>
      <c r="AA22" s="82" t="s">
        <v>5</v>
      </c>
      <c r="AB22" s="147">
        <v>15</v>
      </c>
      <c r="AC22" s="84">
        <v>16</v>
      </c>
      <c r="AD22" s="85">
        <v>17</v>
      </c>
      <c r="AE22" s="86">
        <v>16</v>
      </c>
      <c r="AF22" s="148">
        <v>7</v>
      </c>
      <c r="AG22" s="88">
        <v>8</v>
      </c>
      <c r="AH22" s="89">
        <v>40</v>
      </c>
      <c r="AI22" s="90">
        <v>40</v>
      </c>
      <c r="AJ22" s="149">
        <v>19</v>
      </c>
      <c r="AK22" s="149">
        <v>19</v>
      </c>
      <c r="AL22" s="150">
        <v>13</v>
      </c>
      <c r="AM22" s="93">
        <v>15</v>
      </c>
      <c r="AN22" s="94">
        <v>23</v>
      </c>
      <c r="AO22" s="94">
        <v>21</v>
      </c>
      <c r="AP22" s="95">
        <v>22</v>
      </c>
      <c r="AQ22" s="95">
        <v>23</v>
      </c>
      <c r="AR22" s="96">
        <v>16</v>
      </c>
      <c r="AS22" s="151">
        <v>15</v>
      </c>
      <c r="AT22" s="152">
        <v>11</v>
      </c>
      <c r="AU22" s="156">
        <v>12</v>
      </c>
      <c r="AV22" s="100">
        <v>13</v>
      </c>
      <c r="AW22" s="101">
        <v>14</v>
      </c>
      <c r="AX22" s="271"/>
      <c r="AY22" s="271">
        <v>6</v>
      </c>
      <c r="AZ22" s="102">
        <v>11</v>
      </c>
      <c r="BA22" s="157">
        <v>10</v>
      </c>
      <c r="BB22" s="104">
        <v>11</v>
      </c>
      <c r="BC22" s="104">
        <v>12</v>
      </c>
      <c r="BD22" s="105">
        <v>16</v>
      </c>
      <c r="BE22" s="105">
        <v>16</v>
      </c>
      <c r="BF22" s="106">
        <v>12</v>
      </c>
      <c r="BG22" s="107">
        <v>12</v>
      </c>
      <c r="BH22" s="153">
        <v>25</v>
      </c>
      <c r="BI22" s="158">
        <v>25</v>
      </c>
      <c r="BJ22" s="5">
        <v>11</v>
      </c>
      <c r="BK22" s="5">
        <v>10</v>
      </c>
      <c r="BL22" s="159">
        <v>11</v>
      </c>
      <c r="BM22" s="159">
        <v>11</v>
      </c>
    </row>
    <row r="23" spans="1:65" x14ac:dyDescent="0.2">
      <c r="A23" s="12">
        <v>45713</v>
      </c>
      <c r="B23" s="61">
        <v>16</v>
      </c>
      <c r="C23" s="61">
        <v>14</v>
      </c>
      <c r="D23" s="5">
        <v>6</v>
      </c>
      <c r="E23" s="5">
        <v>5</v>
      </c>
      <c r="F23" s="63">
        <v>15</v>
      </c>
      <c r="G23" s="63">
        <v>15</v>
      </c>
      <c r="H23" s="136">
        <v>22</v>
      </c>
      <c r="I23" s="136">
        <v>22</v>
      </c>
      <c r="J23" s="66">
        <v>16</v>
      </c>
      <c r="K23" s="137">
        <v>16</v>
      </c>
      <c r="L23" s="138">
        <v>6</v>
      </c>
      <c r="M23" s="139">
        <v>6</v>
      </c>
      <c r="N23" s="140">
        <v>29</v>
      </c>
      <c r="O23" s="141">
        <v>28</v>
      </c>
      <c r="P23" s="142">
        <v>9</v>
      </c>
      <c r="Q23" s="73">
        <v>8</v>
      </c>
      <c r="R23" s="74">
        <v>8</v>
      </c>
      <c r="S23" s="75">
        <v>8</v>
      </c>
      <c r="T23" s="143">
        <v>10</v>
      </c>
      <c r="U23" s="77">
        <v>10</v>
      </c>
      <c r="V23" s="78">
        <v>18</v>
      </c>
      <c r="W23" s="5">
        <v>16</v>
      </c>
      <c r="X23" s="104">
        <v>16</v>
      </c>
      <c r="Y23" s="155">
        <v>14</v>
      </c>
      <c r="Z23" s="82" t="s">
        <v>5</v>
      </c>
      <c r="AA23" s="82" t="s">
        <v>5</v>
      </c>
      <c r="AB23" s="147">
        <v>14</v>
      </c>
      <c r="AC23" s="84">
        <v>14</v>
      </c>
      <c r="AD23" s="85">
        <v>9</v>
      </c>
      <c r="AE23" s="86">
        <v>8</v>
      </c>
      <c r="AF23" s="148">
        <v>8</v>
      </c>
      <c r="AG23" s="88">
        <v>7</v>
      </c>
      <c r="AH23" s="89">
        <v>35</v>
      </c>
      <c r="AI23" s="90">
        <v>32</v>
      </c>
      <c r="AJ23" s="149">
        <v>15</v>
      </c>
      <c r="AK23" s="149">
        <v>14</v>
      </c>
      <c r="AL23" s="150">
        <v>7</v>
      </c>
      <c r="AM23" s="93">
        <v>5</v>
      </c>
      <c r="AN23" s="94">
        <v>21</v>
      </c>
      <c r="AO23" s="94">
        <v>19</v>
      </c>
      <c r="AP23" s="95">
        <v>14</v>
      </c>
      <c r="AQ23" s="95">
        <v>13</v>
      </c>
      <c r="AR23" s="96">
        <v>21</v>
      </c>
      <c r="AS23" s="151">
        <v>19</v>
      </c>
      <c r="AT23" s="152">
        <v>14</v>
      </c>
      <c r="AU23" s="156">
        <v>14</v>
      </c>
      <c r="AV23" s="100">
        <v>12</v>
      </c>
      <c r="AW23" s="101">
        <v>9</v>
      </c>
      <c r="AX23" s="271"/>
      <c r="AY23" s="271">
        <v>3</v>
      </c>
      <c r="AZ23" s="102">
        <v>14</v>
      </c>
      <c r="BA23" s="157">
        <v>13</v>
      </c>
      <c r="BB23" s="104">
        <v>5</v>
      </c>
      <c r="BC23" s="104">
        <v>4</v>
      </c>
      <c r="BD23" s="105">
        <v>25</v>
      </c>
      <c r="BE23" s="105">
        <v>24</v>
      </c>
      <c r="BF23" s="106">
        <v>9</v>
      </c>
      <c r="BG23" s="107">
        <v>9</v>
      </c>
      <c r="BH23" s="153">
        <v>17</v>
      </c>
      <c r="BI23" s="158">
        <v>17</v>
      </c>
      <c r="BJ23" s="5">
        <v>8</v>
      </c>
      <c r="BK23" s="5">
        <v>8</v>
      </c>
      <c r="BL23" s="159">
        <v>11</v>
      </c>
      <c r="BM23" s="159">
        <v>9</v>
      </c>
    </row>
    <row r="24" spans="1:65" x14ac:dyDescent="0.2">
      <c r="A24" s="12">
        <v>45714</v>
      </c>
      <c r="B24" s="61">
        <v>13</v>
      </c>
      <c r="C24" s="61">
        <v>14</v>
      </c>
      <c r="D24" s="5">
        <v>15</v>
      </c>
      <c r="E24" s="5">
        <v>13</v>
      </c>
      <c r="F24" s="63">
        <v>15</v>
      </c>
      <c r="G24" s="63">
        <v>14</v>
      </c>
      <c r="H24" s="136">
        <v>9</v>
      </c>
      <c r="I24" s="136">
        <v>9</v>
      </c>
      <c r="J24" s="66">
        <v>6</v>
      </c>
      <c r="K24" s="137">
        <v>6</v>
      </c>
      <c r="L24" s="138">
        <v>26</v>
      </c>
      <c r="M24" s="139">
        <v>25</v>
      </c>
      <c r="N24" s="140">
        <v>20</v>
      </c>
      <c r="O24" s="141">
        <v>18</v>
      </c>
      <c r="P24" s="142">
        <v>4</v>
      </c>
      <c r="Q24" s="73">
        <v>5</v>
      </c>
      <c r="R24" s="74">
        <v>14</v>
      </c>
      <c r="S24" s="75">
        <v>15</v>
      </c>
      <c r="T24" s="143">
        <v>2</v>
      </c>
      <c r="U24" s="77">
        <v>3</v>
      </c>
      <c r="V24" s="78">
        <v>6</v>
      </c>
      <c r="W24" s="5">
        <v>6</v>
      </c>
      <c r="X24" s="104">
        <v>13</v>
      </c>
      <c r="Y24" s="155">
        <v>12</v>
      </c>
      <c r="Z24" s="82" t="s">
        <v>5</v>
      </c>
      <c r="AA24" s="82" t="s">
        <v>5</v>
      </c>
      <c r="AB24" s="147">
        <v>15</v>
      </c>
      <c r="AC24" s="84">
        <v>14</v>
      </c>
      <c r="AD24" s="85">
        <v>23</v>
      </c>
      <c r="AE24" s="86">
        <v>22</v>
      </c>
      <c r="AF24" s="148">
        <v>4</v>
      </c>
      <c r="AG24" s="88">
        <v>4</v>
      </c>
      <c r="AH24" s="89">
        <v>17</v>
      </c>
      <c r="AI24" s="90">
        <v>16</v>
      </c>
      <c r="AJ24" s="149">
        <v>16</v>
      </c>
      <c r="AK24" s="149">
        <v>15</v>
      </c>
      <c r="AL24" s="150">
        <v>10</v>
      </c>
      <c r="AM24" s="93">
        <v>10</v>
      </c>
      <c r="AN24" s="94">
        <v>21</v>
      </c>
      <c r="AO24" s="94">
        <v>20</v>
      </c>
      <c r="AP24" s="95">
        <v>16</v>
      </c>
      <c r="AQ24" s="95">
        <v>17</v>
      </c>
      <c r="AR24" s="96">
        <v>21</v>
      </c>
      <c r="AS24" s="151">
        <v>20</v>
      </c>
      <c r="AT24" s="152">
        <v>5</v>
      </c>
      <c r="AU24" s="156">
        <v>6</v>
      </c>
      <c r="AV24" s="100">
        <v>15</v>
      </c>
      <c r="AW24" s="101">
        <v>15</v>
      </c>
      <c r="AX24" s="271"/>
      <c r="AY24" s="271">
        <v>4</v>
      </c>
      <c r="AZ24" s="102">
        <v>5</v>
      </c>
      <c r="BA24" s="157">
        <v>6</v>
      </c>
      <c r="BB24" s="104">
        <v>10</v>
      </c>
      <c r="BC24" s="104">
        <v>10</v>
      </c>
      <c r="BD24" s="105">
        <v>19</v>
      </c>
      <c r="BE24" s="105">
        <v>15</v>
      </c>
      <c r="BF24" s="106">
        <v>15</v>
      </c>
      <c r="BG24" s="107">
        <v>15</v>
      </c>
      <c r="BH24" s="153">
        <v>9</v>
      </c>
      <c r="BI24" s="158">
        <v>9</v>
      </c>
      <c r="BJ24" s="5">
        <v>9</v>
      </c>
      <c r="BK24" s="5">
        <v>9</v>
      </c>
      <c r="BL24" s="159">
        <v>8</v>
      </c>
      <c r="BM24" s="159">
        <v>8</v>
      </c>
    </row>
    <row r="25" spans="1:65" x14ac:dyDescent="0.2">
      <c r="A25" s="12">
        <v>45715</v>
      </c>
      <c r="B25" s="61">
        <v>14</v>
      </c>
      <c r="C25" s="61">
        <v>14</v>
      </c>
      <c r="D25" s="5">
        <v>15</v>
      </c>
      <c r="E25" s="5">
        <v>13</v>
      </c>
      <c r="F25" s="63">
        <v>5</v>
      </c>
      <c r="G25" s="63">
        <v>4</v>
      </c>
      <c r="H25" s="136">
        <v>21</v>
      </c>
      <c r="I25" s="136">
        <v>19</v>
      </c>
      <c r="J25" s="66">
        <v>13</v>
      </c>
      <c r="K25" s="137">
        <v>12</v>
      </c>
      <c r="L25" s="138">
        <v>5</v>
      </c>
      <c r="M25" s="139">
        <v>4</v>
      </c>
      <c r="N25" s="140">
        <v>16</v>
      </c>
      <c r="O25" s="141">
        <v>15</v>
      </c>
      <c r="P25" s="142">
        <v>8</v>
      </c>
      <c r="Q25" s="73">
        <v>7</v>
      </c>
      <c r="R25" s="74">
        <v>11</v>
      </c>
      <c r="S25" s="75">
        <v>11</v>
      </c>
      <c r="T25" s="143">
        <v>12</v>
      </c>
      <c r="U25" s="77">
        <v>11</v>
      </c>
      <c r="V25" s="78">
        <v>14</v>
      </c>
      <c r="W25" s="5">
        <v>12</v>
      </c>
      <c r="X25" s="104">
        <v>5</v>
      </c>
      <c r="Y25" s="155">
        <v>5</v>
      </c>
      <c r="Z25" s="82" t="s">
        <v>5</v>
      </c>
      <c r="AA25" s="82" t="s">
        <v>5</v>
      </c>
      <c r="AB25" s="147">
        <v>6</v>
      </c>
      <c r="AC25" s="84">
        <v>6</v>
      </c>
      <c r="AD25" s="85">
        <v>17</v>
      </c>
      <c r="AE25" s="86">
        <v>16</v>
      </c>
      <c r="AF25" s="148">
        <v>11</v>
      </c>
      <c r="AG25" s="88">
        <v>9</v>
      </c>
      <c r="AH25" s="89">
        <v>26</v>
      </c>
      <c r="AI25" s="90">
        <v>26</v>
      </c>
      <c r="AJ25" s="149">
        <v>10</v>
      </c>
      <c r="AK25" s="149">
        <v>10</v>
      </c>
      <c r="AL25" s="150">
        <v>17</v>
      </c>
      <c r="AM25" s="93">
        <v>15</v>
      </c>
      <c r="AN25" s="94">
        <v>14</v>
      </c>
      <c r="AO25" s="94">
        <v>13</v>
      </c>
      <c r="AP25" s="95">
        <v>12</v>
      </c>
      <c r="AQ25" s="95">
        <v>11</v>
      </c>
      <c r="AR25" s="96">
        <v>22</v>
      </c>
      <c r="AS25" s="151">
        <v>21</v>
      </c>
      <c r="AT25" s="152">
        <v>12</v>
      </c>
      <c r="AU25" s="156">
        <v>11</v>
      </c>
      <c r="AV25" s="100">
        <v>2</v>
      </c>
      <c r="AW25" s="101">
        <v>2</v>
      </c>
      <c r="AX25" s="271"/>
      <c r="AY25" s="271">
        <v>7</v>
      </c>
      <c r="AZ25" s="102">
        <v>7</v>
      </c>
      <c r="BA25" s="157">
        <v>8</v>
      </c>
      <c r="BB25" s="104">
        <v>7</v>
      </c>
      <c r="BC25" s="104">
        <v>10</v>
      </c>
      <c r="BD25" s="105">
        <v>17</v>
      </c>
      <c r="BE25" s="105">
        <v>17</v>
      </c>
      <c r="BF25" s="106">
        <v>13</v>
      </c>
      <c r="BG25" s="107">
        <v>13</v>
      </c>
      <c r="BH25" s="153">
        <v>19</v>
      </c>
      <c r="BI25" s="158">
        <v>18</v>
      </c>
      <c r="BJ25" s="5">
        <v>14</v>
      </c>
      <c r="BK25" s="5">
        <v>12</v>
      </c>
      <c r="BL25" s="159">
        <v>4</v>
      </c>
      <c r="BM25" s="159">
        <v>4</v>
      </c>
    </row>
    <row r="26" spans="1:65" x14ac:dyDescent="0.2">
      <c r="A26" s="12">
        <v>45716</v>
      </c>
      <c r="B26" s="160">
        <v>19</v>
      </c>
      <c r="C26" s="160">
        <v>17</v>
      </c>
      <c r="D26" s="5">
        <v>15</v>
      </c>
      <c r="E26" s="5">
        <v>15</v>
      </c>
      <c r="F26" s="161">
        <v>14</v>
      </c>
      <c r="G26" s="161">
        <v>13</v>
      </c>
      <c r="H26" s="64">
        <v>21</v>
      </c>
      <c r="I26" s="64">
        <v>21</v>
      </c>
      <c r="J26" s="194">
        <v>14</v>
      </c>
      <c r="K26" s="195">
        <v>13</v>
      </c>
      <c r="L26" s="162">
        <v>41</v>
      </c>
      <c r="M26" s="163">
        <v>37</v>
      </c>
      <c r="N26" s="164">
        <v>26</v>
      </c>
      <c r="O26" s="165">
        <v>24</v>
      </c>
      <c r="P26" s="142">
        <v>10</v>
      </c>
      <c r="Q26" s="166">
        <v>9</v>
      </c>
      <c r="R26" s="167">
        <v>17</v>
      </c>
      <c r="S26" s="168">
        <v>15</v>
      </c>
      <c r="T26" s="143">
        <v>10</v>
      </c>
      <c r="U26" s="77">
        <v>9</v>
      </c>
      <c r="V26" s="78">
        <v>11</v>
      </c>
      <c r="W26" s="169">
        <v>9</v>
      </c>
      <c r="X26" s="104">
        <v>15</v>
      </c>
      <c r="Y26" s="155">
        <v>12</v>
      </c>
      <c r="Z26" s="82" t="s">
        <v>5</v>
      </c>
      <c r="AA26" s="82" t="s">
        <v>5</v>
      </c>
      <c r="AB26" s="170">
        <v>17</v>
      </c>
      <c r="AC26" s="170">
        <v>15</v>
      </c>
      <c r="AD26" s="171">
        <v>18</v>
      </c>
      <c r="AE26" s="171">
        <v>14</v>
      </c>
      <c r="AF26" s="148">
        <v>14</v>
      </c>
      <c r="AG26" s="88">
        <v>11</v>
      </c>
      <c r="AH26" s="89">
        <v>31</v>
      </c>
      <c r="AI26" s="172">
        <v>31</v>
      </c>
      <c r="AJ26" s="173">
        <v>12</v>
      </c>
      <c r="AK26" s="173">
        <v>13</v>
      </c>
      <c r="AL26" s="150">
        <v>11</v>
      </c>
      <c r="AM26" s="93">
        <v>10</v>
      </c>
      <c r="AN26" s="174">
        <v>27</v>
      </c>
      <c r="AO26" s="174">
        <v>23</v>
      </c>
      <c r="AP26" s="175">
        <v>21</v>
      </c>
      <c r="AQ26" s="175">
        <v>19</v>
      </c>
      <c r="AR26" s="176">
        <v>25</v>
      </c>
      <c r="AS26" s="176">
        <v>21</v>
      </c>
      <c r="AT26" s="98">
        <v>14</v>
      </c>
      <c r="AU26" s="177">
        <v>12</v>
      </c>
      <c r="AV26" s="178">
        <v>6</v>
      </c>
      <c r="AW26" s="179">
        <v>5</v>
      </c>
      <c r="AX26" s="271"/>
      <c r="AY26" s="271">
        <v>7</v>
      </c>
      <c r="AZ26" s="196">
        <v>16</v>
      </c>
      <c r="BA26" s="103">
        <v>15</v>
      </c>
      <c r="BB26" s="160">
        <v>11</v>
      </c>
      <c r="BC26" s="160">
        <v>11</v>
      </c>
      <c r="BD26" s="105">
        <v>14</v>
      </c>
      <c r="BE26" s="180">
        <v>14</v>
      </c>
      <c r="BF26" s="106">
        <v>15</v>
      </c>
      <c r="BG26" s="106">
        <v>14</v>
      </c>
      <c r="BH26" s="181">
        <v>24</v>
      </c>
      <c r="BI26" s="109">
        <v>25</v>
      </c>
      <c r="BJ26" s="5">
        <v>13</v>
      </c>
      <c r="BK26" s="5">
        <v>12</v>
      </c>
      <c r="BL26" s="154">
        <v>13</v>
      </c>
      <c r="BM26" s="154">
        <v>13</v>
      </c>
    </row>
    <row r="27" spans="1:65" x14ac:dyDescent="0.2">
      <c r="A27" s="14"/>
      <c r="B27" s="15">
        <v>68</v>
      </c>
      <c r="C27" s="15">
        <v>65</v>
      </c>
      <c r="D27" s="15">
        <v>67</v>
      </c>
      <c r="E27" s="15">
        <v>62</v>
      </c>
      <c r="F27" s="15">
        <v>62</v>
      </c>
      <c r="G27" s="15">
        <v>58</v>
      </c>
      <c r="H27" s="182">
        <v>92</v>
      </c>
      <c r="I27" s="15">
        <v>91</v>
      </c>
      <c r="J27" s="183">
        <v>61</v>
      </c>
      <c r="K27" s="16">
        <v>57</v>
      </c>
      <c r="L27" s="15">
        <v>118</v>
      </c>
      <c r="M27" s="15">
        <v>111</v>
      </c>
      <c r="N27" s="15">
        <v>117</v>
      </c>
      <c r="O27" s="15">
        <v>109</v>
      </c>
      <c r="P27" s="15">
        <v>32</v>
      </c>
      <c r="Q27" s="15">
        <v>30</v>
      </c>
      <c r="R27" s="183">
        <v>63</v>
      </c>
      <c r="S27" s="16">
        <v>60</v>
      </c>
      <c r="T27" s="16">
        <v>42</v>
      </c>
      <c r="U27" s="15">
        <v>40</v>
      </c>
      <c r="V27" s="16">
        <v>61</v>
      </c>
      <c r="W27" s="15">
        <v>53</v>
      </c>
      <c r="X27" s="16">
        <v>61</v>
      </c>
      <c r="Y27" s="15">
        <v>53</v>
      </c>
      <c r="Z27" s="185">
        <v>0</v>
      </c>
      <c r="AA27" s="185">
        <v>0</v>
      </c>
      <c r="AB27" s="16">
        <v>67</v>
      </c>
      <c r="AC27" s="15">
        <v>65</v>
      </c>
      <c r="AD27" s="16">
        <v>84</v>
      </c>
      <c r="AE27" s="15">
        <v>76</v>
      </c>
      <c r="AF27" s="16">
        <v>44</v>
      </c>
      <c r="AG27" s="15">
        <v>39</v>
      </c>
      <c r="AH27" s="16">
        <v>149</v>
      </c>
      <c r="AI27" s="15">
        <v>145</v>
      </c>
      <c r="AJ27" s="16">
        <v>72</v>
      </c>
      <c r="AK27" s="15">
        <v>71</v>
      </c>
      <c r="AL27" s="16">
        <v>58</v>
      </c>
      <c r="AM27" s="15">
        <v>55</v>
      </c>
      <c r="AN27" s="16">
        <v>106</v>
      </c>
      <c r="AO27" s="15">
        <v>96</v>
      </c>
      <c r="AP27" s="16">
        <v>85</v>
      </c>
      <c r="AQ27" s="15">
        <v>83</v>
      </c>
      <c r="AR27" s="16">
        <v>105</v>
      </c>
      <c r="AS27" s="15">
        <v>96</v>
      </c>
      <c r="AT27" s="188">
        <v>56</v>
      </c>
      <c r="AU27" s="189">
        <v>55</v>
      </c>
      <c r="AV27" s="15">
        <v>48</v>
      </c>
      <c r="AW27" s="190">
        <v>45</v>
      </c>
      <c r="AX27" s="15">
        <v>0</v>
      </c>
      <c r="AY27" s="15">
        <v>27</v>
      </c>
      <c r="AZ27" s="15">
        <v>53</v>
      </c>
      <c r="BA27" s="187">
        <v>52</v>
      </c>
      <c r="BB27" s="15">
        <v>44</v>
      </c>
      <c r="BC27" s="15">
        <v>47</v>
      </c>
      <c r="BD27" s="15">
        <v>91</v>
      </c>
      <c r="BE27" s="15">
        <v>86</v>
      </c>
      <c r="BF27" s="182">
        <v>64</v>
      </c>
      <c r="BG27" s="15">
        <v>63</v>
      </c>
      <c r="BH27" s="191">
        <v>94</v>
      </c>
      <c r="BI27" s="192">
        <v>94</v>
      </c>
      <c r="BJ27" s="15">
        <v>55</v>
      </c>
      <c r="BK27" s="15">
        <v>51</v>
      </c>
      <c r="BL27" s="15">
        <v>47</v>
      </c>
      <c r="BM27" s="15">
        <v>45</v>
      </c>
    </row>
    <row r="28" spans="1:65" x14ac:dyDescent="0.2">
      <c r="A28" s="4"/>
      <c r="B28" s="61" t="s">
        <v>5</v>
      </c>
      <c r="C28" s="61" t="s">
        <v>5</v>
      </c>
      <c r="D28" s="5" t="s">
        <v>5</v>
      </c>
      <c r="E28" s="5" t="s">
        <v>5</v>
      </c>
      <c r="F28" s="63" t="s">
        <v>5</v>
      </c>
      <c r="G28" s="63" t="s">
        <v>5</v>
      </c>
      <c r="H28" s="136" t="s">
        <v>5</v>
      </c>
      <c r="I28" s="136" t="s">
        <v>5</v>
      </c>
      <c r="J28" s="66" t="s">
        <v>5</v>
      </c>
      <c r="K28" s="137" t="s">
        <v>5</v>
      </c>
      <c r="L28" s="138" t="s">
        <v>5</v>
      </c>
      <c r="M28" s="139" t="s">
        <v>5</v>
      </c>
      <c r="N28" s="140" t="s">
        <v>5</v>
      </c>
      <c r="O28" s="141" t="s">
        <v>5</v>
      </c>
      <c r="P28" s="142" t="s">
        <v>5</v>
      </c>
      <c r="Q28" s="73" t="s">
        <v>5</v>
      </c>
      <c r="R28" s="74" t="s">
        <v>5</v>
      </c>
      <c r="S28" s="75" t="s">
        <v>5</v>
      </c>
      <c r="T28" s="143" t="s">
        <v>5</v>
      </c>
      <c r="U28" s="77" t="s">
        <v>5</v>
      </c>
      <c r="V28" s="78" t="s">
        <v>5</v>
      </c>
      <c r="W28" s="5" t="s">
        <v>5</v>
      </c>
      <c r="X28" s="104" t="s">
        <v>5</v>
      </c>
      <c r="Y28" s="155" t="s">
        <v>5</v>
      </c>
      <c r="Z28" s="82" t="s">
        <v>5</v>
      </c>
      <c r="AA28" s="82" t="s">
        <v>5</v>
      </c>
      <c r="AB28" s="147" t="s">
        <v>5</v>
      </c>
      <c r="AC28" s="84" t="s">
        <v>5</v>
      </c>
      <c r="AD28" s="85" t="s">
        <v>5</v>
      </c>
      <c r="AE28" s="86" t="s">
        <v>5</v>
      </c>
      <c r="AF28" s="148" t="s">
        <v>5</v>
      </c>
      <c r="AG28" s="88" t="s">
        <v>5</v>
      </c>
      <c r="AH28" s="89" t="s">
        <v>5</v>
      </c>
      <c r="AI28" s="90" t="s">
        <v>5</v>
      </c>
      <c r="AJ28" s="149" t="s">
        <v>5</v>
      </c>
      <c r="AK28" s="149" t="s">
        <v>5</v>
      </c>
      <c r="AL28" s="150" t="s">
        <v>5</v>
      </c>
      <c r="AM28" s="93" t="s">
        <v>5</v>
      </c>
      <c r="AN28" s="94" t="s">
        <v>5</v>
      </c>
      <c r="AO28" s="94" t="s">
        <v>5</v>
      </c>
      <c r="AP28" s="95" t="s">
        <v>5</v>
      </c>
      <c r="AQ28" s="95" t="s">
        <v>5</v>
      </c>
      <c r="AR28" s="96" t="s">
        <v>5</v>
      </c>
      <c r="AS28" s="151" t="s">
        <v>5</v>
      </c>
      <c r="AT28" s="152" t="s">
        <v>5</v>
      </c>
      <c r="AU28" s="156" t="s">
        <v>5</v>
      </c>
      <c r="AV28" s="100" t="s">
        <v>5</v>
      </c>
      <c r="AW28" s="101" t="s">
        <v>5</v>
      </c>
      <c r="AX28" s="271"/>
      <c r="AY28" s="271"/>
      <c r="AZ28" s="102" t="s">
        <v>5</v>
      </c>
      <c r="BA28" s="157" t="s">
        <v>5</v>
      </c>
      <c r="BB28" s="104" t="s">
        <v>5</v>
      </c>
      <c r="BC28" s="104" t="s">
        <v>5</v>
      </c>
      <c r="BD28" s="105" t="s">
        <v>5</v>
      </c>
      <c r="BE28" s="105" t="s">
        <v>5</v>
      </c>
      <c r="BF28" s="106" t="s">
        <v>5</v>
      </c>
      <c r="BG28" s="107" t="s">
        <v>5</v>
      </c>
      <c r="BH28" s="153" t="s">
        <v>5</v>
      </c>
      <c r="BI28" s="158" t="s">
        <v>5</v>
      </c>
      <c r="BJ28" s="5" t="s">
        <v>5</v>
      </c>
      <c r="BK28" s="5" t="s">
        <v>5</v>
      </c>
      <c r="BL28" s="154" t="s">
        <v>5</v>
      </c>
      <c r="BM28" s="154" t="s">
        <v>5</v>
      </c>
    </row>
    <row r="29" spans="1:65" x14ac:dyDescent="0.2">
      <c r="A29" s="4"/>
      <c r="B29" s="61" t="s">
        <v>5</v>
      </c>
      <c r="C29" s="61" t="s">
        <v>5</v>
      </c>
      <c r="D29" s="5" t="s">
        <v>5</v>
      </c>
      <c r="E29" s="5" t="s">
        <v>5</v>
      </c>
      <c r="F29" s="63" t="s">
        <v>5</v>
      </c>
      <c r="G29" s="63" t="s">
        <v>5</v>
      </c>
      <c r="H29" s="136" t="s">
        <v>5</v>
      </c>
      <c r="I29" s="136" t="s">
        <v>5</v>
      </c>
      <c r="J29" s="66" t="s">
        <v>5</v>
      </c>
      <c r="K29" s="137" t="s">
        <v>5</v>
      </c>
      <c r="L29" s="138" t="s">
        <v>5</v>
      </c>
      <c r="M29" s="139" t="s">
        <v>5</v>
      </c>
      <c r="N29" s="140" t="s">
        <v>5</v>
      </c>
      <c r="O29" s="141" t="s">
        <v>5</v>
      </c>
      <c r="P29" s="142" t="s">
        <v>5</v>
      </c>
      <c r="Q29" s="73" t="s">
        <v>5</v>
      </c>
      <c r="R29" s="74" t="s">
        <v>5</v>
      </c>
      <c r="S29" s="75" t="s">
        <v>5</v>
      </c>
      <c r="T29" s="143" t="s">
        <v>5</v>
      </c>
      <c r="U29" s="77" t="s">
        <v>5</v>
      </c>
      <c r="V29" s="78" t="s">
        <v>5</v>
      </c>
      <c r="W29" s="5" t="s">
        <v>5</v>
      </c>
      <c r="X29" s="104" t="s">
        <v>5</v>
      </c>
      <c r="Y29" s="155" t="s">
        <v>5</v>
      </c>
      <c r="Z29" s="82" t="s">
        <v>5</v>
      </c>
      <c r="AA29" s="82" t="s">
        <v>5</v>
      </c>
      <c r="AB29" s="147" t="s">
        <v>5</v>
      </c>
      <c r="AC29" s="84" t="s">
        <v>5</v>
      </c>
      <c r="AD29" s="85" t="s">
        <v>5</v>
      </c>
      <c r="AE29" s="86" t="s">
        <v>5</v>
      </c>
      <c r="AF29" s="148" t="s">
        <v>5</v>
      </c>
      <c r="AG29" s="88" t="s">
        <v>5</v>
      </c>
      <c r="AH29" s="89" t="s">
        <v>5</v>
      </c>
      <c r="AI29" s="90" t="s">
        <v>5</v>
      </c>
      <c r="AJ29" s="149" t="s">
        <v>5</v>
      </c>
      <c r="AK29" s="149" t="s">
        <v>5</v>
      </c>
      <c r="AL29" s="150" t="s">
        <v>5</v>
      </c>
      <c r="AM29" s="93" t="s">
        <v>5</v>
      </c>
      <c r="AN29" s="94" t="s">
        <v>5</v>
      </c>
      <c r="AO29" s="94" t="s">
        <v>5</v>
      </c>
      <c r="AP29" s="95" t="s">
        <v>5</v>
      </c>
      <c r="AQ29" s="95" t="s">
        <v>5</v>
      </c>
      <c r="AR29" s="96" t="s">
        <v>5</v>
      </c>
      <c r="AS29" s="151" t="s">
        <v>5</v>
      </c>
      <c r="AT29" s="152" t="s">
        <v>5</v>
      </c>
      <c r="AU29" s="156" t="s">
        <v>5</v>
      </c>
      <c r="AV29" s="100" t="s">
        <v>5</v>
      </c>
      <c r="AW29" s="101" t="s">
        <v>5</v>
      </c>
      <c r="AX29" s="271"/>
      <c r="AY29" s="271"/>
      <c r="AZ29" s="102" t="s">
        <v>5</v>
      </c>
      <c r="BA29" s="157" t="s">
        <v>5</v>
      </c>
      <c r="BB29" s="104" t="s">
        <v>5</v>
      </c>
      <c r="BC29" s="104" t="s">
        <v>5</v>
      </c>
      <c r="BD29" s="105" t="s">
        <v>5</v>
      </c>
      <c r="BE29" s="105" t="s">
        <v>5</v>
      </c>
      <c r="BF29" s="106" t="s">
        <v>5</v>
      </c>
      <c r="BG29" s="107" t="s">
        <v>5</v>
      </c>
      <c r="BH29" s="153" t="s">
        <v>5</v>
      </c>
      <c r="BI29" s="158" t="s">
        <v>5</v>
      </c>
      <c r="BJ29" s="5" t="s">
        <v>5</v>
      </c>
      <c r="BK29" s="5" t="s">
        <v>5</v>
      </c>
      <c r="BL29" s="154" t="s">
        <v>5</v>
      </c>
      <c r="BM29" s="154" t="s">
        <v>5</v>
      </c>
    </row>
    <row r="30" spans="1:65" x14ac:dyDescent="0.2">
      <c r="A30" s="4"/>
      <c r="B30" s="61" t="s">
        <v>5</v>
      </c>
      <c r="C30" s="61" t="s">
        <v>5</v>
      </c>
      <c r="D30" s="5" t="s">
        <v>5</v>
      </c>
      <c r="E30" s="5" t="s">
        <v>5</v>
      </c>
      <c r="F30" s="63" t="s">
        <v>5</v>
      </c>
      <c r="G30" s="63" t="s">
        <v>5</v>
      </c>
      <c r="H30" s="136" t="s">
        <v>5</v>
      </c>
      <c r="I30" s="136" t="s">
        <v>5</v>
      </c>
      <c r="J30" s="66" t="s">
        <v>5</v>
      </c>
      <c r="K30" s="137" t="s">
        <v>5</v>
      </c>
      <c r="L30" s="138" t="s">
        <v>5</v>
      </c>
      <c r="M30" s="139" t="s">
        <v>5</v>
      </c>
      <c r="N30" s="140" t="s">
        <v>5</v>
      </c>
      <c r="O30" s="141" t="s">
        <v>5</v>
      </c>
      <c r="P30" s="142" t="s">
        <v>5</v>
      </c>
      <c r="Q30" s="73" t="s">
        <v>5</v>
      </c>
      <c r="R30" s="74" t="s">
        <v>5</v>
      </c>
      <c r="S30" s="75" t="s">
        <v>5</v>
      </c>
      <c r="T30" s="143" t="s">
        <v>5</v>
      </c>
      <c r="U30" s="77" t="s">
        <v>5</v>
      </c>
      <c r="V30" s="78" t="s">
        <v>5</v>
      </c>
      <c r="W30" s="5" t="s">
        <v>5</v>
      </c>
      <c r="X30" s="104" t="s">
        <v>5</v>
      </c>
      <c r="Y30" s="155" t="s">
        <v>5</v>
      </c>
      <c r="Z30" s="82" t="s">
        <v>5</v>
      </c>
      <c r="AA30" s="82" t="s">
        <v>5</v>
      </c>
      <c r="AB30" s="147" t="s">
        <v>5</v>
      </c>
      <c r="AC30" s="84" t="s">
        <v>5</v>
      </c>
      <c r="AD30" s="85" t="s">
        <v>5</v>
      </c>
      <c r="AE30" s="86" t="s">
        <v>5</v>
      </c>
      <c r="AF30" s="148" t="s">
        <v>5</v>
      </c>
      <c r="AG30" s="88" t="s">
        <v>5</v>
      </c>
      <c r="AH30" s="89" t="s">
        <v>5</v>
      </c>
      <c r="AI30" s="90" t="s">
        <v>5</v>
      </c>
      <c r="AJ30" s="149" t="s">
        <v>5</v>
      </c>
      <c r="AK30" s="149" t="s">
        <v>5</v>
      </c>
      <c r="AL30" s="150" t="s">
        <v>5</v>
      </c>
      <c r="AM30" s="93" t="s">
        <v>5</v>
      </c>
      <c r="AN30" s="94" t="s">
        <v>5</v>
      </c>
      <c r="AO30" s="94" t="s">
        <v>5</v>
      </c>
      <c r="AP30" s="95" t="s">
        <v>5</v>
      </c>
      <c r="AQ30" s="95" t="s">
        <v>5</v>
      </c>
      <c r="AR30" s="96" t="s">
        <v>5</v>
      </c>
      <c r="AS30" s="151" t="s">
        <v>5</v>
      </c>
      <c r="AT30" s="152" t="s">
        <v>5</v>
      </c>
      <c r="AU30" s="156" t="s">
        <v>5</v>
      </c>
      <c r="AV30" s="100" t="s">
        <v>5</v>
      </c>
      <c r="AW30" s="101" t="s">
        <v>5</v>
      </c>
      <c r="AX30" s="271"/>
      <c r="AY30" s="271"/>
      <c r="AZ30" s="102" t="s">
        <v>5</v>
      </c>
      <c r="BA30" s="157" t="s">
        <v>5</v>
      </c>
      <c r="BB30" s="104" t="s">
        <v>5</v>
      </c>
      <c r="BC30" s="104" t="s">
        <v>5</v>
      </c>
      <c r="BD30" s="105" t="s">
        <v>5</v>
      </c>
      <c r="BE30" s="105" t="s">
        <v>5</v>
      </c>
      <c r="BF30" s="106" t="s">
        <v>5</v>
      </c>
      <c r="BG30" s="107" t="s">
        <v>5</v>
      </c>
      <c r="BH30" s="153" t="s">
        <v>5</v>
      </c>
      <c r="BI30" s="158" t="s">
        <v>5</v>
      </c>
      <c r="BJ30" s="5" t="s">
        <v>5</v>
      </c>
      <c r="BK30" s="5" t="s">
        <v>5</v>
      </c>
      <c r="BL30" s="154" t="s">
        <v>5</v>
      </c>
      <c r="BM30" s="154" t="s">
        <v>5</v>
      </c>
    </row>
    <row r="31" spans="1:65" x14ac:dyDescent="0.2">
      <c r="A31" s="4"/>
      <c r="B31" s="61" t="s">
        <v>5</v>
      </c>
      <c r="C31" s="61" t="s">
        <v>5</v>
      </c>
      <c r="D31" s="5" t="s">
        <v>5</v>
      </c>
      <c r="E31" s="5" t="s">
        <v>5</v>
      </c>
      <c r="F31" s="63" t="s">
        <v>5</v>
      </c>
      <c r="G31" s="63" t="s">
        <v>5</v>
      </c>
      <c r="H31" s="136" t="s">
        <v>5</v>
      </c>
      <c r="I31" s="136" t="s">
        <v>5</v>
      </c>
      <c r="J31" s="66" t="s">
        <v>5</v>
      </c>
      <c r="K31" s="137" t="s">
        <v>5</v>
      </c>
      <c r="L31" s="138" t="s">
        <v>5</v>
      </c>
      <c r="M31" s="139" t="s">
        <v>5</v>
      </c>
      <c r="N31" s="140" t="s">
        <v>5</v>
      </c>
      <c r="O31" s="141" t="s">
        <v>5</v>
      </c>
      <c r="P31" s="142" t="s">
        <v>5</v>
      </c>
      <c r="Q31" s="73" t="s">
        <v>5</v>
      </c>
      <c r="R31" s="74" t="s">
        <v>5</v>
      </c>
      <c r="S31" s="75" t="s">
        <v>5</v>
      </c>
      <c r="T31" s="143" t="s">
        <v>5</v>
      </c>
      <c r="U31" s="77" t="s">
        <v>5</v>
      </c>
      <c r="V31" s="78" t="s">
        <v>5</v>
      </c>
      <c r="W31" s="5" t="s">
        <v>5</v>
      </c>
      <c r="X31" s="104" t="s">
        <v>5</v>
      </c>
      <c r="Y31" s="155" t="s">
        <v>5</v>
      </c>
      <c r="Z31" s="82" t="s">
        <v>5</v>
      </c>
      <c r="AA31" s="82" t="s">
        <v>5</v>
      </c>
      <c r="AB31" s="147" t="s">
        <v>5</v>
      </c>
      <c r="AC31" s="84" t="s">
        <v>5</v>
      </c>
      <c r="AD31" s="85" t="s">
        <v>5</v>
      </c>
      <c r="AE31" s="86" t="s">
        <v>5</v>
      </c>
      <c r="AF31" s="148" t="s">
        <v>5</v>
      </c>
      <c r="AG31" s="88" t="s">
        <v>5</v>
      </c>
      <c r="AH31" s="89" t="s">
        <v>5</v>
      </c>
      <c r="AI31" s="90" t="s">
        <v>5</v>
      </c>
      <c r="AJ31" s="149" t="s">
        <v>5</v>
      </c>
      <c r="AK31" s="149" t="s">
        <v>5</v>
      </c>
      <c r="AL31" s="150" t="s">
        <v>5</v>
      </c>
      <c r="AM31" s="93" t="s">
        <v>5</v>
      </c>
      <c r="AN31" s="94" t="s">
        <v>5</v>
      </c>
      <c r="AO31" s="94" t="s">
        <v>5</v>
      </c>
      <c r="AP31" s="95" t="s">
        <v>5</v>
      </c>
      <c r="AQ31" s="95" t="s">
        <v>5</v>
      </c>
      <c r="AR31" s="96" t="s">
        <v>5</v>
      </c>
      <c r="AS31" s="151" t="s">
        <v>5</v>
      </c>
      <c r="AT31" s="152" t="s">
        <v>5</v>
      </c>
      <c r="AU31" s="156" t="s">
        <v>5</v>
      </c>
      <c r="AV31" s="100" t="s">
        <v>5</v>
      </c>
      <c r="AW31" s="101" t="s">
        <v>5</v>
      </c>
      <c r="AX31" s="271"/>
      <c r="AY31" s="271"/>
      <c r="AZ31" s="102" t="s">
        <v>5</v>
      </c>
      <c r="BA31" s="157" t="s">
        <v>5</v>
      </c>
      <c r="BB31" s="104" t="s">
        <v>5</v>
      </c>
      <c r="BC31" s="104" t="s">
        <v>5</v>
      </c>
      <c r="BD31" s="105" t="s">
        <v>5</v>
      </c>
      <c r="BE31" s="105" t="s">
        <v>5</v>
      </c>
      <c r="BF31" s="106" t="s">
        <v>5</v>
      </c>
      <c r="BG31" s="107" t="s">
        <v>5</v>
      </c>
      <c r="BH31" s="153" t="s">
        <v>5</v>
      </c>
      <c r="BI31" s="158" t="s">
        <v>5</v>
      </c>
      <c r="BJ31" s="5" t="s">
        <v>5</v>
      </c>
      <c r="BK31" s="5" t="s">
        <v>5</v>
      </c>
      <c r="BL31" s="154" t="s">
        <v>5</v>
      </c>
      <c r="BM31" s="154" t="s">
        <v>5</v>
      </c>
    </row>
    <row r="32" spans="1:65" x14ac:dyDescent="0.2">
      <c r="A32" s="4"/>
      <c r="B32" s="61" t="s">
        <v>5</v>
      </c>
      <c r="C32" s="61" t="s">
        <v>5</v>
      </c>
      <c r="D32" s="5" t="s">
        <v>5</v>
      </c>
      <c r="E32" s="5" t="s">
        <v>5</v>
      </c>
      <c r="F32" s="63" t="s">
        <v>5</v>
      </c>
      <c r="G32" s="63" t="s">
        <v>5</v>
      </c>
      <c r="H32" s="136" t="s">
        <v>5</v>
      </c>
      <c r="I32" s="136" t="s">
        <v>5</v>
      </c>
      <c r="J32" s="66" t="s">
        <v>5</v>
      </c>
      <c r="K32" s="137" t="s">
        <v>5</v>
      </c>
      <c r="L32" s="138" t="s">
        <v>5</v>
      </c>
      <c r="M32" s="139" t="s">
        <v>5</v>
      </c>
      <c r="N32" s="140" t="s">
        <v>5</v>
      </c>
      <c r="O32" s="141" t="s">
        <v>5</v>
      </c>
      <c r="P32" s="142" t="s">
        <v>5</v>
      </c>
      <c r="Q32" s="73" t="s">
        <v>5</v>
      </c>
      <c r="R32" s="74" t="s">
        <v>5</v>
      </c>
      <c r="S32" s="75" t="s">
        <v>5</v>
      </c>
      <c r="T32" s="143" t="s">
        <v>5</v>
      </c>
      <c r="U32" s="77" t="s">
        <v>5</v>
      </c>
      <c r="V32" s="78" t="s">
        <v>5</v>
      </c>
      <c r="W32" s="5" t="s">
        <v>5</v>
      </c>
      <c r="X32" s="104" t="s">
        <v>5</v>
      </c>
      <c r="Y32" s="155" t="s">
        <v>5</v>
      </c>
      <c r="Z32" s="82" t="s">
        <v>5</v>
      </c>
      <c r="AA32" s="82" t="s">
        <v>5</v>
      </c>
      <c r="AB32" s="147" t="s">
        <v>5</v>
      </c>
      <c r="AC32" s="84" t="s">
        <v>5</v>
      </c>
      <c r="AD32" s="85" t="s">
        <v>5</v>
      </c>
      <c r="AE32" s="86" t="s">
        <v>5</v>
      </c>
      <c r="AF32" s="148" t="s">
        <v>5</v>
      </c>
      <c r="AG32" s="88" t="s">
        <v>5</v>
      </c>
      <c r="AH32" s="89" t="s">
        <v>5</v>
      </c>
      <c r="AI32" s="90" t="s">
        <v>5</v>
      </c>
      <c r="AJ32" s="149" t="s">
        <v>5</v>
      </c>
      <c r="AK32" s="149" t="s">
        <v>5</v>
      </c>
      <c r="AL32" s="150" t="s">
        <v>5</v>
      </c>
      <c r="AM32" s="93" t="s">
        <v>5</v>
      </c>
      <c r="AN32" s="94" t="s">
        <v>5</v>
      </c>
      <c r="AO32" s="94" t="s">
        <v>5</v>
      </c>
      <c r="AP32" s="95" t="s">
        <v>5</v>
      </c>
      <c r="AQ32" s="95" t="s">
        <v>5</v>
      </c>
      <c r="AR32" s="96" t="s">
        <v>5</v>
      </c>
      <c r="AS32" s="151" t="s">
        <v>5</v>
      </c>
      <c r="AT32" s="152" t="s">
        <v>5</v>
      </c>
      <c r="AU32" s="156" t="s">
        <v>5</v>
      </c>
      <c r="AV32" s="100" t="s">
        <v>5</v>
      </c>
      <c r="AW32" s="101" t="s">
        <v>5</v>
      </c>
      <c r="AX32" s="271"/>
      <c r="AY32" s="271"/>
      <c r="AZ32" s="102" t="s">
        <v>5</v>
      </c>
      <c r="BA32" s="157" t="s">
        <v>5</v>
      </c>
      <c r="BB32" s="104" t="s">
        <v>5</v>
      </c>
      <c r="BC32" s="104" t="s">
        <v>5</v>
      </c>
      <c r="BD32" s="105" t="s">
        <v>5</v>
      </c>
      <c r="BE32" s="105" t="s">
        <v>5</v>
      </c>
      <c r="BF32" s="106" t="s">
        <v>5</v>
      </c>
      <c r="BG32" s="107" t="s">
        <v>5</v>
      </c>
      <c r="BH32" s="153" t="s">
        <v>5</v>
      </c>
      <c r="BI32" s="158" t="s">
        <v>5</v>
      </c>
      <c r="BJ32" s="5" t="s">
        <v>5</v>
      </c>
      <c r="BK32" s="5" t="s">
        <v>5</v>
      </c>
      <c r="BL32" s="154" t="s">
        <v>5</v>
      </c>
      <c r="BM32" s="154" t="s">
        <v>5</v>
      </c>
    </row>
    <row r="33" spans="1:65" x14ac:dyDescent="0.2">
      <c r="A33" s="4"/>
      <c r="B33" s="15">
        <v>0</v>
      </c>
      <c r="C33" s="15">
        <v>0</v>
      </c>
      <c r="D33" s="15">
        <v>0</v>
      </c>
      <c r="E33" s="15">
        <v>0</v>
      </c>
      <c r="F33" s="15">
        <v>0</v>
      </c>
      <c r="G33" s="15">
        <v>0</v>
      </c>
      <c r="H33" s="182">
        <v>0</v>
      </c>
      <c r="I33" s="15">
        <v>0</v>
      </c>
      <c r="J33" s="183">
        <v>0</v>
      </c>
      <c r="K33" s="16">
        <v>0</v>
      </c>
      <c r="L33" s="15">
        <v>0</v>
      </c>
      <c r="M33" s="15">
        <v>0</v>
      </c>
      <c r="N33" s="15">
        <v>0</v>
      </c>
      <c r="O33" s="15">
        <v>0</v>
      </c>
      <c r="P33" s="15">
        <v>0</v>
      </c>
      <c r="Q33" s="15">
        <v>0</v>
      </c>
      <c r="R33" s="183">
        <v>0</v>
      </c>
      <c r="S33" s="16">
        <v>0</v>
      </c>
      <c r="T33" s="16">
        <v>0</v>
      </c>
      <c r="U33" s="15">
        <v>0</v>
      </c>
      <c r="V33" s="183">
        <v>0</v>
      </c>
      <c r="W33" s="15">
        <v>0</v>
      </c>
      <c r="X33" s="16">
        <v>0</v>
      </c>
      <c r="Y33" s="190">
        <v>0</v>
      </c>
      <c r="Z33" s="185">
        <v>0</v>
      </c>
      <c r="AA33" s="185">
        <v>0</v>
      </c>
      <c r="AB33" s="183">
        <v>0</v>
      </c>
      <c r="AC33" s="15">
        <v>0</v>
      </c>
      <c r="AD33" s="198">
        <v>0</v>
      </c>
      <c r="AE33" s="15">
        <v>0</v>
      </c>
      <c r="AF33" s="15">
        <v>0</v>
      </c>
      <c r="AG33" s="186">
        <v>0</v>
      </c>
      <c r="AH33" s="183">
        <v>0</v>
      </c>
      <c r="AI33" s="15">
        <v>0</v>
      </c>
      <c r="AJ33" s="15">
        <v>0</v>
      </c>
      <c r="AK33" s="15">
        <v>0</v>
      </c>
      <c r="AL33" s="15">
        <v>0</v>
      </c>
      <c r="AM33" s="187">
        <v>0</v>
      </c>
      <c r="AN33" s="15">
        <v>0</v>
      </c>
      <c r="AO33" s="15">
        <v>0</v>
      </c>
      <c r="AP33" s="15">
        <v>0</v>
      </c>
      <c r="AQ33" s="15">
        <v>0</v>
      </c>
      <c r="AR33" s="183">
        <v>0</v>
      </c>
      <c r="AS33" s="15">
        <v>0</v>
      </c>
      <c r="AT33" s="188">
        <v>0</v>
      </c>
      <c r="AU33" s="189">
        <v>0</v>
      </c>
      <c r="AV33" s="15">
        <v>0</v>
      </c>
      <c r="AW33" s="190">
        <v>0</v>
      </c>
      <c r="AX33" s="15">
        <v>0</v>
      </c>
      <c r="AY33" s="15">
        <v>0</v>
      </c>
      <c r="AZ33" s="15">
        <v>0</v>
      </c>
      <c r="BA33" s="187">
        <v>0</v>
      </c>
      <c r="BB33" s="15">
        <v>0</v>
      </c>
      <c r="BC33" s="15">
        <v>0</v>
      </c>
      <c r="BD33" s="15">
        <v>0</v>
      </c>
      <c r="BE33" s="15">
        <v>0</v>
      </c>
      <c r="BF33" s="182">
        <v>0</v>
      </c>
      <c r="BG33" s="15">
        <v>0</v>
      </c>
      <c r="BH33" s="191">
        <v>0</v>
      </c>
      <c r="BI33" s="192">
        <v>0</v>
      </c>
      <c r="BJ33" s="15">
        <v>0</v>
      </c>
      <c r="BK33" s="15">
        <v>0</v>
      </c>
      <c r="BL33" s="15">
        <v>0</v>
      </c>
      <c r="BM33" s="15">
        <v>0</v>
      </c>
    </row>
    <row r="34" spans="1:65" ht="17" thickBot="1" x14ac:dyDescent="0.25">
      <c r="A34" s="4"/>
      <c r="B34" s="199" t="s">
        <v>5</v>
      </c>
      <c r="C34" s="199" t="s">
        <v>5</v>
      </c>
      <c r="D34" s="18" t="s">
        <v>5</v>
      </c>
      <c r="E34" s="18" t="s">
        <v>5</v>
      </c>
      <c r="F34" s="200" t="s">
        <v>5</v>
      </c>
      <c r="G34" s="200" t="s">
        <v>5</v>
      </c>
      <c r="H34" s="201" t="s">
        <v>5</v>
      </c>
      <c r="I34" s="201" t="s">
        <v>5</v>
      </c>
      <c r="J34" s="202" t="s">
        <v>5</v>
      </c>
      <c r="K34" s="203" t="s">
        <v>5</v>
      </c>
      <c r="L34" s="204" t="s">
        <v>5</v>
      </c>
      <c r="M34" s="205" t="s">
        <v>5</v>
      </c>
      <c r="N34" s="206" t="s">
        <v>5</v>
      </c>
      <c r="O34" s="207" t="s">
        <v>5</v>
      </c>
      <c r="P34" s="208" t="s">
        <v>5</v>
      </c>
      <c r="Q34" s="209" t="s">
        <v>5</v>
      </c>
      <c r="R34" s="210" t="s">
        <v>5</v>
      </c>
      <c r="S34" s="211"/>
      <c r="T34" s="212" t="s">
        <v>40</v>
      </c>
      <c r="U34" s="213"/>
      <c r="V34" s="214" t="s">
        <v>40</v>
      </c>
      <c r="W34" s="215"/>
      <c r="X34" s="216" t="s">
        <v>5</v>
      </c>
      <c r="Y34" s="217" t="s">
        <v>5</v>
      </c>
      <c r="Z34" s="218" t="s">
        <v>5</v>
      </c>
      <c r="AA34" s="218" t="s">
        <v>5</v>
      </c>
      <c r="AB34" s="219" t="s">
        <v>5</v>
      </c>
      <c r="AC34" s="220" t="s">
        <v>5</v>
      </c>
      <c r="AD34" s="221" t="s">
        <v>5</v>
      </c>
      <c r="AE34" s="222" t="s">
        <v>5</v>
      </c>
      <c r="AF34" s="223" t="s">
        <v>5</v>
      </c>
      <c r="AG34" s="224" t="s">
        <v>5</v>
      </c>
      <c r="AH34" s="225" t="s">
        <v>5</v>
      </c>
      <c r="AI34" s="226" t="s">
        <v>5</v>
      </c>
      <c r="AJ34" s="227" t="s">
        <v>5</v>
      </c>
      <c r="AK34" s="227" t="s">
        <v>5</v>
      </c>
      <c r="AL34" s="228" t="s">
        <v>5</v>
      </c>
      <c r="AM34" s="229" t="s">
        <v>5</v>
      </c>
      <c r="AN34" s="230" t="s">
        <v>5</v>
      </c>
      <c r="AO34" s="230" t="s">
        <v>5</v>
      </c>
      <c r="AP34" s="231" t="s">
        <v>5</v>
      </c>
      <c r="AQ34" s="231" t="s">
        <v>5</v>
      </c>
      <c r="AR34" s="232" t="s">
        <v>5</v>
      </c>
      <c r="AS34" s="233" t="s">
        <v>5</v>
      </c>
      <c r="AT34" s="234" t="s">
        <v>5</v>
      </c>
      <c r="AU34" s="235" t="s">
        <v>5</v>
      </c>
      <c r="AV34" s="236" t="s">
        <v>5</v>
      </c>
      <c r="AW34" s="237" t="s">
        <v>5</v>
      </c>
      <c r="AX34" s="274" t="s">
        <v>5</v>
      </c>
      <c r="AY34" s="274" t="s">
        <v>5</v>
      </c>
      <c r="AZ34" s="238" t="s">
        <v>5</v>
      </c>
      <c r="BA34" s="239" t="s">
        <v>5</v>
      </c>
      <c r="BB34" s="240" t="s">
        <v>5</v>
      </c>
      <c r="BC34" s="240" t="s">
        <v>40</v>
      </c>
      <c r="BD34" s="241" t="s">
        <v>5</v>
      </c>
      <c r="BE34" s="241" t="s">
        <v>5</v>
      </c>
      <c r="BF34" s="242" t="s">
        <v>5</v>
      </c>
      <c r="BG34" s="243" t="s">
        <v>5</v>
      </c>
      <c r="BH34" s="244" t="s">
        <v>5</v>
      </c>
      <c r="BI34" s="245" t="s">
        <v>5</v>
      </c>
      <c r="BJ34" s="18" t="s">
        <v>5</v>
      </c>
      <c r="BK34" s="18" t="s">
        <v>5</v>
      </c>
      <c r="BL34" s="246" t="s">
        <v>5</v>
      </c>
      <c r="BM34" s="246" t="s">
        <v>5</v>
      </c>
    </row>
    <row r="35" spans="1:65" ht="18" thickTop="1" thickBot="1" x14ac:dyDescent="0.25">
      <c r="A35" s="21" t="s">
        <v>6</v>
      </c>
      <c r="B35" s="23">
        <v>262</v>
      </c>
      <c r="C35" s="23">
        <v>251</v>
      </c>
      <c r="D35" s="22">
        <v>259</v>
      </c>
      <c r="E35" s="23">
        <v>241</v>
      </c>
      <c r="F35" s="23">
        <v>234</v>
      </c>
      <c r="G35" s="23">
        <v>222</v>
      </c>
      <c r="H35" s="23">
        <v>340</v>
      </c>
      <c r="I35" s="23">
        <v>331</v>
      </c>
      <c r="J35" s="247">
        <v>253</v>
      </c>
      <c r="K35" s="24">
        <v>229</v>
      </c>
      <c r="L35" s="23">
        <v>509</v>
      </c>
      <c r="M35" s="23">
        <v>477</v>
      </c>
      <c r="N35" s="23">
        <v>429</v>
      </c>
      <c r="O35" s="23">
        <v>402</v>
      </c>
      <c r="P35" s="23">
        <v>200</v>
      </c>
      <c r="Q35" s="23">
        <v>166</v>
      </c>
      <c r="R35" s="247">
        <v>253</v>
      </c>
      <c r="S35" s="24">
        <v>233</v>
      </c>
      <c r="T35" s="24">
        <v>169</v>
      </c>
      <c r="U35" s="23">
        <v>159</v>
      </c>
      <c r="V35" s="247">
        <v>202</v>
      </c>
      <c r="W35" s="23">
        <v>181</v>
      </c>
      <c r="X35" s="24">
        <v>202</v>
      </c>
      <c r="Y35" s="250">
        <v>182</v>
      </c>
      <c r="Z35" s="248">
        <v>80</v>
      </c>
      <c r="AA35" s="249">
        <v>65</v>
      </c>
      <c r="AB35" s="247">
        <v>235</v>
      </c>
      <c r="AC35" s="23">
        <v>211</v>
      </c>
      <c r="AD35" s="22">
        <v>308</v>
      </c>
      <c r="AE35" s="23">
        <v>279</v>
      </c>
      <c r="AF35" s="24">
        <v>209</v>
      </c>
      <c r="AG35" s="250">
        <v>183</v>
      </c>
      <c r="AH35" s="247">
        <v>569</v>
      </c>
      <c r="AI35" s="23">
        <v>527</v>
      </c>
      <c r="AJ35" s="23">
        <v>291</v>
      </c>
      <c r="AK35" s="23">
        <v>268</v>
      </c>
      <c r="AL35" s="251">
        <v>253</v>
      </c>
      <c r="AM35" s="252">
        <v>234</v>
      </c>
      <c r="AN35" s="23">
        <v>405</v>
      </c>
      <c r="AO35" s="23">
        <v>359</v>
      </c>
      <c r="AP35" s="23">
        <v>314</v>
      </c>
      <c r="AQ35" s="24">
        <v>280</v>
      </c>
      <c r="AR35" s="22">
        <v>412</v>
      </c>
      <c r="AS35" s="23">
        <v>381</v>
      </c>
      <c r="AT35" s="253">
        <v>216</v>
      </c>
      <c r="AU35" s="254">
        <v>202</v>
      </c>
      <c r="AV35" s="23">
        <v>220</v>
      </c>
      <c r="AW35" s="250">
        <v>203</v>
      </c>
      <c r="AX35" s="247">
        <v>0</v>
      </c>
      <c r="AY35" s="24">
        <v>71</v>
      </c>
      <c r="AZ35" s="255">
        <v>203</v>
      </c>
      <c r="BA35" s="252">
        <v>193</v>
      </c>
      <c r="BB35" s="23">
        <v>175</v>
      </c>
      <c r="BC35" s="23">
        <v>180</v>
      </c>
      <c r="BD35" s="23">
        <v>338</v>
      </c>
      <c r="BE35" s="23">
        <v>323</v>
      </c>
      <c r="BF35" s="22">
        <v>253</v>
      </c>
      <c r="BG35" s="23">
        <v>242</v>
      </c>
      <c r="BH35" s="256">
        <v>373</v>
      </c>
      <c r="BI35" s="255">
        <v>355</v>
      </c>
      <c r="BJ35" s="22">
        <v>230</v>
      </c>
      <c r="BK35" s="23">
        <v>211</v>
      </c>
      <c r="BL35" s="23">
        <v>193</v>
      </c>
      <c r="BM35" s="23">
        <v>180</v>
      </c>
    </row>
    <row r="36" spans="1:65" ht="18" thickTop="1" thickBot="1" x14ac:dyDescent="0.25">
      <c r="A36" s="25" t="s">
        <v>7</v>
      </c>
      <c r="B36" s="28"/>
      <c r="C36" s="257">
        <v>0.95799999999999996</v>
      </c>
      <c r="D36" s="26"/>
      <c r="E36" s="27">
        <v>0.93100000000000005</v>
      </c>
      <c r="F36" s="28"/>
      <c r="G36" s="257">
        <v>0.94899999999999995</v>
      </c>
      <c r="H36" s="28"/>
      <c r="I36" s="257">
        <v>0.97399999999999998</v>
      </c>
      <c r="J36" s="258"/>
      <c r="K36" s="29">
        <v>0.90500000000000003</v>
      </c>
      <c r="L36" s="28"/>
      <c r="M36" s="257">
        <v>0.93700000000000006</v>
      </c>
      <c r="N36" s="28"/>
      <c r="O36" s="257">
        <v>0.93700000000000006</v>
      </c>
      <c r="P36" s="28"/>
      <c r="Q36" s="257">
        <v>0.83</v>
      </c>
      <c r="R36" s="258"/>
      <c r="S36" s="29">
        <v>0.92100000000000004</v>
      </c>
      <c r="T36" s="259"/>
      <c r="U36" s="257">
        <v>0.94099999999999995</v>
      </c>
      <c r="V36" s="258"/>
      <c r="W36" s="257">
        <v>0.89600000000000002</v>
      </c>
      <c r="X36" s="28"/>
      <c r="Y36" s="260">
        <v>0.90100000000000002</v>
      </c>
      <c r="Z36" s="261"/>
      <c r="AA36" s="262">
        <v>0.81299999999999994</v>
      </c>
      <c r="AB36" s="258"/>
      <c r="AC36" s="257">
        <v>0.89800000000000002</v>
      </c>
      <c r="AD36" s="28"/>
      <c r="AE36" s="257">
        <v>0.90600000000000003</v>
      </c>
      <c r="AF36" s="28"/>
      <c r="AG36" s="260">
        <v>0.876</v>
      </c>
      <c r="AH36" s="258"/>
      <c r="AI36" s="257">
        <v>0.92600000000000005</v>
      </c>
      <c r="AJ36" s="28"/>
      <c r="AK36" s="257">
        <v>0.92100000000000004</v>
      </c>
      <c r="AL36" s="263"/>
      <c r="AM36" s="264">
        <v>0.92500000000000004</v>
      </c>
      <c r="AN36" s="28"/>
      <c r="AO36" s="257">
        <v>0.88600000000000001</v>
      </c>
      <c r="AP36" s="28"/>
      <c r="AQ36" s="29">
        <v>0.89200000000000002</v>
      </c>
      <c r="AR36" s="26"/>
      <c r="AS36" s="257">
        <v>0.92500000000000004</v>
      </c>
      <c r="AT36" s="265"/>
      <c r="AU36" s="266">
        <v>0.93500000000000005</v>
      </c>
      <c r="AV36" s="263"/>
      <c r="AW36" s="260">
        <v>0.92300000000000004</v>
      </c>
      <c r="AX36" s="259"/>
      <c r="AY36" s="259" t="e">
        <v>#DIV/0!</v>
      </c>
      <c r="AZ36" s="267"/>
      <c r="BA36" s="264">
        <v>0.95099999999999996</v>
      </c>
      <c r="BB36" s="28"/>
      <c r="BC36" s="257">
        <v>1.0289999999999999</v>
      </c>
      <c r="BD36" s="28"/>
      <c r="BE36" s="257">
        <v>0.95599999999999996</v>
      </c>
      <c r="BF36" s="26"/>
      <c r="BG36" s="257">
        <v>0.95699999999999996</v>
      </c>
      <c r="BH36" s="268"/>
      <c r="BI36" s="27">
        <v>0.95199999999999996</v>
      </c>
      <c r="BJ36" s="26"/>
      <c r="BK36" s="27">
        <v>0.91700000000000004</v>
      </c>
      <c r="BL36" s="263"/>
      <c r="BM36" s="257">
        <v>0.93300000000000005</v>
      </c>
    </row>
    <row r="37" spans="1:65" ht="17" thickTop="1" x14ac:dyDescent="0.2"/>
    <row r="42" spans="1:65" x14ac:dyDescent="0.2">
      <c r="A42" t="s">
        <v>84</v>
      </c>
    </row>
    <row r="43" spans="1:65" x14ac:dyDescent="0.2">
      <c r="A43" t="s">
        <v>8</v>
      </c>
    </row>
    <row r="44" spans="1:65" x14ac:dyDescent="0.2">
      <c r="A44" t="s">
        <v>9</v>
      </c>
    </row>
    <row r="45" spans="1:65" x14ac:dyDescent="0.2">
      <c r="A45" t="s">
        <v>10</v>
      </c>
    </row>
    <row r="46" spans="1:65" x14ac:dyDescent="0.2">
      <c r="A46" t="s">
        <v>11</v>
      </c>
    </row>
    <row r="47" spans="1:65" x14ac:dyDescent="0.2">
      <c r="A47" t="s">
        <v>12</v>
      </c>
    </row>
    <row r="48" spans="1:65" x14ac:dyDescent="0.2">
      <c r="A48" t="s">
        <v>13</v>
      </c>
    </row>
    <row r="49" spans="1:1" x14ac:dyDescent="0.2">
      <c r="A49" t="s">
        <v>14</v>
      </c>
    </row>
    <row r="50" spans="1:1" x14ac:dyDescent="0.2">
      <c r="A50" t="s">
        <v>15</v>
      </c>
    </row>
    <row r="51" spans="1:1" x14ac:dyDescent="0.2">
      <c r="A51" t="s">
        <v>16</v>
      </c>
    </row>
    <row r="52" spans="1:1" x14ac:dyDescent="0.2">
      <c r="A52" t="s">
        <v>17</v>
      </c>
    </row>
    <row r="53" spans="1:1" x14ac:dyDescent="0.2">
      <c r="A53" t="s">
        <v>18</v>
      </c>
    </row>
    <row r="54" spans="1:1" x14ac:dyDescent="0.2">
      <c r="A54" t="s">
        <v>19</v>
      </c>
    </row>
    <row r="55" spans="1:1" x14ac:dyDescent="0.2">
      <c r="A55" t="s">
        <v>20</v>
      </c>
    </row>
    <row r="56" spans="1:1" x14ac:dyDescent="0.2">
      <c r="A56" t="s">
        <v>21</v>
      </c>
    </row>
    <row r="57" spans="1:1" x14ac:dyDescent="0.2">
      <c r="A57" t="s">
        <v>22</v>
      </c>
    </row>
    <row r="58" spans="1:1" x14ac:dyDescent="0.2">
      <c r="A58" t="s">
        <v>23</v>
      </c>
    </row>
    <row r="59" spans="1:1" x14ac:dyDescent="0.2">
      <c r="A59" t="s">
        <v>41</v>
      </c>
    </row>
    <row r="60" spans="1:1" x14ac:dyDescent="0.2">
      <c r="A60" t="s">
        <v>25</v>
      </c>
    </row>
    <row r="61" spans="1:1" x14ac:dyDescent="0.2">
      <c r="A61" t="s">
        <v>26</v>
      </c>
    </row>
    <row r="62" spans="1:1" x14ac:dyDescent="0.2">
      <c r="A62" t="s">
        <v>27</v>
      </c>
    </row>
    <row r="63" spans="1:1" x14ac:dyDescent="0.2">
      <c r="A63" t="s">
        <v>28</v>
      </c>
    </row>
    <row r="64" spans="1:1" x14ac:dyDescent="0.2">
      <c r="A64" t="s">
        <v>29</v>
      </c>
    </row>
    <row r="65" spans="1:1" x14ac:dyDescent="0.2">
      <c r="A65" t="s">
        <v>31</v>
      </c>
    </row>
    <row r="66" spans="1:1" x14ac:dyDescent="0.2">
      <c r="A66" t="s">
        <v>32</v>
      </c>
    </row>
    <row r="67" spans="1:1" x14ac:dyDescent="0.2">
      <c r="A67" t="s">
        <v>42</v>
      </c>
    </row>
    <row r="68" spans="1:1" x14ac:dyDescent="0.2">
      <c r="A68" t="s">
        <v>33</v>
      </c>
    </row>
    <row r="69" spans="1:1" x14ac:dyDescent="0.2">
      <c r="A69" t="s">
        <v>34</v>
      </c>
    </row>
    <row r="70" spans="1:1" x14ac:dyDescent="0.2">
      <c r="A70" t="s">
        <v>43</v>
      </c>
    </row>
    <row r="71" spans="1:1" x14ac:dyDescent="0.2">
      <c r="A71" t="s">
        <v>44</v>
      </c>
    </row>
    <row r="72" spans="1:1" x14ac:dyDescent="0.2">
      <c r="A72" t="s">
        <v>37</v>
      </c>
    </row>
    <row r="73" spans="1:1" x14ac:dyDescent="0.2">
      <c r="A73" t="s">
        <v>1</v>
      </c>
    </row>
    <row r="74" spans="1:1" x14ac:dyDescent="0.2">
      <c r="A74" t="s">
        <v>38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070CD-D4A8-FD4C-8D30-DD688BE389F0}">
  <dimension ref="A1:BM72"/>
  <sheetViews>
    <sheetView topLeftCell="AA1" workbookViewId="0">
      <selection activeCell="D3" sqref="D3"/>
    </sheetView>
  </sheetViews>
  <sheetFormatPr baseColWidth="10" defaultRowHeight="16" x14ac:dyDescent="0.2"/>
  <sheetData>
    <row r="1" spans="1:65" ht="19" thickTop="1" thickBot="1" x14ac:dyDescent="0.25">
      <c r="A1" s="1" t="s">
        <v>0</v>
      </c>
      <c r="B1" s="30" t="s">
        <v>8</v>
      </c>
      <c r="C1" s="275" t="str">
        <f>B$1</f>
        <v>Megan</v>
      </c>
      <c r="D1" s="276" t="s">
        <v>9</v>
      </c>
      <c r="E1" s="275" t="str">
        <f>D$1</f>
        <v>Sarah Ford</v>
      </c>
      <c r="F1" s="33" t="s">
        <v>10</v>
      </c>
      <c r="G1" s="275" t="str">
        <f>F$1</f>
        <v>Greaney</v>
      </c>
      <c r="H1" s="34" t="s">
        <v>11</v>
      </c>
      <c r="I1" s="275" t="str">
        <f>H$1</f>
        <v>Chris</v>
      </c>
      <c r="J1" s="35" t="s">
        <v>12</v>
      </c>
      <c r="K1" s="275" t="str">
        <f>J$1</f>
        <v>Paige</v>
      </c>
      <c r="L1" s="36" t="s">
        <v>13</v>
      </c>
      <c r="M1" s="275" t="str">
        <f>L$1</f>
        <v>Alan/Syd</v>
      </c>
      <c r="N1" s="37" t="s">
        <v>14</v>
      </c>
      <c r="O1" s="275" t="str">
        <f>N$1</f>
        <v>Trey/Lizzie</v>
      </c>
      <c r="P1" s="38" t="s">
        <v>15</v>
      </c>
      <c r="Q1" s="275" t="str">
        <f>P$1</f>
        <v>Kat</v>
      </c>
      <c r="R1" s="39" t="s">
        <v>16</v>
      </c>
      <c r="S1" s="275" t="str">
        <f>R$1</f>
        <v>Ashlee</v>
      </c>
      <c r="T1" s="277" t="s">
        <v>17</v>
      </c>
      <c r="U1" s="275" t="str">
        <f>T$1</f>
        <v>Ryan</v>
      </c>
      <c r="V1" s="278" t="s">
        <v>45</v>
      </c>
      <c r="W1" s="275" t="str">
        <f>V$1</f>
        <v>Bryan</v>
      </c>
      <c r="X1" s="42" t="s">
        <v>19</v>
      </c>
      <c r="Y1" s="275" t="str">
        <f>X$1</f>
        <v>Caitlyn</v>
      </c>
      <c r="Z1" s="44" t="s">
        <v>21</v>
      </c>
      <c r="AA1" s="275" t="str">
        <f>Z$1</f>
        <v>Ashleigh</v>
      </c>
      <c r="AB1" s="45" t="s">
        <v>22</v>
      </c>
      <c r="AC1" s="275" t="str">
        <f>AB$1</f>
        <v>Matt</v>
      </c>
      <c r="AD1" s="279" t="s">
        <v>46</v>
      </c>
      <c r="AE1" s="275" t="str">
        <f>AD$1</f>
        <v>Clinic</v>
      </c>
      <c r="AF1" s="269" t="s">
        <v>41</v>
      </c>
      <c r="AG1" s="275" t="str">
        <f>AF$1</f>
        <v>Tre</v>
      </c>
      <c r="AH1" s="43" t="s">
        <v>47</v>
      </c>
      <c r="AI1" s="275" t="str">
        <f>AH$1</f>
        <v>Hannah Dolfuss</v>
      </c>
      <c r="AJ1" s="48" t="s">
        <v>25</v>
      </c>
      <c r="AK1" s="275" t="str">
        <f>AJ$1</f>
        <v>Kevin</v>
      </c>
      <c r="AL1" s="49" t="s">
        <v>26</v>
      </c>
      <c r="AM1" s="275" t="str">
        <f>AL$1</f>
        <v>Charlee</v>
      </c>
      <c r="AN1" s="50" t="s">
        <v>27</v>
      </c>
      <c r="AO1" s="275" t="str">
        <f>AN$1</f>
        <v>Abby/Julia</v>
      </c>
      <c r="AP1" s="51" t="s">
        <v>28</v>
      </c>
      <c r="AQ1" s="275" t="str">
        <f>AP$1</f>
        <v>Jackson/Candace</v>
      </c>
      <c r="AR1" s="52" t="s">
        <v>29</v>
      </c>
      <c r="AS1" s="275" t="str">
        <f>AR$1</f>
        <v>Ally-Devon</v>
      </c>
      <c r="AT1" s="53" t="s">
        <v>31</v>
      </c>
      <c r="AU1" s="275" t="str">
        <f>AT$1</f>
        <v>Dougie</v>
      </c>
      <c r="AV1" s="54" t="s">
        <v>32</v>
      </c>
      <c r="AW1" s="275" t="str">
        <f>AV$1</f>
        <v>Carey</v>
      </c>
      <c r="AX1" s="270" t="s">
        <v>42</v>
      </c>
      <c r="AY1" s="275" t="str">
        <f>AX$1</f>
        <v>Tyler Nolan</v>
      </c>
      <c r="AZ1" s="55" t="s">
        <v>33</v>
      </c>
      <c r="BA1" s="275" t="str">
        <f>AZ$1</f>
        <v>Danny</v>
      </c>
      <c r="BB1" s="56" t="s">
        <v>34</v>
      </c>
      <c r="BC1" s="275" t="str">
        <f>BB$1</f>
        <v>Emily</v>
      </c>
      <c r="BD1" s="280" t="s">
        <v>35</v>
      </c>
      <c r="BE1" s="275" t="str">
        <f>BD$1</f>
        <v>Lindsay/Tori</v>
      </c>
      <c r="BF1" s="58" t="s">
        <v>36</v>
      </c>
      <c r="BG1" s="275" t="str">
        <f>BF$1</f>
        <v>Courtney</v>
      </c>
      <c r="BH1" s="59" t="s">
        <v>37</v>
      </c>
      <c r="BI1" s="275" t="str">
        <f>BH$1</f>
        <v>Steven/Emily</v>
      </c>
      <c r="BJ1" s="2" t="s">
        <v>1</v>
      </c>
      <c r="BK1" s="275" t="str">
        <f>BJ$1</f>
        <v>Mia</v>
      </c>
      <c r="BL1" s="60" t="s">
        <v>38</v>
      </c>
      <c r="BM1" s="275" t="str">
        <f>BL$1</f>
        <v>Andrew</v>
      </c>
    </row>
    <row r="2" spans="1:65" ht="17" thickBot="1" x14ac:dyDescent="0.25">
      <c r="A2" s="4"/>
      <c r="B2" s="61" t="s">
        <v>4</v>
      </c>
      <c r="C2" s="61" t="s">
        <v>3</v>
      </c>
      <c r="D2" s="5" t="s">
        <v>4</v>
      </c>
      <c r="E2" s="5" t="s">
        <v>3</v>
      </c>
      <c r="F2" s="62" t="s">
        <v>4</v>
      </c>
      <c r="G2" s="63" t="s">
        <v>3</v>
      </c>
      <c r="H2" s="64" t="s">
        <v>4</v>
      </c>
      <c r="I2" s="65" t="s">
        <v>3</v>
      </c>
      <c r="J2" s="66" t="s">
        <v>4</v>
      </c>
      <c r="K2" s="67" t="s">
        <v>3</v>
      </c>
      <c r="L2" s="68" t="s">
        <v>4</v>
      </c>
      <c r="M2" s="69" t="s">
        <v>3</v>
      </c>
      <c r="N2" s="70" t="s">
        <v>4</v>
      </c>
      <c r="O2" s="71" t="s">
        <v>3</v>
      </c>
      <c r="P2" s="72" t="s">
        <v>4</v>
      </c>
      <c r="Q2" s="73" t="s">
        <v>3</v>
      </c>
      <c r="R2" s="74" t="s">
        <v>4</v>
      </c>
      <c r="S2" s="75" t="s">
        <v>3</v>
      </c>
      <c r="T2" s="76" t="s">
        <v>4</v>
      </c>
      <c r="U2" s="77" t="s">
        <v>3</v>
      </c>
      <c r="V2" s="78" t="s">
        <v>4</v>
      </c>
      <c r="W2" s="5" t="s">
        <v>3</v>
      </c>
      <c r="X2" s="79" t="s">
        <v>4</v>
      </c>
      <c r="Y2" s="80" t="s">
        <v>3</v>
      </c>
      <c r="Z2" s="83" t="s">
        <v>4</v>
      </c>
      <c r="AA2" s="84" t="s">
        <v>3</v>
      </c>
      <c r="AB2" s="85" t="s">
        <v>4</v>
      </c>
      <c r="AC2" s="86" t="s">
        <v>3</v>
      </c>
      <c r="AD2" s="87" t="s">
        <v>4</v>
      </c>
      <c r="AE2" s="88" t="s">
        <v>3</v>
      </c>
      <c r="AF2" s="89" t="s">
        <v>4</v>
      </c>
      <c r="AG2" s="90" t="s">
        <v>3</v>
      </c>
      <c r="AH2" s="81" t="s">
        <v>4</v>
      </c>
      <c r="AI2" s="82" t="s">
        <v>3</v>
      </c>
      <c r="AJ2" s="91" t="s">
        <v>4</v>
      </c>
      <c r="AK2" s="91" t="s">
        <v>3</v>
      </c>
      <c r="AL2" s="92" t="s">
        <v>4</v>
      </c>
      <c r="AM2" s="93" t="s">
        <v>3</v>
      </c>
      <c r="AN2" s="94" t="s">
        <v>4</v>
      </c>
      <c r="AO2" s="94" t="s">
        <v>3</v>
      </c>
      <c r="AP2" s="95" t="s">
        <v>4</v>
      </c>
      <c r="AQ2" s="95" t="s">
        <v>3</v>
      </c>
      <c r="AR2" s="96" t="s">
        <v>4</v>
      </c>
      <c r="AS2" s="97" t="s">
        <v>3</v>
      </c>
      <c r="AT2" s="98" t="s">
        <v>4</v>
      </c>
      <c r="AU2" s="99" t="s">
        <v>3</v>
      </c>
      <c r="AV2" s="100" t="s">
        <v>4</v>
      </c>
      <c r="AW2" s="101" t="s">
        <v>3</v>
      </c>
      <c r="AX2" s="271" t="s">
        <v>4</v>
      </c>
      <c r="AY2" s="271" t="s">
        <v>3</v>
      </c>
      <c r="AZ2" s="102" t="s">
        <v>4</v>
      </c>
      <c r="BA2" s="103" t="s">
        <v>3</v>
      </c>
      <c r="BB2" s="104" t="s">
        <v>4</v>
      </c>
      <c r="BC2" s="104" t="s">
        <v>3</v>
      </c>
      <c r="BD2" s="105" t="s">
        <v>4</v>
      </c>
      <c r="BE2" s="105" t="s">
        <v>3</v>
      </c>
      <c r="BF2" s="106" t="s">
        <v>4</v>
      </c>
      <c r="BG2" s="107" t="s">
        <v>3</v>
      </c>
      <c r="BH2" s="108" t="s">
        <v>4</v>
      </c>
      <c r="BI2" s="109" t="s">
        <v>3</v>
      </c>
      <c r="BJ2" s="5" t="s">
        <v>4</v>
      </c>
      <c r="BK2" s="5" t="s">
        <v>3</v>
      </c>
      <c r="BL2" s="110" t="s">
        <v>4</v>
      </c>
      <c r="BM2" s="110" t="s">
        <v>3</v>
      </c>
    </row>
    <row r="3" spans="1:65" ht="18" thickTop="1" thickBot="1" x14ac:dyDescent="0.25">
      <c r="A3" s="8"/>
      <c r="B3" s="111"/>
      <c r="C3" s="111"/>
      <c r="D3" s="9"/>
      <c r="E3" s="10"/>
      <c r="F3" s="112"/>
      <c r="G3" s="112"/>
      <c r="H3" s="111"/>
      <c r="I3" s="111"/>
      <c r="J3" s="113"/>
      <c r="K3" s="114"/>
      <c r="L3" s="112"/>
      <c r="M3" s="112"/>
      <c r="N3" s="115"/>
      <c r="O3" s="115"/>
      <c r="P3" s="116"/>
      <c r="Q3" s="111"/>
      <c r="R3" s="117"/>
      <c r="S3" s="118"/>
      <c r="T3" s="11"/>
      <c r="U3" s="10"/>
      <c r="V3" s="119"/>
      <c r="W3" s="120"/>
      <c r="X3" s="10"/>
      <c r="Y3" s="123"/>
      <c r="Z3" s="117"/>
      <c r="AA3" s="10"/>
      <c r="AB3" s="122"/>
      <c r="AC3" s="10"/>
      <c r="AD3" s="10"/>
      <c r="AE3" s="123"/>
      <c r="AF3" s="113"/>
      <c r="AG3" s="10"/>
      <c r="AH3" s="10"/>
      <c r="AI3" s="121"/>
      <c r="AJ3" s="120"/>
      <c r="AK3" s="120"/>
      <c r="AL3" s="8"/>
      <c r="AM3" s="124"/>
      <c r="AN3" s="10"/>
      <c r="AO3" s="10"/>
      <c r="AP3" s="125"/>
      <c r="AQ3" s="126"/>
      <c r="AR3" s="127"/>
      <c r="AS3" s="114"/>
      <c r="AT3" s="128"/>
      <c r="AU3" s="129"/>
      <c r="AV3" s="10"/>
      <c r="AW3" s="130"/>
      <c r="AX3" s="121"/>
      <c r="AY3" s="121"/>
      <c r="AZ3" s="8"/>
      <c r="BA3" s="124"/>
      <c r="BB3" s="10"/>
      <c r="BC3" s="10"/>
      <c r="BD3" s="10"/>
      <c r="BE3" s="10"/>
      <c r="BF3" s="131"/>
      <c r="BG3" s="10"/>
      <c r="BH3" s="132"/>
      <c r="BI3" s="133"/>
      <c r="BJ3" s="9"/>
      <c r="BK3" s="10"/>
      <c r="BL3" s="134"/>
      <c r="BM3" s="135"/>
    </row>
    <row r="4" spans="1:65" ht="17" thickTop="1" x14ac:dyDescent="0.2">
      <c r="A4" s="12">
        <v>45719</v>
      </c>
      <c r="B4" s="61">
        <v>14</v>
      </c>
      <c r="C4" s="61">
        <v>13</v>
      </c>
      <c r="D4" s="5">
        <v>12</v>
      </c>
      <c r="E4" s="5">
        <v>12</v>
      </c>
      <c r="F4" s="63">
        <v>14</v>
      </c>
      <c r="G4" s="63">
        <v>13</v>
      </c>
      <c r="H4" s="136">
        <v>22</v>
      </c>
      <c r="I4" s="136">
        <v>21</v>
      </c>
      <c r="J4" s="66">
        <v>13</v>
      </c>
      <c r="K4" s="137">
        <v>12</v>
      </c>
      <c r="L4" s="138">
        <v>40</v>
      </c>
      <c r="M4" s="139">
        <v>35</v>
      </c>
      <c r="N4" s="140">
        <v>23</v>
      </c>
      <c r="O4" s="141">
        <v>20</v>
      </c>
      <c r="P4" s="142">
        <v>9</v>
      </c>
      <c r="Q4" s="73">
        <v>7</v>
      </c>
      <c r="R4" s="74">
        <v>15</v>
      </c>
      <c r="S4" s="75">
        <v>14</v>
      </c>
      <c r="T4" s="143">
        <v>8</v>
      </c>
      <c r="U4" s="77">
        <v>8</v>
      </c>
      <c r="V4" s="78">
        <v>12</v>
      </c>
      <c r="W4" s="5">
        <v>11</v>
      </c>
      <c r="X4" s="104">
        <v>14</v>
      </c>
      <c r="Y4" s="155">
        <v>13</v>
      </c>
      <c r="Z4" s="147">
        <v>14</v>
      </c>
      <c r="AA4" s="84">
        <v>15</v>
      </c>
      <c r="AB4" s="85">
        <v>20</v>
      </c>
      <c r="AC4" s="86">
        <v>17</v>
      </c>
      <c r="AD4" s="148">
        <v>10</v>
      </c>
      <c r="AE4" s="88">
        <v>12</v>
      </c>
      <c r="AF4" s="89">
        <v>40</v>
      </c>
      <c r="AG4" s="90">
        <v>40</v>
      </c>
      <c r="AH4" s="145" t="s">
        <v>5</v>
      </c>
      <c r="AI4" s="146" t="s">
        <v>5</v>
      </c>
      <c r="AJ4" s="149">
        <v>16</v>
      </c>
      <c r="AK4" s="149">
        <v>13</v>
      </c>
      <c r="AL4" s="150">
        <v>21</v>
      </c>
      <c r="AM4" s="93">
        <v>20</v>
      </c>
      <c r="AN4" s="94">
        <v>23</v>
      </c>
      <c r="AO4" s="94">
        <v>23</v>
      </c>
      <c r="AP4" s="95">
        <v>21</v>
      </c>
      <c r="AQ4" s="95">
        <v>21</v>
      </c>
      <c r="AR4" s="96">
        <v>18</v>
      </c>
      <c r="AS4" s="151">
        <v>15</v>
      </c>
      <c r="AT4" s="152">
        <v>12</v>
      </c>
      <c r="AU4" s="152">
        <v>10</v>
      </c>
      <c r="AV4" s="100" t="s">
        <v>5</v>
      </c>
      <c r="AW4" s="100" t="s">
        <v>5</v>
      </c>
      <c r="AX4" s="271"/>
      <c r="AY4" s="273">
        <v>8</v>
      </c>
      <c r="AZ4" s="102">
        <v>13</v>
      </c>
      <c r="BA4" s="102">
        <v>13</v>
      </c>
      <c r="BB4" s="104">
        <v>13</v>
      </c>
      <c r="BC4" s="104">
        <v>11</v>
      </c>
      <c r="BD4" s="105">
        <v>17</v>
      </c>
      <c r="BE4" s="105">
        <v>14</v>
      </c>
      <c r="BF4" s="106">
        <v>11</v>
      </c>
      <c r="BG4" s="106">
        <v>9</v>
      </c>
      <c r="BH4" s="153">
        <v>20</v>
      </c>
      <c r="BI4" s="158">
        <v>18</v>
      </c>
      <c r="BJ4" s="5">
        <v>14</v>
      </c>
      <c r="BK4" s="5">
        <v>13</v>
      </c>
      <c r="BL4" s="154">
        <v>9</v>
      </c>
      <c r="BM4" s="154">
        <v>9</v>
      </c>
    </row>
    <row r="5" spans="1:65" x14ac:dyDescent="0.2">
      <c r="A5" s="12">
        <v>45720</v>
      </c>
      <c r="B5" s="61">
        <v>16</v>
      </c>
      <c r="C5" s="61">
        <v>15</v>
      </c>
      <c r="D5" s="5">
        <v>6</v>
      </c>
      <c r="E5" s="5">
        <v>6</v>
      </c>
      <c r="F5" s="63">
        <v>12</v>
      </c>
      <c r="G5" s="63">
        <v>11</v>
      </c>
      <c r="H5" s="136">
        <v>23</v>
      </c>
      <c r="I5" s="136">
        <v>20</v>
      </c>
      <c r="J5" s="66">
        <v>16</v>
      </c>
      <c r="K5" s="137">
        <v>15</v>
      </c>
      <c r="L5" s="138">
        <v>7</v>
      </c>
      <c r="M5" s="139">
        <v>6</v>
      </c>
      <c r="N5" s="140">
        <v>25</v>
      </c>
      <c r="O5" s="141">
        <v>24</v>
      </c>
      <c r="P5" s="142">
        <v>12</v>
      </c>
      <c r="Q5" s="73">
        <v>11</v>
      </c>
      <c r="R5" s="74">
        <v>8</v>
      </c>
      <c r="S5" s="75">
        <v>7</v>
      </c>
      <c r="T5" s="143">
        <v>10</v>
      </c>
      <c r="U5" s="77">
        <v>9</v>
      </c>
      <c r="V5" s="78">
        <v>15</v>
      </c>
      <c r="W5" s="5">
        <v>12</v>
      </c>
      <c r="X5" s="104">
        <v>12</v>
      </c>
      <c r="Y5" s="155">
        <v>13</v>
      </c>
      <c r="Z5" s="147">
        <v>14</v>
      </c>
      <c r="AA5" s="84">
        <v>15</v>
      </c>
      <c r="AB5" s="85" t="s">
        <v>5</v>
      </c>
      <c r="AC5" s="86" t="s">
        <v>5</v>
      </c>
      <c r="AD5" s="148">
        <v>17</v>
      </c>
      <c r="AE5" s="88">
        <v>14</v>
      </c>
      <c r="AF5" s="89">
        <v>28</v>
      </c>
      <c r="AG5" s="90">
        <v>29</v>
      </c>
      <c r="AH5" s="145" t="s">
        <v>5</v>
      </c>
      <c r="AI5" s="146" t="s">
        <v>5</v>
      </c>
      <c r="AJ5" s="149">
        <v>14</v>
      </c>
      <c r="AK5" s="149">
        <v>12</v>
      </c>
      <c r="AL5" s="150" t="s">
        <v>5</v>
      </c>
      <c r="AM5" s="93" t="s">
        <v>5</v>
      </c>
      <c r="AN5" s="94">
        <v>24</v>
      </c>
      <c r="AO5" s="94">
        <v>23</v>
      </c>
      <c r="AP5" s="95">
        <v>14</v>
      </c>
      <c r="AQ5" s="95">
        <v>13</v>
      </c>
      <c r="AR5" s="96">
        <v>25</v>
      </c>
      <c r="AS5" s="151">
        <v>26</v>
      </c>
      <c r="AT5" s="152">
        <v>14</v>
      </c>
      <c r="AU5" s="152">
        <v>14</v>
      </c>
      <c r="AV5" s="100">
        <v>18</v>
      </c>
      <c r="AW5" s="100">
        <v>14</v>
      </c>
      <c r="AX5" s="271"/>
      <c r="AY5" s="273">
        <v>4</v>
      </c>
      <c r="AZ5" s="102">
        <v>12</v>
      </c>
      <c r="BA5" s="102">
        <v>10</v>
      </c>
      <c r="BB5" s="104">
        <v>5</v>
      </c>
      <c r="BC5" s="104">
        <v>5</v>
      </c>
      <c r="BD5" s="105">
        <v>24</v>
      </c>
      <c r="BE5" s="105">
        <v>23</v>
      </c>
      <c r="BF5" s="106">
        <v>14</v>
      </c>
      <c r="BG5" s="106">
        <v>16</v>
      </c>
      <c r="BH5" s="153">
        <v>25</v>
      </c>
      <c r="BI5" s="158">
        <v>25</v>
      </c>
      <c r="BJ5" s="5">
        <v>6</v>
      </c>
      <c r="BK5" s="5">
        <v>5</v>
      </c>
      <c r="BL5" s="154">
        <v>12</v>
      </c>
      <c r="BM5" s="154">
        <v>12</v>
      </c>
    </row>
    <row r="6" spans="1:65" x14ac:dyDescent="0.2">
      <c r="A6" s="12">
        <v>45721</v>
      </c>
      <c r="B6" s="61">
        <v>6</v>
      </c>
      <c r="C6" s="61">
        <v>6</v>
      </c>
      <c r="D6" s="5">
        <v>10</v>
      </c>
      <c r="E6" s="5">
        <v>9</v>
      </c>
      <c r="F6" s="63">
        <v>12</v>
      </c>
      <c r="G6" s="63">
        <v>12</v>
      </c>
      <c r="H6" s="136">
        <v>8</v>
      </c>
      <c r="I6" s="136">
        <v>8</v>
      </c>
      <c r="J6" s="66">
        <v>5</v>
      </c>
      <c r="K6" s="137">
        <v>5</v>
      </c>
      <c r="L6" s="138">
        <v>27</v>
      </c>
      <c r="M6" s="139">
        <v>24</v>
      </c>
      <c r="N6" s="140">
        <v>19</v>
      </c>
      <c r="O6" s="141">
        <v>17</v>
      </c>
      <c r="P6" s="142">
        <v>3</v>
      </c>
      <c r="Q6" s="73">
        <v>2</v>
      </c>
      <c r="R6" s="74">
        <v>13</v>
      </c>
      <c r="S6" s="75">
        <v>12</v>
      </c>
      <c r="T6" s="143">
        <v>4</v>
      </c>
      <c r="U6" s="77">
        <v>3</v>
      </c>
      <c r="V6" s="78">
        <v>7</v>
      </c>
      <c r="W6" s="5">
        <v>7</v>
      </c>
      <c r="X6" s="104">
        <v>15</v>
      </c>
      <c r="Y6" s="155">
        <v>13</v>
      </c>
      <c r="Z6" s="147">
        <v>17</v>
      </c>
      <c r="AA6" s="84">
        <v>17</v>
      </c>
      <c r="AB6" s="85">
        <v>17</v>
      </c>
      <c r="AC6" s="86">
        <v>17</v>
      </c>
      <c r="AD6" s="148">
        <v>6</v>
      </c>
      <c r="AE6" s="88">
        <v>6</v>
      </c>
      <c r="AF6" s="89">
        <v>15</v>
      </c>
      <c r="AG6" s="90">
        <v>13</v>
      </c>
      <c r="AH6" s="145">
        <v>2</v>
      </c>
      <c r="AI6" s="146">
        <v>2</v>
      </c>
      <c r="AJ6" s="149">
        <v>14</v>
      </c>
      <c r="AK6" s="149">
        <v>14</v>
      </c>
      <c r="AL6" s="150">
        <v>10</v>
      </c>
      <c r="AM6" s="93">
        <v>11</v>
      </c>
      <c r="AN6" s="94">
        <v>23</v>
      </c>
      <c r="AO6" s="94">
        <v>22</v>
      </c>
      <c r="AP6" s="95">
        <v>19</v>
      </c>
      <c r="AQ6" s="95">
        <v>17</v>
      </c>
      <c r="AR6" s="96">
        <v>14</v>
      </c>
      <c r="AS6" s="151">
        <v>12</v>
      </c>
      <c r="AT6" s="152">
        <v>2</v>
      </c>
      <c r="AU6" s="152">
        <v>3</v>
      </c>
      <c r="AV6" s="100">
        <v>12</v>
      </c>
      <c r="AW6" s="100">
        <v>10</v>
      </c>
      <c r="AX6" s="271">
        <v>4</v>
      </c>
      <c r="AY6" s="273">
        <v>4</v>
      </c>
      <c r="AZ6" s="102">
        <v>6</v>
      </c>
      <c r="BA6" s="102">
        <v>6</v>
      </c>
      <c r="BB6" s="104">
        <v>14</v>
      </c>
      <c r="BC6" s="104">
        <v>16</v>
      </c>
      <c r="BD6" s="105">
        <v>13</v>
      </c>
      <c r="BE6" s="105">
        <v>12</v>
      </c>
      <c r="BF6" s="106">
        <v>19</v>
      </c>
      <c r="BG6" s="106">
        <v>19</v>
      </c>
      <c r="BH6" s="153">
        <v>8</v>
      </c>
      <c r="BI6" s="153">
        <v>8</v>
      </c>
      <c r="BJ6" s="5">
        <v>13</v>
      </c>
      <c r="BK6" s="5">
        <v>12</v>
      </c>
      <c r="BL6" s="154">
        <v>9</v>
      </c>
      <c r="BM6" s="154">
        <v>8</v>
      </c>
    </row>
    <row r="7" spans="1:65" x14ac:dyDescent="0.2">
      <c r="A7" s="12">
        <v>45722</v>
      </c>
      <c r="B7" s="61">
        <v>16</v>
      </c>
      <c r="C7" s="61">
        <v>15</v>
      </c>
      <c r="D7" s="5">
        <v>13</v>
      </c>
      <c r="E7" s="5">
        <v>13</v>
      </c>
      <c r="F7" s="63">
        <v>7</v>
      </c>
      <c r="G7" s="63">
        <v>6</v>
      </c>
      <c r="H7" s="136">
        <v>21</v>
      </c>
      <c r="I7" s="136">
        <v>18</v>
      </c>
      <c r="J7" s="66">
        <v>16</v>
      </c>
      <c r="K7" s="137">
        <v>13</v>
      </c>
      <c r="L7" s="138">
        <v>6</v>
      </c>
      <c r="M7" s="139">
        <v>4</v>
      </c>
      <c r="N7" s="140">
        <v>20</v>
      </c>
      <c r="O7" s="141">
        <v>18</v>
      </c>
      <c r="P7" s="142">
        <v>12</v>
      </c>
      <c r="Q7" s="73">
        <v>12</v>
      </c>
      <c r="R7" s="74">
        <v>19</v>
      </c>
      <c r="S7" s="75">
        <v>18</v>
      </c>
      <c r="T7" s="143">
        <v>12</v>
      </c>
      <c r="U7" s="77">
        <v>12</v>
      </c>
      <c r="V7" s="78">
        <v>15</v>
      </c>
      <c r="W7" s="5">
        <v>14</v>
      </c>
      <c r="X7" s="104">
        <v>6</v>
      </c>
      <c r="Y7" s="155">
        <v>5</v>
      </c>
      <c r="Z7" s="147">
        <v>10</v>
      </c>
      <c r="AA7" s="84">
        <v>11</v>
      </c>
      <c r="AB7" s="85">
        <v>12</v>
      </c>
      <c r="AC7" s="86">
        <v>11</v>
      </c>
      <c r="AD7" s="148">
        <v>14</v>
      </c>
      <c r="AE7" s="88">
        <v>12</v>
      </c>
      <c r="AF7" s="89">
        <v>28</v>
      </c>
      <c r="AG7" s="90">
        <v>27</v>
      </c>
      <c r="AH7" s="145">
        <v>2</v>
      </c>
      <c r="AI7" s="146">
        <v>2</v>
      </c>
      <c r="AJ7" s="149">
        <v>5</v>
      </c>
      <c r="AK7" s="149">
        <v>6</v>
      </c>
      <c r="AL7" s="150">
        <v>16</v>
      </c>
      <c r="AM7" s="93">
        <v>18</v>
      </c>
      <c r="AN7" s="94">
        <v>10</v>
      </c>
      <c r="AO7" s="94">
        <v>10</v>
      </c>
      <c r="AP7" s="95">
        <v>15</v>
      </c>
      <c r="AQ7" s="95">
        <v>13</v>
      </c>
      <c r="AR7" s="96">
        <v>21</v>
      </c>
      <c r="AS7" s="151">
        <v>19</v>
      </c>
      <c r="AT7" s="152">
        <v>14</v>
      </c>
      <c r="AU7" s="156">
        <v>16</v>
      </c>
      <c r="AV7" s="100">
        <v>5</v>
      </c>
      <c r="AW7" s="101">
        <v>11</v>
      </c>
      <c r="AX7" s="271">
        <v>7</v>
      </c>
      <c r="AY7" s="273">
        <v>8</v>
      </c>
      <c r="AZ7" s="102">
        <v>11</v>
      </c>
      <c r="BA7" s="157">
        <v>10</v>
      </c>
      <c r="BB7" s="104">
        <v>10</v>
      </c>
      <c r="BC7" s="104">
        <v>11</v>
      </c>
      <c r="BD7" s="105">
        <v>7</v>
      </c>
      <c r="BE7" s="105">
        <v>6</v>
      </c>
      <c r="BF7" s="106">
        <v>14</v>
      </c>
      <c r="BG7" s="107">
        <v>17</v>
      </c>
      <c r="BH7" s="153">
        <v>23</v>
      </c>
      <c r="BI7" s="158">
        <v>25</v>
      </c>
      <c r="BJ7" s="5">
        <v>12</v>
      </c>
      <c r="BK7" s="5">
        <v>11</v>
      </c>
      <c r="BL7" s="159">
        <v>6</v>
      </c>
      <c r="BM7" s="159">
        <v>5</v>
      </c>
    </row>
    <row r="8" spans="1:65" x14ac:dyDescent="0.2">
      <c r="A8" s="12">
        <v>45723</v>
      </c>
      <c r="B8" s="160">
        <v>13</v>
      </c>
      <c r="C8" s="160">
        <v>13</v>
      </c>
      <c r="D8" s="5">
        <v>15</v>
      </c>
      <c r="E8" s="5">
        <v>14</v>
      </c>
      <c r="F8" s="161">
        <v>16</v>
      </c>
      <c r="G8" s="161">
        <v>14</v>
      </c>
      <c r="H8" s="64">
        <v>23</v>
      </c>
      <c r="I8" s="64">
        <v>22</v>
      </c>
      <c r="J8" s="66">
        <v>14</v>
      </c>
      <c r="K8" s="137">
        <v>11</v>
      </c>
      <c r="L8" s="162">
        <v>37</v>
      </c>
      <c r="M8" s="163">
        <v>36</v>
      </c>
      <c r="N8" s="164">
        <v>28</v>
      </c>
      <c r="O8" s="165">
        <v>27</v>
      </c>
      <c r="P8" s="142">
        <v>12</v>
      </c>
      <c r="Q8" s="166">
        <v>12</v>
      </c>
      <c r="R8" s="167">
        <v>18</v>
      </c>
      <c r="S8" s="168">
        <v>17</v>
      </c>
      <c r="T8" s="143">
        <v>12</v>
      </c>
      <c r="U8" s="77">
        <v>10</v>
      </c>
      <c r="V8" s="78">
        <v>13</v>
      </c>
      <c r="W8" s="169">
        <v>12</v>
      </c>
      <c r="X8" s="104">
        <v>14</v>
      </c>
      <c r="Y8" s="155">
        <v>13</v>
      </c>
      <c r="Z8" s="170" t="s">
        <v>5</v>
      </c>
      <c r="AA8" s="170" t="s">
        <v>5</v>
      </c>
      <c r="AB8" s="171">
        <v>19</v>
      </c>
      <c r="AC8" s="171">
        <v>17</v>
      </c>
      <c r="AD8" s="148">
        <v>18</v>
      </c>
      <c r="AE8" s="88">
        <v>16</v>
      </c>
      <c r="AF8" s="89">
        <v>34</v>
      </c>
      <c r="AG8" s="172">
        <v>35</v>
      </c>
      <c r="AH8" s="145">
        <v>4</v>
      </c>
      <c r="AI8" s="146">
        <v>4</v>
      </c>
      <c r="AJ8" s="173">
        <v>14</v>
      </c>
      <c r="AK8" s="173">
        <v>12</v>
      </c>
      <c r="AL8" s="150">
        <v>10</v>
      </c>
      <c r="AM8" s="93">
        <v>10</v>
      </c>
      <c r="AN8" s="174">
        <v>32</v>
      </c>
      <c r="AO8" s="174">
        <v>26</v>
      </c>
      <c r="AP8" s="175">
        <v>24</v>
      </c>
      <c r="AQ8" s="175">
        <v>21</v>
      </c>
      <c r="AR8" s="176">
        <v>26</v>
      </c>
      <c r="AS8" s="176">
        <v>24</v>
      </c>
      <c r="AT8" s="98">
        <v>14</v>
      </c>
      <c r="AU8" s="177">
        <v>15</v>
      </c>
      <c r="AV8" s="178">
        <v>16</v>
      </c>
      <c r="AW8" s="179">
        <v>12</v>
      </c>
      <c r="AX8" s="271">
        <v>8</v>
      </c>
      <c r="AY8" s="273">
        <v>4</v>
      </c>
      <c r="AZ8" s="102">
        <v>8</v>
      </c>
      <c r="BA8" s="157">
        <v>11</v>
      </c>
      <c r="BB8" s="160">
        <v>13</v>
      </c>
      <c r="BC8" s="160">
        <v>13</v>
      </c>
      <c r="BD8" s="105">
        <v>18</v>
      </c>
      <c r="BE8" s="180">
        <v>18</v>
      </c>
      <c r="BF8" s="106">
        <v>16</v>
      </c>
      <c r="BG8" s="106">
        <v>16</v>
      </c>
      <c r="BH8" s="181">
        <v>23</v>
      </c>
      <c r="BI8" s="109">
        <v>21</v>
      </c>
      <c r="BJ8" s="5">
        <v>17</v>
      </c>
      <c r="BK8" s="5">
        <v>15</v>
      </c>
      <c r="BL8" s="154">
        <v>9</v>
      </c>
      <c r="BM8" s="154">
        <v>8</v>
      </c>
    </row>
    <row r="9" spans="1:65" x14ac:dyDescent="0.2">
      <c r="A9" s="14"/>
      <c r="B9" s="15">
        <v>65</v>
      </c>
      <c r="C9" s="15">
        <v>62</v>
      </c>
      <c r="D9" s="15">
        <v>56</v>
      </c>
      <c r="E9" s="15">
        <v>54</v>
      </c>
      <c r="F9" s="15">
        <v>61</v>
      </c>
      <c r="G9" s="15">
        <v>56</v>
      </c>
      <c r="H9" s="182">
        <v>97</v>
      </c>
      <c r="I9" s="15">
        <v>89</v>
      </c>
      <c r="J9" s="183">
        <v>64</v>
      </c>
      <c r="K9" s="16">
        <v>56</v>
      </c>
      <c r="L9" s="15">
        <v>117</v>
      </c>
      <c r="M9" s="15">
        <v>105</v>
      </c>
      <c r="N9" s="15">
        <v>115</v>
      </c>
      <c r="O9" s="15">
        <v>106</v>
      </c>
      <c r="P9" s="15">
        <v>48</v>
      </c>
      <c r="Q9" s="15">
        <v>44</v>
      </c>
      <c r="R9" s="183">
        <v>73</v>
      </c>
      <c r="S9" s="16">
        <v>68</v>
      </c>
      <c r="T9" s="16">
        <v>46</v>
      </c>
      <c r="U9" s="15">
        <v>42</v>
      </c>
      <c r="V9" s="183">
        <v>62</v>
      </c>
      <c r="W9" s="15">
        <v>56</v>
      </c>
      <c r="X9" s="16">
        <v>61</v>
      </c>
      <c r="Y9" s="190">
        <v>57</v>
      </c>
      <c r="Z9" s="183">
        <v>55</v>
      </c>
      <c r="AA9" s="15">
        <v>58</v>
      </c>
      <c r="AB9" s="16">
        <v>68</v>
      </c>
      <c r="AC9" s="15">
        <v>62</v>
      </c>
      <c r="AD9" s="15">
        <v>65</v>
      </c>
      <c r="AE9" s="186">
        <v>60</v>
      </c>
      <c r="AF9" s="183">
        <v>145</v>
      </c>
      <c r="AG9" s="15">
        <v>144</v>
      </c>
      <c r="AH9" s="185">
        <v>8</v>
      </c>
      <c r="AI9" s="185">
        <v>8</v>
      </c>
      <c r="AJ9" s="15">
        <v>63</v>
      </c>
      <c r="AK9" s="15">
        <v>57</v>
      </c>
      <c r="AL9" s="15">
        <v>57</v>
      </c>
      <c r="AM9" s="187">
        <v>59</v>
      </c>
      <c r="AN9" s="15">
        <v>112</v>
      </c>
      <c r="AO9" s="15">
        <v>104</v>
      </c>
      <c r="AP9" s="15">
        <v>93</v>
      </c>
      <c r="AQ9" s="15">
        <v>85</v>
      </c>
      <c r="AR9" s="182">
        <v>104</v>
      </c>
      <c r="AS9" s="15">
        <v>96</v>
      </c>
      <c r="AT9" s="188">
        <v>56</v>
      </c>
      <c r="AU9" s="189">
        <v>58</v>
      </c>
      <c r="AV9" s="15">
        <v>51</v>
      </c>
      <c r="AW9" s="190">
        <v>47</v>
      </c>
      <c r="AX9" s="15">
        <v>19</v>
      </c>
      <c r="AY9" s="15">
        <v>28</v>
      </c>
      <c r="AZ9" s="15">
        <v>50</v>
      </c>
      <c r="BA9" s="187">
        <v>50</v>
      </c>
      <c r="BB9" s="15">
        <v>55</v>
      </c>
      <c r="BC9" s="15">
        <v>56</v>
      </c>
      <c r="BD9" s="15">
        <v>79</v>
      </c>
      <c r="BE9" s="15">
        <v>73</v>
      </c>
      <c r="BF9" s="182">
        <v>74</v>
      </c>
      <c r="BG9" s="15">
        <v>77</v>
      </c>
      <c r="BH9" s="191">
        <v>99</v>
      </c>
      <c r="BI9" s="192">
        <v>97</v>
      </c>
      <c r="BJ9" s="15">
        <v>62</v>
      </c>
      <c r="BK9" s="15">
        <v>56</v>
      </c>
      <c r="BL9" s="15">
        <v>45</v>
      </c>
      <c r="BM9" s="15">
        <v>42</v>
      </c>
    </row>
    <row r="10" spans="1:65" x14ac:dyDescent="0.2">
      <c r="A10" s="12">
        <v>45726</v>
      </c>
      <c r="B10" s="61">
        <v>12</v>
      </c>
      <c r="C10" s="61">
        <v>12</v>
      </c>
      <c r="D10" s="5">
        <v>15</v>
      </c>
      <c r="E10" s="5">
        <v>14</v>
      </c>
      <c r="F10" s="63">
        <v>15</v>
      </c>
      <c r="G10" s="63">
        <v>15</v>
      </c>
      <c r="H10" s="136">
        <v>26</v>
      </c>
      <c r="I10" s="136">
        <v>25</v>
      </c>
      <c r="J10" s="66">
        <v>14</v>
      </c>
      <c r="K10" s="137">
        <v>12</v>
      </c>
      <c r="L10" s="138">
        <v>34</v>
      </c>
      <c r="M10" s="139">
        <v>33</v>
      </c>
      <c r="N10" s="140">
        <v>31</v>
      </c>
      <c r="O10" s="141">
        <v>28</v>
      </c>
      <c r="P10" s="142">
        <v>13</v>
      </c>
      <c r="Q10" s="73">
        <v>12</v>
      </c>
      <c r="R10" s="74">
        <v>18</v>
      </c>
      <c r="S10" s="75">
        <v>15</v>
      </c>
      <c r="T10" s="143" t="s">
        <v>5</v>
      </c>
      <c r="U10" s="77" t="s">
        <v>5</v>
      </c>
      <c r="V10" s="78">
        <v>14</v>
      </c>
      <c r="W10" s="5">
        <v>11</v>
      </c>
      <c r="X10" s="104">
        <v>15</v>
      </c>
      <c r="Y10" s="155">
        <v>13</v>
      </c>
      <c r="Z10" s="147">
        <v>14</v>
      </c>
      <c r="AA10" s="84">
        <v>13</v>
      </c>
      <c r="AB10" s="85">
        <v>17</v>
      </c>
      <c r="AC10" s="86">
        <v>15</v>
      </c>
      <c r="AD10" s="148">
        <v>13</v>
      </c>
      <c r="AE10" s="88">
        <v>10</v>
      </c>
      <c r="AF10" s="89">
        <v>35</v>
      </c>
      <c r="AG10" s="90">
        <v>31</v>
      </c>
      <c r="AH10" s="82">
        <v>2</v>
      </c>
      <c r="AI10" s="82">
        <v>3</v>
      </c>
      <c r="AJ10" s="149">
        <v>14</v>
      </c>
      <c r="AK10" s="149">
        <v>12</v>
      </c>
      <c r="AL10" s="150">
        <v>17</v>
      </c>
      <c r="AM10" s="93">
        <v>19</v>
      </c>
      <c r="AN10" s="94">
        <v>26</v>
      </c>
      <c r="AO10" s="94">
        <v>26</v>
      </c>
      <c r="AP10" s="95">
        <v>23</v>
      </c>
      <c r="AQ10" s="95">
        <v>24</v>
      </c>
      <c r="AR10" s="96">
        <v>29</v>
      </c>
      <c r="AS10" s="151">
        <v>26</v>
      </c>
      <c r="AT10" s="152">
        <v>16</v>
      </c>
      <c r="AU10" s="156">
        <v>14</v>
      </c>
      <c r="AV10" s="100">
        <v>11</v>
      </c>
      <c r="AW10" s="101">
        <v>11</v>
      </c>
      <c r="AX10" s="271">
        <v>8</v>
      </c>
      <c r="AY10" s="271">
        <v>8</v>
      </c>
      <c r="AZ10" s="102">
        <v>11</v>
      </c>
      <c r="BA10" s="157">
        <v>12</v>
      </c>
      <c r="BB10" s="104">
        <v>16</v>
      </c>
      <c r="BC10" s="104">
        <v>15</v>
      </c>
      <c r="BD10" s="105">
        <v>15</v>
      </c>
      <c r="BE10" s="105">
        <v>16</v>
      </c>
      <c r="BF10" s="106">
        <v>11</v>
      </c>
      <c r="BG10" s="107">
        <v>11</v>
      </c>
      <c r="BH10" s="153">
        <v>19</v>
      </c>
      <c r="BI10" s="158">
        <v>16</v>
      </c>
      <c r="BJ10" s="5">
        <v>14</v>
      </c>
      <c r="BK10" s="5">
        <v>13</v>
      </c>
      <c r="BL10" s="159">
        <v>9</v>
      </c>
      <c r="BM10" s="159">
        <v>9</v>
      </c>
    </row>
    <row r="11" spans="1:65" x14ac:dyDescent="0.2">
      <c r="A11" s="12">
        <v>45727</v>
      </c>
      <c r="B11" s="61">
        <v>14</v>
      </c>
      <c r="C11" s="61">
        <v>13</v>
      </c>
      <c r="D11" s="5">
        <v>5</v>
      </c>
      <c r="E11" s="5">
        <v>5</v>
      </c>
      <c r="F11" s="63">
        <v>14</v>
      </c>
      <c r="G11" s="63">
        <v>14</v>
      </c>
      <c r="H11" s="136">
        <v>24</v>
      </c>
      <c r="I11" s="136">
        <v>24</v>
      </c>
      <c r="J11" s="66">
        <v>15</v>
      </c>
      <c r="K11" s="137">
        <v>12</v>
      </c>
      <c r="L11" s="138">
        <v>10</v>
      </c>
      <c r="M11" s="139">
        <v>8</v>
      </c>
      <c r="N11" s="140">
        <v>24</v>
      </c>
      <c r="O11" s="141">
        <v>22</v>
      </c>
      <c r="P11" s="142">
        <v>13</v>
      </c>
      <c r="Q11" s="73">
        <v>12</v>
      </c>
      <c r="R11" s="74">
        <v>13</v>
      </c>
      <c r="S11" s="75">
        <v>13</v>
      </c>
      <c r="T11" s="143">
        <v>17</v>
      </c>
      <c r="U11" s="77">
        <v>15</v>
      </c>
      <c r="V11" s="78">
        <v>11</v>
      </c>
      <c r="W11" s="5">
        <v>9</v>
      </c>
      <c r="X11" s="104">
        <v>13</v>
      </c>
      <c r="Y11" s="155">
        <v>10</v>
      </c>
      <c r="Z11" s="147">
        <v>16</v>
      </c>
      <c r="AA11" s="84">
        <v>18</v>
      </c>
      <c r="AB11" s="85">
        <v>7</v>
      </c>
      <c r="AC11" s="86">
        <v>5</v>
      </c>
      <c r="AD11" s="148">
        <v>13</v>
      </c>
      <c r="AE11" s="88">
        <v>9</v>
      </c>
      <c r="AF11" s="89">
        <v>21</v>
      </c>
      <c r="AG11" s="90">
        <v>20</v>
      </c>
      <c r="AH11" s="82">
        <v>5</v>
      </c>
      <c r="AI11" s="82">
        <v>5</v>
      </c>
      <c r="AJ11" s="149">
        <v>14</v>
      </c>
      <c r="AK11" s="149">
        <v>15</v>
      </c>
      <c r="AL11" s="150">
        <v>6</v>
      </c>
      <c r="AM11" s="93">
        <v>6</v>
      </c>
      <c r="AN11" s="94">
        <v>22</v>
      </c>
      <c r="AO11" s="94">
        <v>22</v>
      </c>
      <c r="AP11" s="95">
        <v>11</v>
      </c>
      <c r="AQ11" s="95">
        <v>11</v>
      </c>
      <c r="AR11" s="96">
        <v>20</v>
      </c>
      <c r="AS11" s="151">
        <v>20</v>
      </c>
      <c r="AT11" s="152">
        <v>16</v>
      </c>
      <c r="AU11" s="156">
        <v>18</v>
      </c>
      <c r="AV11" s="100">
        <v>10</v>
      </c>
      <c r="AW11" s="101">
        <v>7</v>
      </c>
      <c r="AX11" s="271">
        <v>3</v>
      </c>
      <c r="AY11" s="271">
        <v>3</v>
      </c>
      <c r="AZ11" s="102">
        <v>12</v>
      </c>
      <c r="BA11" s="157">
        <v>10</v>
      </c>
      <c r="BB11" s="104">
        <v>5</v>
      </c>
      <c r="BC11" s="104">
        <v>5</v>
      </c>
      <c r="BD11" s="105">
        <v>18</v>
      </c>
      <c r="BE11" s="105">
        <v>15</v>
      </c>
      <c r="BF11" s="106">
        <v>12</v>
      </c>
      <c r="BG11" s="107">
        <v>14</v>
      </c>
      <c r="BH11" s="153">
        <v>22</v>
      </c>
      <c r="BI11" s="158">
        <v>20</v>
      </c>
      <c r="BJ11" s="5">
        <v>6</v>
      </c>
      <c r="BK11" s="5">
        <v>6</v>
      </c>
      <c r="BL11" s="159">
        <v>11</v>
      </c>
      <c r="BM11" s="159">
        <v>10</v>
      </c>
    </row>
    <row r="12" spans="1:65" x14ac:dyDescent="0.2">
      <c r="A12" s="12">
        <v>45728</v>
      </c>
      <c r="B12" s="61">
        <v>9</v>
      </c>
      <c r="C12" s="61">
        <v>9</v>
      </c>
      <c r="D12" s="5">
        <v>11</v>
      </c>
      <c r="E12" s="5">
        <v>10</v>
      </c>
      <c r="F12" s="63">
        <v>14</v>
      </c>
      <c r="G12" s="63">
        <v>13</v>
      </c>
      <c r="H12" s="136">
        <v>7</v>
      </c>
      <c r="I12" s="136">
        <v>7</v>
      </c>
      <c r="J12" s="66">
        <v>13</v>
      </c>
      <c r="K12" s="137">
        <v>11</v>
      </c>
      <c r="L12" s="138">
        <v>32</v>
      </c>
      <c r="M12" s="139">
        <v>29</v>
      </c>
      <c r="N12" s="140">
        <v>19</v>
      </c>
      <c r="O12" s="141">
        <v>17</v>
      </c>
      <c r="P12" s="142">
        <v>3</v>
      </c>
      <c r="Q12" s="73">
        <v>3</v>
      </c>
      <c r="R12" s="74" t="s">
        <v>5</v>
      </c>
      <c r="S12" s="75" t="s">
        <v>5</v>
      </c>
      <c r="T12" s="143">
        <v>13</v>
      </c>
      <c r="U12" s="77">
        <v>12</v>
      </c>
      <c r="V12" s="78">
        <v>6</v>
      </c>
      <c r="W12" s="5">
        <v>6</v>
      </c>
      <c r="X12" s="104">
        <v>11</v>
      </c>
      <c r="Y12" s="155">
        <v>11</v>
      </c>
      <c r="Z12" s="147">
        <v>10</v>
      </c>
      <c r="AA12" s="84">
        <v>5</v>
      </c>
      <c r="AB12" s="85">
        <v>19</v>
      </c>
      <c r="AC12" s="86">
        <v>20</v>
      </c>
      <c r="AD12" s="148">
        <v>6</v>
      </c>
      <c r="AE12" s="88">
        <v>6</v>
      </c>
      <c r="AF12" s="89">
        <v>14</v>
      </c>
      <c r="AG12" s="90">
        <v>13</v>
      </c>
      <c r="AH12" s="82">
        <v>4</v>
      </c>
      <c r="AI12" s="82">
        <v>4</v>
      </c>
      <c r="AJ12" s="149">
        <v>12</v>
      </c>
      <c r="AK12" s="149">
        <v>11</v>
      </c>
      <c r="AL12" s="150">
        <v>12</v>
      </c>
      <c r="AM12" s="93">
        <v>11</v>
      </c>
      <c r="AN12" s="94">
        <v>28</v>
      </c>
      <c r="AO12" s="94">
        <v>25</v>
      </c>
      <c r="AP12" s="95">
        <v>20</v>
      </c>
      <c r="AQ12" s="95">
        <v>19</v>
      </c>
      <c r="AR12" s="96">
        <v>22</v>
      </c>
      <c r="AS12" s="151">
        <v>19</v>
      </c>
      <c r="AT12" s="152">
        <v>3</v>
      </c>
      <c r="AU12" s="156">
        <v>3</v>
      </c>
      <c r="AV12" s="100">
        <v>12</v>
      </c>
      <c r="AW12" s="101">
        <v>11</v>
      </c>
      <c r="AX12" s="271">
        <v>4</v>
      </c>
      <c r="AY12" s="271">
        <v>5</v>
      </c>
      <c r="AZ12" s="102">
        <v>6</v>
      </c>
      <c r="BA12" s="157">
        <v>6</v>
      </c>
      <c r="BB12" s="104">
        <v>12</v>
      </c>
      <c r="BC12" s="104">
        <v>13</v>
      </c>
      <c r="BD12" s="105">
        <v>12</v>
      </c>
      <c r="BE12" s="105">
        <v>11</v>
      </c>
      <c r="BF12" s="106">
        <v>13</v>
      </c>
      <c r="BG12" s="107">
        <v>13</v>
      </c>
      <c r="BH12" s="153">
        <v>11</v>
      </c>
      <c r="BI12" s="158">
        <v>9</v>
      </c>
      <c r="BJ12" s="5">
        <v>12</v>
      </c>
      <c r="BK12" s="5">
        <v>11</v>
      </c>
      <c r="BL12" s="159">
        <v>9</v>
      </c>
      <c r="BM12" s="159">
        <v>7</v>
      </c>
    </row>
    <row r="13" spans="1:65" x14ac:dyDescent="0.2">
      <c r="A13" s="12">
        <v>45729</v>
      </c>
      <c r="B13" s="61">
        <v>19</v>
      </c>
      <c r="C13" s="61">
        <v>20</v>
      </c>
      <c r="D13" s="5">
        <v>13</v>
      </c>
      <c r="E13" s="5">
        <v>12</v>
      </c>
      <c r="F13" s="63">
        <v>6</v>
      </c>
      <c r="G13" s="63">
        <v>5</v>
      </c>
      <c r="H13" s="136">
        <v>21</v>
      </c>
      <c r="I13" s="136">
        <v>20</v>
      </c>
      <c r="J13" s="66">
        <v>13</v>
      </c>
      <c r="K13" s="137">
        <v>12</v>
      </c>
      <c r="L13" s="138" t="s">
        <v>5</v>
      </c>
      <c r="M13" s="139">
        <v>1</v>
      </c>
      <c r="N13" s="140">
        <v>19</v>
      </c>
      <c r="O13" s="141">
        <v>16</v>
      </c>
      <c r="P13" s="142">
        <v>11</v>
      </c>
      <c r="Q13" s="73">
        <v>9</v>
      </c>
      <c r="R13" s="74" t="s">
        <v>5</v>
      </c>
      <c r="S13" s="75" t="s">
        <v>5</v>
      </c>
      <c r="T13" s="143">
        <v>20</v>
      </c>
      <c r="U13" s="77">
        <v>18</v>
      </c>
      <c r="V13" s="78">
        <v>13</v>
      </c>
      <c r="W13" s="5">
        <v>13</v>
      </c>
      <c r="X13" s="104">
        <v>5</v>
      </c>
      <c r="Y13" s="155">
        <v>4</v>
      </c>
      <c r="Z13" s="147">
        <v>7</v>
      </c>
      <c r="AA13" s="84">
        <v>7</v>
      </c>
      <c r="AB13" s="85">
        <v>17</v>
      </c>
      <c r="AC13" s="86">
        <v>15</v>
      </c>
      <c r="AD13" s="148">
        <v>14</v>
      </c>
      <c r="AE13" s="88">
        <v>12</v>
      </c>
      <c r="AF13" s="89">
        <v>30</v>
      </c>
      <c r="AG13" s="90">
        <v>28</v>
      </c>
      <c r="AH13" s="82">
        <v>3</v>
      </c>
      <c r="AI13" s="82">
        <v>2</v>
      </c>
      <c r="AJ13" s="149">
        <v>10</v>
      </c>
      <c r="AK13" s="149">
        <v>10</v>
      </c>
      <c r="AL13" s="150">
        <v>17</v>
      </c>
      <c r="AM13" s="93">
        <v>15</v>
      </c>
      <c r="AN13" s="94">
        <v>11</v>
      </c>
      <c r="AO13" s="94">
        <v>8</v>
      </c>
      <c r="AP13" s="95">
        <v>15</v>
      </c>
      <c r="AQ13" s="95">
        <v>13</v>
      </c>
      <c r="AR13" s="96">
        <v>23</v>
      </c>
      <c r="AS13" s="151">
        <v>22</v>
      </c>
      <c r="AT13" s="152">
        <v>12</v>
      </c>
      <c r="AU13" s="156">
        <v>14</v>
      </c>
      <c r="AV13" s="100">
        <v>5</v>
      </c>
      <c r="AW13" s="101">
        <v>6</v>
      </c>
      <c r="AX13" s="271">
        <v>8</v>
      </c>
      <c r="AY13" s="271">
        <v>8</v>
      </c>
      <c r="AZ13" s="102">
        <v>11</v>
      </c>
      <c r="BA13" s="157">
        <v>10</v>
      </c>
      <c r="BB13" s="104">
        <v>13</v>
      </c>
      <c r="BC13" s="104">
        <v>13</v>
      </c>
      <c r="BD13" s="105">
        <v>8</v>
      </c>
      <c r="BE13" s="105">
        <v>6</v>
      </c>
      <c r="BF13" s="106">
        <v>9</v>
      </c>
      <c r="BG13" s="107">
        <v>8</v>
      </c>
      <c r="BH13" s="153">
        <v>18</v>
      </c>
      <c r="BI13" s="158">
        <v>18</v>
      </c>
      <c r="BJ13" s="5">
        <v>10</v>
      </c>
      <c r="BK13" s="5">
        <v>9</v>
      </c>
      <c r="BL13" s="159">
        <v>3</v>
      </c>
      <c r="BM13" s="159">
        <v>2</v>
      </c>
    </row>
    <row r="14" spans="1:65" x14ac:dyDescent="0.2">
      <c r="A14" s="12">
        <v>45730</v>
      </c>
      <c r="B14" s="160">
        <v>16</v>
      </c>
      <c r="C14" s="160">
        <v>15</v>
      </c>
      <c r="D14" s="5">
        <v>15</v>
      </c>
      <c r="E14" s="5">
        <v>15</v>
      </c>
      <c r="F14" s="161">
        <v>15</v>
      </c>
      <c r="G14" s="161">
        <v>13</v>
      </c>
      <c r="H14" s="64">
        <v>22</v>
      </c>
      <c r="I14" s="64">
        <v>21</v>
      </c>
      <c r="J14" s="194">
        <v>5</v>
      </c>
      <c r="K14" s="195">
        <v>5</v>
      </c>
      <c r="L14" s="162">
        <v>39</v>
      </c>
      <c r="M14" s="163">
        <v>35</v>
      </c>
      <c r="N14" s="164">
        <v>36</v>
      </c>
      <c r="O14" s="165">
        <v>31</v>
      </c>
      <c r="P14" s="142">
        <v>17</v>
      </c>
      <c r="Q14" s="166">
        <v>15</v>
      </c>
      <c r="R14" s="167" t="s">
        <v>5</v>
      </c>
      <c r="S14" s="168" t="s">
        <v>5</v>
      </c>
      <c r="T14" s="143">
        <v>19</v>
      </c>
      <c r="U14" s="77">
        <v>15</v>
      </c>
      <c r="V14" s="78">
        <v>13</v>
      </c>
      <c r="W14" s="169">
        <v>13</v>
      </c>
      <c r="X14" s="104">
        <v>14</v>
      </c>
      <c r="Y14" s="155">
        <v>11</v>
      </c>
      <c r="Z14" s="170">
        <v>17</v>
      </c>
      <c r="AA14" s="170">
        <v>14</v>
      </c>
      <c r="AB14" s="171">
        <v>15</v>
      </c>
      <c r="AC14" s="171">
        <v>14</v>
      </c>
      <c r="AD14" s="148">
        <v>13</v>
      </c>
      <c r="AE14" s="88">
        <v>12</v>
      </c>
      <c r="AF14" s="89">
        <v>33</v>
      </c>
      <c r="AG14" s="172">
        <v>30</v>
      </c>
      <c r="AH14" s="82">
        <v>8</v>
      </c>
      <c r="AI14" s="82">
        <v>8</v>
      </c>
      <c r="AJ14" s="149">
        <v>20</v>
      </c>
      <c r="AK14" s="149">
        <v>20</v>
      </c>
      <c r="AL14" s="150">
        <v>13</v>
      </c>
      <c r="AM14" s="93">
        <v>12</v>
      </c>
      <c r="AN14" s="174">
        <v>29</v>
      </c>
      <c r="AO14" s="174">
        <v>28</v>
      </c>
      <c r="AP14" s="175">
        <v>21</v>
      </c>
      <c r="AQ14" s="175">
        <v>19</v>
      </c>
      <c r="AR14" s="176">
        <v>27</v>
      </c>
      <c r="AS14" s="176">
        <v>27</v>
      </c>
      <c r="AT14" s="98">
        <v>16</v>
      </c>
      <c r="AU14" s="177">
        <v>15</v>
      </c>
      <c r="AV14" s="178">
        <v>14</v>
      </c>
      <c r="AW14" s="179">
        <v>13</v>
      </c>
      <c r="AX14" s="271">
        <v>9</v>
      </c>
      <c r="AY14" s="271">
        <v>9</v>
      </c>
      <c r="AZ14" s="196">
        <v>10</v>
      </c>
      <c r="BA14" s="103">
        <v>9</v>
      </c>
      <c r="BB14" s="160">
        <v>10</v>
      </c>
      <c r="BC14" s="160">
        <v>9</v>
      </c>
      <c r="BD14" s="105">
        <v>26</v>
      </c>
      <c r="BE14" s="180">
        <v>25</v>
      </c>
      <c r="BF14" s="106">
        <v>16</v>
      </c>
      <c r="BG14" s="106">
        <v>14</v>
      </c>
      <c r="BH14" s="181">
        <v>24</v>
      </c>
      <c r="BI14" s="109">
        <v>23</v>
      </c>
      <c r="BJ14" s="5">
        <v>16</v>
      </c>
      <c r="BK14" s="5">
        <v>15</v>
      </c>
      <c r="BL14" s="159">
        <v>10</v>
      </c>
      <c r="BM14" s="159">
        <v>9</v>
      </c>
    </row>
    <row r="15" spans="1:65" x14ac:dyDescent="0.2">
      <c r="A15" s="4"/>
      <c r="B15" s="15">
        <v>70</v>
      </c>
      <c r="C15" s="15">
        <v>69</v>
      </c>
      <c r="D15" s="15">
        <v>59</v>
      </c>
      <c r="E15" s="15">
        <v>56</v>
      </c>
      <c r="F15" s="15">
        <v>64</v>
      </c>
      <c r="G15" s="15">
        <v>60</v>
      </c>
      <c r="H15" s="182">
        <v>100</v>
      </c>
      <c r="I15" s="15">
        <v>97</v>
      </c>
      <c r="J15" s="183">
        <v>60</v>
      </c>
      <c r="K15" s="16">
        <v>52</v>
      </c>
      <c r="L15" s="15">
        <v>115</v>
      </c>
      <c r="M15" s="15">
        <v>106</v>
      </c>
      <c r="N15" s="15">
        <v>129</v>
      </c>
      <c r="O15" s="15">
        <v>114</v>
      </c>
      <c r="P15" s="15">
        <v>57</v>
      </c>
      <c r="Q15" s="15">
        <v>51</v>
      </c>
      <c r="R15" s="183">
        <v>31</v>
      </c>
      <c r="S15" s="16">
        <v>28</v>
      </c>
      <c r="T15" s="16">
        <v>69</v>
      </c>
      <c r="U15" s="15">
        <v>60</v>
      </c>
      <c r="V15" s="16">
        <v>57</v>
      </c>
      <c r="W15" s="15">
        <v>52</v>
      </c>
      <c r="X15" s="16">
        <v>58</v>
      </c>
      <c r="Y15" s="15">
        <v>49</v>
      </c>
      <c r="Z15" s="16">
        <v>64</v>
      </c>
      <c r="AA15" s="15">
        <v>57</v>
      </c>
      <c r="AB15" s="16">
        <v>75</v>
      </c>
      <c r="AC15" s="15">
        <v>69</v>
      </c>
      <c r="AD15" s="16">
        <v>59</v>
      </c>
      <c r="AE15" s="15">
        <v>49</v>
      </c>
      <c r="AF15" s="16">
        <v>133</v>
      </c>
      <c r="AG15" s="15">
        <v>122</v>
      </c>
      <c r="AH15" s="197">
        <v>22</v>
      </c>
      <c r="AI15" s="185">
        <v>22</v>
      </c>
      <c r="AJ15" s="16">
        <v>70</v>
      </c>
      <c r="AK15" s="15">
        <v>68</v>
      </c>
      <c r="AL15" s="16">
        <v>65</v>
      </c>
      <c r="AM15" s="15">
        <v>63</v>
      </c>
      <c r="AN15" s="15">
        <v>116</v>
      </c>
      <c r="AO15" s="15">
        <v>109</v>
      </c>
      <c r="AP15" s="15">
        <v>90</v>
      </c>
      <c r="AQ15" s="15">
        <v>86</v>
      </c>
      <c r="AR15" s="15">
        <v>121</v>
      </c>
      <c r="AS15" s="15">
        <v>114</v>
      </c>
      <c r="AT15" s="188">
        <v>63</v>
      </c>
      <c r="AU15" s="189">
        <v>64</v>
      </c>
      <c r="AV15" s="15">
        <v>52</v>
      </c>
      <c r="AW15" s="190">
        <v>48</v>
      </c>
      <c r="AX15" s="16">
        <v>32</v>
      </c>
      <c r="AY15" s="15">
        <v>33</v>
      </c>
      <c r="AZ15" s="15">
        <v>50</v>
      </c>
      <c r="BA15" s="187">
        <v>47</v>
      </c>
      <c r="BB15" s="15">
        <v>56</v>
      </c>
      <c r="BC15" s="15">
        <v>55</v>
      </c>
      <c r="BD15" s="15">
        <v>79</v>
      </c>
      <c r="BE15" s="15">
        <v>73</v>
      </c>
      <c r="BF15" s="182">
        <v>61</v>
      </c>
      <c r="BG15" s="15">
        <v>60</v>
      </c>
      <c r="BH15" s="191">
        <v>94</v>
      </c>
      <c r="BI15" s="192">
        <v>86</v>
      </c>
      <c r="BJ15" s="15">
        <v>58</v>
      </c>
      <c r="BK15" s="15">
        <v>54</v>
      </c>
      <c r="BL15" s="15">
        <v>42</v>
      </c>
      <c r="BM15" s="15">
        <v>37</v>
      </c>
    </row>
    <row r="16" spans="1:65" x14ac:dyDescent="0.2">
      <c r="A16" s="12">
        <v>45733</v>
      </c>
      <c r="B16" s="61">
        <v>17</v>
      </c>
      <c r="C16" s="61">
        <v>16</v>
      </c>
      <c r="D16" s="5">
        <v>15</v>
      </c>
      <c r="E16" s="5">
        <v>15</v>
      </c>
      <c r="F16" s="63" t="s">
        <v>5</v>
      </c>
      <c r="G16" s="63" t="s">
        <v>5</v>
      </c>
      <c r="H16" s="136">
        <v>18</v>
      </c>
      <c r="I16" s="136">
        <v>17</v>
      </c>
      <c r="J16" s="66" t="s">
        <v>5</v>
      </c>
      <c r="K16" s="137" t="s">
        <v>5</v>
      </c>
      <c r="L16" s="138">
        <v>39</v>
      </c>
      <c r="M16" s="139">
        <v>39</v>
      </c>
      <c r="N16" s="140">
        <v>30</v>
      </c>
      <c r="O16" s="141">
        <v>25</v>
      </c>
      <c r="P16" s="142">
        <v>13</v>
      </c>
      <c r="Q16" s="73">
        <v>13</v>
      </c>
      <c r="R16" s="74">
        <v>18</v>
      </c>
      <c r="S16" s="75">
        <v>16</v>
      </c>
      <c r="T16" s="143">
        <v>9</v>
      </c>
      <c r="U16" s="77">
        <v>8</v>
      </c>
      <c r="V16" s="78">
        <v>16</v>
      </c>
      <c r="W16" s="5">
        <v>14</v>
      </c>
      <c r="X16" s="104">
        <v>15</v>
      </c>
      <c r="Y16" s="155">
        <v>14</v>
      </c>
      <c r="Z16" s="147" t="s">
        <v>5</v>
      </c>
      <c r="AA16" s="84" t="s">
        <v>5</v>
      </c>
      <c r="AB16" s="85">
        <v>22</v>
      </c>
      <c r="AC16" s="86">
        <v>20</v>
      </c>
      <c r="AD16" s="148">
        <v>18</v>
      </c>
      <c r="AE16" s="88">
        <v>17</v>
      </c>
      <c r="AF16" s="89">
        <v>33</v>
      </c>
      <c r="AG16" s="90">
        <v>27</v>
      </c>
      <c r="AH16" s="82">
        <v>5</v>
      </c>
      <c r="AI16" s="82">
        <v>5</v>
      </c>
      <c r="AJ16" s="149">
        <v>16</v>
      </c>
      <c r="AK16" s="149">
        <v>13</v>
      </c>
      <c r="AL16" s="150">
        <v>16</v>
      </c>
      <c r="AM16" s="93">
        <v>16</v>
      </c>
      <c r="AN16" s="94">
        <v>22</v>
      </c>
      <c r="AO16" s="94">
        <v>20</v>
      </c>
      <c r="AP16" s="95">
        <v>19</v>
      </c>
      <c r="AQ16" s="95">
        <v>17</v>
      </c>
      <c r="AR16" s="96">
        <v>25</v>
      </c>
      <c r="AS16" s="151">
        <v>25</v>
      </c>
      <c r="AT16" s="152">
        <v>8</v>
      </c>
      <c r="AU16" s="156">
        <v>11</v>
      </c>
      <c r="AV16" s="100">
        <v>13</v>
      </c>
      <c r="AW16" s="101">
        <v>11</v>
      </c>
      <c r="AX16" s="271">
        <v>10</v>
      </c>
      <c r="AY16" s="271">
        <v>9</v>
      </c>
      <c r="AZ16" s="102">
        <v>14</v>
      </c>
      <c r="BA16" s="157">
        <v>14</v>
      </c>
      <c r="BB16" s="104">
        <v>12</v>
      </c>
      <c r="BC16" s="104">
        <v>15</v>
      </c>
      <c r="BD16" s="105">
        <v>16</v>
      </c>
      <c r="BE16" s="105">
        <v>14</v>
      </c>
      <c r="BF16" s="106">
        <v>12</v>
      </c>
      <c r="BG16" s="107">
        <v>13</v>
      </c>
      <c r="BH16" s="153">
        <v>24</v>
      </c>
      <c r="BI16" s="158">
        <v>24</v>
      </c>
      <c r="BJ16" s="5" t="s">
        <v>5</v>
      </c>
      <c r="BK16" s="5" t="s">
        <v>5</v>
      </c>
      <c r="BL16" s="159">
        <v>7</v>
      </c>
      <c r="BM16" s="159">
        <v>7</v>
      </c>
    </row>
    <row r="17" spans="1:65" x14ac:dyDescent="0.2">
      <c r="A17" s="12">
        <v>45734</v>
      </c>
      <c r="B17" s="61">
        <v>20</v>
      </c>
      <c r="C17" s="61">
        <v>20</v>
      </c>
      <c r="D17" s="5">
        <v>5</v>
      </c>
      <c r="E17" s="5">
        <v>5</v>
      </c>
      <c r="F17" s="63">
        <v>18</v>
      </c>
      <c r="G17" s="63">
        <v>18</v>
      </c>
      <c r="H17" s="136">
        <v>21</v>
      </c>
      <c r="I17" s="136">
        <v>20</v>
      </c>
      <c r="J17" s="66" t="s">
        <v>5</v>
      </c>
      <c r="K17" s="137" t="s">
        <v>5</v>
      </c>
      <c r="L17" s="138">
        <v>1</v>
      </c>
      <c r="M17" s="139">
        <v>1</v>
      </c>
      <c r="N17" s="140">
        <v>23</v>
      </c>
      <c r="O17" s="141">
        <v>23</v>
      </c>
      <c r="P17" s="142">
        <v>13</v>
      </c>
      <c r="Q17" s="73">
        <v>9</v>
      </c>
      <c r="R17" s="74">
        <v>10</v>
      </c>
      <c r="S17" s="75">
        <v>9</v>
      </c>
      <c r="T17" s="143">
        <v>12</v>
      </c>
      <c r="U17" s="77">
        <v>11</v>
      </c>
      <c r="V17" s="78">
        <v>14</v>
      </c>
      <c r="W17" s="5">
        <v>12</v>
      </c>
      <c r="X17" s="104">
        <v>14</v>
      </c>
      <c r="Y17" s="155">
        <v>12</v>
      </c>
      <c r="Z17" s="147">
        <v>17</v>
      </c>
      <c r="AA17" s="84">
        <v>15</v>
      </c>
      <c r="AB17" s="171">
        <v>5</v>
      </c>
      <c r="AC17" s="171">
        <v>5</v>
      </c>
      <c r="AD17" s="148">
        <v>13</v>
      </c>
      <c r="AE17" s="88">
        <v>12</v>
      </c>
      <c r="AF17" s="89">
        <v>24</v>
      </c>
      <c r="AG17" s="90">
        <v>23</v>
      </c>
      <c r="AH17" s="82">
        <v>6</v>
      </c>
      <c r="AI17" s="82">
        <v>4</v>
      </c>
      <c r="AJ17" s="149">
        <v>17</v>
      </c>
      <c r="AK17" s="149">
        <v>16</v>
      </c>
      <c r="AL17" s="150">
        <v>7</v>
      </c>
      <c r="AM17" s="93">
        <v>7</v>
      </c>
      <c r="AN17" s="94">
        <v>26</v>
      </c>
      <c r="AO17" s="94">
        <v>25</v>
      </c>
      <c r="AP17" s="95">
        <v>19</v>
      </c>
      <c r="AQ17" s="95">
        <v>16</v>
      </c>
      <c r="AR17" s="96">
        <v>21</v>
      </c>
      <c r="AS17" s="151">
        <v>18</v>
      </c>
      <c r="AT17" s="152">
        <v>17</v>
      </c>
      <c r="AU17" s="156">
        <v>17</v>
      </c>
      <c r="AV17" s="100">
        <v>11</v>
      </c>
      <c r="AW17" s="101">
        <v>11</v>
      </c>
      <c r="AX17" s="271">
        <v>6</v>
      </c>
      <c r="AY17" s="271">
        <v>5</v>
      </c>
      <c r="AZ17" s="102">
        <v>10</v>
      </c>
      <c r="BA17" s="157">
        <v>10</v>
      </c>
      <c r="BB17" s="104">
        <v>5</v>
      </c>
      <c r="BC17" s="104">
        <v>5</v>
      </c>
      <c r="BD17" s="105">
        <v>19</v>
      </c>
      <c r="BE17" s="105">
        <v>17</v>
      </c>
      <c r="BF17" s="106">
        <v>17</v>
      </c>
      <c r="BG17" s="107">
        <v>16</v>
      </c>
      <c r="BH17" s="153">
        <v>14</v>
      </c>
      <c r="BI17" s="158">
        <v>12</v>
      </c>
      <c r="BJ17" s="5">
        <v>15</v>
      </c>
      <c r="BK17" s="5">
        <v>13</v>
      </c>
      <c r="BL17" s="159">
        <v>13</v>
      </c>
      <c r="BM17" s="159">
        <v>13</v>
      </c>
    </row>
    <row r="18" spans="1:65" x14ac:dyDescent="0.2">
      <c r="A18" s="12">
        <v>45735</v>
      </c>
      <c r="B18" s="61">
        <v>7</v>
      </c>
      <c r="C18" s="61">
        <v>7</v>
      </c>
      <c r="D18" s="5">
        <v>14</v>
      </c>
      <c r="E18" s="5">
        <v>14</v>
      </c>
      <c r="F18" s="63">
        <v>14</v>
      </c>
      <c r="G18" s="63">
        <v>14</v>
      </c>
      <c r="H18" s="136">
        <v>11</v>
      </c>
      <c r="I18" s="136">
        <v>11</v>
      </c>
      <c r="J18" s="66">
        <v>18</v>
      </c>
      <c r="K18" s="137">
        <v>18</v>
      </c>
      <c r="L18" s="138">
        <v>28</v>
      </c>
      <c r="M18" s="139">
        <v>24</v>
      </c>
      <c r="N18" s="140">
        <v>18</v>
      </c>
      <c r="O18" s="141">
        <v>18</v>
      </c>
      <c r="P18" s="142">
        <v>6</v>
      </c>
      <c r="Q18" s="73">
        <v>6</v>
      </c>
      <c r="R18" s="74">
        <v>12</v>
      </c>
      <c r="S18" s="75">
        <v>13</v>
      </c>
      <c r="T18" s="143">
        <v>6</v>
      </c>
      <c r="U18" s="77">
        <v>5</v>
      </c>
      <c r="V18" s="78">
        <v>7</v>
      </c>
      <c r="W18" s="5">
        <v>6</v>
      </c>
      <c r="X18" s="104">
        <v>14</v>
      </c>
      <c r="Y18" s="155">
        <v>10</v>
      </c>
      <c r="Z18" s="147">
        <v>17</v>
      </c>
      <c r="AA18" s="84">
        <v>17</v>
      </c>
      <c r="AB18" s="85">
        <v>15</v>
      </c>
      <c r="AC18" s="86">
        <v>15</v>
      </c>
      <c r="AD18" s="148">
        <v>13</v>
      </c>
      <c r="AE18" s="88">
        <v>13</v>
      </c>
      <c r="AF18" s="89">
        <v>11</v>
      </c>
      <c r="AG18" s="90">
        <v>11</v>
      </c>
      <c r="AH18" s="82">
        <v>7</v>
      </c>
      <c r="AI18" s="82">
        <v>5</v>
      </c>
      <c r="AJ18" s="149">
        <v>13</v>
      </c>
      <c r="AK18" s="149">
        <v>14</v>
      </c>
      <c r="AL18" s="150">
        <v>14</v>
      </c>
      <c r="AM18" s="93">
        <v>15</v>
      </c>
      <c r="AN18" s="94">
        <v>28</v>
      </c>
      <c r="AO18" s="94">
        <v>28</v>
      </c>
      <c r="AP18" s="95">
        <v>4</v>
      </c>
      <c r="AQ18" s="95">
        <v>4</v>
      </c>
      <c r="AR18" s="96">
        <v>22</v>
      </c>
      <c r="AS18" s="151">
        <v>22</v>
      </c>
      <c r="AT18" s="152">
        <v>7</v>
      </c>
      <c r="AU18" s="156">
        <v>8</v>
      </c>
      <c r="AV18" s="100">
        <v>9</v>
      </c>
      <c r="AW18" s="101">
        <v>7</v>
      </c>
      <c r="AX18" s="271">
        <v>4</v>
      </c>
      <c r="AY18" s="271">
        <v>4</v>
      </c>
      <c r="AZ18" s="102">
        <v>5</v>
      </c>
      <c r="BA18" s="157">
        <v>5</v>
      </c>
      <c r="BB18" s="104">
        <v>13</v>
      </c>
      <c r="BC18" s="104">
        <v>14</v>
      </c>
      <c r="BD18" s="105">
        <v>14</v>
      </c>
      <c r="BE18" s="105">
        <v>12</v>
      </c>
      <c r="BF18" s="106">
        <v>17</v>
      </c>
      <c r="BG18" s="107">
        <v>15</v>
      </c>
      <c r="BH18" s="153">
        <v>15</v>
      </c>
      <c r="BI18" s="158">
        <v>13</v>
      </c>
      <c r="BJ18" s="5">
        <v>12</v>
      </c>
      <c r="BK18" s="5">
        <v>11</v>
      </c>
      <c r="BL18" s="159">
        <v>9</v>
      </c>
      <c r="BM18" s="159">
        <v>8</v>
      </c>
    </row>
    <row r="19" spans="1:65" x14ac:dyDescent="0.2">
      <c r="A19" s="12">
        <v>45736</v>
      </c>
      <c r="B19" s="61">
        <v>16</v>
      </c>
      <c r="C19" s="61">
        <v>16</v>
      </c>
      <c r="D19" s="5">
        <v>12</v>
      </c>
      <c r="E19" s="5">
        <v>11</v>
      </c>
      <c r="F19" s="63">
        <v>6</v>
      </c>
      <c r="G19" s="63">
        <v>5</v>
      </c>
      <c r="H19" s="136">
        <v>24</v>
      </c>
      <c r="I19" s="136">
        <v>23</v>
      </c>
      <c r="J19" s="66">
        <v>15</v>
      </c>
      <c r="K19" s="137">
        <v>14</v>
      </c>
      <c r="L19" s="138">
        <v>6</v>
      </c>
      <c r="M19" s="139">
        <v>6</v>
      </c>
      <c r="N19" s="140">
        <v>14</v>
      </c>
      <c r="O19" s="141">
        <v>13</v>
      </c>
      <c r="P19" s="142">
        <v>12</v>
      </c>
      <c r="Q19" s="73">
        <v>11</v>
      </c>
      <c r="R19" s="74">
        <v>14</v>
      </c>
      <c r="S19" s="75">
        <v>14</v>
      </c>
      <c r="T19" s="143">
        <v>17</v>
      </c>
      <c r="U19" s="77">
        <v>17</v>
      </c>
      <c r="V19" s="78">
        <v>16</v>
      </c>
      <c r="W19" s="5">
        <v>16</v>
      </c>
      <c r="X19" s="104">
        <v>6</v>
      </c>
      <c r="Y19" s="155">
        <v>6</v>
      </c>
      <c r="Z19" s="147">
        <v>17</v>
      </c>
      <c r="AA19" s="84">
        <v>14</v>
      </c>
      <c r="AB19" s="85">
        <v>15</v>
      </c>
      <c r="AC19" s="86">
        <v>13</v>
      </c>
      <c r="AD19" s="148">
        <v>4</v>
      </c>
      <c r="AE19" s="88">
        <v>4</v>
      </c>
      <c r="AF19" s="89">
        <v>27</v>
      </c>
      <c r="AG19" s="90">
        <v>26</v>
      </c>
      <c r="AH19" s="82">
        <v>2</v>
      </c>
      <c r="AI19" s="82">
        <v>2</v>
      </c>
      <c r="AJ19" s="149">
        <v>5</v>
      </c>
      <c r="AK19" s="149">
        <v>5</v>
      </c>
      <c r="AL19" s="150">
        <v>16</v>
      </c>
      <c r="AM19" s="93">
        <v>15</v>
      </c>
      <c r="AN19" s="94">
        <v>15</v>
      </c>
      <c r="AO19" s="94">
        <v>15</v>
      </c>
      <c r="AP19" s="95">
        <v>18</v>
      </c>
      <c r="AQ19" s="95">
        <v>17</v>
      </c>
      <c r="AR19" s="96">
        <v>23</v>
      </c>
      <c r="AS19" s="151">
        <v>20</v>
      </c>
      <c r="AT19" s="152">
        <v>5</v>
      </c>
      <c r="AU19" s="156">
        <v>3</v>
      </c>
      <c r="AV19" s="100">
        <v>8</v>
      </c>
      <c r="AW19" s="101">
        <v>8</v>
      </c>
      <c r="AX19" s="271">
        <v>6</v>
      </c>
      <c r="AY19" s="271">
        <v>6</v>
      </c>
      <c r="AZ19" s="102">
        <v>12</v>
      </c>
      <c r="BA19" s="157">
        <v>12</v>
      </c>
      <c r="BB19" s="104">
        <v>15</v>
      </c>
      <c r="BC19" s="104">
        <v>14</v>
      </c>
      <c r="BD19" s="105">
        <v>12</v>
      </c>
      <c r="BE19" s="105">
        <v>9</v>
      </c>
      <c r="BF19" s="106">
        <v>17</v>
      </c>
      <c r="BG19" s="107">
        <v>17</v>
      </c>
      <c r="BH19" s="153">
        <v>21</v>
      </c>
      <c r="BI19" s="158">
        <v>22</v>
      </c>
      <c r="BJ19" s="5">
        <v>13</v>
      </c>
      <c r="BK19" s="5">
        <v>13</v>
      </c>
      <c r="BL19" s="159">
        <v>6</v>
      </c>
      <c r="BM19" s="159">
        <v>6</v>
      </c>
    </row>
    <row r="20" spans="1:65" x14ac:dyDescent="0.2">
      <c r="A20" s="12">
        <v>45737</v>
      </c>
      <c r="B20" s="160">
        <v>16</v>
      </c>
      <c r="C20" s="160">
        <v>14</v>
      </c>
      <c r="D20" s="5">
        <v>14</v>
      </c>
      <c r="E20" s="5">
        <v>12</v>
      </c>
      <c r="F20" s="161">
        <v>16</v>
      </c>
      <c r="G20" s="161">
        <v>15</v>
      </c>
      <c r="H20" s="64">
        <v>14</v>
      </c>
      <c r="I20" s="64">
        <v>14</v>
      </c>
      <c r="J20" s="194">
        <v>12</v>
      </c>
      <c r="K20" s="195">
        <v>10</v>
      </c>
      <c r="L20" s="162">
        <v>46</v>
      </c>
      <c r="M20" s="163">
        <v>41</v>
      </c>
      <c r="N20" s="164">
        <v>30</v>
      </c>
      <c r="O20" s="165">
        <v>28</v>
      </c>
      <c r="P20" s="142">
        <v>15</v>
      </c>
      <c r="Q20" s="166">
        <v>12</v>
      </c>
      <c r="R20" s="167">
        <v>15</v>
      </c>
      <c r="S20" s="168">
        <v>14</v>
      </c>
      <c r="T20" s="143" t="s">
        <v>5</v>
      </c>
      <c r="U20" s="77" t="s">
        <v>5</v>
      </c>
      <c r="V20" s="78">
        <v>17</v>
      </c>
      <c r="W20" s="169">
        <v>12</v>
      </c>
      <c r="X20" s="104">
        <v>20</v>
      </c>
      <c r="Y20" s="155">
        <v>16</v>
      </c>
      <c r="Z20" s="147">
        <v>13</v>
      </c>
      <c r="AA20" s="84">
        <v>13</v>
      </c>
      <c r="AB20" s="171">
        <v>16</v>
      </c>
      <c r="AC20" s="171">
        <v>13</v>
      </c>
      <c r="AD20" s="148">
        <v>17</v>
      </c>
      <c r="AE20" s="88">
        <v>13</v>
      </c>
      <c r="AF20" s="89">
        <v>23</v>
      </c>
      <c r="AG20" s="172">
        <v>22</v>
      </c>
      <c r="AH20" s="82">
        <v>12</v>
      </c>
      <c r="AI20" s="82">
        <v>11</v>
      </c>
      <c r="AJ20" s="173">
        <v>14</v>
      </c>
      <c r="AK20" s="173">
        <v>14</v>
      </c>
      <c r="AL20" s="150">
        <v>14</v>
      </c>
      <c r="AM20" s="93">
        <v>13</v>
      </c>
      <c r="AN20" s="174">
        <v>28</v>
      </c>
      <c r="AO20" s="174">
        <v>27</v>
      </c>
      <c r="AP20" s="175">
        <v>18</v>
      </c>
      <c r="AQ20" s="175">
        <v>16</v>
      </c>
      <c r="AR20" s="176">
        <v>21</v>
      </c>
      <c r="AS20" s="176">
        <v>17</v>
      </c>
      <c r="AT20" s="98">
        <v>2</v>
      </c>
      <c r="AU20" s="177">
        <v>2</v>
      </c>
      <c r="AV20" s="178">
        <v>16</v>
      </c>
      <c r="AW20" s="179">
        <v>12</v>
      </c>
      <c r="AX20" s="271">
        <v>4</v>
      </c>
      <c r="AY20" s="271">
        <v>4</v>
      </c>
      <c r="AZ20" s="196">
        <v>11</v>
      </c>
      <c r="BA20" s="103">
        <v>9</v>
      </c>
      <c r="BB20" s="160">
        <v>14</v>
      </c>
      <c r="BC20" s="160">
        <v>10</v>
      </c>
      <c r="BD20" s="105" t="s">
        <v>5</v>
      </c>
      <c r="BE20" s="180" t="s">
        <v>5</v>
      </c>
      <c r="BF20" s="106">
        <v>20</v>
      </c>
      <c r="BG20" s="106">
        <v>20</v>
      </c>
      <c r="BH20" s="181">
        <v>21</v>
      </c>
      <c r="BI20" s="109">
        <v>20</v>
      </c>
      <c r="BJ20" s="5">
        <v>14</v>
      </c>
      <c r="BK20" s="5">
        <v>14</v>
      </c>
      <c r="BL20" s="154">
        <v>13</v>
      </c>
      <c r="BM20" s="154">
        <v>9</v>
      </c>
    </row>
    <row r="21" spans="1:65" x14ac:dyDescent="0.2">
      <c r="A21" s="4"/>
      <c r="B21" s="15">
        <v>76</v>
      </c>
      <c r="C21" s="15">
        <v>73</v>
      </c>
      <c r="D21" s="15">
        <v>60</v>
      </c>
      <c r="E21" s="15">
        <v>57</v>
      </c>
      <c r="F21" s="15">
        <v>54</v>
      </c>
      <c r="G21" s="15">
        <v>52</v>
      </c>
      <c r="H21" s="182">
        <v>88</v>
      </c>
      <c r="I21" s="15">
        <v>85</v>
      </c>
      <c r="J21" s="183">
        <v>45</v>
      </c>
      <c r="K21" s="16">
        <v>42</v>
      </c>
      <c r="L21" s="15">
        <v>120</v>
      </c>
      <c r="M21" s="15">
        <v>111</v>
      </c>
      <c r="N21" s="15">
        <v>115</v>
      </c>
      <c r="O21" s="15">
        <v>107</v>
      </c>
      <c r="P21" s="15">
        <v>59</v>
      </c>
      <c r="Q21" s="15">
        <v>51</v>
      </c>
      <c r="R21" s="183">
        <v>69</v>
      </c>
      <c r="S21" s="16">
        <v>66</v>
      </c>
      <c r="T21" s="16">
        <v>44</v>
      </c>
      <c r="U21" s="15">
        <v>41</v>
      </c>
      <c r="V21" s="16">
        <v>70</v>
      </c>
      <c r="W21" s="15">
        <v>60</v>
      </c>
      <c r="X21" s="16">
        <v>69</v>
      </c>
      <c r="Y21" s="15">
        <v>58</v>
      </c>
      <c r="Z21" s="16">
        <v>64</v>
      </c>
      <c r="AA21" s="15">
        <v>59</v>
      </c>
      <c r="AB21" s="16">
        <v>73</v>
      </c>
      <c r="AC21" s="15">
        <v>66</v>
      </c>
      <c r="AD21" s="16">
        <v>65</v>
      </c>
      <c r="AE21" s="15">
        <v>59</v>
      </c>
      <c r="AF21" s="16">
        <v>118</v>
      </c>
      <c r="AG21" s="15">
        <v>109</v>
      </c>
      <c r="AH21" s="185">
        <v>32</v>
      </c>
      <c r="AI21" s="185">
        <v>27</v>
      </c>
      <c r="AJ21" s="16">
        <v>65</v>
      </c>
      <c r="AK21" s="15">
        <v>62</v>
      </c>
      <c r="AL21" s="16">
        <v>67</v>
      </c>
      <c r="AM21" s="15">
        <v>66</v>
      </c>
      <c r="AN21" s="16">
        <v>119</v>
      </c>
      <c r="AO21" s="15">
        <v>115</v>
      </c>
      <c r="AP21" s="16">
        <v>78</v>
      </c>
      <c r="AQ21" s="15">
        <v>70</v>
      </c>
      <c r="AR21" s="16">
        <v>112</v>
      </c>
      <c r="AS21" s="15">
        <v>102</v>
      </c>
      <c r="AT21" s="188">
        <v>39</v>
      </c>
      <c r="AU21" s="189">
        <v>41</v>
      </c>
      <c r="AV21" s="15">
        <v>57</v>
      </c>
      <c r="AW21" s="190">
        <v>49</v>
      </c>
      <c r="AX21" s="15">
        <v>30</v>
      </c>
      <c r="AY21" s="15">
        <v>28</v>
      </c>
      <c r="AZ21" s="15">
        <v>52</v>
      </c>
      <c r="BA21" s="187">
        <v>50</v>
      </c>
      <c r="BB21" s="15">
        <v>59</v>
      </c>
      <c r="BC21" s="15">
        <v>58</v>
      </c>
      <c r="BD21" s="15">
        <v>61</v>
      </c>
      <c r="BE21" s="15">
        <v>52</v>
      </c>
      <c r="BF21" s="182">
        <v>83</v>
      </c>
      <c r="BG21" s="15">
        <v>81</v>
      </c>
      <c r="BH21" s="191">
        <v>95</v>
      </c>
      <c r="BI21" s="192">
        <v>91</v>
      </c>
      <c r="BJ21" s="15">
        <v>54</v>
      </c>
      <c r="BK21" s="15">
        <v>51</v>
      </c>
      <c r="BL21" s="15">
        <v>48</v>
      </c>
      <c r="BM21" s="15">
        <v>43</v>
      </c>
    </row>
    <row r="22" spans="1:65" x14ac:dyDescent="0.2">
      <c r="A22" s="12">
        <v>45740</v>
      </c>
      <c r="B22" s="61">
        <v>17</v>
      </c>
      <c r="C22" s="61">
        <v>15</v>
      </c>
      <c r="D22" s="5">
        <v>17</v>
      </c>
      <c r="E22" s="5">
        <v>15</v>
      </c>
      <c r="F22" s="63">
        <v>16</v>
      </c>
      <c r="G22" s="63">
        <v>14</v>
      </c>
      <c r="H22" s="136">
        <v>25</v>
      </c>
      <c r="I22" s="136">
        <v>23</v>
      </c>
      <c r="J22" s="66">
        <v>14</v>
      </c>
      <c r="K22" s="137">
        <v>10</v>
      </c>
      <c r="L22" s="138">
        <v>48</v>
      </c>
      <c r="M22" s="139">
        <v>41</v>
      </c>
      <c r="N22" s="140">
        <v>14</v>
      </c>
      <c r="O22" s="141">
        <v>13</v>
      </c>
      <c r="P22" s="142">
        <v>12</v>
      </c>
      <c r="Q22" s="73">
        <v>13</v>
      </c>
      <c r="R22" s="74" t="s">
        <v>5</v>
      </c>
      <c r="S22" s="75" t="s">
        <v>5</v>
      </c>
      <c r="T22" s="143">
        <v>18</v>
      </c>
      <c r="U22" s="77">
        <v>17</v>
      </c>
      <c r="V22" s="78">
        <v>17</v>
      </c>
      <c r="W22" s="5">
        <v>14</v>
      </c>
      <c r="X22" s="104">
        <v>15</v>
      </c>
      <c r="Y22" s="155">
        <v>11</v>
      </c>
      <c r="Z22" s="147">
        <v>13</v>
      </c>
      <c r="AA22" s="84">
        <v>12</v>
      </c>
      <c r="AB22" s="85">
        <v>20</v>
      </c>
      <c r="AC22" s="86">
        <v>21</v>
      </c>
      <c r="AD22" s="148">
        <v>11</v>
      </c>
      <c r="AE22" s="88">
        <v>11</v>
      </c>
      <c r="AF22" s="89">
        <v>31</v>
      </c>
      <c r="AG22" s="90">
        <v>33</v>
      </c>
      <c r="AH22" s="82">
        <v>10</v>
      </c>
      <c r="AI22" s="82">
        <v>9</v>
      </c>
      <c r="AJ22" s="149">
        <v>8</v>
      </c>
      <c r="AK22" s="149">
        <v>8</v>
      </c>
      <c r="AL22" s="150">
        <v>16</v>
      </c>
      <c r="AM22" s="93">
        <v>16</v>
      </c>
      <c r="AN22" s="94">
        <v>26</v>
      </c>
      <c r="AO22" s="94">
        <v>25</v>
      </c>
      <c r="AP22" s="95">
        <v>20</v>
      </c>
      <c r="AQ22" s="95">
        <v>21</v>
      </c>
      <c r="AR22" s="96">
        <v>25</v>
      </c>
      <c r="AS22" s="151">
        <v>23</v>
      </c>
      <c r="AT22" s="152">
        <v>17</v>
      </c>
      <c r="AU22" s="156">
        <v>16</v>
      </c>
      <c r="AV22" s="100">
        <v>16</v>
      </c>
      <c r="AW22" s="101">
        <v>15</v>
      </c>
      <c r="AX22" s="271">
        <v>11</v>
      </c>
      <c r="AY22" s="271">
        <v>9</v>
      </c>
      <c r="AZ22" s="102">
        <v>13</v>
      </c>
      <c r="BA22" s="157">
        <v>12</v>
      </c>
      <c r="BB22" s="104">
        <v>13</v>
      </c>
      <c r="BC22" s="104">
        <v>13</v>
      </c>
      <c r="BD22" s="105">
        <v>18</v>
      </c>
      <c r="BE22" s="105">
        <v>18</v>
      </c>
      <c r="BF22" s="106">
        <v>14</v>
      </c>
      <c r="BG22" s="107">
        <v>13</v>
      </c>
      <c r="BH22" s="153">
        <v>25</v>
      </c>
      <c r="BI22" s="158">
        <v>25</v>
      </c>
      <c r="BJ22" s="5">
        <v>18</v>
      </c>
      <c r="BK22" s="5">
        <v>15</v>
      </c>
      <c r="BL22" s="159">
        <v>9</v>
      </c>
      <c r="BM22" s="159">
        <v>7</v>
      </c>
    </row>
    <row r="23" spans="1:65" x14ac:dyDescent="0.2">
      <c r="A23" s="12">
        <v>45741</v>
      </c>
      <c r="B23" s="61">
        <v>19</v>
      </c>
      <c r="C23" s="61">
        <v>19</v>
      </c>
      <c r="D23" s="5">
        <v>6</v>
      </c>
      <c r="E23" s="5">
        <v>6</v>
      </c>
      <c r="F23" s="63">
        <v>15</v>
      </c>
      <c r="G23" s="63">
        <v>14</v>
      </c>
      <c r="H23" s="136">
        <v>24</v>
      </c>
      <c r="I23" s="136">
        <v>24</v>
      </c>
      <c r="J23" s="66">
        <v>15</v>
      </c>
      <c r="K23" s="137">
        <v>12</v>
      </c>
      <c r="L23" s="138">
        <v>8</v>
      </c>
      <c r="M23" s="139">
        <v>7</v>
      </c>
      <c r="N23" s="140">
        <v>33</v>
      </c>
      <c r="O23" s="141">
        <v>29</v>
      </c>
      <c r="P23" s="142">
        <v>12</v>
      </c>
      <c r="Q23" s="73">
        <v>12</v>
      </c>
      <c r="R23" s="74">
        <v>10</v>
      </c>
      <c r="S23" s="75">
        <v>10</v>
      </c>
      <c r="T23" s="143">
        <v>15</v>
      </c>
      <c r="U23" s="77">
        <v>14</v>
      </c>
      <c r="V23" s="78">
        <v>14</v>
      </c>
      <c r="W23" s="5">
        <v>13</v>
      </c>
      <c r="X23" s="104">
        <v>13</v>
      </c>
      <c r="Y23" s="155">
        <v>13</v>
      </c>
      <c r="Z23" s="147">
        <v>15</v>
      </c>
      <c r="AA23" s="84">
        <v>14</v>
      </c>
      <c r="AB23" s="85">
        <v>5</v>
      </c>
      <c r="AC23" s="86">
        <v>4</v>
      </c>
      <c r="AD23" s="148">
        <v>10</v>
      </c>
      <c r="AE23" s="88">
        <v>10</v>
      </c>
      <c r="AF23" s="89">
        <v>31</v>
      </c>
      <c r="AG23" s="90">
        <v>30</v>
      </c>
      <c r="AH23" s="82">
        <v>2</v>
      </c>
      <c r="AI23" s="82">
        <v>2</v>
      </c>
      <c r="AJ23" s="149">
        <v>16</v>
      </c>
      <c r="AK23" s="149">
        <v>17</v>
      </c>
      <c r="AL23" s="150">
        <v>11</v>
      </c>
      <c r="AM23" s="93">
        <v>11</v>
      </c>
      <c r="AN23" s="94">
        <v>22</v>
      </c>
      <c r="AO23" s="94">
        <v>19</v>
      </c>
      <c r="AP23" s="95">
        <v>12</v>
      </c>
      <c r="AQ23" s="95">
        <v>11</v>
      </c>
      <c r="AR23" s="96">
        <v>22</v>
      </c>
      <c r="AS23" s="151">
        <v>20</v>
      </c>
      <c r="AT23" s="152">
        <v>11</v>
      </c>
      <c r="AU23" s="156">
        <v>10</v>
      </c>
      <c r="AV23" s="100">
        <v>13</v>
      </c>
      <c r="AW23" s="101">
        <v>11</v>
      </c>
      <c r="AX23" s="271">
        <v>4</v>
      </c>
      <c r="AY23" s="271">
        <v>3</v>
      </c>
      <c r="AZ23" s="102">
        <v>11</v>
      </c>
      <c r="BA23" s="157">
        <v>10</v>
      </c>
      <c r="BB23" s="104">
        <v>6</v>
      </c>
      <c r="BC23" s="104">
        <v>7</v>
      </c>
      <c r="BD23" s="105">
        <v>21</v>
      </c>
      <c r="BE23" s="105">
        <v>19</v>
      </c>
      <c r="BF23" s="106">
        <v>13</v>
      </c>
      <c r="BG23" s="107">
        <v>14</v>
      </c>
      <c r="BH23" s="153">
        <v>19</v>
      </c>
      <c r="BI23" s="158">
        <v>18</v>
      </c>
      <c r="BJ23" s="5">
        <v>6</v>
      </c>
      <c r="BK23" s="5">
        <v>4</v>
      </c>
      <c r="BL23" s="159">
        <v>10</v>
      </c>
      <c r="BM23" s="159">
        <v>10</v>
      </c>
    </row>
    <row r="24" spans="1:65" x14ac:dyDescent="0.2">
      <c r="A24" s="12">
        <v>45742</v>
      </c>
      <c r="B24" s="61">
        <v>8</v>
      </c>
      <c r="C24" s="61">
        <v>8</v>
      </c>
      <c r="D24" s="5">
        <v>14</v>
      </c>
      <c r="E24" s="5">
        <v>13</v>
      </c>
      <c r="F24" s="63">
        <v>14</v>
      </c>
      <c r="G24" s="63">
        <v>14</v>
      </c>
      <c r="H24" s="136">
        <v>6</v>
      </c>
      <c r="I24" s="136">
        <v>6</v>
      </c>
      <c r="J24" s="66">
        <v>6</v>
      </c>
      <c r="K24" s="137">
        <v>4</v>
      </c>
      <c r="L24" s="138">
        <v>34</v>
      </c>
      <c r="M24" s="139">
        <v>31</v>
      </c>
      <c r="N24" s="140">
        <v>25</v>
      </c>
      <c r="O24" s="141">
        <v>26</v>
      </c>
      <c r="P24" s="142">
        <v>5</v>
      </c>
      <c r="Q24" s="73">
        <v>4</v>
      </c>
      <c r="R24" s="74">
        <v>17</v>
      </c>
      <c r="S24" s="75">
        <v>16</v>
      </c>
      <c r="T24" s="143">
        <v>2</v>
      </c>
      <c r="U24" s="77">
        <v>2</v>
      </c>
      <c r="V24" s="78">
        <v>5</v>
      </c>
      <c r="W24" s="5">
        <v>4</v>
      </c>
      <c r="X24" s="104">
        <v>16</v>
      </c>
      <c r="Y24" s="155">
        <v>12</v>
      </c>
      <c r="Z24" s="147">
        <v>15</v>
      </c>
      <c r="AA24" s="84">
        <v>14</v>
      </c>
      <c r="AB24" s="85">
        <v>22</v>
      </c>
      <c r="AC24" s="86">
        <v>21</v>
      </c>
      <c r="AD24" s="148">
        <v>5</v>
      </c>
      <c r="AE24" s="88">
        <v>4</v>
      </c>
      <c r="AF24" s="89">
        <v>20</v>
      </c>
      <c r="AG24" s="90">
        <v>18</v>
      </c>
      <c r="AH24" s="82">
        <v>8</v>
      </c>
      <c r="AI24" s="82">
        <v>8</v>
      </c>
      <c r="AJ24" s="149">
        <v>11</v>
      </c>
      <c r="AK24" s="149">
        <v>10</v>
      </c>
      <c r="AL24" s="150">
        <v>12</v>
      </c>
      <c r="AM24" s="93">
        <v>11</v>
      </c>
      <c r="AN24" s="94">
        <v>28</v>
      </c>
      <c r="AO24" s="94">
        <v>26</v>
      </c>
      <c r="AP24" s="95">
        <v>14</v>
      </c>
      <c r="AQ24" s="95">
        <v>12</v>
      </c>
      <c r="AR24" s="96">
        <v>21</v>
      </c>
      <c r="AS24" s="151">
        <v>18</v>
      </c>
      <c r="AT24" s="152">
        <v>5</v>
      </c>
      <c r="AU24" s="156">
        <v>3</v>
      </c>
      <c r="AV24" s="100">
        <v>13</v>
      </c>
      <c r="AW24" s="101">
        <v>13</v>
      </c>
      <c r="AX24" s="271">
        <v>7</v>
      </c>
      <c r="AY24" s="271">
        <v>4</v>
      </c>
      <c r="AZ24" s="102">
        <v>8</v>
      </c>
      <c r="BA24" s="157">
        <v>8</v>
      </c>
      <c r="BB24" s="104">
        <v>13</v>
      </c>
      <c r="BC24" s="104">
        <v>14</v>
      </c>
      <c r="BD24" s="105">
        <v>15</v>
      </c>
      <c r="BE24" s="105">
        <v>14</v>
      </c>
      <c r="BF24" s="106">
        <v>11</v>
      </c>
      <c r="BG24" s="107">
        <v>11</v>
      </c>
      <c r="BH24" s="153">
        <v>19</v>
      </c>
      <c r="BI24" s="158">
        <v>18</v>
      </c>
      <c r="BJ24" s="5">
        <v>18</v>
      </c>
      <c r="BK24" s="5">
        <v>15</v>
      </c>
      <c r="BL24" s="159">
        <v>4</v>
      </c>
      <c r="BM24" s="159">
        <v>4</v>
      </c>
    </row>
    <row r="25" spans="1:65" x14ac:dyDescent="0.2">
      <c r="A25" s="12">
        <v>45743</v>
      </c>
      <c r="B25" s="61">
        <v>20</v>
      </c>
      <c r="C25" s="61">
        <v>20</v>
      </c>
      <c r="D25" s="5">
        <v>13</v>
      </c>
      <c r="E25" s="5">
        <v>10</v>
      </c>
      <c r="F25" s="63">
        <v>6</v>
      </c>
      <c r="G25" s="63">
        <v>6</v>
      </c>
      <c r="H25" s="136">
        <v>25</v>
      </c>
      <c r="I25" s="136">
        <v>23</v>
      </c>
      <c r="J25" s="66">
        <v>15</v>
      </c>
      <c r="K25" s="137">
        <v>12</v>
      </c>
      <c r="L25" s="138">
        <v>7</v>
      </c>
      <c r="M25" s="139">
        <v>7</v>
      </c>
      <c r="N25" s="140">
        <v>13</v>
      </c>
      <c r="O25" s="141">
        <v>13</v>
      </c>
      <c r="P25" s="142">
        <v>10</v>
      </c>
      <c r="Q25" s="73">
        <v>10</v>
      </c>
      <c r="R25" s="74">
        <v>14</v>
      </c>
      <c r="S25" s="75">
        <v>13</v>
      </c>
      <c r="T25" s="143">
        <v>9</v>
      </c>
      <c r="U25" s="77">
        <v>8</v>
      </c>
      <c r="V25" s="78">
        <v>16</v>
      </c>
      <c r="W25" s="5">
        <v>11</v>
      </c>
      <c r="X25" s="104">
        <v>7</v>
      </c>
      <c r="Y25" s="155">
        <v>6</v>
      </c>
      <c r="Z25" s="147">
        <v>8</v>
      </c>
      <c r="AA25" s="84">
        <v>8</v>
      </c>
      <c r="AB25" s="85">
        <v>18</v>
      </c>
      <c r="AC25" s="86">
        <v>16</v>
      </c>
      <c r="AD25" s="148">
        <v>15</v>
      </c>
      <c r="AE25" s="88">
        <v>14</v>
      </c>
      <c r="AF25" s="89">
        <v>25</v>
      </c>
      <c r="AG25" s="90">
        <v>26</v>
      </c>
      <c r="AH25" s="82">
        <v>8</v>
      </c>
      <c r="AI25" s="82">
        <v>9</v>
      </c>
      <c r="AJ25" s="149">
        <v>9</v>
      </c>
      <c r="AK25" s="149">
        <v>8</v>
      </c>
      <c r="AL25" s="150">
        <v>17</v>
      </c>
      <c r="AM25" s="93">
        <v>17</v>
      </c>
      <c r="AN25" s="94">
        <v>13</v>
      </c>
      <c r="AO25" s="94">
        <v>12</v>
      </c>
      <c r="AP25" s="95">
        <v>16</v>
      </c>
      <c r="AQ25" s="95">
        <v>15</v>
      </c>
      <c r="AR25" s="96">
        <v>28</v>
      </c>
      <c r="AS25" s="151">
        <v>26</v>
      </c>
      <c r="AT25" s="152">
        <v>11</v>
      </c>
      <c r="AU25" s="156">
        <v>12</v>
      </c>
      <c r="AV25" s="100">
        <v>5</v>
      </c>
      <c r="AW25" s="101">
        <v>5</v>
      </c>
      <c r="AX25" s="271">
        <v>8</v>
      </c>
      <c r="AY25" s="271">
        <v>7</v>
      </c>
      <c r="AZ25" s="102">
        <v>12</v>
      </c>
      <c r="BA25" s="157">
        <v>11</v>
      </c>
      <c r="BB25" s="104">
        <v>13</v>
      </c>
      <c r="BC25" s="104">
        <v>13</v>
      </c>
      <c r="BD25" s="105">
        <v>7</v>
      </c>
      <c r="BE25" s="105">
        <v>7</v>
      </c>
      <c r="BF25" s="106">
        <v>12</v>
      </c>
      <c r="BG25" s="107">
        <v>12</v>
      </c>
      <c r="BH25" s="153">
        <v>22</v>
      </c>
      <c r="BI25" s="158">
        <v>22</v>
      </c>
      <c r="BJ25" s="5">
        <v>15</v>
      </c>
      <c r="BK25" s="5">
        <v>13</v>
      </c>
      <c r="BL25" s="159">
        <v>2</v>
      </c>
      <c r="BM25" s="159">
        <v>2</v>
      </c>
    </row>
    <row r="26" spans="1:65" x14ac:dyDescent="0.2">
      <c r="A26" s="12">
        <v>45744</v>
      </c>
      <c r="B26" s="160">
        <v>17</v>
      </c>
      <c r="C26" s="160">
        <v>17</v>
      </c>
      <c r="D26" s="5">
        <v>15</v>
      </c>
      <c r="E26" s="5">
        <v>15</v>
      </c>
      <c r="F26" s="161">
        <v>14</v>
      </c>
      <c r="G26" s="161">
        <v>14</v>
      </c>
      <c r="H26" s="64">
        <v>21</v>
      </c>
      <c r="I26" s="64">
        <v>20</v>
      </c>
      <c r="J26" s="194">
        <v>14</v>
      </c>
      <c r="K26" s="195">
        <v>13</v>
      </c>
      <c r="L26" s="162">
        <v>46</v>
      </c>
      <c r="M26" s="163">
        <v>36</v>
      </c>
      <c r="N26" s="164">
        <v>30</v>
      </c>
      <c r="O26" s="165">
        <v>27</v>
      </c>
      <c r="P26" s="142">
        <v>14</v>
      </c>
      <c r="Q26" s="166">
        <v>13</v>
      </c>
      <c r="R26" s="167">
        <v>16</v>
      </c>
      <c r="S26" s="168">
        <v>14</v>
      </c>
      <c r="T26" s="143">
        <v>9</v>
      </c>
      <c r="U26" s="77">
        <v>9</v>
      </c>
      <c r="V26" s="78">
        <v>13</v>
      </c>
      <c r="W26" s="169">
        <v>10</v>
      </c>
      <c r="X26" s="104">
        <v>18</v>
      </c>
      <c r="Y26" s="155">
        <v>15</v>
      </c>
      <c r="Z26" s="170">
        <v>15</v>
      </c>
      <c r="AA26" s="170">
        <v>14</v>
      </c>
      <c r="AB26" s="171">
        <v>11</v>
      </c>
      <c r="AC26" s="171">
        <v>13</v>
      </c>
      <c r="AD26" s="148">
        <v>9</v>
      </c>
      <c r="AE26" s="88">
        <v>8</v>
      </c>
      <c r="AF26" s="89">
        <v>16</v>
      </c>
      <c r="AG26" s="172">
        <v>16</v>
      </c>
      <c r="AH26" s="82">
        <v>10</v>
      </c>
      <c r="AI26" s="82">
        <v>9</v>
      </c>
      <c r="AJ26" s="173">
        <v>8</v>
      </c>
      <c r="AK26" s="173">
        <v>7</v>
      </c>
      <c r="AL26" s="150">
        <v>13</v>
      </c>
      <c r="AM26" s="93">
        <v>11</v>
      </c>
      <c r="AN26" s="174">
        <v>27</v>
      </c>
      <c r="AO26" s="174">
        <v>26</v>
      </c>
      <c r="AP26" s="175">
        <v>22</v>
      </c>
      <c r="AQ26" s="175">
        <v>21</v>
      </c>
      <c r="AR26" s="176">
        <v>27</v>
      </c>
      <c r="AS26" s="176">
        <v>23</v>
      </c>
      <c r="AT26" s="98">
        <v>14</v>
      </c>
      <c r="AU26" s="177">
        <v>12</v>
      </c>
      <c r="AV26" s="178">
        <v>14</v>
      </c>
      <c r="AW26" s="179">
        <v>13</v>
      </c>
      <c r="AX26" s="271">
        <v>7</v>
      </c>
      <c r="AY26" s="271">
        <v>6</v>
      </c>
      <c r="AZ26" s="196" t="s">
        <v>5</v>
      </c>
      <c r="BA26" s="103" t="s">
        <v>5</v>
      </c>
      <c r="BB26" s="160">
        <v>16</v>
      </c>
      <c r="BC26" s="160">
        <v>17</v>
      </c>
      <c r="BD26" s="105">
        <v>14</v>
      </c>
      <c r="BE26" s="180">
        <v>14</v>
      </c>
      <c r="BF26" s="106">
        <v>14</v>
      </c>
      <c r="BG26" s="106">
        <v>13</v>
      </c>
      <c r="BH26" s="181">
        <v>22</v>
      </c>
      <c r="BI26" s="109">
        <v>21</v>
      </c>
      <c r="BJ26" s="5" t="s">
        <v>5</v>
      </c>
      <c r="BK26" s="5" t="s">
        <v>5</v>
      </c>
      <c r="BL26" s="154">
        <v>12</v>
      </c>
      <c r="BM26" s="154">
        <v>10</v>
      </c>
    </row>
    <row r="27" spans="1:65" x14ac:dyDescent="0.2">
      <c r="A27" s="14"/>
      <c r="B27" s="15">
        <v>81</v>
      </c>
      <c r="C27" s="15">
        <v>79</v>
      </c>
      <c r="D27" s="15">
        <v>65</v>
      </c>
      <c r="E27" s="15">
        <v>59</v>
      </c>
      <c r="F27" s="15">
        <v>65</v>
      </c>
      <c r="G27" s="15">
        <v>62</v>
      </c>
      <c r="H27" s="182">
        <v>101</v>
      </c>
      <c r="I27" s="15">
        <v>96</v>
      </c>
      <c r="J27" s="183">
        <v>64</v>
      </c>
      <c r="K27" s="16">
        <v>51</v>
      </c>
      <c r="L27" s="15">
        <v>143</v>
      </c>
      <c r="M27" s="15">
        <v>122</v>
      </c>
      <c r="N27" s="15">
        <v>115</v>
      </c>
      <c r="O27" s="15">
        <v>108</v>
      </c>
      <c r="P27" s="15">
        <v>53</v>
      </c>
      <c r="Q27" s="15">
        <v>52</v>
      </c>
      <c r="R27" s="183">
        <v>57</v>
      </c>
      <c r="S27" s="16">
        <v>53</v>
      </c>
      <c r="T27" s="16">
        <v>53</v>
      </c>
      <c r="U27" s="15">
        <v>50</v>
      </c>
      <c r="V27" s="16">
        <v>65</v>
      </c>
      <c r="W27" s="15">
        <v>52</v>
      </c>
      <c r="X27" s="16">
        <v>69</v>
      </c>
      <c r="Y27" s="15">
        <v>57</v>
      </c>
      <c r="Z27" s="16">
        <v>66</v>
      </c>
      <c r="AA27" s="15">
        <v>62</v>
      </c>
      <c r="AB27" s="16">
        <v>76</v>
      </c>
      <c r="AC27" s="15">
        <v>75</v>
      </c>
      <c r="AD27" s="16">
        <v>50</v>
      </c>
      <c r="AE27" s="15">
        <v>47</v>
      </c>
      <c r="AF27" s="16">
        <v>123</v>
      </c>
      <c r="AG27" s="15">
        <v>123</v>
      </c>
      <c r="AH27" s="185">
        <v>38</v>
      </c>
      <c r="AI27" s="185">
        <v>37</v>
      </c>
      <c r="AJ27" s="16">
        <v>52</v>
      </c>
      <c r="AK27" s="15">
        <v>50</v>
      </c>
      <c r="AL27" s="16">
        <v>69</v>
      </c>
      <c r="AM27" s="15">
        <v>66</v>
      </c>
      <c r="AN27" s="16">
        <v>116</v>
      </c>
      <c r="AO27" s="15">
        <v>108</v>
      </c>
      <c r="AP27" s="16">
        <v>84</v>
      </c>
      <c r="AQ27" s="15">
        <v>80</v>
      </c>
      <c r="AR27" s="16">
        <v>123</v>
      </c>
      <c r="AS27" s="15">
        <v>110</v>
      </c>
      <c r="AT27" s="188">
        <v>58</v>
      </c>
      <c r="AU27" s="189">
        <v>53</v>
      </c>
      <c r="AV27" s="15">
        <v>61</v>
      </c>
      <c r="AW27" s="190">
        <v>57</v>
      </c>
      <c r="AX27" s="15">
        <v>37</v>
      </c>
      <c r="AY27" s="15">
        <v>29</v>
      </c>
      <c r="AZ27" s="15">
        <v>44</v>
      </c>
      <c r="BA27" s="187">
        <v>41</v>
      </c>
      <c r="BB27" s="15">
        <v>61</v>
      </c>
      <c r="BC27" s="15">
        <v>64</v>
      </c>
      <c r="BD27" s="15">
        <v>75</v>
      </c>
      <c r="BE27" s="15">
        <v>72</v>
      </c>
      <c r="BF27" s="182">
        <v>64</v>
      </c>
      <c r="BG27" s="15">
        <v>63</v>
      </c>
      <c r="BH27" s="191">
        <v>107</v>
      </c>
      <c r="BI27" s="192">
        <v>104</v>
      </c>
      <c r="BJ27" s="15">
        <v>57</v>
      </c>
      <c r="BK27" s="15">
        <v>47</v>
      </c>
      <c r="BL27" s="15">
        <v>37</v>
      </c>
      <c r="BM27" s="15">
        <v>33</v>
      </c>
    </row>
    <row r="28" spans="1:65" x14ac:dyDescent="0.2">
      <c r="A28" s="12">
        <v>45747</v>
      </c>
      <c r="B28" s="61">
        <v>13</v>
      </c>
      <c r="C28" s="61">
        <v>12</v>
      </c>
      <c r="D28" s="5">
        <v>14</v>
      </c>
      <c r="E28" s="5">
        <v>12</v>
      </c>
      <c r="F28" s="63">
        <v>12</v>
      </c>
      <c r="G28" s="63">
        <v>12</v>
      </c>
      <c r="H28" s="136">
        <v>23</v>
      </c>
      <c r="I28" s="136">
        <v>22</v>
      </c>
      <c r="J28" s="66">
        <v>14</v>
      </c>
      <c r="K28" s="137">
        <v>13</v>
      </c>
      <c r="L28" s="138">
        <v>38</v>
      </c>
      <c r="M28" s="139">
        <v>34</v>
      </c>
      <c r="N28" s="140">
        <v>27</v>
      </c>
      <c r="O28" s="141">
        <v>25</v>
      </c>
      <c r="P28" s="142">
        <v>12</v>
      </c>
      <c r="Q28" s="73">
        <v>10</v>
      </c>
      <c r="R28" s="74">
        <v>16</v>
      </c>
      <c r="S28" s="75">
        <v>15</v>
      </c>
      <c r="T28" s="143">
        <v>11</v>
      </c>
      <c r="U28" s="77">
        <v>3</v>
      </c>
      <c r="V28" s="78">
        <v>16</v>
      </c>
      <c r="W28" s="5">
        <v>16</v>
      </c>
      <c r="X28" s="104">
        <v>16</v>
      </c>
      <c r="Y28" s="155">
        <v>15</v>
      </c>
      <c r="Z28" s="147">
        <v>16</v>
      </c>
      <c r="AA28" s="84">
        <v>15</v>
      </c>
      <c r="AB28" s="85">
        <v>23</v>
      </c>
      <c r="AC28" s="86">
        <v>20</v>
      </c>
      <c r="AD28" s="148">
        <v>15</v>
      </c>
      <c r="AE28" s="88">
        <v>13</v>
      </c>
      <c r="AF28" s="89">
        <v>35</v>
      </c>
      <c r="AG28" s="90">
        <v>37</v>
      </c>
      <c r="AH28" s="82">
        <v>9</v>
      </c>
      <c r="AI28" s="82">
        <v>11</v>
      </c>
      <c r="AJ28" s="149">
        <v>14</v>
      </c>
      <c r="AK28" s="149">
        <v>11</v>
      </c>
      <c r="AL28" s="150">
        <v>15</v>
      </c>
      <c r="AM28" s="93">
        <v>16</v>
      </c>
      <c r="AN28" s="94">
        <v>25</v>
      </c>
      <c r="AO28" s="94">
        <v>22</v>
      </c>
      <c r="AP28" s="95">
        <v>25</v>
      </c>
      <c r="AQ28" s="95">
        <v>15</v>
      </c>
      <c r="AR28" s="96">
        <v>24</v>
      </c>
      <c r="AS28" s="151">
        <v>25</v>
      </c>
      <c r="AT28" s="152">
        <v>11</v>
      </c>
      <c r="AU28" s="156">
        <v>12</v>
      </c>
      <c r="AV28" s="100">
        <v>12</v>
      </c>
      <c r="AW28" s="101">
        <v>13</v>
      </c>
      <c r="AX28" s="271">
        <v>7</v>
      </c>
      <c r="AY28" s="271">
        <v>6</v>
      </c>
      <c r="AZ28" s="102">
        <v>21</v>
      </c>
      <c r="BA28" s="157">
        <v>19</v>
      </c>
      <c r="BB28" s="104">
        <v>16</v>
      </c>
      <c r="BC28" s="104">
        <v>15</v>
      </c>
      <c r="BD28" s="105">
        <v>19</v>
      </c>
      <c r="BE28" s="105">
        <v>16</v>
      </c>
      <c r="BF28" s="106">
        <v>13</v>
      </c>
      <c r="BG28" s="107">
        <v>12</v>
      </c>
      <c r="BH28" s="153">
        <v>27</v>
      </c>
      <c r="BI28" s="158">
        <v>25</v>
      </c>
      <c r="BJ28" s="5">
        <v>18</v>
      </c>
      <c r="BK28" s="5">
        <v>15</v>
      </c>
      <c r="BL28" s="154">
        <v>11</v>
      </c>
      <c r="BM28" s="154">
        <v>11</v>
      </c>
    </row>
    <row r="29" spans="1:65" x14ac:dyDescent="0.2">
      <c r="A29" s="4"/>
      <c r="B29" s="61" t="s">
        <v>5</v>
      </c>
      <c r="C29" s="61" t="s">
        <v>5</v>
      </c>
      <c r="D29" s="5" t="s">
        <v>5</v>
      </c>
      <c r="E29" s="5" t="s">
        <v>5</v>
      </c>
      <c r="F29" s="63" t="s">
        <v>5</v>
      </c>
      <c r="G29" s="63" t="s">
        <v>5</v>
      </c>
      <c r="H29" s="136" t="s">
        <v>5</v>
      </c>
      <c r="I29" s="136" t="s">
        <v>5</v>
      </c>
      <c r="J29" s="66" t="s">
        <v>5</v>
      </c>
      <c r="K29" s="137" t="s">
        <v>5</v>
      </c>
      <c r="L29" s="138" t="s">
        <v>5</v>
      </c>
      <c r="M29" s="139" t="s">
        <v>5</v>
      </c>
      <c r="N29" s="140" t="s">
        <v>5</v>
      </c>
      <c r="O29" s="141" t="s">
        <v>5</v>
      </c>
      <c r="P29" s="142" t="s">
        <v>5</v>
      </c>
      <c r="Q29" s="73" t="s">
        <v>5</v>
      </c>
      <c r="R29" s="74" t="s">
        <v>5</v>
      </c>
      <c r="S29" s="75" t="s">
        <v>5</v>
      </c>
      <c r="T29" s="143" t="s">
        <v>5</v>
      </c>
      <c r="U29" s="77" t="s">
        <v>5</v>
      </c>
      <c r="V29" s="78" t="s">
        <v>5</v>
      </c>
      <c r="W29" s="5" t="s">
        <v>5</v>
      </c>
      <c r="X29" s="104" t="s">
        <v>5</v>
      </c>
      <c r="Y29" s="155" t="s">
        <v>5</v>
      </c>
      <c r="Z29" s="147" t="s">
        <v>5</v>
      </c>
      <c r="AA29" s="84" t="s">
        <v>5</v>
      </c>
      <c r="AB29" s="85" t="s">
        <v>5</v>
      </c>
      <c r="AC29" s="86" t="s">
        <v>5</v>
      </c>
      <c r="AD29" s="148" t="s">
        <v>5</v>
      </c>
      <c r="AE29" s="88" t="s">
        <v>5</v>
      </c>
      <c r="AF29" s="89" t="s">
        <v>5</v>
      </c>
      <c r="AG29" s="90" t="s">
        <v>5</v>
      </c>
      <c r="AH29" s="82" t="s">
        <v>5</v>
      </c>
      <c r="AI29" s="82" t="s">
        <v>5</v>
      </c>
      <c r="AJ29" s="149" t="s">
        <v>5</v>
      </c>
      <c r="AK29" s="149" t="s">
        <v>5</v>
      </c>
      <c r="AL29" s="150" t="s">
        <v>5</v>
      </c>
      <c r="AM29" s="93" t="s">
        <v>5</v>
      </c>
      <c r="AN29" s="94" t="s">
        <v>5</v>
      </c>
      <c r="AO29" s="94" t="s">
        <v>5</v>
      </c>
      <c r="AP29" s="95" t="s">
        <v>5</v>
      </c>
      <c r="AQ29" s="95" t="s">
        <v>5</v>
      </c>
      <c r="AR29" s="96" t="s">
        <v>5</v>
      </c>
      <c r="AS29" s="151" t="s">
        <v>5</v>
      </c>
      <c r="AT29" s="152" t="s">
        <v>5</v>
      </c>
      <c r="AU29" s="156" t="s">
        <v>5</v>
      </c>
      <c r="AV29" s="100" t="s">
        <v>5</v>
      </c>
      <c r="AW29" s="101" t="s">
        <v>5</v>
      </c>
      <c r="AX29" s="271" t="s">
        <v>5</v>
      </c>
      <c r="AY29" s="271" t="s">
        <v>5</v>
      </c>
      <c r="AZ29" s="102" t="s">
        <v>5</v>
      </c>
      <c r="BA29" s="157" t="s">
        <v>5</v>
      </c>
      <c r="BB29" s="104" t="s">
        <v>5</v>
      </c>
      <c r="BC29" s="104" t="s">
        <v>5</v>
      </c>
      <c r="BD29" s="105" t="s">
        <v>5</v>
      </c>
      <c r="BE29" s="105" t="s">
        <v>5</v>
      </c>
      <c r="BF29" s="106" t="s">
        <v>5</v>
      </c>
      <c r="BG29" s="107" t="s">
        <v>5</v>
      </c>
      <c r="BH29" s="153" t="s">
        <v>5</v>
      </c>
      <c r="BI29" s="158" t="s">
        <v>5</v>
      </c>
      <c r="BJ29" s="5" t="s">
        <v>5</v>
      </c>
      <c r="BK29" s="5" t="s">
        <v>5</v>
      </c>
      <c r="BL29" s="159" t="s">
        <v>5</v>
      </c>
      <c r="BM29" s="159" t="s">
        <v>5</v>
      </c>
    </row>
    <row r="30" spans="1:65" x14ac:dyDescent="0.2">
      <c r="A30" s="4"/>
      <c r="B30" s="61" t="s">
        <v>5</v>
      </c>
      <c r="C30" s="61" t="s">
        <v>5</v>
      </c>
      <c r="D30" s="5" t="s">
        <v>5</v>
      </c>
      <c r="E30" s="5" t="s">
        <v>5</v>
      </c>
      <c r="F30" s="63" t="s">
        <v>5</v>
      </c>
      <c r="G30" s="63" t="s">
        <v>5</v>
      </c>
      <c r="H30" s="136" t="s">
        <v>5</v>
      </c>
      <c r="I30" s="136" t="s">
        <v>5</v>
      </c>
      <c r="J30" s="66" t="s">
        <v>5</v>
      </c>
      <c r="K30" s="137" t="s">
        <v>5</v>
      </c>
      <c r="L30" s="138" t="s">
        <v>5</v>
      </c>
      <c r="M30" s="139" t="s">
        <v>5</v>
      </c>
      <c r="N30" s="140" t="s">
        <v>5</v>
      </c>
      <c r="O30" s="141" t="s">
        <v>5</v>
      </c>
      <c r="P30" s="142" t="s">
        <v>5</v>
      </c>
      <c r="Q30" s="73" t="s">
        <v>5</v>
      </c>
      <c r="R30" s="74" t="s">
        <v>5</v>
      </c>
      <c r="S30" s="75" t="s">
        <v>5</v>
      </c>
      <c r="T30" s="143" t="s">
        <v>5</v>
      </c>
      <c r="U30" s="77" t="s">
        <v>5</v>
      </c>
      <c r="V30" s="78" t="s">
        <v>5</v>
      </c>
      <c r="W30" s="5" t="s">
        <v>5</v>
      </c>
      <c r="X30" s="104" t="s">
        <v>5</v>
      </c>
      <c r="Y30" s="155" t="s">
        <v>5</v>
      </c>
      <c r="Z30" s="147" t="s">
        <v>5</v>
      </c>
      <c r="AA30" s="84" t="s">
        <v>5</v>
      </c>
      <c r="AB30" s="85" t="s">
        <v>5</v>
      </c>
      <c r="AC30" s="86" t="s">
        <v>5</v>
      </c>
      <c r="AD30" s="148" t="s">
        <v>5</v>
      </c>
      <c r="AE30" s="88" t="s">
        <v>5</v>
      </c>
      <c r="AF30" s="89" t="s">
        <v>5</v>
      </c>
      <c r="AG30" s="90" t="s">
        <v>5</v>
      </c>
      <c r="AH30" s="82" t="s">
        <v>5</v>
      </c>
      <c r="AI30" s="82" t="s">
        <v>5</v>
      </c>
      <c r="AJ30" s="149" t="s">
        <v>5</v>
      </c>
      <c r="AK30" s="149" t="s">
        <v>5</v>
      </c>
      <c r="AL30" s="150" t="s">
        <v>5</v>
      </c>
      <c r="AM30" s="93" t="s">
        <v>5</v>
      </c>
      <c r="AN30" s="94" t="s">
        <v>5</v>
      </c>
      <c r="AO30" s="94" t="s">
        <v>5</v>
      </c>
      <c r="AP30" s="95" t="s">
        <v>5</v>
      </c>
      <c r="AQ30" s="95" t="s">
        <v>5</v>
      </c>
      <c r="AR30" s="96" t="s">
        <v>5</v>
      </c>
      <c r="AS30" s="151" t="s">
        <v>5</v>
      </c>
      <c r="AT30" s="152" t="s">
        <v>5</v>
      </c>
      <c r="AU30" s="156" t="s">
        <v>5</v>
      </c>
      <c r="AV30" s="100" t="s">
        <v>5</v>
      </c>
      <c r="AW30" s="101" t="s">
        <v>5</v>
      </c>
      <c r="AX30" s="271" t="s">
        <v>5</v>
      </c>
      <c r="AY30" s="271" t="s">
        <v>5</v>
      </c>
      <c r="AZ30" s="102" t="s">
        <v>5</v>
      </c>
      <c r="BA30" s="157" t="s">
        <v>5</v>
      </c>
      <c r="BB30" s="104" t="s">
        <v>5</v>
      </c>
      <c r="BC30" s="104" t="s">
        <v>5</v>
      </c>
      <c r="BD30" s="105" t="s">
        <v>5</v>
      </c>
      <c r="BE30" s="105" t="s">
        <v>5</v>
      </c>
      <c r="BF30" s="106" t="s">
        <v>5</v>
      </c>
      <c r="BG30" s="107" t="s">
        <v>5</v>
      </c>
      <c r="BH30" s="153" t="s">
        <v>5</v>
      </c>
      <c r="BI30" s="158" t="s">
        <v>5</v>
      </c>
      <c r="BJ30" s="5" t="s">
        <v>5</v>
      </c>
      <c r="BK30" s="5" t="s">
        <v>5</v>
      </c>
      <c r="BL30" s="159" t="s">
        <v>5</v>
      </c>
      <c r="BM30" s="159" t="s">
        <v>5</v>
      </c>
    </row>
    <row r="31" spans="1:65" ht="17" thickBot="1" x14ac:dyDescent="0.25">
      <c r="A31" s="4"/>
      <c r="B31" s="61" t="s">
        <v>5</v>
      </c>
      <c r="C31" s="61" t="s">
        <v>5</v>
      </c>
      <c r="D31" s="5" t="s">
        <v>5</v>
      </c>
      <c r="E31" s="5" t="s">
        <v>5</v>
      </c>
      <c r="F31" s="63" t="s">
        <v>5</v>
      </c>
      <c r="G31" s="63" t="s">
        <v>5</v>
      </c>
      <c r="H31" s="136" t="s">
        <v>5</v>
      </c>
      <c r="I31" s="136" t="s">
        <v>5</v>
      </c>
      <c r="J31" s="66" t="s">
        <v>5</v>
      </c>
      <c r="K31" s="137" t="s">
        <v>5</v>
      </c>
      <c r="L31" s="138" t="s">
        <v>5</v>
      </c>
      <c r="M31" s="139" t="s">
        <v>5</v>
      </c>
      <c r="N31" s="140" t="s">
        <v>5</v>
      </c>
      <c r="O31" s="141" t="s">
        <v>5</v>
      </c>
      <c r="P31" s="142" t="s">
        <v>5</v>
      </c>
      <c r="Q31" s="73" t="s">
        <v>5</v>
      </c>
      <c r="R31" s="74" t="s">
        <v>5</v>
      </c>
      <c r="S31" s="75" t="s">
        <v>5</v>
      </c>
      <c r="T31" s="143" t="s">
        <v>5</v>
      </c>
      <c r="U31" s="77" t="s">
        <v>5</v>
      </c>
      <c r="V31" s="78" t="s">
        <v>5</v>
      </c>
      <c r="W31" s="5" t="s">
        <v>5</v>
      </c>
      <c r="X31" s="104" t="s">
        <v>5</v>
      </c>
      <c r="Y31" s="155" t="s">
        <v>5</v>
      </c>
      <c r="Z31" s="147" t="s">
        <v>5</v>
      </c>
      <c r="AA31" s="84" t="s">
        <v>5</v>
      </c>
      <c r="AB31" s="85" t="s">
        <v>5</v>
      </c>
      <c r="AC31" s="86" t="s">
        <v>5</v>
      </c>
      <c r="AD31" s="148" t="s">
        <v>5</v>
      </c>
      <c r="AE31" s="88" t="s">
        <v>5</v>
      </c>
      <c r="AF31" s="89" t="s">
        <v>5</v>
      </c>
      <c r="AG31" s="90" t="s">
        <v>5</v>
      </c>
      <c r="AH31" s="82" t="s">
        <v>5</v>
      </c>
      <c r="AI31" s="82" t="s">
        <v>5</v>
      </c>
      <c r="AJ31" s="149" t="s">
        <v>5</v>
      </c>
      <c r="AK31" s="149" t="s">
        <v>5</v>
      </c>
      <c r="AL31" s="150" t="s">
        <v>5</v>
      </c>
      <c r="AM31" s="93" t="s">
        <v>5</v>
      </c>
      <c r="AN31" s="94" t="s">
        <v>5</v>
      </c>
      <c r="AO31" s="94" t="s">
        <v>5</v>
      </c>
      <c r="AP31" s="95" t="s">
        <v>5</v>
      </c>
      <c r="AQ31" s="95" t="s">
        <v>5</v>
      </c>
      <c r="AR31" s="96" t="s">
        <v>5</v>
      </c>
      <c r="AS31" s="151" t="s">
        <v>5</v>
      </c>
      <c r="AT31" s="152" t="s">
        <v>5</v>
      </c>
      <c r="AU31" s="156" t="s">
        <v>5</v>
      </c>
      <c r="AV31" s="100" t="s">
        <v>5</v>
      </c>
      <c r="AW31" s="101" t="s">
        <v>5</v>
      </c>
      <c r="AX31" s="271" t="s">
        <v>5</v>
      </c>
      <c r="AY31" s="271" t="s">
        <v>5</v>
      </c>
      <c r="AZ31" s="102" t="s">
        <v>5</v>
      </c>
      <c r="BA31" s="157" t="s">
        <v>5</v>
      </c>
      <c r="BB31" s="104" t="s">
        <v>5</v>
      </c>
      <c r="BC31" s="104" t="s">
        <v>5</v>
      </c>
      <c r="BD31" s="105" t="s">
        <v>5</v>
      </c>
      <c r="BE31" s="105" t="s">
        <v>5</v>
      </c>
      <c r="BF31" s="106" t="s">
        <v>5</v>
      </c>
      <c r="BG31" s="107" t="s">
        <v>5</v>
      </c>
      <c r="BH31" s="153" t="s">
        <v>5</v>
      </c>
      <c r="BI31" s="158" t="s">
        <v>5</v>
      </c>
      <c r="BJ31" s="5" t="s">
        <v>5</v>
      </c>
      <c r="BK31" s="5" t="s">
        <v>5</v>
      </c>
      <c r="BL31" s="159" t="s">
        <v>5</v>
      </c>
      <c r="BM31" s="159" t="s">
        <v>5</v>
      </c>
    </row>
    <row r="32" spans="1:65" ht="17" thickTop="1" x14ac:dyDescent="0.2">
      <c r="A32" s="4"/>
      <c r="B32" s="61" t="s">
        <v>5</v>
      </c>
      <c r="C32" s="61" t="s">
        <v>5</v>
      </c>
      <c r="D32" s="5" t="s">
        <v>5</v>
      </c>
      <c r="E32" s="5" t="s">
        <v>5</v>
      </c>
      <c r="F32" s="63" t="s">
        <v>5</v>
      </c>
      <c r="G32" s="63" t="s">
        <v>5</v>
      </c>
      <c r="H32" s="136" t="s">
        <v>5</v>
      </c>
      <c r="I32" s="136" t="s">
        <v>5</v>
      </c>
      <c r="J32" s="66" t="s">
        <v>5</v>
      </c>
      <c r="K32" s="137" t="s">
        <v>5</v>
      </c>
      <c r="L32" s="138" t="s">
        <v>5</v>
      </c>
      <c r="M32" s="139" t="s">
        <v>5</v>
      </c>
      <c r="N32" s="140" t="s">
        <v>5</v>
      </c>
      <c r="O32" s="141" t="s">
        <v>5</v>
      </c>
      <c r="P32" s="142" t="s">
        <v>5</v>
      </c>
      <c r="Q32" s="73" t="s">
        <v>5</v>
      </c>
      <c r="R32" s="74" t="s">
        <v>5</v>
      </c>
      <c r="S32" s="75" t="s">
        <v>5</v>
      </c>
      <c r="T32" s="143" t="s">
        <v>5</v>
      </c>
      <c r="U32" s="77" t="s">
        <v>5</v>
      </c>
      <c r="V32" s="78" t="s">
        <v>5</v>
      </c>
      <c r="W32" s="5" t="s">
        <v>5</v>
      </c>
      <c r="X32" s="104" t="s">
        <v>5</v>
      </c>
      <c r="Y32" s="155" t="s">
        <v>5</v>
      </c>
      <c r="Z32" s="147" t="s">
        <v>5</v>
      </c>
      <c r="AA32" s="84" t="s">
        <v>5</v>
      </c>
      <c r="AB32" s="85" t="s">
        <v>5</v>
      </c>
      <c r="AC32" s="86" t="s">
        <v>5</v>
      </c>
      <c r="AD32" s="148" t="s">
        <v>5</v>
      </c>
      <c r="AE32" s="88" t="s">
        <v>5</v>
      </c>
      <c r="AF32" s="89" t="s">
        <v>5</v>
      </c>
      <c r="AG32" s="90" t="s">
        <v>5</v>
      </c>
      <c r="AH32" s="82" t="s">
        <v>5</v>
      </c>
      <c r="AI32" s="82" t="s">
        <v>5</v>
      </c>
      <c r="AJ32" s="149" t="s">
        <v>5</v>
      </c>
      <c r="AK32" s="149" t="s">
        <v>5</v>
      </c>
      <c r="AL32" s="150" t="s">
        <v>5</v>
      </c>
      <c r="AM32" s="93" t="s">
        <v>5</v>
      </c>
      <c r="AN32" s="94" t="s">
        <v>5</v>
      </c>
      <c r="AO32" s="94" t="s">
        <v>5</v>
      </c>
      <c r="AP32" s="95" t="s">
        <v>5</v>
      </c>
      <c r="AQ32" s="95" t="s">
        <v>5</v>
      </c>
      <c r="AR32" s="96" t="s">
        <v>5</v>
      </c>
      <c r="AS32" s="151" t="s">
        <v>5</v>
      </c>
      <c r="AT32" s="152" t="s">
        <v>5</v>
      </c>
      <c r="AU32" s="156" t="s">
        <v>5</v>
      </c>
      <c r="AV32" s="100" t="s">
        <v>5</v>
      </c>
      <c r="AW32" s="101" t="s">
        <v>5</v>
      </c>
      <c r="AX32" s="271" t="s">
        <v>5</v>
      </c>
      <c r="AY32" s="271" t="s">
        <v>5</v>
      </c>
      <c r="AZ32" s="23">
        <v>25</v>
      </c>
      <c r="BA32" s="157" t="s">
        <v>5</v>
      </c>
      <c r="BB32" s="104" t="s">
        <v>5</v>
      </c>
      <c r="BC32" s="104" t="s">
        <v>5</v>
      </c>
      <c r="BD32" s="105" t="s">
        <v>5</v>
      </c>
      <c r="BE32" s="105" t="s">
        <v>5</v>
      </c>
      <c r="BF32" s="106" t="s">
        <v>5</v>
      </c>
      <c r="BG32" s="107" t="s">
        <v>5</v>
      </c>
      <c r="BH32" s="153" t="s">
        <v>5</v>
      </c>
      <c r="BI32" s="158" t="s">
        <v>5</v>
      </c>
      <c r="BJ32" s="5" t="s">
        <v>5</v>
      </c>
      <c r="BK32" s="5" t="s">
        <v>5</v>
      </c>
      <c r="BL32" s="159" t="s">
        <v>5</v>
      </c>
      <c r="BM32" s="159" t="s">
        <v>5</v>
      </c>
    </row>
    <row r="33" spans="1:65" x14ac:dyDescent="0.2">
      <c r="A33" s="4"/>
      <c r="B33" s="15">
        <v>13</v>
      </c>
      <c r="C33" s="15">
        <v>12</v>
      </c>
      <c r="D33" s="15">
        <v>14</v>
      </c>
      <c r="E33" s="15">
        <v>12</v>
      </c>
      <c r="F33" s="15">
        <v>12</v>
      </c>
      <c r="G33" s="15">
        <v>12</v>
      </c>
      <c r="H33" s="182">
        <v>23</v>
      </c>
      <c r="I33" s="15">
        <v>22</v>
      </c>
      <c r="J33" s="183">
        <v>14</v>
      </c>
      <c r="K33" s="16">
        <v>13</v>
      </c>
      <c r="L33" s="15">
        <v>38</v>
      </c>
      <c r="M33" s="15">
        <v>34</v>
      </c>
      <c r="N33" s="15">
        <v>27</v>
      </c>
      <c r="O33" s="15">
        <v>25</v>
      </c>
      <c r="P33" s="15">
        <v>12</v>
      </c>
      <c r="Q33" s="15">
        <v>10</v>
      </c>
      <c r="R33" s="183">
        <v>16</v>
      </c>
      <c r="S33" s="16">
        <v>15</v>
      </c>
      <c r="T33" s="16">
        <v>11</v>
      </c>
      <c r="U33" s="15">
        <v>3</v>
      </c>
      <c r="V33" s="183">
        <v>16</v>
      </c>
      <c r="W33" s="15">
        <v>16</v>
      </c>
      <c r="X33" s="16">
        <v>16</v>
      </c>
      <c r="Y33" s="190">
        <v>15</v>
      </c>
      <c r="Z33" s="183">
        <v>16</v>
      </c>
      <c r="AA33" s="15">
        <v>15</v>
      </c>
      <c r="AB33" s="198">
        <v>23</v>
      </c>
      <c r="AC33" s="15">
        <v>20</v>
      </c>
      <c r="AD33" s="15">
        <v>15</v>
      </c>
      <c r="AE33" s="186">
        <v>13</v>
      </c>
      <c r="AF33" s="183">
        <v>35</v>
      </c>
      <c r="AG33" s="15">
        <v>37</v>
      </c>
      <c r="AH33" s="185">
        <v>9</v>
      </c>
      <c r="AI33" s="185">
        <v>11</v>
      </c>
      <c r="AJ33" s="15">
        <v>14</v>
      </c>
      <c r="AK33" s="15">
        <v>11</v>
      </c>
      <c r="AL33" s="15">
        <v>15</v>
      </c>
      <c r="AM33" s="187">
        <v>16</v>
      </c>
      <c r="AN33" s="15">
        <v>25</v>
      </c>
      <c r="AO33" s="15">
        <v>22</v>
      </c>
      <c r="AP33" s="15">
        <v>25</v>
      </c>
      <c r="AQ33" s="15">
        <v>15</v>
      </c>
      <c r="AR33" s="183">
        <v>24</v>
      </c>
      <c r="AS33" s="15">
        <v>25</v>
      </c>
      <c r="AT33" s="188">
        <v>11</v>
      </c>
      <c r="AU33" s="189">
        <v>12</v>
      </c>
      <c r="AV33" s="15">
        <v>12</v>
      </c>
      <c r="AW33" s="190">
        <v>13</v>
      </c>
      <c r="AX33" s="15">
        <v>7</v>
      </c>
      <c r="AY33" s="15">
        <v>6</v>
      </c>
      <c r="AZ33" s="15">
        <v>46</v>
      </c>
      <c r="BA33" s="187">
        <v>19</v>
      </c>
      <c r="BB33" s="15">
        <v>16</v>
      </c>
      <c r="BC33" s="15">
        <v>15</v>
      </c>
      <c r="BD33" s="15">
        <v>19</v>
      </c>
      <c r="BE33" s="15">
        <v>16</v>
      </c>
      <c r="BF33" s="182">
        <v>13</v>
      </c>
      <c r="BG33" s="15">
        <v>12</v>
      </c>
      <c r="BH33" s="191">
        <v>27</v>
      </c>
      <c r="BI33" s="192">
        <v>25</v>
      </c>
      <c r="BJ33" s="15">
        <v>18</v>
      </c>
      <c r="BK33" s="15">
        <v>15</v>
      </c>
      <c r="BL33" s="15">
        <v>11</v>
      </c>
      <c r="BM33" s="15">
        <v>11</v>
      </c>
    </row>
    <row r="34" spans="1:65" ht="17" thickBot="1" x14ac:dyDescent="0.25">
      <c r="A34" s="4"/>
      <c r="B34" s="199" t="s">
        <v>5</v>
      </c>
      <c r="C34" s="199" t="s">
        <v>5</v>
      </c>
      <c r="D34" s="18" t="s">
        <v>5</v>
      </c>
      <c r="E34" s="18" t="s">
        <v>5</v>
      </c>
      <c r="F34" s="200" t="s">
        <v>5</v>
      </c>
      <c r="G34" s="200" t="s">
        <v>5</v>
      </c>
      <c r="H34" s="201" t="s">
        <v>5</v>
      </c>
      <c r="I34" s="201" t="s">
        <v>5</v>
      </c>
      <c r="J34" s="202" t="s">
        <v>5</v>
      </c>
      <c r="K34" s="203" t="s">
        <v>5</v>
      </c>
      <c r="L34" s="204" t="s">
        <v>5</v>
      </c>
      <c r="M34" s="205" t="s">
        <v>5</v>
      </c>
      <c r="N34" s="206" t="s">
        <v>5</v>
      </c>
      <c r="O34" s="207" t="s">
        <v>5</v>
      </c>
      <c r="P34" s="208" t="s">
        <v>5</v>
      </c>
      <c r="Q34" s="209" t="s">
        <v>5</v>
      </c>
      <c r="R34" s="210" t="s">
        <v>5</v>
      </c>
      <c r="S34" s="211"/>
      <c r="T34" s="212" t="s">
        <v>40</v>
      </c>
      <c r="U34" s="213"/>
      <c r="V34" s="214" t="s">
        <v>40</v>
      </c>
      <c r="W34" s="215"/>
      <c r="X34" s="216" t="s">
        <v>5</v>
      </c>
      <c r="Y34" s="217" t="s">
        <v>5</v>
      </c>
      <c r="Z34" s="219" t="s">
        <v>5</v>
      </c>
      <c r="AA34" s="220" t="s">
        <v>5</v>
      </c>
      <c r="AB34" s="221" t="s">
        <v>5</v>
      </c>
      <c r="AC34" s="222" t="s">
        <v>5</v>
      </c>
      <c r="AD34" s="223" t="s">
        <v>5</v>
      </c>
      <c r="AE34" s="224" t="s">
        <v>5</v>
      </c>
      <c r="AF34" s="225" t="s">
        <v>5</v>
      </c>
      <c r="AG34" s="226" t="s">
        <v>5</v>
      </c>
      <c r="AH34" s="218" t="s">
        <v>5</v>
      </c>
      <c r="AI34" s="218" t="s">
        <v>5</v>
      </c>
      <c r="AJ34" s="227" t="s">
        <v>5</v>
      </c>
      <c r="AK34" s="227" t="s">
        <v>5</v>
      </c>
      <c r="AL34" s="228" t="s">
        <v>5</v>
      </c>
      <c r="AM34" s="229" t="s">
        <v>5</v>
      </c>
      <c r="AN34" s="230" t="s">
        <v>5</v>
      </c>
      <c r="AO34" s="230" t="s">
        <v>5</v>
      </c>
      <c r="AP34" s="231" t="s">
        <v>5</v>
      </c>
      <c r="AQ34" s="231" t="s">
        <v>5</v>
      </c>
      <c r="AR34" s="232" t="s">
        <v>5</v>
      </c>
      <c r="AS34" s="233" t="s">
        <v>5</v>
      </c>
      <c r="AT34" s="234" t="s">
        <v>5</v>
      </c>
      <c r="AU34" s="235" t="s">
        <v>5</v>
      </c>
      <c r="AV34" s="236" t="s">
        <v>5</v>
      </c>
      <c r="AW34" s="237" t="s">
        <v>5</v>
      </c>
      <c r="AX34" s="274" t="s">
        <v>5</v>
      </c>
      <c r="AY34" s="274" t="s">
        <v>5</v>
      </c>
      <c r="AZ34" s="238" t="s">
        <v>5</v>
      </c>
      <c r="BA34" s="239" t="s">
        <v>5</v>
      </c>
      <c r="BB34" s="240" t="s">
        <v>5</v>
      </c>
      <c r="BC34" s="240" t="s">
        <v>40</v>
      </c>
      <c r="BD34" s="241" t="s">
        <v>5</v>
      </c>
      <c r="BE34" s="241" t="s">
        <v>5</v>
      </c>
      <c r="BF34" s="242" t="s">
        <v>5</v>
      </c>
      <c r="BG34" s="243" t="s">
        <v>5</v>
      </c>
      <c r="BH34" s="244" t="s">
        <v>5</v>
      </c>
      <c r="BI34" s="245" t="s">
        <v>5</v>
      </c>
      <c r="BJ34" s="18" t="s">
        <v>5</v>
      </c>
      <c r="BK34" s="18" t="s">
        <v>5</v>
      </c>
      <c r="BL34" s="246" t="s">
        <v>5</v>
      </c>
      <c r="BM34" s="246" t="s">
        <v>5</v>
      </c>
    </row>
    <row r="35" spans="1:65" ht="18" thickTop="1" thickBot="1" x14ac:dyDescent="0.25">
      <c r="A35" s="21" t="s">
        <v>6</v>
      </c>
      <c r="B35" s="23">
        <v>305</v>
      </c>
      <c r="C35" s="23">
        <v>295</v>
      </c>
      <c r="D35" s="22">
        <v>254</v>
      </c>
      <c r="E35" s="23">
        <v>238</v>
      </c>
      <c r="F35" s="23">
        <v>256</v>
      </c>
      <c r="G35" s="23">
        <v>242</v>
      </c>
      <c r="H35" s="23">
        <v>409</v>
      </c>
      <c r="I35" s="23">
        <v>389</v>
      </c>
      <c r="J35" s="247">
        <v>247</v>
      </c>
      <c r="K35" s="24">
        <v>214</v>
      </c>
      <c r="L35" s="23">
        <v>533</v>
      </c>
      <c r="M35" s="23">
        <v>478</v>
      </c>
      <c r="N35" s="23">
        <v>501</v>
      </c>
      <c r="O35" s="23">
        <v>460</v>
      </c>
      <c r="P35" s="23">
        <v>229</v>
      </c>
      <c r="Q35" s="23">
        <v>208</v>
      </c>
      <c r="R35" s="247">
        <v>246</v>
      </c>
      <c r="S35" s="24">
        <v>230</v>
      </c>
      <c r="T35" s="24">
        <v>223</v>
      </c>
      <c r="U35" s="23">
        <v>196</v>
      </c>
      <c r="V35" s="247">
        <v>270</v>
      </c>
      <c r="W35" s="23">
        <v>236</v>
      </c>
      <c r="X35" s="24">
        <v>273</v>
      </c>
      <c r="Y35" s="250">
        <v>236</v>
      </c>
      <c r="Z35" s="247">
        <v>265</v>
      </c>
      <c r="AA35" s="23">
        <v>251</v>
      </c>
      <c r="AB35" s="22">
        <v>315</v>
      </c>
      <c r="AC35" s="23">
        <v>292</v>
      </c>
      <c r="AD35" s="24">
        <v>254</v>
      </c>
      <c r="AE35" s="250">
        <v>228</v>
      </c>
      <c r="AF35" s="247">
        <v>554</v>
      </c>
      <c r="AG35" s="23">
        <v>535</v>
      </c>
      <c r="AH35" s="248">
        <v>109</v>
      </c>
      <c r="AI35" s="249">
        <v>105</v>
      </c>
      <c r="AJ35" s="23">
        <v>264</v>
      </c>
      <c r="AK35" s="23">
        <v>248</v>
      </c>
      <c r="AL35" s="251">
        <v>273</v>
      </c>
      <c r="AM35" s="252">
        <v>270</v>
      </c>
      <c r="AN35" s="23">
        <v>488</v>
      </c>
      <c r="AO35" s="23">
        <v>458</v>
      </c>
      <c r="AP35" s="23">
        <v>370</v>
      </c>
      <c r="AQ35" s="24">
        <v>336</v>
      </c>
      <c r="AR35" s="22">
        <v>484</v>
      </c>
      <c r="AS35" s="23">
        <v>447</v>
      </c>
      <c r="AT35" s="253">
        <v>227</v>
      </c>
      <c r="AU35" s="254">
        <v>228</v>
      </c>
      <c r="AV35" s="23">
        <v>233</v>
      </c>
      <c r="AW35" s="250">
        <v>214</v>
      </c>
      <c r="AX35" s="247">
        <v>125</v>
      </c>
      <c r="AY35" s="24">
        <v>124</v>
      </c>
      <c r="AZ35" s="255">
        <v>242</v>
      </c>
      <c r="BA35" s="252">
        <v>207</v>
      </c>
      <c r="BB35" s="23">
        <v>247</v>
      </c>
      <c r="BC35" s="23">
        <v>248</v>
      </c>
      <c r="BD35" s="23">
        <v>313</v>
      </c>
      <c r="BE35" s="23">
        <v>286</v>
      </c>
      <c r="BF35" s="22">
        <v>295</v>
      </c>
      <c r="BG35" s="23">
        <v>293</v>
      </c>
      <c r="BH35" s="256">
        <v>422</v>
      </c>
      <c r="BI35" s="255">
        <v>403</v>
      </c>
      <c r="BJ35" s="22">
        <v>249</v>
      </c>
      <c r="BK35" s="23">
        <v>223</v>
      </c>
      <c r="BL35" s="23">
        <v>183</v>
      </c>
      <c r="BM35" s="23">
        <v>166</v>
      </c>
    </row>
    <row r="36" spans="1:65" ht="18" thickTop="1" thickBot="1" x14ac:dyDescent="0.25">
      <c r="A36" s="25" t="s">
        <v>7</v>
      </c>
      <c r="B36" s="28"/>
      <c r="C36" s="257">
        <v>0.96699999999999997</v>
      </c>
      <c r="D36" s="26"/>
      <c r="E36" s="27">
        <v>0.93700000000000006</v>
      </c>
      <c r="F36" s="28"/>
      <c r="G36" s="257">
        <v>0.94499999999999995</v>
      </c>
      <c r="H36" s="28"/>
      <c r="I36" s="257">
        <v>0.95099999999999996</v>
      </c>
      <c r="J36" s="258"/>
      <c r="K36" s="29">
        <v>0.86599999999999999</v>
      </c>
      <c r="L36" s="28"/>
      <c r="M36" s="257">
        <v>0.89700000000000002</v>
      </c>
      <c r="N36" s="28"/>
      <c r="O36" s="257">
        <v>0.91800000000000004</v>
      </c>
      <c r="P36" s="28"/>
      <c r="Q36" s="257">
        <v>0.90800000000000003</v>
      </c>
      <c r="R36" s="258"/>
      <c r="S36" s="29">
        <v>0.93500000000000005</v>
      </c>
      <c r="T36" s="259"/>
      <c r="U36" s="257">
        <v>0.879</v>
      </c>
      <c r="V36" s="258"/>
      <c r="W36" s="257">
        <v>0.874</v>
      </c>
      <c r="X36" s="28"/>
      <c r="Y36" s="260">
        <v>0.86399999999999999</v>
      </c>
      <c r="Z36" s="258"/>
      <c r="AA36" s="257">
        <v>0.94699999999999995</v>
      </c>
      <c r="AB36" s="28"/>
      <c r="AC36" s="257">
        <v>0.92700000000000005</v>
      </c>
      <c r="AD36" s="28"/>
      <c r="AE36" s="260">
        <v>0.89800000000000002</v>
      </c>
      <c r="AF36" s="258"/>
      <c r="AG36" s="257">
        <v>0.96599999999999997</v>
      </c>
      <c r="AH36" s="261"/>
      <c r="AI36" s="262">
        <v>0.96299999999999997</v>
      </c>
      <c r="AJ36" s="28"/>
      <c r="AK36" s="257">
        <v>0.93899999999999995</v>
      </c>
      <c r="AL36" s="263"/>
      <c r="AM36" s="264">
        <v>0.98899999999999999</v>
      </c>
      <c r="AN36" s="28"/>
      <c r="AO36" s="257">
        <v>0.93899999999999995</v>
      </c>
      <c r="AP36" s="28"/>
      <c r="AQ36" s="29">
        <v>0.90800000000000003</v>
      </c>
      <c r="AR36" s="26"/>
      <c r="AS36" s="257">
        <v>0.92400000000000004</v>
      </c>
      <c r="AT36" s="265"/>
      <c r="AU36" s="266">
        <v>1.004</v>
      </c>
      <c r="AV36" s="263"/>
      <c r="AW36" s="260">
        <v>0.91800000000000004</v>
      </c>
      <c r="AX36" s="259"/>
      <c r="AY36" s="29">
        <v>0.99199999999999999</v>
      </c>
      <c r="AZ36" s="267"/>
      <c r="BA36" s="264">
        <v>0.85499999999999998</v>
      </c>
      <c r="BB36" s="28"/>
      <c r="BC36" s="257">
        <v>1.004</v>
      </c>
      <c r="BD36" s="28"/>
      <c r="BE36" s="257">
        <v>0.91400000000000003</v>
      </c>
      <c r="BF36" s="26"/>
      <c r="BG36" s="257">
        <v>0.99299999999999999</v>
      </c>
      <c r="BH36" s="268"/>
      <c r="BI36" s="27">
        <v>0.95499999999999996</v>
      </c>
      <c r="BJ36" s="26"/>
      <c r="BK36" s="27">
        <v>0.89600000000000002</v>
      </c>
      <c r="BL36" s="263"/>
      <c r="BM36" s="257">
        <v>0.90700000000000003</v>
      </c>
    </row>
    <row r="37" spans="1:65" ht="17" thickTop="1" x14ac:dyDescent="0.2"/>
    <row r="40" spans="1:65" x14ac:dyDescent="0.2">
      <c r="A40" t="s">
        <v>0</v>
      </c>
    </row>
    <row r="41" spans="1:65" x14ac:dyDescent="0.2">
      <c r="A41" t="s">
        <v>8</v>
      </c>
    </row>
    <row r="42" spans="1:65" x14ac:dyDescent="0.2">
      <c r="A42" t="s">
        <v>9</v>
      </c>
    </row>
    <row r="43" spans="1:65" x14ac:dyDescent="0.2">
      <c r="A43" t="s">
        <v>10</v>
      </c>
    </row>
    <row r="44" spans="1:65" x14ac:dyDescent="0.2">
      <c r="A44" t="s">
        <v>11</v>
      </c>
    </row>
    <row r="45" spans="1:65" x14ac:dyDescent="0.2">
      <c r="A45" t="s">
        <v>12</v>
      </c>
    </row>
    <row r="46" spans="1:65" x14ac:dyDescent="0.2">
      <c r="A46" t="s">
        <v>13</v>
      </c>
    </row>
    <row r="47" spans="1:65" x14ac:dyDescent="0.2">
      <c r="A47" t="s">
        <v>14</v>
      </c>
    </row>
    <row r="48" spans="1:65" x14ac:dyDescent="0.2">
      <c r="A48" t="s">
        <v>15</v>
      </c>
    </row>
    <row r="49" spans="1:1" x14ac:dyDescent="0.2">
      <c r="A49" t="s">
        <v>16</v>
      </c>
    </row>
    <row r="50" spans="1:1" x14ac:dyDescent="0.2">
      <c r="A50" t="s">
        <v>17</v>
      </c>
    </row>
    <row r="51" spans="1:1" x14ac:dyDescent="0.2">
      <c r="A51" t="s">
        <v>45</v>
      </c>
    </row>
    <row r="52" spans="1:1" x14ac:dyDescent="0.2">
      <c r="A52" t="s">
        <v>19</v>
      </c>
    </row>
    <row r="53" spans="1:1" x14ac:dyDescent="0.2">
      <c r="A53" t="s">
        <v>21</v>
      </c>
    </row>
    <row r="54" spans="1:1" x14ac:dyDescent="0.2">
      <c r="A54" t="s">
        <v>22</v>
      </c>
    </row>
    <row r="55" spans="1:1" x14ac:dyDescent="0.2">
      <c r="A55" t="s">
        <v>46</v>
      </c>
    </row>
    <row r="56" spans="1:1" x14ac:dyDescent="0.2">
      <c r="A56" t="s">
        <v>41</v>
      </c>
    </row>
    <row r="57" spans="1:1" x14ac:dyDescent="0.2">
      <c r="A57" t="s">
        <v>47</v>
      </c>
    </row>
    <row r="58" spans="1:1" x14ac:dyDescent="0.2">
      <c r="A58" t="s">
        <v>25</v>
      </c>
    </row>
    <row r="59" spans="1:1" x14ac:dyDescent="0.2">
      <c r="A59" t="s">
        <v>26</v>
      </c>
    </row>
    <row r="60" spans="1:1" x14ac:dyDescent="0.2">
      <c r="A60" t="s">
        <v>27</v>
      </c>
    </row>
    <row r="61" spans="1:1" x14ac:dyDescent="0.2">
      <c r="A61" t="s">
        <v>28</v>
      </c>
    </row>
    <row r="62" spans="1:1" x14ac:dyDescent="0.2">
      <c r="A62" t="s">
        <v>29</v>
      </c>
    </row>
    <row r="63" spans="1:1" x14ac:dyDescent="0.2">
      <c r="A63" t="s">
        <v>31</v>
      </c>
    </row>
    <row r="64" spans="1:1" x14ac:dyDescent="0.2">
      <c r="A64" t="s">
        <v>32</v>
      </c>
    </row>
    <row r="65" spans="1:1" x14ac:dyDescent="0.2">
      <c r="A65" t="s">
        <v>48</v>
      </c>
    </row>
    <row r="66" spans="1:1" x14ac:dyDescent="0.2">
      <c r="A66" t="s">
        <v>33</v>
      </c>
    </row>
    <row r="67" spans="1:1" x14ac:dyDescent="0.2">
      <c r="A67" t="s">
        <v>34</v>
      </c>
    </row>
    <row r="68" spans="1:1" x14ac:dyDescent="0.2">
      <c r="A68" t="s">
        <v>35</v>
      </c>
    </row>
    <row r="69" spans="1:1" x14ac:dyDescent="0.2">
      <c r="A69" t="s">
        <v>36</v>
      </c>
    </row>
    <row r="70" spans="1:1" x14ac:dyDescent="0.2">
      <c r="A70" t="s">
        <v>37</v>
      </c>
    </row>
    <row r="71" spans="1:1" x14ac:dyDescent="0.2">
      <c r="A71" t="s">
        <v>1</v>
      </c>
    </row>
    <row r="72" spans="1:1" x14ac:dyDescent="0.2">
      <c r="A72" t="s">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0B8AEC-7DD7-BB41-BDDF-CAF28640D011}">
  <dimension ref="A1:BQ74"/>
  <sheetViews>
    <sheetView topLeftCell="AN1" workbookViewId="0">
      <selection activeCell="A41" sqref="A41:A74"/>
    </sheetView>
  </sheetViews>
  <sheetFormatPr baseColWidth="10" defaultRowHeight="16" x14ac:dyDescent="0.2"/>
  <cols>
    <col min="3" max="3" width="11" customWidth="1"/>
    <col min="4" max="4" width="14" customWidth="1"/>
    <col min="5" max="5" width="15.1640625" customWidth="1"/>
    <col min="6" max="6" width="11.6640625" customWidth="1"/>
    <col min="7" max="7" width="12.83203125" customWidth="1"/>
    <col min="12" max="12" width="12" customWidth="1"/>
    <col min="13" max="13" width="13.1640625" customWidth="1"/>
    <col min="14" max="14" width="13.6640625" customWidth="1"/>
    <col min="15" max="15" width="14.83203125" customWidth="1"/>
    <col min="19" max="19" width="13.1640625" customWidth="1"/>
    <col min="21" max="21" width="12.5" customWidth="1"/>
    <col min="24" max="24" width="14.33203125" customWidth="1"/>
    <col min="25" max="25" width="16.6640625" customWidth="1"/>
    <col min="27" max="27" width="12.5" customWidth="1"/>
    <col min="28" max="28" width="11.83203125" customWidth="1"/>
    <col min="29" max="29" width="14.1640625" customWidth="1"/>
    <col min="32" max="32" width="18.5" customWidth="1"/>
    <col min="33" max="33" width="20.83203125" customWidth="1"/>
    <col min="36" max="36" width="18.6640625" customWidth="1"/>
    <col min="37" max="37" width="21" customWidth="1"/>
    <col min="39" max="39" width="11.33203125" customWidth="1"/>
    <col min="40" max="40" width="11" customWidth="1"/>
    <col min="41" max="41" width="13.33203125" customWidth="1"/>
    <col min="44" max="44" width="13.5" customWidth="1"/>
    <col min="45" max="45" width="15.83203125" customWidth="1"/>
    <col min="46" max="46" width="20.6640625" customWidth="1"/>
    <col min="47" max="47" width="23" customWidth="1"/>
    <col min="48" max="48" width="14" customWidth="1"/>
    <col min="49" max="49" width="16.33203125" customWidth="1"/>
    <col min="51" max="51" width="12.5" customWidth="1"/>
    <col min="53" max="53" width="11.6640625" customWidth="1"/>
    <col min="54" max="54" width="14.33203125" customWidth="1"/>
    <col min="55" max="55" width="16.6640625" customWidth="1"/>
    <col min="57" max="57" width="12" customWidth="1"/>
    <col min="59" max="59" width="11.1640625" customWidth="1"/>
    <col min="60" max="60" width="15.1640625" customWidth="1"/>
    <col min="61" max="61" width="17.5" customWidth="1"/>
    <col min="62" max="62" width="12.33203125" customWidth="1"/>
    <col min="63" max="63" width="14.6640625" customWidth="1"/>
    <col min="64" max="64" width="16" customWidth="1"/>
    <col min="65" max="65" width="18.33203125" customWidth="1"/>
    <col min="68" max="68" width="16.5" customWidth="1"/>
    <col min="69" max="69" width="18.83203125" customWidth="1"/>
  </cols>
  <sheetData>
    <row r="1" spans="1:69" ht="18" thickTop="1" thickBot="1" x14ac:dyDescent="0.25">
      <c r="A1" s="1" t="s">
        <v>0</v>
      </c>
      <c r="B1" s="30" t="s">
        <v>8</v>
      </c>
      <c r="C1" s="31" t="str">
        <f>B$1</f>
        <v>Megan</v>
      </c>
      <c r="D1" s="2" t="s">
        <v>9</v>
      </c>
      <c r="E1" s="31" t="str">
        <f>D$1</f>
        <v>Sarah Ford</v>
      </c>
      <c r="F1" s="33" t="s">
        <v>10</v>
      </c>
      <c r="G1" s="31" t="str">
        <f>F$1</f>
        <v>Greaney</v>
      </c>
      <c r="H1" s="287" t="s">
        <v>11</v>
      </c>
      <c r="I1" s="31" t="str">
        <f>H$1</f>
        <v>Chris</v>
      </c>
      <c r="J1" s="35" t="s">
        <v>12</v>
      </c>
      <c r="K1" s="31" t="str">
        <f>J$1</f>
        <v>Paige</v>
      </c>
      <c r="L1" s="36" t="s">
        <v>13</v>
      </c>
      <c r="M1" s="31" t="str">
        <f>L$1</f>
        <v>Alan/Syd</v>
      </c>
      <c r="N1" s="37" t="s">
        <v>14</v>
      </c>
      <c r="O1" s="31" t="str">
        <f>N$1</f>
        <v>Trey/Lizzie</v>
      </c>
      <c r="P1" s="288" t="s">
        <v>15</v>
      </c>
      <c r="Q1" s="31" t="str">
        <f>P$1</f>
        <v>Kat</v>
      </c>
      <c r="R1" s="60" t="s">
        <v>38</v>
      </c>
      <c r="S1" s="31" t="str">
        <f>R$1</f>
        <v>Andrew</v>
      </c>
      <c r="T1" s="39" t="s">
        <v>16</v>
      </c>
      <c r="U1" s="31" t="str">
        <f>T$1</f>
        <v>Ashlee</v>
      </c>
      <c r="V1" s="277" t="s">
        <v>17</v>
      </c>
      <c r="W1" s="31" t="str">
        <f>V$1</f>
        <v>Ryan</v>
      </c>
      <c r="X1" s="41" t="s">
        <v>18</v>
      </c>
      <c r="Y1" s="31" t="str">
        <f>X$1</f>
        <v>Bryan/Talia</v>
      </c>
      <c r="Z1" s="42" t="s">
        <v>19</v>
      </c>
      <c r="AA1" s="31" t="str">
        <f>Z$1</f>
        <v>Caitlyn</v>
      </c>
      <c r="AB1" s="44" t="s">
        <v>21</v>
      </c>
      <c r="AC1" s="31" t="str">
        <f>AB$1</f>
        <v>Ashleigh</v>
      </c>
      <c r="AD1" s="289" t="s">
        <v>22</v>
      </c>
      <c r="AE1" s="31" t="str">
        <f>AD$1</f>
        <v>Matt</v>
      </c>
      <c r="AF1" s="46" t="s">
        <v>81</v>
      </c>
      <c r="AG1" s="31" t="str">
        <f>AF$1</f>
        <v>Clinic Cornelius</v>
      </c>
      <c r="AH1" s="269" t="s">
        <v>41</v>
      </c>
      <c r="AI1" s="31" t="str">
        <f>AH$1</f>
        <v>Tre</v>
      </c>
      <c r="AJ1" s="43" t="s">
        <v>47</v>
      </c>
      <c r="AK1" s="31" t="str">
        <f>AJ$1</f>
        <v>Hannah Dolfuss</v>
      </c>
      <c r="AL1" s="48" t="s">
        <v>25</v>
      </c>
      <c r="AM1" s="31" t="str">
        <f>AL$1</f>
        <v>Kevin</v>
      </c>
      <c r="AN1" s="49" t="s">
        <v>26</v>
      </c>
      <c r="AO1" s="31" t="str">
        <f>AN$1</f>
        <v>Charlee</v>
      </c>
      <c r="AP1" s="3" t="s">
        <v>82</v>
      </c>
      <c r="AQ1" s="31" t="str">
        <f>AP$1</f>
        <v>Kyle</v>
      </c>
      <c r="AR1" s="50" t="s">
        <v>27</v>
      </c>
      <c r="AS1" s="31" t="str">
        <f>AR$1</f>
        <v>Abby/Julia</v>
      </c>
      <c r="AT1" s="51" t="s">
        <v>28</v>
      </c>
      <c r="AU1" s="31" t="str">
        <f>AT$1</f>
        <v>Jackson/Candace</v>
      </c>
      <c r="AV1" s="52" t="s">
        <v>29</v>
      </c>
      <c r="AW1" s="31" t="str">
        <f>AV$1</f>
        <v>Ally-Devon</v>
      </c>
      <c r="AX1" s="53" t="s">
        <v>31</v>
      </c>
      <c r="AY1" s="31" t="str">
        <f>AX$1</f>
        <v>Dougie</v>
      </c>
      <c r="AZ1" s="54" t="s">
        <v>32</v>
      </c>
      <c r="BA1" s="31" t="str">
        <f>AZ$1</f>
        <v>Carey</v>
      </c>
      <c r="BB1" s="270" t="s">
        <v>42</v>
      </c>
      <c r="BC1" s="31" t="str">
        <f>BB$1</f>
        <v>Tyler Nolan</v>
      </c>
      <c r="BD1" s="55" t="s">
        <v>33</v>
      </c>
      <c r="BE1" s="31" t="str">
        <f>BD$1</f>
        <v>Danny</v>
      </c>
      <c r="BF1" s="56" t="s">
        <v>34</v>
      </c>
      <c r="BG1" s="31" t="str">
        <f>BF$1</f>
        <v>Emily</v>
      </c>
      <c r="BH1" s="280" t="s">
        <v>35</v>
      </c>
      <c r="BI1" s="31" t="str">
        <f>BH$1</f>
        <v>Lindsay/Tori</v>
      </c>
      <c r="BJ1" s="58" t="s">
        <v>36</v>
      </c>
      <c r="BK1" s="31" t="str">
        <f>BJ$1</f>
        <v>Courtney</v>
      </c>
      <c r="BL1" s="59" t="s">
        <v>37</v>
      </c>
      <c r="BM1" s="31" t="str">
        <f>BL$1</f>
        <v>Steven/Emily</v>
      </c>
      <c r="BN1" s="2" t="s">
        <v>1</v>
      </c>
      <c r="BO1" s="31" t="str">
        <f>BN$1</f>
        <v>Mia</v>
      </c>
      <c r="BP1" s="3" t="s">
        <v>2</v>
      </c>
      <c r="BQ1" s="31" t="str">
        <f>BP$1</f>
        <v>Kylah George</v>
      </c>
    </row>
    <row r="2" spans="1:69" ht="17" thickBot="1" x14ac:dyDescent="0.25">
      <c r="A2" s="4"/>
      <c r="B2" s="61" t="s">
        <v>4</v>
      </c>
      <c r="C2" s="61" t="s">
        <v>3</v>
      </c>
      <c r="D2" s="5" t="s">
        <v>4</v>
      </c>
      <c r="E2" s="5" t="s">
        <v>3</v>
      </c>
      <c r="F2" s="62" t="s">
        <v>4</v>
      </c>
      <c r="G2" s="63" t="s">
        <v>3</v>
      </c>
      <c r="H2" s="64" t="s">
        <v>4</v>
      </c>
      <c r="I2" s="65" t="s">
        <v>3</v>
      </c>
      <c r="J2" s="66" t="s">
        <v>4</v>
      </c>
      <c r="K2" s="67" t="s">
        <v>3</v>
      </c>
      <c r="L2" s="68" t="s">
        <v>4</v>
      </c>
      <c r="M2" s="69" t="s">
        <v>3</v>
      </c>
      <c r="N2" s="70" t="s">
        <v>4</v>
      </c>
      <c r="O2" s="71" t="s">
        <v>3</v>
      </c>
      <c r="P2" s="72" t="s">
        <v>4</v>
      </c>
      <c r="Q2" s="73" t="s">
        <v>3</v>
      </c>
      <c r="R2" s="110" t="s">
        <v>4</v>
      </c>
      <c r="S2" s="110" t="s">
        <v>3</v>
      </c>
      <c r="T2" s="74" t="s">
        <v>4</v>
      </c>
      <c r="U2" s="75" t="s">
        <v>3</v>
      </c>
      <c r="V2" s="76" t="s">
        <v>4</v>
      </c>
      <c r="W2" s="77" t="s">
        <v>3</v>
      </c>
      <c r="X2" s="78" t="s">
        <v>4</v>
      </c>
      <c r="Y2" s="5" t="s">
        <v>3</v>
      </c>
      <c r="Z2" s="79" t="s">
        <v>4</v>
      </c>
      <c r="AA2" s="80" t="s">
        <v>3</v>
      </c>
      <c r="AB2" s="83" t="s">
        <v>4</v>
      </c>
      <c r="AC2" s="84" t="s">
        <v>3</v>
      </c>
      <c r="AD2" s="85" t="s">
        <v>4</v>
      </c>
      <c r="AE2" s="86" t="s">
        <v>3</v>
      </c>
      <c r="AF2" s="87" t="s">
        <v>4</v>
      </c>
      <c r="AG2" s="88" t="s">
        <v>3</v>
      </c>
      <c r="AH2" s="89" t="s">
        <v>4</v>
      </c>
      <c r="AI2" s="90" t="s">
        <v>3</v>
      </c>
      <c r="AJ2" s="81" t="s">
        <v>4</v>
      </c>
      <c r="AK2" s="82" t="s">
        <v>3</v>
      </c>
      <c r="AL2" s="91" t="s">
        <v>4</v>
      </c>
      <c r="AM2" s="91" t="s">
        <v>3</v>
      </c>
      <c r="AN2" s="92" t="s">
        <v>4</v>
      </c>
      <c r="AO2" s="93" t="s">
        <v>3</v>
      </c>
      <c r="AP2" s="6" t="s">
        <v>4</v>
      </c>
      <c r="AQ2" s="7" t="s">
        <v>3</v>
      </c>
      <c r="AR2" s="94" t="s">
        <v>4</v>
      </c>
      <c r="AS2" s="94" t="s">
        <v>3</v>
      </c>
      <c r="AT2" s="95" t="s">
        <v>4</v>
      </c>
      <c r="AU2" s="95" t="s">
        <v>3</v>
      </c>
      <c r="AV2" s="96" t="s">
        <v>4</v>
      </c>
      <c r="AW2" s="97" t="s">
        <v>3</v>
      </c>
      <c r="AX2" s="98" t="s">
        <v>4</v>
      </c>
      <c r="AY2" s="99" t="s">
        <v>3</v>
      </c>
      <c r="AZ2" s="100" t="s">
        <v>4</v>
      </c>
      <c r="BA2" s="101" t="s">
        <v>3</v>
      </c>
      <c r="BB2" s="271" t="s">
        <v>4</v>
      </c>
      <c r="BC2" s="271" t="s">
        <v>3</v>
      </c>
      <c r="BD2" s="102" t="s">
        <v>4</v>
      </c>
      <c r="BE2" s="103" t="s">
        <v>3</v>
      </c>
      <c r="BF2" s="104" t="s">
        <v>4</v>
      </c>
      <c r="BG2" s="104" t="s">
        <v>3</v>
      </c>
      <c r="BH2" s="105" t="s">
        <v>4</v>
      </c>
      <c r="BI2" s="105" t="s">
        <v>3</v>
      </c>
      <c r="BJ2" s="106" t="s">
        <v>4</v>
      </c>
      <c r="BK2" s="107" t="s">
        <v>3</v>
      </c>
      <c r="BL2" s="108" t="s">
        <v>4</v>
      </c>
      <c r="BM2" s="109" t="s">
        <v>3</v>
      </c>
      <c r="BN2" s="5" t="s">
        <v>4</v>
      </c>
      <c r="BO2" s="5" t="s">
        <v>3</v>
      </c>
      <c r="BP2" s="6" t="s">
        <v>4</v>
      </c>
      <c r="BQ2" s="7" t="s">
        <v>3</v>
      </c>
    </row>
    <row r="3" spans="1:69" ht="18" thickTop="1" thickBot="1" x14ac:dyDescent="0.25">
      <c r="A3" s="8"/>
      <c r="B3" s="111"/>
      <c r="C3" s="111"/>
      <c r="D3" s="9"/>
      <c r="E3" s="10"/>
      <c r="F3" s="112"/>
      <c r="G3" s="112"/>
      <c r="H3" s="111"/>
      <c r="I3" s="111"/>
      <c r="J3" s="113"/>
      <c r="K3" s="114"/>
      <c r="L3" s="112"/>
      <c r="M3" s="112"/>
      <c r="N3" s="115"/>
      <c r="O3" s="115"/>
      <c r="P3" s="116"/>
      <c r="Q3" s="111"/>
      <c r="R3" s="134"/>
      <c r="S3" s="135"/>
      <c r="T3" s="117"/>
      <c r="U3" s="118"/>
      <c r="V3" s="11"/>
      <c r="W3" s="10"/>
      <c r="X3" s="119"/>
      <c r="Y3" s="120"/>
      <c r="Z3" s="10"/>
      <c r="AA3" s="123"/>
      <c r="AB3" s="117"/>
      <c r="AC3" s="10"/>
      <c r="AD3" s="122"/>
      <c r="AE3" s="10"/>
      <c r="AF3" s="10"/>
      <c r="AG3" s="123"/>
      <c r="AH3" s="113"/>
      <c r="AI3" s="10"/>
      <c r="AJ3" s="10"/>
      <c r="AK3" s="121"/>
      <c r="AL3" s="120"/>
      <c r="AM3" s="120"/>
      <c r="AN3" s="8"/>
      <c r="AO3" s="124"/>
      <c r="AP3" s="10"/>
      <c r="AQ3" s="11"/>
      <c r="AR3" s="10"/>
      <c r="AS3" s="10"/>
      <c r="AT3" s="125"/>
      <c r="AU3" s="126"/>
      <c r="AV3" s="127"/>
      <c r="AW3" s="114"/>
      <c r="AX3" s="128"/>
      <c r="AY3" s="129"/>
      <c r="AZ3" s="10"/>
      <c r="BA3" s="130"/>
      <c r="BB3" s="121"/>
      <c r="BC3" s="121"/>
      <c r="BD3" s="8"/>
      <c r="BE3" s="124"/>
      <c r="BF3" s="10"/>
      <c r="BG3" s="10"/>
      <c r="BH3" s="10"/>
      <c r="BI3" s="10"/>
      <c r="BJ3" s="131"/>
      <c r="BK3" s="10"/>
      <c r="BL3" s="132"/>
      <c r="BM3" s="133"/>
      <c r="BN3" s="9"/>
      <c r="BO3" s="10"/>
      <c r="BP3" s="10"/>
      <c r="BQ3" s="11"/>
    </row>
    <row r="4" spans="1:69" ht="17" thickTop="1" x14ac:dyDescent="0.2">
      <c r="A4" s="4"/>
      <c r="B4" s="61" t="s">
        <v>5</v>
      </c>
      <c r="C4" s="61" t="s">
        <v>5</v>
      </c>
      <c r="D4" s="5" t="s">
        <v>5</v>
      </c>
      <c r="E4" s="5" t="s">
        <v>5</v>
      </c>
      <c r="F4" s="63" t="s">
        <v>5</v>
      </c>
      <c r="G4" s="63" t="s">
        <v>5</v>
      </c>
      <c r="H4" s="136" t="s">
        <v>5</v>
      </c>
      <c r="I4" s="136" t="s">
        <v>5</v>
      </c>
      <c r="J4" s="66" t="s">
        <v>5</v>
      </c>
      <c r="K4" s="137" t="s">
        <v>5</v>
      </c>
      <c r="L4" s="138" t="s">
        <v>5</v>
      </c>
      <c r="M4" s="139" t="s">
        <v>5</v>
      </c>
      <c r="N4" s="140" t="s">
        <v>5</v>
      </c>
      <c r="O4" s="141" t="s">
        <v>5</v>
      </c>
      <c r="P4" s="142" t="s">
        <v>5</v>
      </c>
      <c r="Q4" s="73" t="s">
        <v>5</v>
      </c>
      <c r="R4" s="154" t="s">
        <v>5</v>
      </c>
      <c r="S4" s="154" t="s">
        <v>5</v>
      </c>
      <c r="T4" s="74" t="s">
        <v>5</v>
      </c>
      <c r="U4" s="75" t="s">
        <v>5</v>
      </c>
      <c r="V4" s="143" t="s">
        <v>5</v>
      </c>
      <c r="W4" s="77" t="s">
        <v>5</v>
      </c>
      <c r="X4" s="78" t="s">
        <v>5</v>
      </c>
      <c r="Y4" s="5" t="s">
        <v>5</v>
      </c>
      <c r="Z4" s="104" t="s">
        <v>5</v>
      </c>
      <c r="AA4" s="155" t="s">
        <v>5</v>
      </c>
      <c r="AB4" s="147" t="s">
        <v>5</v>
      </c>
      <c r="AC4" s="84" t="s">
        <v>5</v>
      </c>
      <c r="AD4" s="85" t="s">
        <v>5</v>
      </c>
      <c r="AE4" s="86" t="s">
        <v>5</v>
      </c>
      <c r="AF4" s="148" t="s">
        <v>5</v>
      </c>
      <c r="AG4" s="88" t="s">
        <v>5</v>
      </c>
      <c r="AH4" s="89" t="s">
        <v>5</v>
      </c>
      <c r="AI4" s="90" t="s">
        <v>5</v>
      </c>
      <c r="AJ4" s="145" t="s">
        <v>5</v>
      </c>
      <c r="AK4" s="146" t="s">
        <v>5</v>
      </c>
      <c r="AL4" s="149" t="s">
        <v>5</v>
      </c>
      <c r="AM4" s="149" t="s">
        <v>5</v>
      </c>
      <c r="AN4" s="150" t="s">
        <v>5</v>
      </c>
      <c r="AO4" s="93" t="s">
        <v>5</v>
      </c>
      <c r="AP4" s="6"/>
      <c r="AQ4" s="13">
        <v>4</v>
      </c>
      <c r="AR4" s="94" t="s">
        <v>5</v>
      </c>
      <c r="AS4" s="94" t="s">
        <v>5</v>
      </c>
      <c r="AT4" s="95" t="s">
        <v>5</v>
      </c>
      <c r="AU4" s="95" t="s">
        <v>5</v>
      </c>
      <c r="AV4" s="96" t="s">
        <v>5</v>
      </c>
      <c r="AW4" s="151" t="s">
        <v>5</v>
      </c>
      <c r="AX4" s="152" t="s">
        <v>5</v>
      </c>
      <c r="AY4" s="152" t="s">
        <v>5</v>
      </c>
      <c r="AZ4" s="100" t="s">
        <v>5</v>
      </c>
      <c r="BA4" s="100" t="s">
        <v>5</v>
      </c>
      <c r="BB4" s="271" t="s">
        <v>5</v>
      </c>
      <c r="BC4" s="273" t="s">
        <v>5</v>
      </c>
      <c r="BD4" s="102" t="s">
        <v>5</v>
      </c>
      <c r="BE4" s="102" t="s">
        <v>5</v>
      </c>
      <c r="BF4" s="104" t="s">
        <v>5</v>
      </c>
      <c r="BG4" s="104" t="s">
        <v>5</v>
      </c>
      <c r="BH4" s="105" t="s">
        <v>5</v>
      </c>
      <c r="BI4" s="105" t="s">
        <v>5</v>
      </c>
      <c r="BJ4" s="106" t="s">
        <v>5</v>
      </c>
      <c r="BK4" s="106" t="s">
        <v>5</v>
      </c>
      <c r="BL4" s="153" t="s">
        <v>5</v>
      </c>
      <c r="BM4" s="158" t="s">
        <v>5</v>
      </c>
      <c r="BN4" s="5" t="s">
        <v>5</v>
      </c>
      <c r="BO4" s="5" t="s">
        <v>5</v>
      </c>
      <c r="BP4" s="6" t="s">
        <v>5</v>
      </c>
      <c r="BQ4" s="13" t="s">
        <v>5</v>
      </c>
    </row>
    <row r="5" spans="1:69" x14ac:dyDescent="0.2">
      <c r="A5" s="12">
        <v>45748</v>
      </c>
      <c r="B5" s="61">
        <v>19</v>
      </c>
      <c r="C5" s="61">
        <v>18</v>
      </c>
      <c r="D5" s="5">
        <v>9</v>
      </c>
      <c r="E5" s="5">
        <v>8</v>
      </c>
      <c r="F5" s="63">
        <v>14</v>
      </c>
      <c r="G5" s="63">
        <v>13</v>
      </c>
      <c r="H5" s="136">
        <v>19</v>
      </c>
      <c r="I5" s="136">
        <v>18</v>
      </c>
      <c r="J5" s="66">
        <v>14</v>
      </c>
      <c r="K5" s="137">
        <v>13</v>
      </c>
      <c r="L5" s="138">
        <v>4</v>
      </c>
      <c r="M5" s="139">
        <v>4</v>
      </c>
      <c r="N5" s="140">
        <v>23</v>
      </c>
      <c r="O5" s="141">
        <v>22</v>
      </c>
      <c r="P5" s="142">
        <v>12</v>
      </c>
      <c r="Q5" s="73">
        <v>7</v>
      </c>
      <c r="R5" s="154">
        <v>10</v>
      </c>
      <c r="S5" s="154">
        <v>10</v>
      </c>
      <c r="T5" s="74">
        <v>13</v>
      </c>
      <c r="U5" s="75">
        <v>13</v>
      </c>
      <c r="V5" s="143">
        <v>11</v>
      </c>
      <c r="W5" s="77">
        <v>9</v>
      </c>
      <c r="X5" s="78">
        <v>14</v>
      </c>
      <c r="Y5" s="5">
        <v>13</v>
      </c>
      <c r="Z5" s="104">
        <v>15</v>
      </c>
      <c r="AA5" s="155">
        <v>15</v>
      </c>
      <c r="AB5" s="147">
        <v>14</v>
      </c>
      <c r="AC5" s="84">
        <v>12</v>
      </c>
      <c r="AD5" s="85">
        <v>9</v>
      </c>
      <c r="AE5" s="86">
        <v>10</v>
      </c>
      <c r="AF5" s="148">
        <v>11</v>
      </c>
      <c r="AG5" s="88">
        <v>10</v>
      </c>
      <c r="AH5" s="89">
        <v>22</v>
      </c>
      <c r="AI5" s="90">
        <v>23</v>
      </c>
      <c r="AJ5" s="82">
        <v>8</v>
      </c>
      <c r="AK5" s="146">
        <v>5</v>
      </c>
      <c r="AL5" s="149">
        <v>12</v>
      </c>
      <c r="AM5" s="149">
        <v>12</v>
      </c>
      <c r="AN5" s="150">
        <v>7</v>
      </c>
      <c r="AO5" s="93">
        <v>7</v>
      </c>
      <c r="AP5" s="6"/>
      <c r="AQ5" s="13">
        <v>3</v>
      </c>
      <c r="AR5" s="94">
        <v>22</v>
      </c>
      <c r="AS5" s="94">
        <v>22</v>
      </c>
      <c r="AT5" s="95">
        <v>15</v>
      </c>
      <c r="AU5" s="95">
        <v>14</v>
      </c>
      <c r="AV5" s="96">
        <v>25</v>
      </c>
      <c r="AW5" s="151">
        <v>20</v>
      </c>
      <c r="AX5" s="152">
        <v>17</v>
      </c>
      <c r="AY5" s="152">
        <v>19</v>
      </c>
      <c r="AZ5" s="100">
        <v>14</v>
      </c>
      <c r="BA5" s="100">
        <v>14</v>
      </c>
      <c r="BB5" s="271">
        <v>4</v>
      </c>
      <c r="BC5" s="273">
        <v>4</v>
      </c>
      <c r="BD5" s="102">
        <v>14</v>
      </c>
      <c r="BE5" s="102">
        <v>14</v>
      </c>
      <c r="BF5" s="104">
        <v>6</v>
      </c>
      <c r="BG5" s="104">
        <v>6</v>
      </c>
      <c r="BH5" s="105">
        <v>17</v>
      </c>
      <c r="BI5" s="105">
        <v>14</v>
      </c>
      <c r="BJ5" s="106">
        <v>12</v>
      </c>
      <c r="BK5" s="106">
        <v>12</v>
      </c>
      <c r="BL5" s="153">
        <v>14</v>
      </c>
      <c r="BM5" s="158">
        <v>12</v>
      </c>
      <c r="BN5" s="5">
        <v>13</v>
      </c>
      <c r="BO5" s="5">
        <v>13</v>
      </c>
      <c r="BP5" s="6">
        <v>1</v>
      </c>
      <c r="BQ5" s="13">
        <v>1</v>
      </c>
    </row>
    <row r="6" spans="1:69" x14ac:dyDescent="0.2">
      <c r="A6" s="12">
        <v>45749</v>
      </c>
      <c r="B6" s="61">
        <v>6</v>
      </c>
      <c r="C6" s="61">
        <v>6</v>
      </c>
      <c r="D6" s="5">
        <v>14</v>
      </c>
      <c r="E6" s="5">
        <v>14</v>
      </c>
      <c r="F6" s="63">
        <v>12</v>
      </c>
      <c r="G6" s="63">
        <v>12</v>
      </c>
      <c r="H6" s="136">
        <v>10</v>
      </c>
      <c r="I6" s="136">
        <v>10</v>
      </c>
      <c r="J6" s="66">
        <v>7</v>
      </c>
      <c r="K6" s="137">
        <v>7</v>
      </c>
      <c r="L6" s="138">
        <v>26</v>
      </c>
      <c r="M6" s="139">
        <v>27</v>
      </c>
      <c r="N6" s="140">
        <v>28</v>
      </c>
      <c r="O6" s="141">
        <v>26</v>
      </c>
      <c r="P6" s="142">
        <v>11</v>
      </c>
      <c r="Q6" s="73">
        <v>7</v>
      </c>
      <c r="R6" s="154">
        <v>8</v>
      </c>
      <c r="S6" s="154">
        <v>8</v>
      </c>
      <c r="T6" s="74">
        <v>14</v>
      </c>
      <c r="U6" s="75">
        <v>12</v>
      </c>
      <c r="V6" s="143">
        <v>4</v>
      </c>
      <c r="W6" s="77">
        <v>5</v>
      </c>
      <c r="X6" s="78">
        <v>5</v>
      </c>
      <c r="Y6" s="5">
        <v>5</v>
      </c>
      <c r="Z6" s="104">
        <v>14</v>
      </c>
      <c r="AA6" s="155">
        <v>13</v>
      </c>
      <c r="AB6" s="147">
        <v>18</v>
      </c>
      <c r="AC6" s="84">
        <v>16</v>
      </c>
      <c r="AD6" s="85">
        <v>21</v>
      </c>
      <c r="AE6" s="86">
        <v>18</v>
      </c>
      <c r="AF6" s="148">
        <v>6</v>
      </c>
      <c r="AG6" s="88">
        <v>5</v>
      </c>
      <c r="AH6" s="89">
        <v>13</v>
      </c>
      <c r="AI6" s="90">
        <v>14</v>
      </c>
      <c r="AJ6" s="82">
        <v>11</v>
      </c>
      <c r="AK6" s="146">
        <v>11</v>
      </c>
      <c r="AL6" s="149">
        <v>10</v>
      </c>
      <c r="AM6" s="149">
        <v>10</v>
      </c>
      <c r="AN6" s="150">
        <v>15</v>
      </c>
      <c r="AO6" s="93">
        <v>13</v>
      </c>
      <c r="AP6" s="6" t="s">
        <v>5</v>
      </c>
      <c r="AQ6" s="13" t="s">
        <v>5</v>
      </c>
      <c r="AR6" s="94">
        <v>21</v>
      </c>
      <c r="AS6" s="94">
        <v>20</v>
      </c>
      <c r="AT6" s="95">
        <v>19</v>
      </c>
      <c r="AU6" s="95">
        <v>17</v>
      </c>
      <c r="AV6" s="96">
        <v>19</v>
      </c>
      <c r="AW6" s="151">
        <v>18</v>
      </c>
      <c r="AX6" s="152">
        <v>7</v>
      </c>
      <c r="AY6" s="152">
        <v>7</v>
      </c>
      <c r="AZ6" s="100">
        <v>6</v>
      </c>
      <c r="BA6" s="100">
        <v>3</v>
      </c>
      <c r="BB6" s="271">
        <v>9</v>
      </c>
      <c r="BC6" s="273">
        <v>9</v>
      </c>
      <c r="BD6" s="102">
        <v>6</v>
      </c>
      <c r="BE6" s="102">
        <v>5</v>
      </c>
      <c r="BF6" s="104">
        <v>13</v>
      </c>
      <c r="BG6" s="104">
        <v>14</v>
      </c>
      <c r="BH6" s="105">
        <v>18</v>
      </c>
      <c r="BI6" s="105">
        <v>16</v>
      </c>
      <c r="BJ6" s="106">
        <v>8</v>
      </c>
      <c r="BK6" s="106">
        <v>9</v>
      </c>
      <c r="BL6" s="153">
        <v>12</v>
      </c>
      <c r="BM6" s="158">
        <v>12</v>
      </c>
      <c r="BN6" s="5">
        <v>15</v>
      </c>
      <c r="BO6" s="5">
        <v>13</v>
      </c>
      <c r="BP6" s="6" t="s">
        <v>5</v>
      </c>
      <c r="BQ6" s="13" t="s">
        <v>5</v>
      </c>
    </row>
    <row r="7" spans="1:69" x14ac:dyDescent="0.2">
      <c r="A7" s="12">
        <v>45750</v>
      </c>
      <c r="B7" s="61">
        <v>18</v>
      </c>
      <c r="C7" s="61">
        <v>18</v>
      </c>
      <c r="D7" s="5">
        <v>14</v>
      </c>
      <c r="E7" s="5">
        <v>12</v>
      </c>
      <c r="F7" s="63">
        <v>7</v>
      </c>
      <c r="G7" s="63">
        <v>7</v>
      </c>
      <c r="H7" s="136">
        <v>28</v>
      </c>
      <c r="I7" s="136">
        <v>25</v>
      </c>
      <c r="J7" s="66">
        <v>14</v>
      </c>
      <c r="K7" s="137">
        <v>14</v>
      </c>
      <c r="L7" s="138">
        <v>6</v>
      </c>
      <c r="M7" s="139">
        <v>6</v>
      </c>
      <c r="N7" s="140">
        <v>15</v>
      </c>
      <c r="O7" s="141">
        <v>14</v>
      </c>
      <c r="P7" s="142">
        <v>9</v>
      </c>
      <c r="Q7" s="73">
        <v>7</v>
      </c>
      <c r="R7" s="159">
        <v>2</v>
      </c>
      <c r="S7" s="159">
        <v>2</v>
      </c>
      <c r="T7" s="74">
        <v>24</v>
      </c>
      <c r="U7" s="75">
        <v>24</v>
      </c>
      <c r="V7" s="143">
        <v>11</v>
      </c>
      <c r="W7" s="77">
        <v>11</v>
      </c>
      <c r="X7" s="78">
        <v>14</v>
      </c>
      <c r="Y7" s="5">
        <v>14</v>
      </c>
      <c r="Z7" s="104">
        <v>6</v>
      </c>
      <c r="AA7" s="155">
        <v>5</v>
      </c>
      <c r="AB7" s="147">
        <v>16</v>
      </c>
      <c r="AC7" s="84">
        <v>13</v>
      </c>
      <c r="AD7" s="85">
        <v>15</v>
      </c>
      <c r="AE7" s="86">
        <v>17</v>
      </c>
      <c r="AF7" s="148">
        <v>11</v>
      </c>
      <c r="AG7" s="88">
        <v>12</v>
      </c>
      <c r="AH7" s="89">
        <v>32</v>
      </c>
      <c r="AI7" s="90">
        <v>27</v>
      </c>
      <c r="AJ7" s="82">
        <v>6</v>
      </c>
      <c r="AK7" s="146">
        <v>6</v>
      </c>
      <c r="AL7" s="149">
        <v>6</v>
      </c>
      <c r="AM7" s="149">
        <v>7</v>
      </c>
      <c r="AN7" s="150">
        <v>17</v>
      </c>
      <c r="AO7" s="93">
        <v>16</v>
      </c>
      <c r="AP7" s="6"/>
      <c r="AQ7" s="290">
        <v>5</v>
      </c>
      <c r="AR7" s="94">
        <v>15</v>
      </c>
      <c r="AS7" s="94">
        <v>15</v>
      </c>
      <c r="AT7" s="95">
        <v>17</v>
      </c>
      <c r="AU7" s="95">
        <v>16</v>
      </c>
      <c r="AV7" s="96">
        <v>24</v>
      </c>
      <c r="AW7" s="151">
        <v>24</v>
      </c>
      <c r="AX7" s="152">
        <v>4</v>
      </c>
      <c r="AY7" s="156">
        <v>3</v>
      </c>
      <c r="AZ7" s="100">
        <v>6</v>
      </c>
      <c r="BA7" s="101">
        <v>6</v>
      </c>
      <c r="BB7" s="271">
        <v>6</v>
      </c>
      <c r="BC7" s="273">
        <v>7</v>
      </c>
      <c r="BD7" s="102">
        <v>14</v>
      </c>
      <c r="BE7" s="157">
        <v>12</v>
      </c>
      <c r="BF7" s="104">
        <v>13</v>
      </c>
      <c r="BG7" s="104">
        <v>12</v>
      </c>
      <c r="BH7" s="105">
        <v>9</v>
      </c>
      <c r="BI7" s="105">
        <v>10</v>
      </c>
      <c r="BJ7" s="106">
        <v>13</v>
      </c>
      <c r="BK7" s="107">
        <v>13</v>
      </c>
      <c r="BL7" s="153">
        <v>25</v>
      </c>
      <c r="BM7" s="158">
        <v>24</v>
      </c>
      <c r="BN7" s="5">
        <v>8</v>
      </c>
      <c r="BO7" s="5">
        <v>8</v>
      </c>
      <c r="BP7" s="6">
        <v>3</v>
      </c>
      <c r="BQ7" s="13">
        <v>3</v>
      </c>
    </row>
    <row r="8" spans="1:69" x14ac:dyDescent="0.2">
      <c r="A8" s="12">
        <v>45751</v>
      </c>
      <c r="B8" s="160">
        <v>16</v>
      </c>
      <c r="C8" s="160">
        <v>16</v>
      </c>
      <c r="D8" s="5">
        <v>16</v>
      </c>
      <c r="E8" s="5">
        <v>15</v>
      </c>
      <c r="F8" s="161">
        <v>14</v>
      </c>
      <c r="G8" s="161">
        <v>12</v>
      </c>
      <c r="H8" s="64">
        <v>25</v>
      </c>
      <c r="I8" s="64">
        <v>23</v>
      </c>
      <c r="J8" s="66">
        <v>14</v>
      </c>
      <c r="K8" s="137">
        <v>11</v>
      </c>
      <c r="L8" s="162">
        <v>48</v>
      </c>
      <c r="M8" s="163">
        <v>43</v>
      </c>
      <c r="N8" s="164">
        <v>28</v>
      </c>
      <c r="O8" s="165">
        <v>23</v>
      </c>
      <c r="P8" s="142">
        <v>15</v>
      </c>
      <c r="Q8" s="166">
        <v>14</v>
      </c>
      <c r="R8" s="154">
        <v>12</v>
      </c>
      <c r="S8" s="154">
        <v>11</v>
      </c>
      <c r="T8" s="167" t="s">
        <v>5</v>
      </c>
      <c r="U8" s="168" t="s">
        <v>5</v>
      </c>
      <c r="V8" s="143">
        <v>16</v>
      </c>
      <c r="W8" s="77">
        <v>16</v>
      </c>
      <c r="X8" s="78">
        <v>15</v>
      </c>
      <c r="Y8" s="169">
        <v>11</v>
      </c>
      <c r="Z8" s="104">
        <v>14</v>
      </c>
      <c r="AA8" s="155">
        <v>12</v>
      </c>
      <c r="AB8" s="170" t="s">
        <v>5</v>
      </c>
      <c r="AC8" s="170" t="s">
        <v>5</v>
      </c>
      <c r="AD8" s="171">
        <v>17</v>
      </c>
      <c r="AE8" s="171">
        <v>15</v>
      </c>
      <c r="AF8" s="148">
        <v>16</v>
      </c>
      <c r="AG8" s="88">
        <v>13</v>
      </c>
      <c r="AH8" s="89">
        <v>31</v>
      </c>
      <c r="AI8" s="172">
        <v>29</v>
      </c>
      <c r="AJ8" s="146">
        <v>15</v>
      </c>
      <c r="AK8" s="146">
        <v>13</v>
      </c>
      <c r="AL8" s="173">
        <v>17</v>
      </c>
      <c r="AM8" s="173">
        <v>17</v>
      </c>
      <c r="AN8" s="150">
        <v>12</v>
      </c>
      <c r="AO8" s="93">
        <v>12</v>
      </c>
      <c r="AP8" s="291">
        <v>5</v>
      </c>
      <c r="AQ8" s="6">
        <v>4</v>
      </c>
      <c r="AR8" s="174">
        <v>24</v>
      </c>
      <c r="AS8" s="174">
        <v>23</v>
      </c>
      <c r="AT8" s="175">
        <v>24</v>
      </c>
      <c r="AU8" s="175">
        <v>21</v>
      </c>
      <c r="AV8" s="176">
        <v>25</v>
      </c>
      <c r="AW8" s="176">
        <v>22</v>
      </c>
      <c r="AX8" s="98">
        <v>3</v>
      </c>
      <c r="AY8" s="177">
        <v>2</v>
      </c>
      <c r="AZ8" s="178">
        <v>18</v>
      </c>
      <c r="BA8" s="179">
        <v>17</v>
      </c>
      <c r="BB8" s="273">
        <v>8</v>
      </c>
      <c r="BC8" s="273">
        <v>7</v>
      </c>
      <c r="BD8" s="102">
        <v>14</v>
      </c>
      <c r="BE8" s="157">
        <v>13</v>
      </c>
      <c r="BF8" s="160">
        <v>12</v>
      </c>
      <c r="BG8" s="160">
        <v>11</v>
      </c>
      <c r="BH8" s="105">
        <v>15</v>
      </c>
      <c r="BI8" s="180">
        <v>14</v>
      </c>
      <c r="BJ8" s="106">
        <v>12</v>
      </c>
      <c r="BK8" s="106">
        <v>10</v>
      </c>
      <c r="BL8" s="181">
        <v>24</v>
      </c>
      <c r="BM8" s="109">
        <v>22</v>
      </c>
      <c r="BN8" s="5" t="s">
        <v>5</v>
      </c>
      <c r="BO8" s="5" t="s">
        <v>5</v>
      </c>
      <c r="BP8" s="6" t="s">
        <v>5</v>
      </c>
      <c r="BQ8" s="13" t="s">
        <v>5</v>
      </c>
    </row>
    <row r="9" spans="1:69" x14ac:dyDescent="0.2">
      <c r="A9" s="14"/>
      <c r="B9" s="15">
        <v>59</v>
      </c>
      <c r="C9" s="15">
        <v>58</v>
      </c>
      <c r="D9" s="15">
        <v>53</v>
      </c>
      <c r="E9" s="15">
        <v>49</v>
      </c>
      <c r="F9" s="15">
        <v>47</v>
      </c>
      <c r="G9" s="15">
        <v>44</v>
      </c>
      <c r="H9" s="182">
        <v>82</v>
      </c>
      <c r="I9" s="15">
        <v>76</v>
      </c>
      <c r="J9" s="183">
        <v>49</v>
      </c>
      <c r="K9" s="16">
        <v>45</v>
      </c>
      <c r="L9" s="15">
        <v>84</v>
      </c>
      <c r="M9" s="15">
        <v>80</v>
      </c>
      <c r="N9" s="15">
        <v>94</v>
      </c>
      <c r="O9" s="15">
        <v>85</v>
      </c>
      <c r="P9" s="15">
        <v>47</v>
      </c>
      <c r="Q9" s="15">
        <v>35</v>
      </c>
      <c r="R9" s="15">
        <v>32</v>
      </c>
      <c r="S9" s="15">
        <v>31</v>
      </c>
      <c r="T9" s="183">
        <v>51</v>
      </c>
      <c r="U9" s="16">
        <v>49</v>
      </c>
      <c r="V9" s="16">
        <v>42</v>
      </c>
      <c r="W9" s="15">
        <v>41</v>
      </c>
      <c r="X9" s="183">
        <v>48</v>
      </c>
      <c r="Y9" s="15">
        <v>43</v>
      </c>
      <c r="Z9" s="16">
        <v>49</v>
      </c>
      <c r="AA9" s="190">
        <v>45</v>
      </c>
      <c r="AB9" s="183">
        <v>48</v>
      </c>
      <c r="AC9" s="15">
        <v>41</v>
      </c>
      <c r="AD9" s="16">
        <v>62</v>
      </c>
      <c r="AE9" s="15">
        <v>60</v>
      </c>
      <c r="AF9" s="15">
        <v>44</v>
      </c>
      <c r="AG9" s="186">
        <v>40</v>
      </c>
      <c r="AH9" s="183">
        <v>98</v>
      </c>
      <c r="AI9" s="15">
        <v>93</v>
      </c>
      <c r="AJ9" s="185">
        <v>40</v>
      </c>
      <c r="AK9" s="185">
        <v>35</v>
      </c>
      <c r="AL9" s="15">
        <v>45</v>
      </c>
      <c r="AM9" s="15">
        <v>46</v>
      </c>
      <c r="AN9" s="15">
        <v>51</v>
      </c>
      <c r="AO9" s="187">
        <v>48</v>
      </c>
      <c r="AP9" s="15">
        <v>5</v>
      </c>
      <c r="AQ9" s="292">
        <v>16</v>
      </c>
      <c r="AR9" s="15">
        <v>82</v>
      </c>
      <c r="AS9" s="15">
        <v>80</v>
      </c>
      <c r="AT9" s="15">
        <v>75</v>
      </c>
      <c r="AU9" s="15">
        <v>68</v>
      </c>
      <c r="AV9" s="182">
        <v>93</v>
      </c>
      <c r="AW9" s="15">
        <v>84</v>
      </c>
      <c r="AX9" s="188">
        <v>31</v>
      </c>
      <c r="AY9" s="189">
        <v>31</v>
      </c>
      <c r="AZ9" s="15">
        <v>44</v>
      </c>
      <c r="BA9" s="190">
        <v>40</v>
      </c>
      <c r="BB9" s="15">
        <v>27</v>
      </c>
      <c r="BC9" s="15">
        <v>27</v>
      </c>
      <c r="BD9" s="15">
        <v>48</v>
      </c>
      <c r="BE9" s="187">
        <v>44</v>
      </c>
      <c r="BF9" s="15">
        <v>44</v>
      </c>
      <c r="BG9" s="15">
        <v>43</v>
      </c>
      <c r="BH9" s="15">
        <v>59</v>
      </c>
      <c r="BI9" s="15">
        <v>54</v>
      </c>
      <c r="BJ9" s="182">
        <v>45</v>
      </c>
      <c r="BK9" s="15">
        <v>44</v>
      </c>
      <c r="BL9" s="191">
        <v>75</v>
      </c>
      <c r="BM9" s="192">
        <v>70</v>
      </c>
      <c r="BN9" s="15">
        <v>36</v>
      </c>
      <c r="BO9" s="15">
        <v>34</v>
      </c>
      <c r="BP9" s="15">
        <v>4</v>
      </c>
      <c r="BQ9" s="16">
        <v>4</v>
      </c>
    </row>
    <row r="10" spans="1:69" x14ac:dyDescent="0.2">
      <c r="A10" s="12">
        <v>45754</v>
      </c>
      <c r="B10" s="61">
        <v>17</v>
      </c>
      <c r="C10" s="61">
        <v>16</v>
      </c>
      <c r="D10" s="5">
        <v>17</v>
      </c>
      <c r="E10" s="5">
        <v>15</v>
      </c>
      <c r="F10" s="63">
        <v>14</v>
      </c>
      <c r="G10" s="63">
        <v>14</v>
      </c>
      <c r="H10" s="136">
        <v>26</v>
      </c>
      <c r="I10" s="136">
        <v>24</v>
      </c>
      <c r="J10" s="66">
        <v>15</v>
      </c>
      <c r="K10" s="137">
        <v>11</v>
      </c>
      <c r="L10" s="138">
        <v>37</v>
      </c>
      <c r="M10" s="139">
        <v>37</v>
      </c>
      <c r="N10" s="140">
        <v>30</v>
      </c>
      <c r="O10" s="141">
        <v>28</v>
      </c>
      <c r="P10" s="142">
        <v>12</v>
      </c>
      <c r="Q10" s="73">
        <v>11</v>
      </c>
      <c r="R10" s="159">
        <v>2</v>
      </c>
      <c r="S10" s="159">
        <v>2</v>
      </c>
      <c r="T10" s="74" t="s">
        <v>5</v>
      </c>
      <c r="U10" s="75" t="s">
        <v>5</v>
      </c>
      <c r="V10" s="143">
        <v>20</v>
      </c>
      <c r="W10" s="77">
        <v>14</v>
      </c>
      <c r="X10" s="78">
        <v>13</v>
      </c>
      <c r="Y10" s="5">
        <v>12</v>
      </c>
      <c r="Z10" s="104">
        <v>15</v>
      </c>
      <c r="AA10" s="155">
        <v>11</v>
      </c>
      <c r="AB10" s="147">
        <v>15</v>
      </c>
      <c r="AC10" s="84">
        <v>14</v>
      </c>
      <c r="AD10" s="85">
        <v>18</v>
      </c>
      <c r="AE10" s="86">
        <v>16</v>
      </c>
      <c r="AF10" s="148">
        <v>9</v>
      </c>
      <c r="AG10" s="88">
        <v>9</v>
      </c>
      <c r="AH10" s="89">
        <v>39</v>
      </c>
      <c r="AI10" s="90">
        <v>36</v>
      </c>
      <c r="AJ10" s="82">
        <v>13</v>
      </c>
      <c r="AK10" s="82">
        <v>13</v>
      </c>
      <c r="AL10" s="149">
        <v>16</v>
      </c>
      <c r="AM10" s="149">
        <v>12</v>
      </c>
      <c r="AN10" s="150">
        <v>14</v>
      </c>
      <c r="AO10" s="93">
        <v>10</v>
      </c>
      <c r="AP10" s="6">
        <v>2</v>
      </c>
      <c r="AQ10" s="13">
        <v>2</v>
      </c>
      <c r="AR10" s="94">
        <v>18</v>
      </c>
      <c r="AS10" s="94">
        <v>16</v>
      </c>
      <c r="AT10" s="95">
        <v>28</v>
      </c>
      <c r="AU10" s="95">
        <v>26</v>
      </c>
      <c r="AV10" s="96">
        <v>27</v>
      </c>
      <c r="AW10" s="151">
        <v>28</v>
      </c>
      <c r="AX10" s="152">
        <v>16</v>
      </c>
      <c r="AY10" s="156">
        <v>14</v>
      </c>
      <c r="AZ10" s="100">
        <v>14</v>
      </c>
      <c r="BA10" s="101">
        <v>12</v>
      </c>
      <c r="BB10" s="271">
        <v>11</v>
      </c>
      <c r="BC10" s="271">
        <v>11</v>
      </c>
      <c r="BD10" s="102">
        <v>14</v>
      </c>
      <c r="BE10" s="157">
        <v>14</v>
      </c>
      <c r="BF10" s="104">
        <v>13</v>
      </c>
      <c r="BG10" s="104">
        <v>12</v>
      </c>
      <c r="BH10" s="105">
        <v>18</v>
      </c>
      <c r="BI10" s="105">
        <v>18</v>
      </c>
      <c r="BJ10" s="106">
        <v>12</v>
      </c>
      <c r="BK10" s="107">
        <v>13</v>
      </c>
      <c r="BL10" s="153">
        <v>24</v>
      </c>
      <c r="BM10" s="158">
        <v>25</v>
      </c>
      <c r="BN10" s="5" t="s">
        <v>5</v>
      </c>
      <c r="BO10" s="5" t="s">
        <v>5</v>
      </c>
      <c r="BP10" s="6" t="s">
        <v>5</v>
      </c>
      <c r="BQ10" s="13" t="s">
        <v>5</v>
      </c>
    </row>
    <row r="11" spans="1:69" x14ac:dyDescent="0.2">
      <c r="A11" s="12">
        <v>45755</v>
      </c>
      <c r="B11" s="61">
        <v>18</v>
      </c>
      <c r="C11" s="61">
        <v>17</v>
      </c>
      <c r="D11" s="5">
        <v>6</v>
      </c>
      <c r="E11" s="5">
        <v>6</v>
      </c>
      <c r="F11" s="63">
        <v>15</v>
      </c>
      <c r="G11" s="63">
        <v>13</v>
      </c>
      <c r="H11" s="136">
        <v>24</v>
      </c>
      <c r="I11" s="136">
        <v>25</v>
      </c>
      <c r="J11" s="66">
        <v>15</v>
      </c>
      <c r="K11" s="137">
        <v>14</v>
      </c>
      <c r="L11" s="138">
        <v>7</v>
      </c>
      <c r="M11" s="139">
        <v>6</v>
      </c>
      <c r="N11" s="140">
        <v>26</v>
      </c>
      <c r="O11" s="141">
        <v>23</v>
      </c>
      <c r="P11" s="142">
        <v>12</v>
      </c>
      <c r="Q11" s="73">
        <v>10</v>
      </c>
      <c r="R11" s="159">
        <v>5</v>
      </c>
      <c r="S11" s="159">
        <v>5</v>
      </c>
      <c r="T11" s="74">
        <v>11</v>
      </c>
      <c r="U11" s="75">
        <v>9</v>
      </c>
      <c r="V11" s="143">
        <v>9</v>
      </c>
      <c r="W11" s="77">
        <v>8</v>
      </c>
      <c r="X11" s="78">
        <v>13</v>
      </c>
      <c r="Y11" s="5">
        <v>13</v>
      </c>
      <c r="Z11" s="104">
        <v>13</v>
      </c>
      <c r="AA11" s="155">
        <v>8</v>
      </c>
      <c r="AB11" s="147">
        <v>15</v>
      </c>
      <c r="AC11" s="84">
        <v>13</v>
      </c>
      <c r="AD11" s="85">
        <v>8</v>
      </c>
      <c r="AE11" s="86">
        <v>6</v>
      </c>
      <c r="AF11" s="148">
        <v>15</v>
      </c>
      <c r="AG11" s="88">
        <v>12</v>
      </c>
      <c r="AH11" s="89">
        <v>14</v>
      </c>
      <c r="AI11" s="90">
        <v>14</v>
      </c>
      <c r="AJ11" s="82">
        <v>10</v>
      </c>
      <c r="AK11" s="82">
        <v>9</v>
      </c>
      <c r="AL11" s="149">
        <v>14</v>
      </c>
      <c r="AM11" s="149">
        <v>14</v>
      </c>
      <c r="AN11" s="150">
        <v>7</v>
      </c>
      <c r="AO11" s="93">
        <v>7</v>
      </c>
      <c r="AP11" s="6">
        <v>5</v>
      </c>
      <c r="AQ11" s="13">
        <v>5</v>
      </c>
      <c r="AR11" s="94">
        <v>25</v>
      </c>
      <c r="AS11" s="94">
        <v>25</v>
      </c>
      <c r="AT11" s="95">
        <v>15</v>
      </c>
      <c r="AU11" s="95">
        <v>13</v>
      </c>
      <c r="AV11" s="96">
        <v>16</v>
      </c>
      <c r="AW11" s="151">
        <v>16</v>
      </c>
      <c r="AX11" s="152">
        <v>14</v>
      </c>
      <c r="AY11" s="156">
        <v>16</v>
      </c>
      <c r="AZ11" s="100">
        <v>11</v>
      </c>
      <c r="BA11" s="101">
        <v>10</v>
      </c>
      <c r="BB11" s="271">
        <v>4</v>
      </c>
      <c r="BC11" s="271">
        <v>6</v>
      </c>
      <c r="BD11" s="102">
        <v>12</v>
      </c>
      <c r="BE11" s="157">
        <v>11</v>
      </c>
      <c r="BF11" s="104">
        <v>5</v>
      </c>
      <c r="BG11" s="104">
        <v>5</v>
      </c>
      <c r="BH11" s="105">
        <v>21</v>
      </c>
      <c r="BI11" s="105">
        <v>21</v>
      </c>
      <c r="BJ11" s="106">
        <v>15</v>
      </c>
      <c r="BK11" s="107">
        <v>14</v>
      </c>
      <c r="BL11" s="153">
        <v>22</v>
      </c>
      <c r="BM11" s="158">
        <v>18</v>
      </c>
      <c r="BN11" s="5">
        <v>5</v>
      </c>
      <c r="BO11" s="5">
        <v>5</v>
      </c>
      <c r="BP11" s="6">
        <v>9</v>
      </c>
      <c r="BQ11" s="13">
        <v>8</v>
      </c>
    </row>
    <row r="12" spans="1:69" x14ac:dyDescent="0.2">
      <c r="A12" s="12">
        <v>45756</v>
      </c>
      <c r="B12" s="61">
        <v>4</v>
      </c>
      <c r="C12" s="61">
        <v>4</v>
      </c>
      <c r="D12" s="5">
        <v>16</v>
      </c>
      <c r="E12" s="5">
        <v>14</v>
      </c>
      <c r="F12" s="63">
        <v>15</v>
      </c>
      <c r="G12" s="63">
        <v>15</v>
      </c>
      <c r="H12" s="136">
        <v>4</v>
      </c>
      <c r="I12" s="136">
        <v>4</v>
      </c>
      <c r="J12" s="66">
        <v>6</v>
      </c>
      <c r="K12" s="137">
        <v>6</v>
      </c>
      <c r="L12" s="138">
        <v>32</v>
      </c>
      <c r="M12" s="139">
        <v>29</v>
      </c>
      <c r="N12" s="140">
        <v>17</v>
      </c>
      <c r="O12" s="141">
        <v>15</v>
      </c>
      <c r="P12" s="142">
        <v>5</v>
      </c>
      <c r="Q12" s="73">
        <v>5</v>
      </c>
      <c r="R12" s="159">
        <v>4</v>
      </c>
      <c r="S12" s="159">
        <v>4</v>
      </c>
      <c r="T12" s="74">
        <v>10</v>
      </c>
      <c r="U12" s="75">
        <v>9</v>
      </c>
      <c r="V12" s="143">
        <v>8</v>
      </c>
      <c r="W12" s="77">
        <v>7</v>
      </c>
      <c r="X12" s="78">
        <v>6</v>
      </c>
      <c r="Y12" s="5">
        <v>5</v>
      </c>
      <c r="Z12" s="104">
        <v>14</v>
      </c>
      <c r="AA12" s="155">
        <v>13</v>
      </c>
      <c r="AB12" s="147">
        <v>17</v>
      </c>
      <c r="AC12" s="84">
        <v>15</v>
      </c>
      <c r="AD12" s="85">
        <v>21</v>
      </c>
      <c r="AE12" s="86">
        <v>24</v>
      </c>
      <c r="AF12" s="148">
        <v>3</v>
      </c>
      <c r="AG12" s="88">
        <v>3</v>
      </c>
      <c r="AH12" s="89">
        <v>25</v>
      </c>
      <c r="AI12" s="90">
        <v>19</v>
      </c>
      <c r="AJ12" s="82">
        <v>12</v>
      </c>
      <c r="AK12" s="82">
        <v>9</v>
      </c>
      <c r="AL12" s="149">
        <v>6</v>
      </c>
      <c r="AM12" s="149">
        <v>7</v>
      </c>
      <c r="AN12" s="150">
        <v>17</v>
      </c>
      <c r="AO12" s="93">
        <v>15</v>
      </c>
      <c r="AP12" s="6">
        <v>2</v>
      </c>
      <c r="AQ12" s="13">
        <v>2</v>
      </c>
      <c r="AR12" s="94">
        <v>25</v>
      </c>
      <c r="AS12" s="94">
        <v>23</v>
      </c>
      <c r="AT12" s="95">
        <v>18</v>
      </c>
      <c r="AU12" s="95">
        <v>19</v>
      </c>
      <c r="AV12" s="96">
        <v>17</v>
      </c>
      <c r="AW12" s="151">
        <v>16</v>
      </c>
      <c r="AX12" s="152">
        <v>5</v>
      </c>
      <c r="AY12" s="156">
        <v>6</v>
      </c>
      <c r="AZ12" s="100">
        <v>11</v>
      </c>
      <c r="BA12" s="101">
        <v>10</v>
      </c>
      <c r="BB12" s="271">
        <v>10</v>
      </c>
      <c r="BC12" s="271">
        <v>9</v>
      </c>
      <c r="BD12" s="102">
        <v>6</v>
      </c>
      <c r="BE12" s="157">
        <v>6</v>
      </c>
      <c r="BF12" s="104">
        <v>8</v>
      </c>
      <c r="BG12" s="104">
        <v>8</v>
      </c>
      <c r="BH12" s="105">
        <v>19</v>
      </c>
      <c r="BI12" s="105">
        <v>17</v>
      </c>
      <c r="BJ12" s="106">
        <v>17</v>
      </c>
      <c r="BK12" s="107">
        <v>17</v>
      </c>
      <c r="BL12" s="153">
        <v>7</v>
      </c>
      <c r="BM12" s="158">
        <v>6</v>
      </c>
      <c r="BN12" s="5">
        <v>14</v>
      </c>
      <c r="BO12" s="5">
        <v>14</v>
      </c>
      <c r="BP12" s="6" t="s">
        <v>5</v>
      </c>
      <c r="BQ12" s="13" t="s">
        <v>5</v>
      </c>
    </row>
    <row r="13" spans="1:69" x14ac:dyDescent="0.2">
      <c r="A13" s="12">
        <v>45757</v>
      </c>
      <c r="B13" s="61">
        <v>14</v>
      </c>
      <c r="C13" s="61">
        <v>13</v>
      </c>
      <c r="D13" s="5">
        <v>15</v>
      </c>
      <c r="E13" s="5">
        <v>13</v>
      </c>
      <c r="F13" s="63" t="s">
        <v>5</v>
      </c>
      <c r="G13" s="63" t="s">
        <v>5</v>
      </c>
      <c r="H13" s="136">
        <v>27</v>
      </c>
      <c r="I13" s="136">
        <v>23</v>
      </c>
      <c r="J13" s="66">
        <v>11</v>
      </c>
      <c r="K13" s="137">
        <v>11</v>
      </c>
      <c r="L13" s="138">
        <v>5</v>
      </c>
      <c r="M13" s="139">
        <v>5</v>
      </c>
      <c r="N13" s="140">
        <v>12</v>
      </c>
      <c r="O13" s="141">
        <v>11</v>
      </c>
      <c r="P13" s="142">
        <v>13</v>
      </c>
      <c r="Q13" s="73">
        <v>12</v>
      </c>
      <c r="R13" s="159">
        <v>3</v>
      </c>
      <c r="S13" s="159">
        <v>2</v>
      </c>
      <c r="T13" s="74">
        <v>18</v>
      </c>
      <c r="U13" s="75">
        <v>14</v>
      </c>
      <c r="V13" s="143">
        <v>10</v>
      </c>
      <c r="W13" s="77">
        <v>10</v>
      </c>
      <c r="X13" s="78">
        <v>12</v>
      </c>
      <c r="Y13" s="5">
        <v>11</v>
      </c>
      <c r="Z13" s="104">
        <v>7</v>
      </c>
      <c r="AA13" s="155">
        <v>7</v>
      </c>
      <c r="AB13" s="147">
        <v>5</v>
      </c>
      <c r="AC13" s="84">
        <v>5</v>
      </c>
      <c r="AD13" s="85">
        <v>20</v>
      </c>
      <c r="AE13" s="86">
        <v>15</v>
      </c>
      <c r="AF13" s="148">
        <v>12</v>
      </c>
      <c r="AG13" s="88">
        <v>11</v>
      </c>
      <c r="AH13" s="89">
        <v>31</v>
      </c>
      <c r="AI13" s="90">
        <v>28</v>
      </c>
      <c r="AJ13" s="82">
        <v>7</v>
      </c>
      <c r="AK13" s="82">
        <v>7</v>
      </c>
      <c r="AL13" s="149">
        <v>10</v>
      </c>
      <c r="AM13" s="149">
        <v>10</v>
      </c>
      <c r="AN13" s="150">
        <v>15</v>
      </c>
      <c r="AO13" s="93">
        <v>15</v>
      </c>
      <c r="AP13" s="6">
        <v>4</v>
      </c>
      <c r="AQ13" s="290">
        <v>3</v>
      </c>
      <c r="AR13" s="94">
        <v>12</v>
      </c>
      <c r="AS13" s="94">
        <v>11</v>
      </c>
      <c r="AT13" s="95">
        <v>17</v>
      </c>
      <c r="AU13" s="95">
        <v>14</v>
      </c>
      <c r="AV13" s="96">
        <v>24</v>
      </c>
      <c r="AW13" s="151">
        <v>23</v>
      </c>
      <c r="AX13" s="152">
        <v>8</v>
      </c>
      <c r="AY13" s="156">
        <v>8</v>
      </c>
      <c r="AZ13" s="100">
        <v>6</v>
      </c>
      <c r="BA13" s="101">
        <v>6</v>
      </c>
      <c r="BB13" s="271">
        <v>6</v>
      </c>
      <c r="BC13" s="271">
        <v>7</v>
      </c>
      <c r="BD13" s="102">
        <v>14</v>
      </c>
      <c r="BE13" s="157">
        <v>15</v>
      </c>
      <c r="BF13" s="104">
        <v>11</v>
      </c>
      <c r="BG13" s="104">
        <v>10</v>
      </c>
      <c r="BH13" s="105">
        <v>12</v>
      </c>
      <c r="BI13" s="105">
        <v>11</v>
      </c>
      <c r="BJ13" s="106">
        <v>4</v>
      </c>
      <c r="BK13" s="107">
        <v>3</v>
      </c>
      <c r="BL13" s="153">
        <v>24</v>
      </c>
      <c r="BM13" s="158">
        <v>20</v>
      </c>
      <c r="BN13" s="5">
        <v>17</v>
      </c>
      <c r="BO13" s="5">
        <v>17</v>
      </c>
      <c r="BP13" s="6">
        <v>10</v>
      </c>
      <c r="BQ13" s="13">
        <v>10</v>
      </c>
    </row>
    <row r="14" spans="1:69" x14ac:dyDescent="0.2">
      <c r="A14" s="12">
        <v>45758</v>
      </c>
      <c r="B14" s="160">
        <v>13</v>
      </c>
      <c r="C14" s="160">
        <v>14</v>
      </c>
      <c r="D14" s="5">
        <v>14</v>
      </c>
      <c r="E14" s="5">
        <v>12</v>
      </c>
      <c r="F14" s="161" t="s">
        <v>5</v>
      </c>
      <c r="G14" s="161" t="s">
        <v>5</v>
      </c>
      <c r="H14" s="64">
        <v>26</v>
      </c>
      <c r="I14" s="64">
        <v>25</v>
      </c>
      <c r="J14" s="194">
        <v>15</v>
      </c>
      <c r="K14" s="195">
        <v>13</v>
      </c>
      <c r="L14" s="162">
        <v>55</v>
      </c>
      <c r="M14" s="163">
        <v>50</v>
      </c>
      <c r="N14" s="164">
        <v>29</v>
      </c>
      <c r="O14" s="165">
        <v>26</v>
      </c>
      <c r="P14" s="142">
        <v>14</v>
      </c>
      <c r="Q14" s="166">
        <v>12</v>
      </c>
      <c r="R14" s="159">
        <v>5</v>
      </c>
      <c r="S14" s="159">
        <v>4</v>
      </c>
      <c r="T14" s="167">
        <v>21</v>
      </c>
      <c r="U14" s="168">
        <v>17</v>
      </c>
      <c r="V14" s="143">
        <v>11</v>
      </c>
      <c r="W14" s="77">
        <v>10</v>
      </c>
      <c r="X14" s="78">
        <v>14</v>
      </c>
      <c r="Y14" s="169">
        <v>12</v>
      </c>
      <c r="Z14" s="104">
        <v>15</v>
      </c>
      <c r="AA14" s="155">
        <v>13</v>
      </c>
      <c r="AB14" s="170">
        <v>17</v>
      </c>
      <c r="AC14" s="170">
        <v>14</v>
      </c>
      <c r="AD14" s="171">
        <v>18</v>
      </c>
      <c r="AE14" s="171">
        <v>16</v>
      </c>
      <c r="AF14" s="148">
        <v>8</v>
      </c>
      <c r="AG14" s="88">
        <v>8</v>
      </c>
      <c r="AH14" s="89">
        <v>28</v>
      </c>
      <c r="AI14" s="172">
        <v>26</v>
      </c>
      <c r="AJ14" s="82">
        <v>15</v>
      </c>
      <c r="AK14" s="82">
        <v>12</v>
      </c>
      <c r="AL14" s="149">
        <v>12</v>
      </c>
      <c r="AM14" s="149">
        <v>12</v>
      </c>
      <c r="AN14" s="150">
        <v>11</v>
      </c>
      <c r="AO14" s="93">
        <v>13</v>
      </c>
      <c r="AP14" s="291">
        <v>4</v>
      </c>
      <c r="AQ14" s="6">
        <v>4</v>
      </c>
      <c r="AR14" s="174">
        <v>26</v>
      </c>
      <c r="AS14" s="174">
        <v>23</v>
      </c>
      <c r="AT14" s="175">
        <v>23</v>
      </c>
      <c r="AU14" s="175">
        <v>19</v>
      </c>
      <c r="AV14" s="176">
        <v>23</v>
      </c>
      <c r="AW14" s="176">
        <v>23</v>
      </c>
      <c r="AX14" s="98">
        <v>15</v>
      </c>
      <c r="AY14" s="177">
        <v>12</v>
      </c>
      <c r="AZ14" s="178">
        <v>16</v>
      </c>
      <c r="BA14" s="179">
        <v>15</v>
      </c>
      <c r="BB14" s="271">
        <v>9</v>
      </c>
      <c r="BC14" s="271">
        <v>8</v>
      </c>
      <c r="BD14" s="196">
        <v>10</v>
      </c>
      <c r="BE14" s="103">
        <v>11</v>
      </c>
      <c r="BF14" s="160">
        <v>11</v>
      </c>
      <c r="BG14" s="160">
        <v>9</v>
      </c>
      <c r="BH14" s="105">
        <v>16</v>
      </c>
      <c r="BI14" s="180">
        <v>16</v>
      </c>
      <c r="BJ14" s="106">
        <v>16</v>
      </c>
      <c r="BK14" s="106">
        <v>16</v>
      </c>
      <c r="BL14" s="181">
        <v>25</v>
      </c>
      <c r="BM14" s="109">
        <v>23</v>
      </c>
      <c r="BN14" s="5">
        <v>16</v>
      </c>
      <c r="BO14" s="5">
        <v>15</v>
      </c>
      <c r="BP14" s="6" t="s">
        <v>5</v>
      </c>
      <c r="BQ14" s="17" t="s">
        <v>5</v>
      </c>
    </row>
    <row r="15" spans="1:69" x14ac:dyDescent="0.2">
      <c r="A15" s="4"/>
      <c r="B15" s="15">
        <v>66</v>
      </c>
      <c r="C15" s="15">
        <v>64</v>
      </c>
      <c r="D15" s="15">
        <v>68</v>
      </c>
      <c r="E15" s="15">
        <v>60</v>
      </c>
      <c r="F15" s="15">
        <v>44</v>
      </c>
      <c r="G15" s="15">
        <v>42</v>
      </c>
      <c r="H15" s="182">
        <v>107</v>
      </c>
      <c r="I15" s="15">
        <v>101</v>
      </c>
      <c r="J15" s="183">
        <v>62</v>
      </c>
      <c r="K15" s="16">
        <v>55</v>
      </c>
      <c r="L15" s="15">
        <v>136</v>
      </c>
      <c r="M15" s="15">
        <v>127</v>
      </c>
      <c r="N15" s="15">
        <v>114</v>
      </c>
      <c r="O15" s="15">
        <v>103</v>
      </c>
      <c r="P15" s="15">
        <v>56</v>
      </c>
      <c r="Q15" s="15">
        <v>50</v>
      </c>
      <c r="R15" s="15">
        <v>19</v>
      </c>
      <c r="S15" s="15">
        <v>17</v>
      </c>
      <c r="T15" s="183">
        <v>60</v>
      </c>
      <c r="U15" s="16">
        <v>49</v>
      </c>
      <c r="V15" s="16">
        <v>58</v>
      </c>
      <c r="W15" s="15">
        <v>49</v>
      </c>
      <c r="X15" s="16">
        <v>58</v>
      </c>
      <c r="Y15" s="15">
        <v>53</v>
      </c>
      <c r="Z15" s="16">
        <v>64</v>
      </c>
      <c r="AA15" s="15">
        <v>52</v>
      </c>
      <c r="AB15" s="16">
        <v>69</v>
      </c>
      <c r="AC15" s="15">
        <v>61</v>
      </c>
      <c r="AD15" s="16">
        <v>85</v>
      </c>
      <c r="AE15" s="15">
        <v>77</v>
      </c>
      <c r="AF15" s="16">
        <v>47</v>
      </c>
      <c r="AG15" s="15">
        <v>43</v>
      </c>
      <c r="AH15" s="16">
        <v>137</v>
      </c>
      <c r="AI15" s="15">
        <v>123</v>
      </c>
      <c r="AJ15" s="197">
        <v>57</v>
      </c>
      <c r="AK15" s="185">
        <v>50</v>
      </c>
      <c r="AL15" s="16">
        <v>58</v>
      </c>
      <c r="AM15" s="15">
        <v>55</v>
      </c>
      <c r="AN15" s="16">
        <v>64</v>
      </c>
      <c r="AO15" s="15">
        <v>60</v>
      </c>
      <c r="AP15" s="15">
        <v>17</v>
      </c>
      <c r="AQ15" s="293">
        <v>16</v>
      </c>
      <c r="AR15" s="15">
        <v>106</v>
      </c>
      <c r="AS15" s="15">
        <v>98</v>
      </c>
      <c r="AT15" s="15">
        <v>101</v>
      </c>
      <c r="AU15" s="15">
        <v>91</v>
      </c>
      <c r="AV15" s="15">
        <v>107</v>
      </c>
      <c r="AW15" s="15">
        <v>106</v>
      </c>
      <c r="AX15" s="188">
        <v>58</v>
      </c>
      <c r="AY15" s="189">
        <v>56</v>
      </c>
      <c r="AZ15" s="15">
        <v>58</v>
      </c>
      <c r="BA15" s="190">
        <v>53</v>
      </c>
      <c r="BB15" s="16">
        <v>40</v>
      </c>
      <c r="BC15" s="15">
        <v>41</v>
      </c>
      <c r="BD15" s="15">
        <v>56</v>
      </c>
      <c r="BE15" s="187">
        <v>57</v>
      </c>
      <c r="BF15" s="15">
        <v>48</v>
      </c>
      <c r="BG15" s="15">
        <v>44</v>
      </c>
      <c r="BH15" s="15">
        <v>86</v>
      </c>
      <c r="BI15" s="15">
        <v>83</v>
      </c>
      <c r="BJ15" s="182">
        <v>64</v>
      </c>
      <c r="BK15" s="15">
        <v>63</v>
      </c>
      <c r="BL15" s="191">
        <v>102</v>
      </c>
      <c r="BM15" s="192">
        <v>92</v>
      </c>
      <c r="BN15" s="15">
        <v>52</v>
      </c>
      <c r="BO15" s="15">
        <v>51</v>
      </c>
      <c r="BP15" s="15">
        <v>19</v>
      </c>
      <c r="BQ15" s="15">
        <v>18</v>
      </c>
    </row>
    <row r="16" spans="1:69" x14ac:dyDescent="0.2">
      <c r="A16" s="12">
        <v>45761</v>
      </c>
      <c r="B16" s="61">
        <v>15</v>
      </c>
      <c r="C16" s="61">
        <v>15</v>
      </c>
      <c r="D16" s="5">
        <v>17</v>
      </c>
      <c r="E16" s="5">
        <v>17</v>
      </c>
      <c r="F16" s="63">
        <v>14</v>
      </c>
      <c r="G16" s="63">
        <v>14</v>
      </c>
      <c r="H16" s="136">
        <v>26</v>
      </c>
      <c r="I16" s="136">
        <v>23</v>
      </c>
      <c r="J16" s="66">
        <v>14</v>
      </c>
      <c r="K16" s="137">
        <v>12</v>
      </c>
      <c r="L16" s="138">
        <v>44</v>
      </c>
      <c r="M16" s="139">
        <v>43</v>
      </c>
      <c r="N16" s="140">
        <v>29</v>
      </c>
      <c r="O16" s="141">
        <v>26</v>
      </c>
      <c r="P16" s="142">
        <v>13</v>
      </c>
      <c r="Q16" s="73">
        <v>10</v>
      </c>
      <c r="R16" s="159">
        <v>9</v>
      </c>
      <c r="S16" s="159">
        <v>8</v>
      </c>
      <c r="T16" s="74">
        <v>19</v>
      </c>
      <c r="U16" s="75">
        <v>20</v>
      </c>
      <c r="V16" s="143">
        <v>13</v>
      </c>
      <c r="W16" s="77">
        <v>12</v>
      </c>
      <c r="X16" s="78">
        <v>13</v>
      </c>
      <c r="Y16" s="5">
        <v>12</v>
      </c>
      <c r="Z16" s="104">
        <v>15</v>
      </c>
      <c r="AA16" s="155">
        <v>15</v>
      </c>
      <c r="AB16" s="147">
        <v>15</v>
      </c>
      <c r="AC16" s="84">
        <v>15</v>
      </c>
      <c r="AD16" s="85">
        <v>23</v>
      </c>
      <c r="AE16" s="86">
        <v>19</v>
      </c>
      <c r="AF16" s="148">
        <v>13</v>
      </c>
      <c r="AG16" s="88">
        <v>11</v>
      </c>
      <c r="AH16" s="89">
        <v>19</v>
      </c>
      <c r="AI16" s="90">
        <v>19</v>
      </c>
      <c r="AJ16" s="82">
        <v>15</v>
      </c>
      <c r="AK16" s="82">
        <v>14</v>
      </c>
      <c r="AL16" s="149">
        <v>11</v>
      </c>
      <c r="AM16" s="149">
        <v>11</v>
      </c>
      <c r="AN16" s="150">
        <v>15</v>
      </c>
      <c r="AO16" s="93">
        <v>15</v>
      </c>
      <c r="AP16" s="6">
        <v>4</v>
      </c>
      <c r="AQ16" s="13">
        <v>5</v>
      </c>
      <c r="AR16" s="94">
        <v>26</v>
      </c>
      <c r="AS16" s="94">
        <v>24</v>
      </c>
      <c r="AT16" s="95">
        <v>35</v>
      </c>
      <c r="AU16" s="95">
        <v>30</v>
      </c>
      <c r="AV16" s="96">
        <v>24</v>
      </c>
      <c r="AW16" s="151">
        <v>23</v>
      </c>
      <c r="AX16" s="152">
        <v>13</v>
      </c>
      <c r="AY16" s="156">
        <v>14</v>
      </c>
      <c r="AZ16" s="100">
        <v>12</v>
      </c>
      <c r="BA16" s="101">
        <v>11</v>
      </c>
      <c r="BB16" s="271">
        <v>12</v>
      </c>
      <c r="BC16" s="271">
        <v>11</v>
      </c>
      <c r="BD16" s="102">
        <v>13</v>
      </c>
      <c r="BE16" s="157">
        <v>14</v>
      </c>
      <c r="BF16" s="104">
        <v>8</v>
      </c>
      <c r="BG16" s="104">
        <v>9</v>
      </c>
      <c r="BH16" s="105">
        <v>13</v>
      </c>
      <c r="BI16" s="105">
        <v>15</v>
      </c>
      <c r="BJ16" s="106">
        <v>8</v>
      </c>
      <c r="BK16" s="107">
        <v>8</v>
      </c>
      <c r="BL16" s="153">
        <v>28</v>
      </c>
      <c r="BM16" s="158">
        <v>23</v>
      </c>
      <c r="BN16" s="5">
        <v>16</v>
      </c>
      <c r="BO16" s="5">
        <v>15</v>
      </c>
      <c r="BP16" s="6" t="s">
        <v>5</v>
      </c>
      <c r="BQ16" s="13" t="s">
        <v>5</v>
      </c>
    </row>
    <row r="17" spans="1:69" x14ac:dyDescent="0.2">
      <c r="A17" s="12">
        <v>45762</v>
      </c>
      <c r="B17" s="61">
        <v>14</v>
      </c>
      <c r="C17" s="61">
        <v>15</v>
      </c>
      <c r="D17" s="5">
        <v>5</v>
      </c>
      <c r="E17" s="5">
        <v>5</v>
      </c>
      <c r="F17" s="63">
        <v>13</v>
      </c>
      <c r="G17" s="63">
        <v>11</v>
      </c>
      <c r="H17" s="136">
        <v>25</v>
      </c>
      <c r="I17" s="136">
        <v>23</v>
      </c>
      <c r="J17" s="66">
        <v>16</v>
      </c>
      <c r="K17" s="137">
        <v>13</v>
      </c>
      <c r="L17" s="138">
        <v>10</v>
      </c>
      <c r="M17" s="139">
        <v>8</v>
      </c>
      <c r="N17" s="140">
        <v>17</v>
      </c>
      <c r="O17" s="141">
        <v>15</v>
      </c>
      <c r="P17" s="142">
        <v>15</v>
      </c>
      <c r="Q17" s="73">
        <v>14</v>
      </c>
      <c r="R17" s="159">
        <v>5</v>
      </c>
      <c r="S17" s="159">
        <v>4</v>
      </c>
      <c r="T17" s="74">
        <v>12</v>
      </c>
      <c r="U17" s="75">
        <v>12</v>
      </c>
      <c r="V17" s="143">
        <v>12</v>
      </c>
      <c r="W17" s="77">
        <v>12</v>
      </c>
      <c r="X17" s="78">
        <v>15</v>
      </c>
      <c r="Y17" s="5">
        <v>12</v>
      </c>
      <c r="Z17" s="104">
        <v>16</v>
      </c>
      <c r="AA17" s="155">
        <v>15</v>
      </c>
      <c r="AB17" s="147">
        <v>14</v>
      </c>
      <c r="AC17" s="84">
        <v>14</v>
      </c>
      <c r="AD17" s="171">
        <v>5</v>
      </c>
      <c r="AE17" s="171">
        <v>4</v>
      </c>
      <c r="AF17" s="148">
        <v>9</v>
      </c>
      <c r="AG17" s="88">
        <v>6</v>
      </c>
      <c r="AH17" s="89">
        <v>36</v>
      </c>
      <c r="AI17" s="90">
        <v>33</v>
      </c>
      <c r="AJ17" s="82">
        <v>16</v>
      </c>
      <c r="AK17" s="82">
        <v>13</v>
      </c>
      <c r="AL17" s="149">
        <v>15</v>
      </c>
      <c r="AM17" s="149">
        <v>17</v>
      </c>
      <c r="AN17" s="150">
        <v>8</v>
      </c>
      <c r="AO17" s="93">
        <v>9</v>
      </c>
      <c r="AP17" s="6">
        <v>5</v>
      </c>
      <c r="AQ17" s="13">
        <v>3</v>
      </c>
      <c r="AR17" s="94">
        <v>23</v>
      </c>
      <c r="AS17" s="94">
        <v>19</v>
      </c>
      <c r="AT17" s="95">
        <v>17</v>
      </c>
      <c r="AU17" s="95">
        <v>16</v>
      </c>
      <c r="AV17" s="96">
        <v>21</v>
      </c>
      <c r="AW17" s="151">
        <v>20</v>
      </c>
      <c r="AX17" s="152">
        <v>12</v>
      </c>
      <c r="AY17" s="156">
        <v>13</v>
      </c>
      <c r="AZ17" s="100">
        <v>12</v>
      </c>
      <c r="BA17" s="101">
        <v>12</v>
      </c>
      <c r="BB17" s="271">
        <v>3</v>
      </c>
      <c r="BC17" s="271">
        <v>3</v>
      </c>
      <c r="BD17" s="102">
        <v>11</v>
      </c>
      <c r="BE17" s="157">
        <v>9</v>
      </c>
      <c r="BF17" s="104">
        <v>5</v>
      </c>
      <c r="BG17" s="104">
        <v>5</v>
      </c>
      <c r="BH17" s="105">
        <v>18</v>
      </c>
      <c r="BI17" s="105">
        <v>19</v>
      </c>
      <c r="BJ17" s="106">
        <v>13</v>
      </c>
      <c r="BK17" s="107">
        <v>14</v>
      </c>
      <c r="BL17" s="153">
        <v>26</v>
      </c>
      <c r="BM17" s="158">
        <v>25</v>
      </c>
      <c r="BN17" s="5">
        <v>7</v>
      </c>
      <c r="BO17" s="5">
        <v>7</v>
      </c>
      <c r="BP17" s="6">
        <v>14</v>
      </c>
      <c r="BQ17" s="13">
        <v>12</v>
      </c>
    </row>
    <row r="18" spans="1:69" x14ac:dyDescent="0.2">
      <c r="A18" s="12">
        <v>45763</v>
      </c>
      <c r="B18" s="61">
        <v>5</v>
      </c>
      <c r="C18" s="61">
        <v>4</v>
      </c>
      <c r="D18" s="5">
        <v>17</v>
      </c>
      <c r="E18" s="5">
        <v>15</v>
      </c>
      <c r="F18" s="63">
        <v>11</v>
      </c>
      <c r="G18" s="63">
        <v>12</v>
      </c>
      <c r="H18" s="136">
        <v>6</v>
      </c>
      <c r="I18" s="136">
        <v>6</v>
      </c>
      <c r="J18" s="66">
        <v>7</v>
      </c>
      <c r="K18" s="137">
        <v>7</v>
      </c>
      <c r="L18" s="138">
        <v>34</v>
      </c>
      <c r="M18" s="139">
        <v>33</v>
      </c>
      <c r="N18" s="140">
        <v>28</v>
      </c>
      <c r="O18" s="141">
        <v>25</v>
      </c>
      <c r="P18" s="142">
        <v>6</v>
      </c>
      <c r="Q18" s="73">
        <v>6</v>
      </c>
      <c r="R18" s="159">
        <v>5</v>
      </c>
      <c r="S18" s="159">
        <v>5</v>
      </c>
      <c r="T18" s="74">
        <v>8</v>
      </c>
      <c r="U18" s="75">
        <v>5</v>
      </c>
      <c r="V18" s="143">
        <v>11</v>
      </c>
      <c r="W18" s="77">
        <v>10</v>
      </c>
      <c r="X18" s="78">
        <v>6</v>
      </c>
      <c r="Y18" s="5">
        <v>6</v>
      </c>
      <c r="Z18" s="104">
        <v>15</v>
      </c>
      <c r="AA18" s="155">
        <v>13</v>
      </c>
      <c r="AB18" s="147">
        <v>16</v>
      </c>
      <c r="AC18" s="84">
        <v>17</v>
      </c>
      <c r="AD18" s="85">
        <v>23</v>
      </c>
      <c r="AE18" s="86">
        <v>21</v>
      </c>
      <c r="AF18" s="148">
        <v>8</v>
      </c>
      <c r="AG18" s="88">
        <v>8</v>
      </c>
      <c r="AH18" s="89">
        <v>26</v>
      </c>
      <c r="AI18" s="90">
        <v>27</v>
      </c>
      <c r="AJ18" s="82">
        <v>13</v>
      </c>
      <c r="AK18" s="82">
        <v>12</v>
      </c>
      <c r="AL18" s="149">
        <v>8</v>
      </c>
      <c r="AM18" s="149">
        <v>9</v>
      </c>
      <c r="AN18" s="150">
        <v>18</v>
      </c>
      <c r="AO18" s="93">
        <v>16</v>
      </c>
      <c r="AP18" s="6">
        <v>3</v>
      </c>
      <c r="AQ18" s="13">
        <v>3</v>
      </c>
      <c r="AR18" s="94">
        <v>27</v>
      </c>
      <c r="AS18" s="94">
        <v>25</v>
      </c>
      <c r="AT18" s="95">
        <v>18</v>
      </c>
      <c r="AU18" s="95">
        <v>15</v>
      </c>
      <c r="AV18" s="96">
        <v>27</v>
      </c>
      <c r="AW18" s="151">
        <v>25</v>
      </c>
      <c r="AX18" s="152">
        <v>1</v>
      </c>
      <c r="AY18" s="156">
        <v>3</v>
      </c>
      <c r="AZ18" s="100">
        <v>14</v>
      </c>
      <c r="BA18" s="101">
        <v>12</v>
      </c>
      <c r="BB18" s="271">
        <v>10</v>
      </c>
      <c r="BC18" s="271">
        <v>10</v>
      </c>
      <c r="BD18" s="102">
        <v>5</v>
      </c>
      <c r="BE18" s="157">
        <v>4</v>
      </c>
      <c r="BF18" s="104">
        <v>11</v>
      </c>
      <c r="BG18" s="104">
        <v>13</v>
      </c>
      <c r="BH18" s="105">
        <v>16</v>
      </c>
      <c r="BI18" s="105">
        <v>14</v>
      </c>
      <c r="BJ18" s="106">
        <v>8</v>
      </c>
      <c r="BK18" s="107">
        <v>7</v>
      </c>
      <c r="BL18" s="153">
        <v>10</v>
      </c>
      <c r="BM18" s="158">
        <v>10</v>
      </c>
      <c r="BN18" s="5">
        <v>13</v>
      </c>
      <c r="BO18" s="5">
        <v>13</v>
      </c>
      <c r="BP18" s="6" t="s">
        <v>5</v>
      </c>
      <c r="BQ18" s="13" t="s">
        <v>5</v>
      </c>
    </row>
    <row r="19" spans="1:69" x14ac:dyDescent="0.2">
      <c r="A19" s="12">
        <v>45764</v>
      </c>
      <c r="B19" s="61">
        <v>16</v>
      </c>
      <c r="C19" s="61">
        <v>15</v>
      </c>
      <c r="D19" s="5">
        <v>14</v>
      </c>
      <c r="E19" s="5">
        <v>13</v>
      </c>
      <c r="F19" s="63">
        <v>7</v>
      </c>
      <c r="G19" s="63">
        <v>6</v>
      </c>
      <c r="H19" s="136">
        <v>28</v>
      </c>
      <c r="I19" s="136">
        <v>25</v>
      </c>
      <c r="J19" s="66">
        <v>16</v>
      </c>
      <c r="K19" s="137">
        <v>16</v>
      </c>
      <c r="L19" s="138">
        <v>7</v>
      </c>
      <c r="M19" s="139">
        <v>6</v>
      </c>
      <c r="N19" s="140">
        <v>15</v>
      </c>
      <c r="O19" s="141">
        <v>12</v>
      </c>
      <c r="P19" s="142">
        <v>15</v>
      </c>
      <c r="Q19" s="73">
        <v>14</v>
      </c>
      <c r="R19" s="159">
        <v>6</v>
      </c>
      <c r="S19" s="159">
        <v>5</v>
      </c>
      <c r="T19" s="74" t="s">
        <v>5</v>
      </c>
      <c r="U19" s="75" t="s">
        <v>5</v>
      </c>
      <c r="V19" s="143">
        <v>24</v>
      </c>
      <c r="W19" s="77">
        <v>20</v>
      </c>
      <c r="X19" s="78">
        <v>17</v>
      </c>
      <c r="Y19" s="5">
        <v>15</v>
      </c>
      <c r="Z19" s="104">
        <v>7</v>
      </c>
      <c r="AA19" s="155">
        <v>5</v>
      </c>
      <c r="AB19" s="147">
        <v>8</v>
      </c>
      <c r="AC19" s="84">
        <v>8</v>
      </c>
      <c r="AD19" s="85">
        <v>21</v>
      </c>
      <c r="AE19" s="86">
        <v>20</v>
      </c>
      <c r="AF19" s="148">
        <v>5</v>
      </c>
      <c r="AG19" s="88">
        <v>4</v>
      </c>
      <c r="AH19" s="89">
        <v>31</v>
      </c>
      <c r="AI19" s="90">
        <v>29</v>
      </c>
      <c r="AJ19" s="82">
        <v>6</v>
      </c>
      <c r="AK19" s="82">
        <v>5</v>
      </c>
      <c r="AL19" s="149">
        <v>15</v>
      </c>
      <c r="AM19" s="149">
        <v>14</v>
      </c>
      <c r="AN19" s="150">
        <v>16</v>
      </c>
      <c r="AO19" s="93">
        <v>18</v>
      </c>
      <c r="AP19" s="6">
        <v>4</v>
      </c>
      <c r="AQ19" s="290">
        <v>3</v>
      </c>
      <c r="AR19" s="94">
        <v>14</v>
      </c>
      <c r="AS19" s="94">
        <v>11</v>
      </c>
      <c r="AT19" s="95">
        <v>16</v>
      </c>
      <c r="AU19" s="95">
        <v>14</v>
      </c>
      <c r="AV19" s="96">
        <v>35</v>
      </c>
      <c r="AW19" s="151">
        <v>30</v>
      </c>
      <c r="AX19" s="152">
        <v>13</v>
      </c>
      <c r="AY19" s="156">
        <v>14</v>
      </c>
      <c r="AZ19" s="100">
        <v>5</v>
      </c>
      <c r="BA19" s="101">
        <v>5</v>
      </c>
      <c r="BB19" s="271">
        <v>10</v>
      </c>
      <c r="BC19" s="271">
        <v>8</v>
      </c>
      <c r="BD19" s="102">
        <v>20</v>
      </c>
      <c r="BE19" s="157">
        <v>18</v>
      </c>
      <c r="BF19" s="104">
        <v>13</v>
      </c>
      <c r="BG19" s="104">
        <v>12</v>
      </c>
      <c r="BH19" s="105">
        <v>6</v>
      </c>
      <c r="BI19" s="105">
        <v>5</v>
      </c>
      <c r="BJ19" s="106">
        <v>13</v>
      </c>
      <c r="BK19" s="107">
        <v>13</v>
      </c>
      <c r="BL19" s="153">
        <v>24</v>
      </c>
      <c r="BM19" s="158">
        <v>19</v>
      </c>
      <c r="BN19" s="5">
        <v>17</v>
      </c>
      <c r="BO19" s="5">
        <v>14</v>
      </c>
      <c r="BP19" s="6">
        <v>12</v>
      </c>
      <c r="BQ19" s="13">
        <v>11</v>
      </c>
    </row>
    <row r="20" spans="1:69" x14ac:dyDescent="0.2">
      <c r="A20" s="12">
        <v>45765</v>
      </c>
      <c r="B20" s="160" t="s">
        <v>5</v>
      </c>
      <c r="C20" s="160" t="s">
        <v>5</v>
      </c>
      <c r="D20" s="5" t="s">
        <v>5</v>
      </c>
      <c r="E20" s="5" t="s">
        <v>5</v>
      </c>
      <c r="F20" s="161" t="s">
        <v>5</v>
      </c>
      <c r="G20" s="161" t="s">
        <v>5</v>
      </c>
      <c r="H20" s="64" t="s">
        <v>5</v>
      </c>
      <c r="I20" s="64" t="s">
        <v>5</v>
      </c>
      <c r="J20" s="194" t="s">
        <v>5</v>
      </c>
      <c r="K20" s="195" t="s">
        <v>5</v>
      </c>
      <c r="L20" s="162" t="s">
        <v>5</v>
      </c>
      <c r="M20" s="163" t="s">
        <v>5</v>
      </c>
      <c r="N20" s="164" t="s">
        <v>5</v>
      </c>
      <c r="O20" s="165" t="s">
        <v>5</v>
      </c>
      <c r="P20" s="142" t="s">
        <v>5</v>
      </c>
      <c r="Q20" s="166" t="s">
        <v>5</v>
      </c>
      <c r="R20" s="154" t="s">
        <v>5</v>
      </c>
      <c r="S20" s="154" t="s">
        <v>5</v>
      </c>
      <c r="T20" s="167" t="s">
        <v>5</v>
      </c>
      <c r="U20" s="168" t="s">
        <v>5</v>
      </c>
      <c r="V20" s="143" t="s">
        <v>5</v>
      </c>
      <c r="W20" s="77" t="s">
        <v>5</v>
      </c>
      <c r="X20" s="78" t="s">
        <v>5</v>
      </c>
      <c r="Y20" s="169" t="s">
        <v>5</v>
      </c>
      <c r="Z20" s="104" t="s">
        <v>5</v>
      </c>
      <c r="AA20" s="155" t="s">
        <v>5</v>
      </c>
      <c r="AB20" s="147" t="s">
        <v>5</v>
      </c>
      <c r="AC20" s="84" t="s">
        <v>5</v>
      </c>
      <c r="AD20" s="171" t="s">
        <v>5</v>
      </c>
      <c r="AE20" s="171" t="s">
        <v>5</v>
      </c>
      <c r="AF20" s="148" t="s">
        <v>5</v>
      </c>
      <c r="AG20" s="88" t="s">
        <v>5</v>
      </c>
      <c r="AH20" s="89" t="s">
        <v>5</v>
      </c>
      <c r="AI20" s="172" t="s">
        <v>5</v>
      </c>
      <c r="AJ20" s="82" t="s">
        <v>5</v>
      </c>
      <c r="AK20" s="82" t="s">
        <v>5</v>
      </c>
      <c r="AL20" s="173" t="s">
        <v>5</v>
      </c>
      <c r="AM20" s="173" t="s">
        <v>5</v>
      </c>
      <c r="AN20" s="150" t="s">
        <v>5</v>
      </c>
      <c r="AO20" s="93" t="s">
        <v>5</v>
      </c>
      <c r="AP20" s="291" t="s">
        <v>5</v>
      </c>
      <c r="AQ20" s="6" t="s">
        <v>5</v>
      </c>
      <c r="AR20" s="174" t="s">
        <v>5</v>
      </c>
      <c r="AS20" s="174" t="s">
        <v>5</v>
      </c>
      <c r="AT20" s="175" t="s">
        <v>5</v>
      </c>
      <c r="AU20" s="175" t="s">
        <v>5</v>
      </c>
      <c r="AV20" s="176" t="s">
        <v>5</v>
      </c>
      <c r="AW20" s="176" t="s">
        <v>5</v>
      </c>
      <c r="AX20" s="98" t="s">
        <v>5</v>
      </c>
      <c r="AY20" s="177" t="s">
        <v>5</v>
      </c>
      <c r="AZ20" s="178" t="s">
        <v>5</v>
      </c>
      <c r="BA20" s="179" t="s">
        <v>5</v>
      </c>
      <c r="BB20" s="271" t="s">
        <v>5</v>
      </c>
      <c r="BC20" s="271" t="s">
        <v>5</v>
      </c>
      <c r="BD20" s="196" t="s">
        <v>5</v>
      </c>
      <c r="BE20" s="103" t="s">
        <v>5</v>
      </c>
      <c r="BF20" s="160" t="s">
        <v>5</v>
      </c>
      <c r="BG20" s="160" t="s">
        <v>5</v>
      </c>
      <c r="BH20" s="105" t="s">
        <v>5</v>
      </c>
      <c r="BI20" s="180" t="s">
        <v>5</v>
      </c>
      <c r="BJ20" s="106" t="s">
        <v>5</v>
      </c>
      <c r="BK20" s="106" t="s">
        <v>5</v>
      </c>
      <c r="BL20" s="181" t="s">
        <v>5</v>
      </c>
      <c r="BM20" s="109" t="s">
        <v>5</v>
      </c>
      <c r="BN20" s="5" t="s">
        <v>5</v>
      </c>
      <c r="BO20" s="5" t="s">
        <v>5</v>
      </c>
      <c r="BP20" s="6" t="s">
        <v>5</v>
      </c>
      <c r="BQ20" s="17" t="s">
        <v>5</v>
      </c>
    </row>
    <row r="21" spans="1:69" x14ac:dyDescent="0.2">
      <c r="A21" s="4"/>
      <c r="B21" s="15">
        <v>50</v>
      </c>
      <c r="C21" s="15">
        <v>49</v>
      </c>
      <c r="D21" s="15">
        <v>53</v>
      </c>
      <c r="E21" s="15">
        <v>50</v>
      </c>
      <c r="F21" s="15">
        <v>45</v>
      </c>
      <c r="G21" s="15">
        <v>43</v>
      </c>
      <c r="H21" s="182">
        <v>85</v>
      </c>
      <c r="I21" s="15">
        <v>77</v>
      </c>
      <c r="J21" s="183">
        <v>53</v>
      </c>
      <c r="K21" s="16">
        <v>48</v>
      </c>
      <c r="L21" s="15">
        <v>95</v>
      </c>
      <c r="M21" s="15">
        <v>90</v>
      </c>
      <c r="N21" s="15">
        <v>89</v>
      </c>
      <c r="O21" s="15">
        <v>78</v>
      </c>
      <c r="P21" s="15">
        <v>49</v>
      </c>
      <c r="Q21" s="15">
        <v>44</v>
      </c>
      <c r="R21" s="15">
        <v>25</v>
      </c>
      <c r="S21" s="15">
        <v>22</v>
      </c>
      <c r="T21" s="183">
        <v>39</v>
      </c>
      <c r="U21" s="16">
        <v>37</v>
      </c>
      <c r="V21" s="16">
        <v>60</v>
      </c>
      <c r="W21" s="15">
        <v>54</v>
      </c>
      <c r="X21" s="16">
        <v>51</v>
      </c>
      <c r="Y21" s="15">
        <v>45</v>
      </c>
      <c r="Z21" s="16">
        <v>53</v>
      </c>
      <c r="AA21" s="15">
        <v>48</v>
      </c>
      <c r="AB21" s="16">
        <v>53</v>
      </c>
      <c r="AC21" s="15">
        <v>54</v>
      </c>
      <c r="AD21" s="16">
        <v>72</v>
      </c>
      <c r="AE21" s="15">
        <v>64</v>
      </c>
      <c r="AF21" s="16">
        <v>35</v>
      </c>
      <c r="AG21" s="15">
        <v>29</v>
      </c>
      <c r="AH21" s="16">
        <v>112</v>
      </c>
      <c r="AI21" s="15">
        <v>108</v>
      </c>
      <c r="AJ21" s="185">
        <v>50</v>
      </c>
      <c r="AK21" s="185">
        <v>44</v>
      </c>
      <c r="AL21" s="16">
        <v>49</v>
      </c>
      <c r="AM21" s="15">
        <v>51</v>
      </c>
      <c r="AN21" s="16">
        <v>57</v>
      </c>
      <c r="AO21" s="15">
        <v>58</v>
      </c>
      <c r="AP21" s="16">
        <v>16</v>
      </c>
      <c r="AQ21" s="293">
        <v>14</v>
      </c>
      <c r="AR21" s="16">
        <v>90</v>
      </c>
      <c r="AS21" s="15">
        <v>79</v>
      </c>
      <c r="AT21" s="16">
        <v>86</v>
      </c>
      <c r="AU21" s="15">
        <v>75</v>
      </c>
      <c r="AV21" s="16">
        <v>107</v>
      </c>
      <c r="AW21" s="15">
        <v>98</v>
      </c>
      <c r="AX21" s="188">
        <v>39</v>
      </c>
      <c r="AY21" s="189">
        <v>44</v>
      </c>
      <c r="AZ21" s="15">
        <v>43</v>
      </c>
      <c r="BA21" s="190">
        <v>40</v>
      </c>
      <c r="BB21" s="15">
        <v>35</v>
      </c>
      <c r="BC21" s="15">
        <v>32</v>
      </c>
      <c r="BD21" s="15">
        <v>49</v>
      </c>
      <c r="BE21" s="187">
        <v>45</v>
      </c>
      <c r="BF21" s="15">
        <v>37</v>
      </c>
      <c r="BG21" s="15">
        <v>39</v>
      </c>
      <c r="BH21" s="15">
        <v>53</v>
      </c>
      <c r="BI21" s="15">
        <v>53</v>
      </c>
      <c r="BJ21" s="182">
        <v>42</v>
      </c>
      <c r="BK21" s="15">
        <v>42</v>
      </c>
      <c r="BL21" s="191">
        <v>88</v>
      </c>
      <c r="BM21" s="192">
        <v>77</v>
      </c>
      <c r="BN21" s="15">
        <v>53</v>
      </c>
      <c r="BO21" s="15">
        <v>49</v>
      </c>
      <c r="BP21" s="16">
        <v>26</v>
      </c>
      <c r="BQ21" s="15">
        <v>23</v>
      </c>
    </row>
    <row r="22" spans="1:69" x14ac:dyDescent="0.2">
      <c r="A22" s="12">
        <v>45768</v>
      </c>
      <c r="B22" s="61">
        <v>14</v>
      </c>
      <c r="C22" s="61">
        <v>14</v>
      </c>
      <c r="D22" s="5">
        <v>15</v>
      </c>
      <c r="E22" s="5">
        <v>13</v>
      </c>
      <c r="F22" s="63">
        <v>14</v>
      </c>
      <c r="G22" s="63">
        <v>12</v>
      </c>
      <c r="H22" s="136">
        <v>29</v>
      </c>
      <c r="I22" s="136">
        <v>24</v>
      </c>
      <c r="J22" s="66">
        <v>14</v>
      </c>
      <c r="K22" s="137">
        <v>13</v>
      </c>
      <c r="L22" s="138">
        <v>32</v>
      </c>
      <c r="M22" s="139">
        <v>30</v>
      </c>
      <c r="N22" s="140">
        <v>30</v>
      </c>
      <c r="O22" s="141">
        <v>28</v>
      </c>
      <c r="P22" s="142" t="s">
        <v>5</v>
      </c>
      <c r="Q22" s="73" t="s">
        <v>5</v>
      </c>
      <c r="R22" s="159">
        <v>9</v>
      </c>
      <c r="S22" s="159">
        <v>9</v>
      </c>
      <c r="T22" s="74">
        <v>18</v>
      </c>
      <c r="U22" s="75">
        <v>15</v>
      </c>
      <c r="V22" s="143" t="s">
        <v>5</v>
      </c>
      <c r="W22" s="77" t="s">
        <v>5</v>
      </c>
      <c r="X22" s="78">
        <v>11</v>
      </c>
      <c r="Y22" s="5">
        <v>8</v>
      </c>
      <c r="Z22" s="104">
        <v>11</v>
      </c>
      <c r="AA22" s="155">
        <v>10</v>
      </c>
      <c r="AB22" s="147">
        <v>16</v>
      </c>
      <c r="AC22" s="84">
        <v>15</v>
      </c>
      <c r="AD22" s="85">
        <v>26</v>
      </c>
      <c r="AE22" s="86">
        <v>24</v>
      </c>
      <c r="AF22" s="148">
        <v>15</v>
      </c>
      <c r="AG22" s="88">
        <v>14</v>
      </c>
      <c r="AH22" s="89">
        <v>31</v>
      </c>
      <c r="AI22" s="90">
        <v>28</v>
      </c>
      <c r="AJ22" s="82">
        <v>14</v>
      </c>
      <c r="AK22" s="82">
        <v>13</v>
      </c>
      <c r="AL22" s="149">
        <v>15</v>
      </c>
      <c r="AM22" s="149">
        <v>13</v>
      </c>
      <c r="AN22" s="150">
        <v>13</v>
      </c>
      <c r="AO22" s="93">
        <v>14</v>
      </c>
      <c r="AP22" s="6">
        <v>6</v>
      </c>
      <c r="AQ22" s="13">
        <v>6</v>
      </c>
      <c r="AR22" s="94">
        <v>18</v>
      </c>
      <c r="AS22" s="94">
        <v>18</v>
      </c>
      <c r="AT22" s="95">
        <v>20</v>
      </c>
      <c r="AU22" s="95">
        <v>20</v>
      </c>
      <c r="AV22" s="96">
        <v>27</v>
      </c>
      <c r="AW22" s="151">
        <v>24</v>
      </c>
      <c r="AX22" s="152">
        <v>11</v>
      </c>
      <c r="AY22" s="156">
        <v>11</v>
      </c>
      <c r="AZ22" s="100">
        <v>10</v>
      </c>
      <c r="BA22" s="101">
        <v>11</v>
      </c>
      <c r="BB22" s="271">
        <v>13</v>
      </c>
      <c r="BC22" s="271">
        <v>10</v>
      </c>
      <c r="BD22" s="102">
        <v>8</v>
      </c>
      <c r="BE22" s="157">
        <v>9</v>
      </c>
      <c r="BF22" s="104">
        <v>6</v>
      </c>
      <c r="BG22" s="104">
        <v>6</v>
      </c>
      <c r="BH22" s="105">
        <v>22</v>
      </c>
      <c r="BI22" s="105">
        <v>18</v>
      </c>
      <c r="BJ22" s="106">
        <v>7</v>
      </c>
      <c r="BK22" s="107">
        <v>8</v>
      </c>
      <c r="BL22" s="153">
        <v>18</v>
      </c>
      <c r="BM22" s="158">
        <v>17</v>
      </c>
      <c r="BN22" s="5">
        <v>12</v>
      </c>
      <c r="BO22" s="5">
        <v>9</v>
      </c>
      <c r="BP22" s="6" t="s">
        <v>5</v>
      </c>
      <c r="BQ22" s="13" t="s">
        <v>5</v>
      </c>
    </row>
    <row r="23" spans="1:69" x14ac:dyDescent="0.2">
      <c r="A23" s="12">
        <v>45769</v>
      </c>
      <c r="B23" s="61">
        <v>13</v>
      </c>
      <c r="C23" s="61">
        <v>11</v>
      </c>
      <c r="D23" s="5">
        <v>14</v>
      </c>
      <c r="E23" s="5">
        <v>10</v>
      </c>
      <c r="F23" s="63">
        <v>10</v>
      </c>
      <c r="G23" s="63">
        <v>9</v>
      </c>
      <c r="H23" s="136">
        <v>25</v>
      </c>
      <c r="I23" s="136">
        <v>26</v>
      </c>
      <c r="J23" s="66">
        <v>14</v>
      </c>
      <c r="K23" s="137">
        <v>12</v>
      </c>
      <c r="L23" s="138">
        <v>10</v>
      </c>
      <c r="M23" s="139">
        <v>9</v>
      </c>
      <c r="N23" s="140">
        <v>23</v>
      </c>
      <c r="O23" s="141">
        <v>23</v>
      </c>
      <c r="P23" s="142">
        <v>14</v>
      </c>
      <c r="Q23" s="73">
        <v>14</v>
      </c>
      <c r="R23" s="159">
        <v>5</v>
      </c>
      <c r="S23" s="159">
        <v>5</v>
      </c>
      <c r="T23" s="74">
        <v>8</v>
      </c>
      <c r="U23" s="75">
        <v>9</v>
      </c>
      <c r="V23" s="143">
        <v>19</v>
      </c>
      <c r="W23" s="77">
        <v>18</v>
      </c>
      <c r="X23" s="78">
        <v>12</v>
      </c>
      <c r="Y23" s="5">
        <v>11</v>
      </c>
      <c r="Z23" s="104">
        <v>17</v>
      </c>
      <c r="AA23" s="155">
        <v>14</v>
      </c>
      <c r="AB23" s="147">
        <v>13</v>
      </c>
      <c r="AC23" s="84">
        <v>11</v>
      </c>
      <c r="AD23" s="85">
        <v>11</v>
      </c>
      <c r="AE23" s="86">
        <v>8</v>
      </c>
      <c r="AF23" s="148">
        <v>13</v>
      </c>
      <c r="AG23" s="88">
        <v>13</v>
      </c>
      <c r="AH23" s="89">
        <v>27</v>
      </c>
      <c r="AI23" s="90">
        <v>26</v>
      </c>
      <c r="AJ23" s="82">
        <v>10</v>
      </c>
      <c r="AK23" s="82">
        <v>11</v>
      </c>
      <c r="AL23" s="149">
        <v>11</v>
      </c>
      <c r="AM23" s="149">
        <v>10</v>
      </c>
      <c r="AN23" s="150">
        <v>6</v>
      </c>
      <c r="AO23" s="93">
        <v>7</v>
      </c>
      <c r="AP23" s="6">
        <v>4</v>
      </c>
      <c r="AQ23" s="13">
        <v>4</v>
      </c>
      <c r="AR23" s="94">
        <v>33</v>
      </c>
      <c r="AS23" s="94">
        <v>28</v>
      </c>
      <c r="AT23" s="95">
        <v>13</v>
      </c>
      <c r="AU23" s="95">
        <v>11</v>
      </c>
      <c r="AV23" s="96">
        <v>14</v>
      </c>
      <c r="AW23" s="151">
        <v>11</v>
      </c>
      <c r="AX23" s="152">
        <v>11</v>
      </c>
      <c r="AY23" s="156">
        <v>13</v>
      </c>
      <c r="AZ23" s="100">
        <v>12</v>
      </c>
      <c r="BA23" s="101">
        <v>12</v>
      </c>
      <c r="BB23" s="271">
        <v>2</v>
      </c>
      <c r="BC23" s="271">
        <v>2</v>
      </c>
      <c r="BD23" s="102">
        <v>11</v>
      </c>
      <c r="BE23" s="157">
        <v>11</v>
      </c>
      <c r="BF23" s="104">
        <v>5</v>
      </c>
      <c r="BG23" s="104">
        <v>5</v>
      </c>
      <c r="BH23" s="105">
        <v>15</v>
      </c>
      <c r="BI23" s="105">
        <v>15</v>
      </c>
      <c r="BJ23" s="106">
        <v>7</v>
      </c>
      <c r="BK23" s="107">
        <v>8</v>
      </c>
      <c r="BL23" s="153">
        <v>10</v>
      </c>
      <c r="BM23" s="158">
        <v>8</v>
      </c>
      <c r="BN23" s="5">
        <v>6</v>
      </c>
      <c r="BO23" s="5">
        <v>6</v>
      </c>
      <c r="BP23" s="6">
        <v>9</v>
      </c>
      <c r="BQ23" s="13">
        <v>9</v>
      </c>
    </row>
    <row r="24" spans="1:69" x14ac:dyDescent="0.2">
      <c r="A24" s="12">
        <v>45770</v>
      </c>
      <c r="B24" s="61">
        <v>6</v>
      </c>
      <c r="C24" s="61">
        <v>6</v>
      </c>
      <c r="D24" s="5">
        <v>18</v>
      </c>
      <c r="E24" s="5">
        <v>15</v>
      </c>
      <c r="F24" s="63">
        <v>12</v>
      </c>
      <c r="G24" s="63">
        <v>12</v>
      </c>
      <c r="H24" s="136">
        <v>6</v>
      </c>
      <c r="I24" s="136">
        <v>5</v>
      </c>
      <c r="J24" s="66">
        <v>5</v>
      </c>
      <c r="K24" s="137">
        <v>4</v>
      </c>
      <c r="L24" s="138">
        <v>22</v>
      </c>
      <c r="M24" s="139">
        <v>21</v>
      </c>
      <c r="N24" s="140">
        <v>25</v>
      </c>
      <c r="O24" s="141">
        <v>23</v>
      </c>
      <c r="P24" s="142">
        <v>4</v>
      </c>
      <c r="Q24" s="73">
        <v>4</v>
      </c>
      <c r="R24" s="159">
        <v>5</v>
      </c>
      <c r="S24" s="159">
        <v>4</v>
      </c>
      <c r="T24" s="74">
        <v>16</v>
      </c>
      <c r="U24" s="75">
        <v>13</v>
      </c>
      <c r="V24" s="143" t="s">
        <v>5</v>
      </c>
      <c r="W24" s="77" t="s">
        <v>5</v>
      </c>
      <c r="X24" s="78">
        <v>4</v>
      </c>
      <c r="Y24" s="5">
        <v>4</v>
      </c>
      <c r="Z24" s="104">
        <v>13</v>
      </c>
      <c r="AA24" s="155">
        <v>11</v>
      </c>
      <c r="AB24" s="147">
        <v>18</v>
      </c>
      <c r="AC24" s="84">
        <v>17</v>
      </c>
      <c r="AD24" s="85">
        <v>22</v>
      </c>
      <c r="AE24" s="86">
        <v>20</v>
      </c>
      <c r="AF24" s="148">
        <v>4</v>
      </c>
      <c r="AG24" s="88">
        <v>4</v>
      </c>
      <c r="AH24" s="89">
        <v>12</v>
      </c>
      <c r="AI24" s="90">
        <v>11</v>
      </c>
      <c r="AJ24" s="82">
        <v>11</v>
      </c>
      <c r="AK24" s="82">
        <v>11</v>
      </c>
      <c r="AL24" s="149">
        <v>11</v>
      </c>
      <c r="AM24" s="149">
        <v>13</v>
      </c>
      <c r="AN24" s="150">
        <v>10</v>
      </c>
      <c r="AO24" s="93">
        <v>9</v>
      </c>
      <c r="AP24" s="6">
        <v>1</v>
      </c>
      <c r="AQ24" s="13">
        <v>1</v>
      </c>
      <c r="AR24" s="94">
        <v>17</v>
      </c>
      <c r="AS24" s="94">
        <v>17</v>
      </c>
      <c r="AT24" s="95">
        <v>16</v>
      </c>
      <c r="AU24" s="95">
        <v>16</v>
      </c>
      <c r="AV24" s="96">
        <v>19</v>
      </c>
      <c r="AW24" s="151">
        <v>18</v>
      </c>
      <c r="AX24" s="152">
        <v>4</v>
      </c>
      <c r="AY24" s="156">
        <v>3</v>
      </c>
      <c r="AZ24" s="100">
        <v>10</v>
      </c>
      <c r="BA24" s="101">
        <v>7</v>
      </c>
      <c r="BB24" s="271">
        <v>9</v>
      </c>
      <c r="BC24" s="271">
        <v>6</v>
      </c>
      <c r="BD24" s="102">
        <v>4</v>
      </c>
      <c r="BE24" s="157">
        <v>3</v>
      </c>
      <c r="BF24" s="104">
        <v>8</v>
      </c>
      <c r="BG24" s="104">
        <v>10</v>
      </c>
      <c r="BH24" s="105">
        <v>17</v>
      </c>
      <c r="BI24" s="105">
        <v>15</v>
      </c>
      <c r="BJ24" s="106">
        <v>10</v>
      </c>
      <c r="BK24" s="107">
        <v>10</v>
      </c>
      <c r="BL24" s="153">
        <v>7</v>
      </c>
      <c r="BM24" s="158">
        <v>4</v>
      </c>
      <c r="BN24" s="5">
        <v>10</v>
      </c>
      <c r="BO24" s="5">
        <v>10</v>
      </c>
      <c r="BP24" s="6" t="s">
        <v>5</v>
      </c>
      <c r="BQ24" s="13" t="s">
        <v>5</v>
      </c>
    </row>
    <row r="25" spans="1:69" x14ac:dyDescent="0.2">
      <c r="A25" s="12">
        <v>45771</v>
      </c>
      <c r="B25" s="61">
        <v>12</v>
      </c>
      <c r="C25" s="61">
        <v>13</v>
      </c>
      <c r="D25" s="5" t="s">
        <v>5</v>
      </c>
      <c r="E25" s="5" t="s">
        <v>5</v>
      </c>
      <c r="F25" s="63">
        <v>7</v>
      </c>
      <c r="G25" s="63">
        <v>7</v>
      </c>
      <c r="H25" s="136">
        <v>28</v>
      </c>
      <c r="I25" s="136">
        <v>27</v>
      </c>
      <c r="J25" s="66">
        <v>10</v>
      </c>
      <c r="K25" s="137">
        <v>9</v>
      </c>
      <c r="L25" s="138">
        <v>4</v>
      </c>
      <c r="M25" s="139">
        <v>2</v>
      </c>
      <c r="N25" s="140">
        <v>11</v>
      </c>
      <c r="O25" s="141">
        <v>11</v>
      </c>
      <c r="P25" s="142">
        <v>10</v>
      </c>
      <c r="Q25" s="73">
        <v>10</v>
      </c>
      <c r="R25" s="159">
        <v>5</v>
      </c>
      <c r="S25" s="159">
        <v>4</v>
      </c>
      <c r="T25" s="74">
        <v>12</v>
      </c>
      <c r="U25" s="75">
        <v>10</v>
      </c>
      <c r="V25" s="143">
        <v>14</v>
      </c>
      <c r="W25" s="77">
        <v>14</v>
      </c>
      <c r="X25" s="78">
        <v>18</v>
      </c>
      <c r="Y25" s="5">
        <v>16</v>
      </c>
      <c r="Z25" s="104">
        <v>6</v>
      </c>
      <c r="AA25" s="155">
        <v>6</v>
      </c>
      <c r="AB25" s="147">
        <v>6</v>
      </c>
      <c r="AC25" s="84">
        <v>6</v>
      </c>
      <c r="AD25" s="85">
        <v>21</v>
      </c>
      <c r="AE25" s="86">
        <v>18</v>
      </c>
      <c r="AF25" s="148">
        <v>12</v>
      </c>
      <c r="AG25" s="88">
        <v>10</v>
      </c>
      <c r="AH25" s="89">
        <v>33</v>
      </c>
      <c r="AI25" s="90">
        <v>29</v>
      </c>
      <c r="AJ25" s="82">
        <v>4</v>
      </c>
      <c r="AK25" s="82">
        <v>4</v>
      </c>
      <c r="AL25" s="149">
        <v>6</v>
      </c>
      <c r="AM25" s="149">
        <v>5</v>
      </c>
      <c r="AN25" s="150">
        <v>17</v>
      </c>
      <c r="AO25" s="93">
        <v>15</v>
      </c>
      <c r="AP25" s="6">
        <v>3</v>
      </c>
      <c r="AQ25" s="290">
        <v>4</v>
      </c>
      <c r="AR25" s="94">
        <v>15</v>
      </c>
      <c r="AS25" s="94">
        <v>15</v>
      </c>
      <c r="AT25" s="95">
        <v>11</v>
      </c>
      <c r="AU25" s="95">
        <v>9</v>
      </c>
      <c r="AV25" s="96">
        <v>22</v>
      </c>
      <c r="AW25" s="151">
        <v>21</v>
      </c>
      <c r="AX25" s="152">
        <v>8</v>
      </c>
      <c r="AY25" s="156">
        <v>8</v>
      </c>
      <c r="AZ25" s="100">
        <v>5</v>
      </c>
      <c r="BA25" s="101">
        <v>4</v>
      </c>
      <c r="BB25" s="271">
        <v>7</v>
      </c>
      <c r="BC25" s="271">
        <v>8</v>
      </c>
      <c r="BD25" s="102">
        <v>11</v>
      </c>
      <c r="BE25" s="157">
        <v>10</v>
      </c>
      <c r="BF25" s="104">
        <v>10</v>
      </c>
      <c r="BG25" s="104">
        <v>10</v>
      </c>
      <c r="BH25" s="105">
        <v>9</v>
      </c>
      <c r="BI25" s="105">
        <v>9</v>
      </c>
      <c r="BJ25" s="106">
        <v>6</v>
      </c>
      <c r="BK25" s="107">
        <v>6</v>
      </c>
      <c r="BL25" s="153">
        <v>18</v>
      </c>
      <c r="BM25" s="158">
        <v>16</v>
      </c>
      <c r="BN25" s="5">
        <v>11</v>
      </c>
      <c r="BO25" s="5">
        <v>9</v>
      </c>
      <c r="BP25" s="6">
        <v>10</v>
      </c>
      <c r="BQ25" s="13">
        <v>10</v>
      </c>
    </row>
    <row r="26" spans="1:69" x14ac:dyDescent="0.2">
      <c r="A26" s="12">
        <v>45772</v>
      </c>
      <c r="B26" s="160">
        <v>11</v>
      </c>
      <c r="C26" s="160">
        <v>10</v>
      </c>
      <c r="D26" s="5" t="s">
        <v>5</v>
      </c>
      <c r="E26" s="5" t="s">
        <v>5</v>
      </c>
      <c r="F26" s="161">
        <v>16</v>
      </c>
      <c r="G26" s="161">
        <v>13</v>
      </c>
      <c r="H26" s="64">
        <v>23</v>
      </c>
      <c r="I26" s="64">
        <v>23</v>
      </c>
      <c r="J26" s="194">
        <v>14</v>
      </c>
      <c r="K26" s="195">
        <v>11</v>
      </c>
      <c r="L26" s="162">
        <v>46</v>
      </c>
      <c r="M26" s="163">
        <v>42</v>
      </c>
      <c r="N26" s="164">
        <v>23</v>
      </c>
      <c r="O26" s="165">
        <v>23</v>
      </c>
      <c r="P26" s="142">
        <v>9</v>
      </c>
      <c r="Q26" s="166">
        <v>9</v>
      </c>
      <c r="R26" s="154">
        <v>3</v>
      </c>
      <c r="S26" s="154">
        <v>2</v>
      </c>
      <c r="T26" s="167">
        <v>16</v>
      </c>
      <c r="U26" s="168">
        <v>15</v>
      </c>
      <c r="V26" s="143">
        <v>9</v>
      </c>
      <c r="W26" s="77">
        <v>7</v>
      </c>
      <c r="X26" s="78">
        <v>14</v>
      </c>
      <c r="Y26" s="169">
        <v>12</v>
      </c>
      <c r="Z26" s="104" t="s">
        <v>5</v>
      </c>
      <c r="AA26" s="155" t="s">
        <v>5</v>
      </c>
      <c r="AB26" s="170">
        <v>18</v>
      </c>
      <c r="AC26" s="170">
        <v>17</v>
      </c>
      <c r="AD26" s="171">
        <v>16</v>
      </c>
      <c r="AE26" s="171">
        <v>15</v>
      </c>
      <c r="AF26" s="148">
        <v>12</v>
      </c>
      <c r="AG26" s="88">
        <v>10</v>
      </c>
      <c r="AH26" s="89">
        <v>22</v>
      </c>
      <c r="AI26" s="172">
        <v>24</v>
      </c>
      <c r="AJ26" s="82">
        <v>12</v>
      </c>
      <c r="AK26" s="82">
        <v>10</v>
      </c>
      <c r="AL26" s="173">
        <v>15</v>
      </c>
      <c r="AM26" s="173">
        <v>14</v>
      </c>
      <c r="AN26" s="150">
        <v>12</v>
      </c>
      <c r="AO26" s="93">
        <v>11</v>
      </c>
      <c r="AP26" s="291">
        <v>3</v>
      </c>
      <c r="AQ26" s="6">
        <v>1</v>
      </c>
      <c r="AR26" s="174">
        <v>19</v>
      </c>
      <c r="AS26" s="174">
        <v>18</v>
      </c>
      <c r="AT26" s="175">
        <v>18</v>
      </c>
      <c r="AU26" s="175">
        <v>17</v>
      </c>
      <c r="AV26" s="176">
        <v>21</v>
      </c>
      <c r="AW26" s="176">
        <v>20</v>
      </c>
      <c r="AX26" s="98">
        <v>11</v>
      </c>
      <c r="AY26" s="177">
        <v>11</v>
      </c>
      <c r="AZ26" s="178">
        <v>12</v>
      </c>
      <c r="BA26" s="179">
        <v>10</v>
      </c>
      <c r="BB26" s="271">
        <v>8</v>
      </c>
      <c r="BC26" s="271">
        <v>8</v>
      </c>
      <c r="BD26" s="196">
        <v>13</v>
      </c>
      <c r="BE26" s="103">
        <v>12</v>
      </c>
      <c r="BF26" s="160">
        <v>6</v>
      </c>
      <c r="BG26" s="160">
        <v>6</v>
      </c>
      <c r="BH26" s="105">
        <v>14</v>
      </c>
      <c r="BI26" s="180">
        <v>12</v>
      </c>
      <c r="BJ26" s="106">
        <v>12</v>
      </c>
      <c r="BK26" s="106">
        <v>12</v>
      </c>
      <c r="BL26" s="181">
        <v>16</v>
      </c>
      <c r="BM26" s="109">
        <v>15</v>
      </c>
      <c r="BN26" s="5">
        <v>14</v>
      </c>
      <c r="BO26" s="5">
        <v>12</v>
      </c>
      <c r="BP26" s="6" t="s">
        <v>5</v>
      </c>
      <c r="BQ26" s="17" t="s">
        <v>5</v>
      </c>
    </row>
    <row r="27" spans="1:69" x14ac:dyDescent="0.2">
      <c r="A27" s="14"/>
      <c r="B27" s="15">
        <v>56</v>
      </c>
      <c r="C27" s="15">
        <v>54</v>
      </c>
      <c r="D27" s="15">
        <v>47</v>
      </c>
      <c r="E27" s="15">
        <v>38</v>
      </c>
      <c r="F27" s="15">
        <v>59</v>
      </c>
      <c r="G27" s="15">
        <v>53</v>
      </c>
      <c r="H27" s="182">
        <v>111</v>
      </c>
      <c r="I27" s="15">
        <v>105</v>
      </c>
      <c r="J27" s="183">
        <v>57</v>
      </c>
      <c r="K27" s="16">
        <v>49</v>
      </c>
      <c r="L27" s="15">
        <v>114</v>
      </c>
      <c r="M27" s="15">
        <v>104</v>
      </c>
      <c r="N27" s="15">
        <v>112</v>
      </c>
      <c r="O27" s="15">
        <v>108</v>
      </c>
      <c r="P27" s="15">
        <v>37</v>
      </c>
      <c r="Q27" s="15">
        <v>37</v>
      </c>
      <c r="R27" s="15">
        <v>27</v>
      </c>
      <c r="S27" s="15">
        <v>24</v>
      </c>
      <c r="T27" s="183">
        <v>70</v>
      </c>
      <c r="U27" s="16">
        <v>62</v>
      </c>
      <c r="V27" s="16">
        <v>42</v>
      </c>
      <c r="W27" s="15">
        <v>39</v>
      </c>
      <c r="X27" s="16">
        <v>59</v>
      </c>
      <c r="Y27" s="15">
        <v>51</v>
      </c>
      <c r="Z27" s="16">
        <v>47</v>
      </c>
      <c r="AA27" s="15">
        <v>41</v>
      </c>
      <c r="AB27" s="16">
        <v>71</v>
      </c>
      <c r="AC27" s="15">
        <v>66</v>
      </c>
      <c r="AD27" s="16">
        <v>96</v>
      </c>
      <c r="AE27" s="15">
        <v>85</v>
      </c>
      <c r="AF27" s="16">
        <v>56</v>
      </c>
      <c r="AG27" s="15">
        <v>51</v>
      </c>
      <c r="AH27" s="16">
        <v>125</v>
      </c>
      <c r="AI27" s="15">
        <v>118</v>
      </c>
      <c r="AJ27" s="185">
        <v>51</v>
      </c>
      <c r="AK27" s="185">
        <v>49</v>
      </c>
      <c r="AL27" s="16">
        <v>58</v>
      </c>
      <c r="AM27" s="15">
        <v>55</v>
      </c>
      <c r="AN27" s="16">
        <v>58</v>
      </c>
      <c r="AO27" s="15">
        <v>56</v>
      </c>
      <c r="AP27" s="16">
        <v>17</v>
      </c>
      <c r="AQ27" s="293">
        <v>16</v>
      </c>
      <c r="AR27" s="16">
        <v>102</v>
      </c>
      <c r="AS27" s="15">
        <v>96</v>
      </c>
      <c r="AT27" s="16">
        <v>78</v>
      </c>
      <c r="AU27" s="15">
        <v>73</v>
      </c>
      <c r="AV27" s="16">
        <v>103</v>
      </c>
      <c r="AW27" s="15">
        <v>94</v>
      </c>
      <c r="AX27" s="188">
        <v>45</v>
      </c>
      <c r="AY27" s="189">
        <v>46</v>
      </c>
      <c r="AZ27" s="15">
        <v>49</v>
      </c>
      <c r="BA27" s="190">
        <v>44</v>
      </c>
      <c r="BB27" s="15">
        <v>39</v>
      </c>
      <c r="BC27" s="15">
        <v>34</v>
      </c>
      <c r="BD27" s="15">
        <v>47</v>
      </c>
      <c r="BE27" s="187">
        <v>45</v>
      </c>
      <c r="BF27" s="15">
        <v>35</v>
      </c>
      <c r="BG27" s="15">
        <v>37</v>
      </c>
      <c r="BH27" s="15">
        <v>77</v>
      </c>
      <c r="BI27" s="15">
        <v>69</v>
      </c>
      <c r="BJ27" s="182">
        <v>42</v>
      </c>
      <c r="BK27" s="15">
        <v>44</v>
      </c>
      <c r="BL27" s="191">
        <v>69</v>
      </c>
      <c r="BM27" s="192">
        <v>60</v>
      </c>
      <c r="BN27" s="15">
        <v>53</v>
      </c>
      <c r="BO27" s="15">
        <v>46</v>
      </c>
      <c r="BP27" s="16">
        <v>19</v>
      </c>
      <c r="BQ27" s="15">
        <v>19</v>
      </c>
    </row>
    <row r="28" spans="1:69" x14ac:dyDescent="0.2">
      <c r="A28" s="12">
        <v>45775</v>
      </c>
      <c r="B28" s="61">
        <v>12</v>
      </c>
      <c r="C28" s="61">
        <v>12</v>
      </c>
      <c r="D28" s="5">
        <v>16</v>
      </c>
      <c r="E28" s="5">
        <v>16</v>
      </c>
      <c r="F28" s="63">
        <v>15</v>
      </c>
      <c r="G28" s="63">
        <v>12</v>
      </c>
      <c r="H28" s="136">
        <v>22</v>
      </c>
      <c r="I28" s="136">
        <v>21</v>
      </c>
      <c r="J28" s="66">
        <v>13</v>
      </c>
      <c r="K28" s="137">
        <v>13</v>
      </c>
      <c r="L28" s="138">
        <v>35</v>
      </c>
      <c r="M28" s="139">
        <v>36</v>
      </c>
      <c r="N28" s="140">
        <v>27</v>
      </c>
      <c r="O28" s="141">
        <v>27</v>
      </c>
      <c r="P28" s="142">
        <v>9</v>
      </c>
      <c r="Q28" s="73">
        <v>9</v>
      </c>
      <c r="R28" s="154">
        <v>6</v>
      </c>
      <c r="S28" s="154">
        <v>6</v>
      </c>
      <c r="T28" s="74">
        <v>17</v>
      </c>
      <c r="U28" s="75">
        <v>15</v>
      </c>
      <c r="V28" s="143">
        <v>12</v>
      </c>
      <c r="W28" s="77">
        <v>9</v>
      </c>
      <c r="X28" s="78">
        <v>15</v>
      </c>
      <c r="Y28" s="5">
        <v>13</v>
      </c>
      <c r="Z28" s="104">
        <v>12</v>
      </c>
      <c r="AA28" s="155">
        <v>12</v>
      </c>
      <c r="AB28" s="147">
        <v>17</v>
      </c>
      <c r="AC28" s="84">
        <v>16</v>
      </c>
      <c r="AD28" s="85">
        <v>24</v>
      </c>
      <c r="AE28" s="86">
        <v>23</v>
      </c>
      <c r="AF28" s="148">
        <v>5</v>
      </c>
      <c r="AG28" s="88">
        <v>5</v>
      </c>
      <c r="AH28" s="89">
        <v>35</v>
      </c>
      <c r="AI28" s="90">
        <v>32</v>
      </c>
      <c r="AJ28" s="82">
        <v>16</v>
      </c>
      <c r="AK28" s="82">
        <v>13</v>
      </c>
      <c r="AL28" s="149">
        <v>10</v>
      </c>
      <c r="AM28" s="149">
        <v>6</v>
      </c>
      <c r="AN28" s="150">
        <v>8</v>
      </c>
      <c r="AO28" s="93">
        <v>9</v>
      </c>
      <c r="AP28" s="6">
        <v>6</v>
      </c>
      <c r="AQ28" s="13">
        <v>7</v>
      </c>
      <c r="AR28" s="94">
        <v>20</v>
      </c>
      <c r="AS28" s="94">
        <v>18</v>
      </c>
      <c r="AT28" s="95">
        <v>24</v>
      </c>
      <c r="AU28" s="95">
        <v>22</v>
      </c>
      <c r="AV28" s="96">
        <v>33</v>
      </c>
      <c r="AW28" s="151">
        <v>29</v>
      </c>
      <c r="AX28" s="152">
        <v>13</v>
      </c>
      <c r="AY28" s="156">
        <v>11</v>
      </c>
      <c r="AZ28" s="100">
        <v>13</v>
      </c>
      <c r="BA28" s="101">
        <v>13</v>
      </c>
      <c r="BB28" s="271">
        <v>9</v>
      </c>
      <c r="BC28" s="271">
        <v>8</v>
      </c>
      <c r="BD28" s="102" t="s">
        <v>5</v>
      </c>
      <c r="BE28" s="157" t="s">
        <v>5</v>
      </c>
      <c r="BF28" s="104">
        <v>12</v>
      </c>
      <c r="BG28" s="104">
        <v>12</v>
      </c>
      <c r="BH28" s="105">
        <v>27</v>
      </c>
      <c r="BI28" s="105">
        <v>27</v>
      </c>
      <c r="BJ28" s="106">
        <v>8</v>
      </c>
      <c r="BK28" s="107">
        <v>10</v>
      </c>
      <c r="BL28" s="153" t="s">
        <v>5</v>
      </c>
      <c r="BM28" s="158" t="s">
        <v>5</v>
      </c>
      <c r="BN28" s="5">
        <v>28</v>
      </c>
      <c r="BO28" s="5">
        <v>28</v>
      </c>
      <c r="BP28" s="6">
        <v>5</v>
      </c>
      <c r="BQ28" s="13">
        <v>6</v>
      </c>
    </row>
    <row r="29" spans="1:69" x14ac:dyDescent="0.2">
      <c r="A29" s="12">
        <v>45776</v>
      </c>
      <c r="B29" s="61">
        <v>13</v>
      </c>
      <c r="C29" s="61">
        <v>12</v>
      </c>
      <c r="D29" s="5">
        <v>7</v>
      </c>
      <c r="E29" s="5">
        <v>6</v>
      </c>
      <c r="F29" s="63">
        <v>12</v>
      </c>
      <c r="G29" s="63">
        <v>12</v>
      </c>
      <c r="H29" s="136">
        <v>21</v>
      </c>
      <c r="I29" s="136">
        <v>20</v>
      </c>
      <c r="J29" s="66">
        <v>15</v>
      </c>
      <c r="K29" s="137">
        <v>14</v>
      </c>
      <c r="L29" s="138">
        <v>4</v>
      </c>
      <c r="M29" s="139">
        <v>4</v>
      </c>
      <c r="N29" s="140">
        <v>27</v>
      </c>
      <c r="O29" s="141">
        <v>25</v>
      </c>
      <c r="P29" s="142">
        <v>17</v>
      </c>
      <c r="Q29" s="73">
        <v>17</v>
      </c>
      <c r="R29" s="159">
        <v>5</v>
      </c>
      <c r="S29" s="159">
        <v>5</v>
      </c>
      <c r="T29" s="74">
        <v>8</v>
      </c>
      <c r="U29" s="75">
        <v>7</v>
      </c>
      <c r="V29" s="143">
        <v>14</v>
      </c>
      <c r="W29" s="77">
        <v>13</v>
      </c>
      <c r="X29" s="78">
        <v>12</v>
      </c>
      <c r="Y29" s="5">
        <v>11</v>
      </c>
      <c r="Z29" s="104">
        <v>11</v>
      </c>
      <c r="AA29" s="155">
        <v>10</v>
      </c>
      <c r="AB29" s="147">
        <v>23</v>
      </c>
      <c r="AC29" s="84">
        <v>23</v>
      </c>
      <c r="AD29" s="85">
        <v>8</v>
      </c>
      <c r="AE29" s="86">
        <v>8</v>
      </c>
      <c r="AF29" s="148" t="s">
        <v>5</v>
      </c>
      <c r="AG29" s="88" t="s">
        <v>5</v>
      </c>
      <c r="AH29" s="89">
        <v>30</v>
      </c>
      <c r="AI29" s="90">
        <v>30</v>
      </c>
      <c r="AJ29" s="82">
        <v>13</v>
      </c>
      <c r="AK29" s="82">
        <v>13</v>
      </c>
      <c r="AL29" s="149">
        <v>11</v>
      </c>
      <c r="AM29" s="149">
        <v>11</v>
      </c>
      <c r="AN29" s="150">
        <v>10</v>
      </c>
      <c r="AO29" s="93">
        <v>10</v>
      </c>
      <c r="AP29" s="6">
        <v>5</v>
      </c>
      <c r="AQ29" s="13">
        <v>5</v>
      </c>
      <c r="AR29" s="94">
        <v>18</v>
      </c>
      <c r="AS29" s="94">
        <v>16</v>
      </c>
      <c r="AT29" s="95">
        <v>11</v>
      </c>
      <c r="AU29" s="95">
        <v>10</v>
      </c>
      <c r="AV29" s="96">
        <v>16</v>
      </c>
      <c r="AW29" s="151">
        <v>17</v>
      </c>
      <c r="AX29" s="152">
        <v>13</v>
      </c>
      <c r="AY29" s="156">
        <v>13</v>
      </c>
      <c r="AZ29" s="100">
        <v>10</v>
      </c>
      <c r="BA29" s="101">
        <v>10</v>
      </c>
      <c r="BB29" s="271">
        <v>5</v>
      </c>
      <c r="BC29" s="271">
        <v>4</v>
      </c>
      <c r="BD29" s="102">
        <v>9</v>
      </c>
      <c r="BE29" s="157">
        <v>11</v>
      </c>
      <c r="BF29" s="104">
        <v>4</v>
      </c>
      <c r="BG29" s="104">
        <v>4</v>
      </c>
      <c r="BH29" s="105">
        <v>18</v>
      </c>
      <c r="BI29" s="105">
        <v>16</v>
      </c>
      <c r="BJ29" s="106">
        <v>12</v>
      </c>
      <c r="BK29" s="107">
        <v>12</v>
      </c>
      <c r="BL29" s="153" t="s">
        <v>5</v>
      </c>
      <c r="BM29" s="158" t="s">
        <v>5</v>
      </c>
      <c r="BN29" s="5">
        <v>21</v>
      </c>
      <c r="BO29" s="5">
        <v>19</v>
      </c>
      <c r="BP29" s="6">
        <v>12</v>
      </c>
      <c r="BQ29" s="13">
        <v>12</v>
      </c>
    </row>
    <row r="30" spans="1:69" x14ac:dyDescent="0.2">
      <c r="A30" s="12">
        <v>45777</v>
      </c>
      <c r="B30" s="61">
        <v>6</v>
      </c>
      <c r="C30" s="61">
        <v>6</v>
      </c>
      <c r="D30" s="5">
        <v>13</v>
      </c>
      <c r="E30" s="5">
        <v>13</v>
      </c>
      <c r="F30" s="63">
        <v>10</v>
      </c>
      <c r="G30" s="63">
        <v>10</v>
      </c>
      <c r="H30" s="136">
        <v>7</v>
      </c>
      <c r="I30" s="136">
        <v>7</v>
      </c>
      <c r="J30" s="66">
        <v>6</v>
      </c>
      <c r="K30" s="137">
        <v>5</v>
      </c>
      <c r="L30" s="138">
        <v>27</v>
      </c>
      <c r="M30" s="139">
        <v>27</v>
      </c>
      <c r="N30" s="140">
        <v>25</v>
      </c>
      <c r="O30" s="141">
        <v>20</v>
      </c>
      <c r="P30" s="142">
        <v>4</v>
      </c>
      <c r="Q30" s="73">
        <v>4</v>
      </c>
      <c r="R30" s="159">
        <v>3</v>
      </c>
      <c r="S30" s="159">
        <v>3</v>
      </c>
      <c r="T30" s="74">
        <v>16</v>
      </c>
      <c r="U30" s="75">
        <v>15</v>
      </c>
      <c r="V30" s="143">
        <v>6</v>
      </c>
      <c r="W30" s="77">
        <v>4</v>
      </c>
      <c r="X30" s="78">
        <v>7</v>
      </c>
      <c r="Y30" s="5">
        <v>6</v>
      </c>
      <c r="Z30" s="104">
        <v>13</v>
      </c>
      <c r="AA30" s="155">
        <v>11</v>
      </c>
      <c r="AB30" s="147">
        <v>18</v>
      </c>
      <c r="AC30" s="84">
        <v>14</v>
      </c>
      <c r="AD30" s="85">
        <v>24</v>
      </c>
      <c r="AE30" s="86">
        <v>22</v>
      </c>
      <c r="AF30" s="148" t="s">
        <v>5</v>
      </c>
      <c r="AG30" s="88" t="s">
        <v>5</v>
      </c>
      <c r="AH30" s="89">
        <v>6</v>
      </c>
      <c r="AI30" s="90">
        <v>6</v>
      </c>
      <c r="AJ30" s="82">
        <v>13</v>
      </c>
      <c r="AK30" s="82">
        <v>10</v>
      </c>
      <c r="AL30" s="149">
        <v>8</v>
      </c>
      <c r="AM30" s="149">
        <v>7</v>
      </c>
      <c r="AN30" s="150">
        <v>14</v>
      </c>
      <c r="AO30" s="93">
        <v>12</v>
      </c>
      <c r="AP30" s="6" t="s">
        <v>5</v>
      </c>
      <c r="AQ30" s="13" t="s">
        <v>5</v>
      </c>
      <c r="AR30" s="94">
        <v>19</v>
      </c>
      <c r="AS30" s="94">
        <v>18</v>
      </c>
      <c r="AT30" s="95">
        <v>16</v>
      </c>
      <c r="AU30" s="95">
        <v>14</v>
      </c>
      <c r="AV30" s="96">
        <v>16</v>
      </c>
      <c r="AW30" s="151">
        <v>14</v>
      </c>
      <c r="AX30" s="152">
        <v>3</v>
      </c>
      <c r="AY30" s="156">
        <v>3</v>
      </c>
      <c r="AZ30" s="100">
        <v>10</v>
      </c>
      <c r="BA30" s="101">
        <v>9</v>
      </c>
      <c r="BB30" s="271">
        <v>8</v>
      </c>
      <c r="BC30" s="271">
        <v>5</v>
      </c>
      <c r="BD30" s="102">
        <v>5</v>
      </c>
      <c r="BE30" s="157">
        <v>4</v>
      </c>
      <c r="BF30" s="104">
        <v>11</v>
      </c>
      <c r="BG30" s="104">
        <v>10</v>
      </c>
      <c r="BH30" s="105">
        <v>16</v>
      </c>
      <c r="BI30" s="105">
        <v>16</v>
      </c>
      <c r="BJ30" s="106">
        <v>12</v>
      </c>
      <c r="BK30" s="107">
        <v>11</v>
      </c>
      <c r="BL30" s="153" t="s">
        <v>5</v>
      </c>
      <c r="BM30" s="158" t="s">
        <v>5</v>
      </c>
      <c r="BN30" s="5">
        <v>21</v>
      </c>
      <c r="BO30" s="5">
        <v>19</v>
      </c>
      <c r="BP30" s="6">
        <v>4</v>
      </c>
      <c r="BQ30" s="13">
        <v>4</v>
      </c>
    </row>
    <row r="31" spans="1:69" x14ac:dyDescent="0.2">
      <c r="A31" s="4"/>
      <c r="B31" s="61" t="s">
        <v>5</v>
      </c>
      <c r="C31" s="61" t="s">
        <v>5</v>
      </c>
      <c r="D31" s="5" t="s">
        <v>5</v>
      </c>
      <c r="E31" s="5" t="s">
        <v>5</v>
      </c>
      <c r="F31" s="63" t="s">
        <v>5</v>
      </c>
      <c r="G31" s="63" t="s">
        <v>5</v>
      </c>
      <c r="H31" s="136" t="s">
        <v>5</v>
      </c>
      <c r="I31" s="136" t="s">
        <v>5</v>
      </c>
      <c r="J31" s="66" t="s">
        <v>5</v>
      </c>
      <c r="K31" s="137" t="s">
        <v>5</v>
      </c>
      <c r="L31" s="138" t="s">
        <v>5</v>
      </c>
      <c r="M31" s="139" t="s">
        <v>5</v>
      </c>
      <c r="N31" s="140" t="s">
        <v>5</v>
      </c>
      <c r="O31" s="141" t="s">
        <v>5</v>
      </c>
      <c r="P31" s="142" t="s">
        <v>5</v>
      </c>
      <c r="Q31" s="73" t="s">
        <v>5</v>
      </c>
      <c r="R31" s="159" t="s">
        <v>5</v>
      </c>
      <c r="S31" s="159" t="s">
        <v>5</v>
      </c>
      <c r="T31" s="74" t="s">
        <v>5</v>
      </c>
      <c r="U31" s="75" t="s">
        <v>5</v>
      </c>
      <c r="V31" s="143" t="s">
        <v>5</v>
      </c>
      <c r="W31" s="77" t="s">
        <v>5</v>
      </c>
      <c r="X31" s="78" t="s">
        <v>5</v>
      </c>
      <c r="Y31" s="5" t="s">
        <v>5</v>
      </c>
      <c r="Z31" s="104" t="s">
        <v>5</v>
      </c>
      <c r="AA31" s="155" t="s">
        <v>5</v>
      </c>
      <c r="AB31" s="147" t="s">
        <v>5</v>
      </c>
      <c r="AC31" s="84" t="s">
        <v>5</v>
      </c>
      <c r="AD31" s="85" t="s">
        <v>5</v>
      </c>
      <c r="AE31" s="86" t="s">
        <v>5</v>
      </c>
      <c r="AF31" s="148" t="s">
        <v>5</v>
      </c>
      <c r="AG31" s="88" t="s">
        <v>5</v>
      </c>
      <c r="AH31" s="89" t="s">
        <v>5</v>
      </c>
      <c r="AI31" s="90" t="s">
        <v>5</v>
      </c>
      <c r="AJ31" s="82" t="s">
        <v>5</v>
      </c>
      <c r="AK31" s="82" t="s">
        <v>5</v>
      </c>
      <c r="AL31" s="149" t="s">
        <v>5</v>
      </c>
      <c r="AM31" s="149" t="s">
        <v>5</v>
      </c>
      <c r="AN31" s="150" t="s">
        <v>5</v>
      </c>
      <c r="AO31" s="93" t="s">
        <v>5</v>
      </c>
      <c r="AP31" s="6"/>
      <c r="AQ31" s="13"/>
      <c r="AR31" s="94" t="s">
        <v>5</v>
      </c>
      <c r="AS31" s="94" t="s">
        <v>5</v>
      </c>
      <c r="AT31" s="95" t="s">
        <v>5</v>
      </c>
      <c r="AU31" s="95" t="s">
        <v>5</v>
      </c>
      <c r="AV31" s="96" t="s">
        <v>5</v>
      </c>
      <c r="AW31" s="151" t="s">
        <v>5</v>
      </c>
      <c r="AX31" s="152" t="s">
        <v>5</v>
      </c>
      <c r="AY31" s="156" t="s">
        <v>5</v>
      </c>
      <c r="AZ31" s="100" t="s">
        <v>5</v>
      </c>
      <c r="BA31" s="101" t="s">
        <v>5</v>
      </c>
      <c r="BB31" s="271" t="s">
        <v>5</v>
      </c>
      <c r="BC31" s="271" t="s">
        <v>5</v>
      </c>
      <c r="BD31" s="102" t="s">
        <v>5</v>
      </c>
      <c r="BE31" s="157" t="s">
        <v>5</v>
      </c>
      <c r="BF31" s="104" t="s">
        <v>5</v>
      </c>
      <c r="BG31" s="104" t="s">
        <v>5</v>
      </c>
      <c r="BH31" s="105" t="s">
        <v>5</v>
      </c>
      <c r="BI31" s="105" t="s">
        <v>5</v>
      </c>
      <c r="BJ31" s="106" t="s">
        <v>5</v>
      </c>
      <c r="BK31" s="107" t="s">
        <v>5</v>
      </c>
      <c r="BL31" s="153" t="s">
        <v>5</v>
      </c>
      <c r="BM31" s="158" t="s">
        <v>5</v>
      </c>
      <c r="BN31" s="5" t="s">
        <v>5</v>
      </c>
      <c r="BO31" s="5" t="s">
        <v>5</v>
      </c>
      <c r="BP31" s="6" t="s">
        <v>5</v>
      </c>
      <c r="BQ31" s="13" t="s">
        <v>5</v>
      </c>
    </row>
    <row r="32" spans="1:69" x14ac:dyDescent="0.2">
      <c r="A32" s="4"/>
      <c r="B32" s="61" t="s">
        <v>5</v>
      </c>
      <c r="C32" s="61" t="s">
        <v>5</v>
      </c>
      <c r="D32" s="5" t="s">
        <v>5</v>
      </c>
      <c r="E32" s="5" t="s">
        <v>5</v>
      </c>
      <c r="F32" s="63" t="s">
        <v>5</v>
      </c>
      <c r="G32" s="63" t="s">
        <v>5</v>
      </c>
      <c r="H32" s="136" t="s">
        <v>5</v>
      </c>
      <c r="I32" s="136" t="s">
        <v>5</v>
      </c>
      <c r="J32" s="66" t="s">
        <v>5</v>
      </c>
      <c r="K32" s="137" t="s">
        <v>5</v>
      </c>
      <c r="L32" s="138" t="s">
        <v>5</v>
      </c>
      <c r="M32" s="139" t="s">
        <v>5</v>
      </c>
      <c r="N32" s="140" t="s">
        <v>5</v>
      </c>
      <c r="O32" s="141" t="s">
        <v>5</v>
      </c>
      <c r="P32" s="142" t="s">
        <v>5</v>
      </c>
      <c r="Q32" s="73" t="s">
        <v>5</v>
      </c>
      <c r="R32" s="159" t="s">
        <v>5</v>
      </c>
      <c r="S32" s="159" t="s">
        <v>5</v>
      </c>
      <c r="T32" s="74" t="s">
        <v>5</v>
      </c>
      <c r="U32" s="75" t="s">
        <v>5</v>
      </c>
      <c r="V32" s="143" t="s">
        <v>5</v>
      </c>
      <c r="W32" s="77" t="s">
        <v>5</v>
      </c>
      <c r="X32" s="78" t="s">
        <v>5</v>
      </c>
      <c r="Y32" s="5" t="s">
        <v>5</v>
      </c>
      <c r="Z32" s="104" t="s">
        <v>5</v>
      </c>
      <c r="AA32" s="155" t="s">
        <v>5</v>
      </c>
      <c r="AB32" s="147" t="s">
        <v>5</v>
      </c>
      <c r="AC32" s="84" t="s">
        <v>5</v>
      </c>
      <c r="AD32" s="85" t="s">
        <v>5</v>
      </c>
      <c r="AE32" s="86" t="s">
        <v>5</v>
      </c>
      <c r="AF32" s="148" t="s">
        <v>5</v>
      </c>
      <c r="AG32" s="88" t="s">
        <v>5</v>
      </c>
      <c r="AH32" s="89" t="s">
        <v>5</v>
      </c>
      <c r="AI32" s="90" t="s">
        <v>5</v>
      </c>
      <c r="AJ32" s="82" t="s">
        <v>5</v>
      </c>
      <c r="AK32" s="82" t="s">
        <v>5</v>
      </c>
      <c r="AL32" s="149" t="s">
        <v>5</v>
      </c>
      <c r="AM32" s="149" t="s">
        <v>5</v>
      </c>
      <c r="AN32" s="150" t="s">
        <v>5</v>
      </c>
      <c r="AO32" s="93" t="s">
        <v>5</v>
      </c>
      <c r="AP32" s="6"/>
      <c r="AQ32" s="13"/>
      <c r="AR32" s="94" t="s">
        <v>5</v>
      </c>
      <c r="AS32" s="94" t="s">
        <v>5</v>
      </c>
      <c r="AT32" s="95" t="s">
        <v>5</v>
      </c>
      <c r="AU32" s="95" t="s">
        <v>5</v>
      </c>
      <c r="AV32" s="96" t="s">
        <v>5</v>
      </c>
      <c r="AW32" s="151" t="s">
        <v>5</v>
      </c>
      <c r="AX32" s="152" t="s">
        <v>5</v>
      </c>
      <c r="AY32" s="156" t="s">
        <v>5</v>
      </c>
      <c r="AZ32" s="100" t="s">
        <v>5</v>
      </c>
      <c r="BA32" s="101" t="s">
        <v>5</v>
      </c>
      <c r="BB32" s="271" t="s">
        <v>5</v>
      </c>
      <c r="BC32" s="271" t="s">
        <v>5</v>
      </c>
      <c r="BD32" s="102" t="s">
        <v>5</v>
      </c>
      <c r="BE32" s="157"/>
      <c r="BF32" s="104" t="s">
        <v>5</v>
      </c>
      <c r="BG32" s="104" t="s">
        <v>5</v>
      </c>
      <c r="BH32" s="105" t="s">
        <v>5</v>
      </c>
      <c r="BI32" s="105" t="s">
        <v>5</v>
      </c>
      <c r="BJ32" s="106" t="s">
        <v>5</v>
      </c>
      <c r="BK32" s="107" t="s">
        <v>5</v>
      </c>
      <c r="BL32" s="153" t="s">
        <v>5</v>
      </c>
      <c r="BM32" s="158" t="s">
        <v>5</v>
      </c>
      <c r="BN32" s="5" t="s">
        <v>5</v>
      </c>
      <c r="BO32" s="5" t="s">
        <v>5</v>
      </c>
      <c r="BP32" s="6" t="s">
        <v>5</v>
      </c>
      <c r="BQ32" s="13" t="s">
        <v>5</v>
      </c>
    </row>
    <row r="33" spans="1:69" x14ac:dyDescent="0.2">
      <c r="A33" s="4"/>
      <c r="B33" s="15">
        <v>31</v>
      </c>
      <c r="C33" s="15">
        <v>30</v>
      </c>
      <c r="D33" s="15">
        <v>36</v>
      </c>
      <c r="E33" s="15">
        <v>35</v>
      </c>
      <c r="F33" s="15">
        <v>37</v>
      </c>
      <c r="G33" s="15">
        <v>34</v>
      </c>
      <c r="H33" s="182">
        <v>50</v>
      </c>
      <c r="I33" s="15">
        <v>48</v>
      </c>
      <c r="J33" s="183">
        <v>34</v>
      </c>
      <c r="K33" s="16">
        <v>32</v>
      </c>
      <c r="L33" s="15">
        <v>66</v>
      </c>
      <c r="M33" s="15">
        <v>67</v>
      </c>
      <c r="N33" s="15">
        <v>79</v>
      </c>
      <c r="O33" s="15">
        <v>72</v>
      </c>
      <c r="P33" s="15">
        <v>30</v>
      </c>
      <c r="Q33" s="15">
        <v>30</v>
      </c>
      <c r="R33" s="15">
        <v>14</v>
      </c>
      <c r="S33" s="15">
        <v>14</v>
      </c>
      <c r="T33" s="183">
        <v>41</v>
      </c>
      <c r="U33" s="16">
        <v>37</v>
      </c>
      <c r="V33" s="16">
        <v>32</v>
      </c>
      <c r="W33" s="15">
        <v>26</v>
      </c>
      <c r="X33" s="183">
        <v>34</v>
      </c>
      <c r="Y33" s="15">
        <v>30</v>
      </c>
      <c r="Z33" s="16">
        <v>36</v>
      </c>
      <c r="AA33" s="190">
        <v>33</v>
      </c>
      <c r="AB33" s="183">
        <v>58</v>
      </c>
      <c r="AC33" s="15">
        <v>53</v>
      </c>
      <c r="AD33" s="198">
        <v>56</v>
      </c>
      <c r="AE33" s="15">
        <v>53</v>
      </c>
      <c r="AF33" s="15">
        <v>5</v>
      </c>
      <c r="AG33" s="186">
        <v>5</v>
      </c>
      <c r="AH33" s="183">
        <v>71</v>
      </c>
      <c r="AI33" s="15">
        <v>68</v>
      </c>
      <c r="AJ33" s="185">
        <v>42</v>
      </c>
      <c r="AK33" s="185">
        <v>36</v>
      </c>
      <c r="AL33" s="15">
        <v>29</v>
      </c>
      <c r="AM33" s="15">
        <v>24</v>
      </c>
      <c r="AN33" s="15">
        <v>32</v>
      </c>
      <c r="AO33" s="187">
        <v>31</v>
      </c>
      <c r="AP33" s="15">
        <v>11</v>
      </c>
      <c r="AQ33" s="16">
        <v>12</v>
      </c>
      <c r="AR33" s="15">
        <v>57</v>
      </c>
      <c r="AS33" s="15">
        <v>52</v>
      </c>
      <c r="AT33" s="15">
        <v>51</v>
      </c>
      <c r="AU33" s="15">
        <v>46</v>
      </c>
      <c r="AV33" s="183">
        <v>65</v>
      </c>
      <c r="AW33" s="15">
        <v>60</v>
      </c>
      <c r="AX33" s="188">
        <v>29</v>
      </c>
      <c r="AY33" s="189">
        <v>27</v>
      </c>
      <c r="AZ33" s="15">
        <v>33</v>
      </c>
      <c r="BA33" s="190">
        <v>32</v>
      </c>
      <c r="BB33" s="15">
        <v>22</v>
      </c>
      <c r="BC33" s="15">
        <v>17</v>
      </c>
      <c r="BD33" s="15">
        <v>14</v>
      </c>
      <c r="BE33" s="187">
        <v>15</v>
      </c>
      <c r="BF33" s="15">
        <v>27</v>
      </c>
      <c r="BG33" s="15">
        <v>26</v>
      </c>
      <c r="BH33" s="15">
        <v>61</v>
      </c>
      <c r="BI33" s="15">
        <v>59</v>
      </c>
      <c r="BJ33" s="182">
        <v>32</v>
      </c>
      <c r="BK33" s="15">
        <v>33</v>
      </c>
      <c r="BL33" s="191">
        <v>0</v>
      </c>
      <c r="BM33" s="192">
        <v>0</v>
      </c>
      <c r="BN33" s="15">
        <v>70</v>
      </c>
      <c r="BO33" s="15">
        <v>66</v>
      </c>
      <c r="BP33" s="15">
        <v>21</v>
      </c>
      <c r="BQ33" s="16">
        <v>22</v>
      </c>
    </row>
    <row r="34" spans="1:69" ht="17" thickBot="1" x14ac:dyDescent="0.25">
      <c r="A34" s="4"/>
      <c r="B34" s="199" t="s">
        <v>5</v>
      </c>
      <c r="C34" s="199" t="s">
        <v>5</v>
      </c>
      <c r="D34" s="18" t="s">
        <v>5</v>
      </c>
      <c r="E34" s="18" t="s">
        <v>5</v>
      </c>
      <c r="F34" s="200" t="s">
        <v>5</v>
      </c>
      <c r="G34" s="200" t="s">
        <v>5</v>
      </c>
      <c r="H34" s="201" t="s">
        <v>5</v>
      </c>
      <c r="I34" s="201" t="s">
        <v>5</v>
      </c>
      <c r="J34" s="202" t="s">
        <v>5</v>
      </c>
      <c r="K34" s="203" t="s">
        <v>5</v>
      </c>
      <c r="L34" s="204" t="s">
        <v>5</v>
      </c>
      <c r="M34" s="205" t="s">
        <v>5</v>
      </c>
      <c r="N34" s="206" t="s">
        <v>5</v>
      </c>
      <c r="O34" s="207" t="s">
        <v>5</v>
      </c>
      <c r="P34" s="208" t="s">
        <v>5</v>
      </c>
      <c r="Q34" s="209" t="s">
        <v>5</v>
      </c>
      <c r="R34" s="246" t="s">
        <v>5</v>
      </c>
      <c r="S34" s="246" t="s">
        <v>5</v>
      </c>
      <c r="T34" s="210" t="s">
        <v>5</v>
      </c>
      <c r="U34" s="211"/>
      <c r="V34" s="212" t="s">
        <v>40</v>
      </c>
      <c r="W34" s="213"/>
      <c r="X34" s="214" t="s">
        <v>40</v>
      </c>
      <c r="Y34" s="215"/>
      <c r="Z34" s="216" t="s">
        <v>5</v>
      </c>
      <c r="AA34" s="217" t="s">
        <v>5</v>
      </c>
      <c r="AB34" s="219" t="s">
        <v>5</v>
      </c>
      <c r="AC34" s="220" t="s">
        <v>5</v>
      </c>
      <c r="AD34" s="221" t="s">
        <v>5</v>
      </c>
      <c r="AE34" s="222" t="s">
        <v>5</v>
      </c>
      <c r="AF34" s="223" t="s">
        <v>5</v>
      </c>
      <c r="AG34" s="224" t="s">
        <v>5</v>
      </c>
      <c r="AH34" s="225" t="s">
        <v>5</v>
      </c>
      <c r="AI34" s="226" t="s">
        <v>5</v>
      </c>
      <c r="AJ34" s="218" t="s">
        <v>5</v>
      </c>
      <c r="AK34" s="218" t="s">
        <v>5</v>
      </c>
      <c r="AL34" s="227" t="s">
        <v>5</v>
      </c>
      <c r="AM34" s="227" t="s">
        <v>5</v>
      </c>
      <c r="AN34" s="228" t="s">
        <v>5</v>
      </c>
      <c r="AO34" s="229" t="s">
        <v>5</v>
      </c>
      <c r="AP34" s="19" t="s">
        <v>5</v>
      </c>
      <c r="AQ34" s="20"/>
      <c r="AR34" s="230" t="s">
        <v>5</v>
      </c>
      <c r="AS34" s="230" t="s">
        <v>5</v>
      </c>
      <c r="AT34" s="231" t="s">
        <v>5</v>
      </c>
      <c r="AU34" s="231" t="s">
        <v>5</v>
      </c>
      <c r="AV34" s="232" t="s">
        <v>5</v>
      </c>
      <c r="AW34" s="233" t="s">
        <v>5</v>
      </c>
      <c r="AX34" s="234" t="s">
        <v>5</v>
      </c>
      <c r="AY34" s="235" t="s">
        <v>5</v>
      </c>
      <c r="AZ34" s="236" t="s">
        <v>5</v>
      </c>
      <c r="BA34" s="237" t="s">
        <v>5</v>
      </c>
      <c r="BB34" s="274" t="s">
        <v>5</v>
      </c>
      <c r="BC34" s="274" t="s">
        <v>5</v>
      </c>
      <c r="BD34" s="238" t="s">
        <v>5</v>
      </c>
      <c r="BE34" s="239" t="s">
        <v>5</v>
      </c>
      <c r="BF34" s="240" t="s">
        <v>5</v>
      </c>
      <c r="BG34" s="240" t="s">
        <v>40</v>
      </c>
      <c r="BH34" s="241" t="s">
        <v>5</v>
      </c>
      <c r="BI34" s="241" t="s">
        <v>5</v>
      </c>
      <c r="BJ34" s="242" t="s">
        <v>5</v>
      </c>
      <c r="BK34" s="243" t="s">
        <v>5</v>
      </c>
      <c r="BL34" s="244" t="s">
        <v>5</v>
      </c>
      <c r="BM34" s="245" t="s">
        <v>5</v>
      </c>
      <c r="BN34" s="18" t="s">
        <v>5</v>
      </c>
      <c r="BO34" s="18" t="s">
        <v>5</v>
      </c>
      <c r="BP34" s="19" t="s">
        <v>5</v>
      </c>
      <c r="BQ34" s="20"/>
    </row>
    <row r="35" spans="1:69" ht="18" thickTop="1" thickBot="1" x14ac:dyDescent="0.25">
      <c r="A35" s="21" t="s">
        <v>6</v>
      </c>
      <c r="B35" s="23">
        <v>262</v>
      </c>
      <c r="C35" s="23">
        <v>255</v>
      </c>
      <c r="D35" s="22">
        <v>257</v>
      </c>
      <c r="E35" s="23">
        <v>232</v>
      </c>
      <c r="F35" s="23">
        <v>232</v>
      </c>
      <c r="G35" s="23">
        <v>216</v>
      </c>
      <c r="H35" s="23">
        <v>435</v>
      </c>
      <c r="I35" s="23">
        <v>407</v>
      </c>
      <c r="J35" s="247">
        <v>255</v>
      </c>
      <c r="K35" s="24">
        <v>229</v>
      </c>
      <c r="L35" s="23">
        <v>495</v>
      </c>
      <c r="M35" s="23">
        <v>468</v>
      </c>
      <c r="N35" s="23">
        <v>488</v>
      </c>
      <c r="O35" s="23">
        <v>446</v>
      </c>
      <c r="P35" s="23">
        <v>219</v>
      </c>
      <c r="Q35" s="23">
        <v>196</v>
      </c>
      <c r="R35" s="23">
        <v>117</v>
      </c>
      <c r="S35" s="23">
        <v>108</v>
      </c>
      <c r="T35" s="247">
        <v>261</v>
      </c>
      <c r="U35" s="24">
        <v>234</v>
      </c>
      <c r="V35" s="24">
        <v>234</v>
      </c>
      <c r="W35" s="23">
        <v>209</v>
      </c>
      <c r="X35" s="247">
        <v>250</v>
      </c>
      <c r="Y35" s="23">
        <v>222</v>
      </c>
      <c r="Z35" s="24">
        <v>249</v>
      </c>
      <c r="AA35" s="250">
        <v>219</v>
      </c>
      <c r="AB35" s="247">
        <v>299</v>
      </c>
      <c r="AC35" s="23">
        <v>275</v>
      </c>
      <c r="AD35" s="22">
        <v>371</v>
      </c>
      <c r="AE35" s="23">
        <v>339</v>
      </c>
      <c r="AF35" s="24">
        <v>187</v>
      </c>
      <c r="AG35" s="250">
        <v>168</v>
      </c>
      <c r="AH35" s="247">
        <v>543</v>
      </c>
      <c r="AI35" s="23">
        <v>510</v>
      </c>
      <c r="AJ35" s="248">
        <v>240</v>
      </c>
      <c r="AK35" s="249">
        <v>214</v>
      </c>
      <c r="AL35" s="23">
        <v>239</v>
      </c>
      <c r="AM35" s="23">
        <v>231</v>
      </c>
      <c r="AN35" s="251">
        <v>262</v>
      </c>
      <c r="AO35" s="252">
        <v>253</v>
      </c>
      <c r="AP35" s="23">
        <v>66</v>
      </c>
      <c r="AQ35" s="24">
        <v>74</v>
      </c>
      <c r="AR35" s="23">
        <v>437</v>
      </c>
      <c r="AS35" s="23">
        <v>405</v>
      </c>
      <c r="AT35" s="23">
        <v>391</v>
      </c>
      <c r="AU35" s="24">
        <v>353</v>
      </c>
      <c r="AV35" s="22">
        <v>475</v>
      </c>
      <c r="AW35" s="23">
        <v>442</v>
      </c>
      <c r="AX35" s="253">
        <v>202</v>
      </c>
      <c r="AY35" s="254">
        <v>204</v>
      </c>
      <c r="AZ35" s="23">
        <v>227</v>
      </c>
      <c r="BA35" s="250">
        <v>209</v>
      </c>
      <c r="BB35" s="247">
        <v>163</v>
      </c>
      <c r="BC35" s="24">
        <v>151</v>
      </c>
      <c r="BD35" s="255">
        <v>214</v>
      </c>
      <c r="BE35" s="252">
        <v>206</v>
      </c>
      <c r="BF35" s="23">
        <v>191</v>
      </c>
      <c r="BG35" s="23">
        <v>189</v>
      </c>
      <c r="BH35" s="23">
        <v>336</v>
      </c>
      <c r="BI35" s="23">
        <v>318</v>
      </c>
      <c r="BJ35" s="22">
        <v>225</v>
      </c>
      <c r="BK35" s="23">
        <v>226</v>
      </c>
      <c r="BL35" s="256">
        <v>334</v>
      </c>
      <c r="BM35" s="255">
        <v>299</v>
      </c>
      <c r="BN35" s="22">
        <v>264</v>
      </c>
      <c r="BO35" s="23">
        <v>246</v>
      </c>
      <c r="BP35" s="23">
        <v>89</v>
      </c>
      <c r="BQ35" s="24">
        <v>86</v>
      </c>
    </row>
    <row r="36" spans="1:69" ht="18" thickTop="1" thickBot="1" x14ac:dyDescent="0.25">
      <c r="A36" s="25" t="s">
        <v>7</v>
      </c>
      <c r="B36" s="28"/>
      <c r="C36" s="257">
        <v>0.97299999999999998</v>
      </c>
      <c r="D36" s="26"/>
      <c r="E36" s="27">
        <v>0.90300000000000002</v>
      </c>
      <c r="F36" s="28"/>
      <c r="G36" s="257">
        <v>0.93100000000000005</v>
      </c>
      <c r="H36" s="28"/>
      <c r="I36" s="257">
        <v>0.93600000000000005</v>
      </c>
      <c r="J36" s="258"/>
      <c r="K36" s="29">
        <v>0.89800000000000002</v>
      </c>
      <c r="L36" s="28"/>
      <c r="M36" s="257">
        <v>0.94499999999999995</v>
      </c>
      <c r="N36" s="28"/>
      <c r="O36" s="257">
        <v>0.91400000000000003</v>
      </c>
      <c r="P36" s="28"/>
      <c r="Q36" s="257">
        <v>0.89500000000000002</v>
      </c>
      <c r="R36" s="263"/>
      <c r="S36" s="257">
        <v>0.92300000000000004</v>
      </c>
      <c r="T36" s="258"/>
      <c r="U36" s="29">
        <v>0.89700000000000002</v>
      </c>
      <c r="V36" s="259"/>
      <c r="W36" s="257">
        <v>0.89300000000000002</v>
      </c>
      <c r="X36" s="258"/>
      <c r="Y36" s="257">
        <v>0.88800000000000001</v>
      </c>
      <c r="Z36" s="28"/>
      <c r="AA36" s="260">
        <v>0.88</v>
      </c>
      <c r="AB36" s="258"/>
      <c r="AC36" s="257">
        <v>0.92</v>
      </c>
      <c r="AD36" s="28"/>
      <c r="AE36" s="257">
        <v>0.91400000000000003</v>
      </c>
      <c r="AF36" s="28"/>
      <c r="AG36" s="260">
        <v>0.89800000000000002</v>
      </c>
      <c r="AH36" s="258"/>
      <c r="AI36" s="257">
        <v>0.93899999999999995</v>
      </c>
      <c r="AJ36" s="261"/>
      <c r="AK36" s="262">
        <v>0.89200000000000002</v>
      </c>
      <c r="AL36" s="28"/>
      <c r="AM36" s="257">
        <v>0.96699999999999997</v>
      </c>
      <c r="AN36" s="263"/>
      <c r="AO36" s="264">
        <v>0.96599999999999997</v>
      </c>
      <c r="AP36" s="28"/>
      <c r="AQ36" s="29">
        <v>1.121</v>
      </c>
      <c r="AR36" s="28"/>
      <c r="AS36" s="257">
        <v>0.92700000000000005</v>
      </c>
      <c r="AT36" s="28"/>
      <c r="AU36" s="29">
        <v>0.90300000000000002</v>
      </c>
      <c r="AV36" s="26"/>
      <c r="AW36" s="257">
        <v>0.93100000000000005</v>
      </c>
      <c r="AX36" s="265"/>
      <c r="AY36" s="266">
        <v>1.01</v>
      </c>
      <c r="AZ36" s="263"/>
      <c r="BA36" s="260">
        <v>0.92100000000000004</v>
      </c>
      <c r="BB36" s="259"/>
      <c r="BC36" s="29">
        <v>0.92600000000000005</v>
      </c>
      <c r="BD36" s="267"/>
      <c r="BE36" s="264">
        <v>0.96299999999999997</v>
      </c>
      <c r="BF36" s="28"/>
      <c r="BG36" s="257">
        <v>0.99</v>
      </c>
      <c r="BH36" s="28"/>
      <c r="BI36" s="257">
        <v>0.94599999999999995</v>
      </c>
      <c r="BJ36" s="26"/>
      <c r="BK36" s="257">
        <v>1.004</v>
      </c>
      <c r="BL36" s="268"/>
      <c r="BM36" s="27">
        <v>0.89500000000000002</v>
      </c>
      <c r="BN36" s="26"/>
      <c r="BO36" s="27">
        <v>0.93200000000000005</v>
      </c>
      <c r="BP36" s="28"/>
      <c r="BQ36" s="29">
        <v>0.96599999999999997</v>
      </c>
    </row>
    <row r="37" spans="1:69" ht="17" thickTop="1" x14ac:dyDescent="0.2"/>
    <row r="40" spans="1:69" x14ac:dyDescent="0.2">
      <c r="A40" t="s">
        <v>0</v>
      </c>
    </row>
    <row r="41" spans="1:69" x14ac:dyDescent="0.2">
      <c r="A41" t="s">
        <v>8</v>
      </c>
    </row>
    <row r="42" spans="1:69" x14ac:dyDescent="0.2">
      <c r="A42" t="s">
        <v>9</v>
      </c>
    </row>
    <row r="43" spans="1:69" x14ac:dyDescent="0.2">
      <c r="A43" t="s">
        <v>10</v>
      </c>
    </row>
    <row r="44" spans="1:69" x14ac:dyDescent="0.2">
      <c r="A44" t="s">
        <v>11</v>
      </c>
    </row>
    <row r="45" spans="1:69" x14ac:dyDescent="0.2">
      <c r="A45" t="s">
        <v>12</v>
      </c>
    </row>
    <row r="46" spans="1:69" x14ac:dyDescent="0.2">
      <c r="A46" t="s">
        <v>13</v>
      </c>
    </row>
    <row r="47" spans="1:69" x14ac:dyDescent="0.2">
      <c r="A47" t="s">
        <v>14</v>
      </c>
    </row>
    <row r="48" spans="1:69" x14ac:dyDescent="0.2">
      <c r="A48" t="s">
        <v>15</v>
      </c>
    </row>
    <row r="49" spans="1:1" x14ac:dyDescent="0.2">
      <c r="A49" t="s">
        <v>38</v>
      </c>
    </row>
    <row r="50" spans="1:1" x14ac:dyDescent="0.2">
      <c r="A50" t="s">
        <v>16</v>
      </c>
    </row>
    <row r="51" spans="1:1" x14ac:dyDescent="0.2">
      <c r="A51" t="s">
        <v>17</v>
      </c>
    </row>
    <row r="52" spans="1:1" x14ac:dyDescent="0.2">
      <c r="A52" t="s">
        <v>18</v>
      </c>
    </row>
    <row r="53" spans="1:1" x14ac:dyDescent="0.2">
      <c r="A53" t="s">
        <v>19</v>
      </c>
    </row>
    <row r="54" spans="1:1" x14ac:dyDescent="0.2">
      <c r="A54" t="s">
        <v>21</v>
      </c>
    </row>
    <row r="55" spans="1:1" x14ac:dyDescent="0.2">
      <c r="A55" t="s">
        <v>22</v>
      </c>
    </row>
    <row r="56" spans="1:1" x14ac:dyDescent="0.2">
      <c r="A56" t="s">
        <v>81</v>
      </c>
    </row>
    <row r="57" spans="1:1" x14ac:dyDescent="0.2">
      <c r="A57" t="s">
        <v>41</v>
      </c>
    </row>
    <row r="58" spans="1:1" x14ac:dyDescent="0.2">
      <c r="A58" t="s">
        <v>47</v>
      </c>
    </row>
    <row r="59" spans="1:1" x14ac:dyDescent="0.2">
      <c r="A59" t="s">
        <v>25</v>
      </c>
    </row>
    <row r="60" spans="1:1" x14ac:dyDescent="0.2">
      <c r="A60" t="s">
        <v>26</v>
      </c>
    </row>
    <row r="61" spans="1:1" x14ac:dyDescent="0.2">
      <c r="A61" t="s">
        <v>82</v>
      </c>
    </row>
    <row r="62" spans="1:1" x14ac:dyDescent="0.2">
      <c r="A62" t="s">
        <v>27</v>
      </c>
    </row>
    <row r="63" spans="1:1" x14ac:dyDescent="0.2">
      <c r="A63" t="s">
        <v>28</v>
      </c>
    </row>
    <row r="64" spans="1:1" x14ac:dyDescent="0.2">
      <c r="A64" t="s">
        <v>29</v>
      </c>
    </row>
    <row r="65" spans="1:1" x14ac:dyDescent="0.2">
      <c r="A65" t="s">
        <v>31</v>
      </c>
    </row>
    <row r="66" spans="1:1" x14ac:dyDescent="0.2">
      <c r="A66" t="s">
        <v>32</v>
      </c>
    </row>
    <row r="67" spans="1:1" x14ac:dyDescent="0.2">
      <c r="A67" t="s">
        <v>42</v>
      </c>
    </row>
    <row r="68" spans="1:1" x14ac:dyDescent="0.2">
      <c r="A68" t="s">
        <v>33</v>
      </c>
    </row>
    <row r="69" spans="1:1" x14ac:dyDescent="0.2">
      <c r="A69" t="s">
        <v>34</v>
      </c>
    </row>
    <row r="70" spans="1:1" x14ac:dyDescent="0.2">
      <c r="A70" t="s">
        <v>35</v>
      </c>
    </row>
    <row r="71" spans="1:1" x14ac:dyDescent="0.2">
      <c r="A71" t="s">
        <v>36</v>
      </c>
    </row>
    <row r="72" spans="1:1" x14ac:dyDescent="0.2">
      <c r="A72" t="s">
        <v>37</v>
      </c>
    </row>
    <row r="73" spans="1:1" x14ac:dyDescent="0.2">
      <c r="A73" t="s">
        <v>1</v>
      </c>
    </row>
    <row r="74" spans="1:1" x14ac:dyDescent="0.2">
      <c r="A74" t="s">
        <v>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FC948E-1B58-5E4A-964D-EAD2B5905239}">
  <dimension ref="A1:BO74"/>
  <sheetViews>
    <sheetView topLeftCell="P1" workbookViewId="0">
      <selection activeCell="AH64" sqref="AH64"/>
    </sheetView>
  </sheetViews>
  <sheetFormatPr baseColWidth="10" defaultRowHeight="16" x14ac:dyDescent="0.2"/>
  <sheetData>
    <row r="1" spans="1:67" ht="18" thickTop="1" thickBot="1" x14ac:dyDescent="0.25">
      <c r="A1" s="1" t="s">
        <v>0</v>
      </c>
      <c r="B1" s="30" t="s">
        <v>8</v>
      </c>
      <c r="C1" s="31" t="str">
        <f>B$1</f>
        <v>Megan</v>
      </c>
      <c r="D1" s="2" t="s">
        <v>9</v>
      </c>
      <c r="E1" s="31" t="str">
        <f>D$1</f>
        <v>Sarah Ford</v>
      </c>
      <c r="F1" s="33" t="s">
        <v>10</v>
      </c>
      <c r="G1" s="31" t="str">
        <f>F$1</f>
        <v>Greaney</v>
      </c>
      <c r="H1" s="34" t="s">
        <v>11</v>
      </c>
      <c r="I1" s="31" t="str">
        <f>H$1</f>
        <v>Chris</v>
      </c>
      <c r="J1" s="35" t="s">
        <v>12</v>
      </c>
      <c r="K1" s="31" t="str">
        <f>J$1</f>
        <v>Paige</v>
      </c>
      <c r="L1" s="36" t="s">
        <v>13</v>
      </c>
      <c r="M1" s="31" t="str">
        <f>L$1</f>
        <v>Alan/Syd</v>
      </c>
      <c r="N1" s="37" t="s">
        <v>14</v>
      </c>
      <c r="O1" s="31" t="str">
        <f>N$1</f>
        <v>Trey/Lizzie</v>
      </c>
      <c r="P1" s="38" t="s">
        <v>15</v>
      </c>
      <c r="Q1" s="31" t="str">
        <f>P$1</f>
        <v>Kat</v>
      </c>
      <c r="R1" s="60" t="s">
        <v>38</v>
      </c>
      <c r="S1" s="31" t="str">
        <f>R$1</f>
        <v>Andrew</v>
      </c>
      <c r="T1" s="39" t="s">
        <v>16</v>
      </c>
      <c r="U1" s="31" t="str">
        <f>T$1</f>
        <v>Ashlee</v>
      </c>
      <c r="V1" s="40" t="s">
        <v>17</v>
      </c>
      <c r="W1" s="31" t="str">
        <f>V$1</f>
        <v>Ryan</v>
      </c>
      <c r="X1" s="42" t="s">
        <v>19</v>
      </c>
      <c r="Y1" s="31" t="str">
        <f>X$1</f>
        <v>Caitlyn</v>
      </c>
      <c r="Z1" s="45" t="s">
        <v>22</v>
      </c>
      <c r="AA1" s="31" t="str">
        <f>Z$1</f>
        <v>Matt</v>
      </c>
      <c r="AB1" s="44" t="s">
        <v>21</v>
      </c>
      <c r="AC1" s="31" t="str">
        <f>AB$1</f>
        <v>Ashleigh</v>
      </c>
      <c r="AD1" s="41" t="s">
        <v>45</v>
      </c>
      <c r="AE1" s="31" t="str">
        <f>AD$1</f>
        <v>Bryan</v>
      </c>
      <c r="AF1" s="46" t="s">
        <v>83</v>
      </c>
      <c r="AG1" s="31" t="str">
        <f>AF$1</f>
        <v>Clinic Cornelius- Talia</v>
      </c>
      <c r="AH1" s="269" t="s">
        <v>41</v>
      </c>
      <c r="AI1" s="31" t="str">
        <f>AH$1</f>
        <v>Tre</v>
      </c>
      <c r="AJ1" s="43" t="s">
        <v>47</v>
      </c>
      <c r="AK1" s="31" t="str">
        <f>AJ$1</f>
        <v>Hannah Dolfuss</v>
      </c>
      <c r="AL1" s="48" t="s">
        <v>25</v>
      </c>
      <c r="AM1" s="31" t="str">
        <f>AL$1</f>
        <v>Kevin</v>
      </c>
      <c r="AN1" s="49" t="s">
        <v>26</v>
      </c>
      <c r="AO1" s="31" t="str">
        <f>AN$1</f>
        <v>Charlee</v>
      </c>
      <c r="AP1" s="3" t="s">
        <v>82</v>
      </c>
      <c r="AQ1" s="31" t="str">
        <f>AP$1</f>
        <v>Kyle</v>
      </c>
      <c r="AR1" s="50" t="s">
        <v>27</v>
      </c>
      <c r="AS1" s="31" t="str">
        <f>AR$1</f>
        <v>Abby/Julia</v>
      </c>
      <c r="AT1" s="51" t="s">
        <v>28</v>
      </c>
      <c r="AU1" s="31" t="str">
        <f>AT$1</f>
        <v>Jackson/Candace</v>
      </c>
      <c r="AV1" s="52" t="s">
        <v>29</v>
      </c>
      <c r="AW1" s="31" t="str">
        <f>AV$1</f>
        <v>Ally-Devon</v>
      </c>
      <c r="AX1" s="53" t="s">
        <v>31</v>
      </c>
      <c r="AY1" s="31" t="str">
        <f>AX$1</f>
        <v>Dougie</v>
      </c>
      <c r="AZ1" s="54" t="s">
        <v>32</v>
      </c>
      <c r="BA1" s="31" t="str">
        <f>AZ$1</f>
        <v>Carey</v>
      </c>
      <c r="BB1" s="270" t="s">
        <v>42</v>
      </c>
      <c r="BC1" s="31" t="str">
        <f>BB$1</f>
        <v>Tyler Nolan</v>
      </c>
      <c r="BD1" s="55" t="s">
        <v>33</v>
      </c>
      <c r="BE1" s="31" t="str">
        <f>BD$1</f>
        <v>Danny</v>
      </c>
      <c r="BF1" s="56" t="s">
        <v>34</v>
      </c>
      <c r="BG1" s="31" t="str">
        <f>BF$1</f>
        <v>Emily</v>
      </c>
      <c r="BH1" s="280" t="s">
        <v>35</v>
      </c>
      <c r="BI1" s="31" t="str">
        <f>BH$1</f>
        <v>Lindsay/Tori</v>
      </c>
      <c r="BJ1" s="58" t="s">
        <v>36</v>
      </c>
      <c r="BK1" s="31" t="str">
        <f>BJ$1</f>
        <v>Courtney</v>
      </c>
      <c r="BL1" s="2" t="s">
        <v>1</v>
      </c>
      <c r="BM1" s="31" t="str">
        <f>BL$1</f>
        <v>Mia</v>
      </c>
      <c r="BN1" s="3" t="s">
        <v>2</v>
      </c>
      <c r="BO1" s="31" t="str">
        <f>BN$1</f>
        <v>Kylah George</v>
      </c>
    </row>
    <row r="2" spans="1:67" ht="17" thickBot="1" x14ac:dyDescent="0.25">
      <c r="A2" s="4"/>
      <c r="B2" s="61" t="s">
        <v>4</v>
      </c>
      <c r="C2" s="61" t="s">
        <v>3</v>
      </c>
      <c r="D2" s="5" t="s">
        <v>4</v>
      </c>
      <c r="E2" s="5" t="s">
        <v>3</v>
      </c>
      <c r="F2" s="62" t="s">
        <v>4</v>
      </c>
      <c r="G2" s="63" t="s">
        <v>3</v>
      </c>
      <c r="H2" s="64" t="s">
        <v>4</v>
      </c>
      <c r="I2" s="65" t="s">
        <v>3</v>
      </c>
      <c r="J2" s="66" t="s">
        <v>4</v>
      </c>
      <c r="K2" s="67" t="s">
        <v>3</v>
      </c>
      <c r="L2" s="68" t="s">
        <v>4</v>
      </c>
      <c r="M2" s="69" t="s">
        <v>3</v>
      </c>
      <c r="N2" s="70" t="s">
        <v>4</v>
      </c>
      <c r="O2" s="71" t="s">
        <v>3</v>
      </c>
      <c r="P2" s="72" t="s">
        <v>4</v>
      </c>
      <c r="Q2" s="73" t="s">
        <v>3</v>
      </c>
      <c r="R2" s="110" t="s">
        <v>4</v>
      </c>
      <c r="S2" s="110" t="s">
        <v>3</v>
      </c>
      <c r="T2" s="74" t="s">
        <v>4</v>
      </c>
      <c r="U2" s="75" t="s">
        <v>3</v>
      </c>
      <c r="V2" s="76" t="s">
        <v>4</v>
      </c>
      <c r="W2" s="77" t="s">
        <v>3</v>
      </c>
      <c r="X2" s="79" t="s">
        <v>4</v>
      </c>
      <c r="Y2" s="80" t="s">
        <v>3</v>
      </c>
      <c r="Z2" s="85" t="s">
        <v>4</v>
      </c>
      <c r="AA2" s="86" t="s">
        <v>3</v>
      </c>
      <c r="AB2" s="83" t="s">
        <v>4</v>
      </c>
      <c r="AC2" s="84" t="s">
        <v>3</v>
      </c>
      <c r="AD2" s="78" t="s">
        <v>4</v>
      </c>
      <c r="AE2" s="5" t="s">
        <v>3</v>
      </c>
      <c r="AF2" s="87" t="s">
        <v>4</v>
      </c>
      <c r="AG2" s="88" t="s">
        <v>3</v>
      </c>
      <c r="AH2" s="89" t="s">
        <v>4</v>
      </c>
      <c r="AI2" s="90" t="s">
        <v>3</v>
      </c>
      <c r="AJ2" s="81" t="s">
        <v>4</v>
      </c>
      <c r="AK2" s="82" t="s">
        <v>3</v>
      </c>
      <c r="AL2" s="91" t="s">
        <v>4</v>
      </c>
      <c r="AM2" s="91" t="s">
        <v>3</v>
      </c>
      <c r="AN2" s="92" t="s">
        <v>4</v>
      </c>
      <c r="AO2" s="93" t="s">
        <v>3</v>
      </c>
      <c r="AP2" s="6" t="s">
        <v>4</v>
      </c>
      <c r="AQ2" s="7" t="s">
        <v>3</v>
      </c>
      <c r="AR2" s="94" t="s">
        <v>4</v>
      </c>
      <c r="AS2" s="94" t="s">
        <v>3</v>
      </c>
      <c r="AT2" s="95" t="s">
        <v>4</v>
      </c>
      <c r="AU2" s="95" t="s">
        <v>3</v>
      </c>
      <c r="AV2" s="96" t="s">
        <v>4</v>
      </c>
      <c r="AW2" s="97" t="s">
        <v>3</v>
      </c>
      <c r="AX2" s="98" t="s">
        <v>4</v>
      </c>
      <c r="AY2" s="99" t="s">
        <v>3</v>
      </c>
      <c r="AZ2" s="100" t="s">
        <v>4</v>
      </c>
      <c r="BA2" s="101" t="s">
        <v>3</v>
      </c>
      <c r="BB2" s="271" t="s">
        <v>4</v>
      </c>
      <c r="BC2" s="271" t="s">
        <v>3</v>
      </c>
      <c r="BD2" s="102" t="s">
        <v>4</v>
      </c>
      <c r="BE2" s="103" t="s">
        <v>3</v>
      </c>
      <c r="BF2" s="104" t="s">
        <v>4</v>
      </c>
      <c r="BG2" s="104" t="s">
        <v>3</v>
      </c>
      <c r="BH2" s="105" t="s">
        <v>4</v>
      </c>
      <c r="BI2" s="105" t="s">
        <v>3</v>
      </c>
      <c r="BJ2" s="106" t="s">
        <v>4</v>
      </c>
      <c r="BK2" s="107" t="s">
        <v>3</v>
      </c>
      <c r="BL2" s="5" t="s">
        <v>4</v>
      </c>
      <c r="BM2" s="5" t="s">
        <v>3</v>
      </c>
      <c r="BN2" s="6" t="s">
        <v>4</v>
      </c>
      <c r="BO2" s="7" t="s">
        <v>3</v>
      </c>
    </row>
    <row r="3" spans="1:67" ht="18" thickTop="1" thickBot="1" x14ac:dyDescent="0.25">
      <c r="A3" s="8"/>
      <c r="B3" s="111"/>
      <c r="C3" s="111"/>
      <c r="D3" s="9"/>
      <c r="E3" s="10"/>
      <c r="F3" s="112"/>
      <c r="G3" s="112"/>
      <c r="H3" s="111"/>
      <c r="I3" s="111"/>
      <c r="J3" s="113"/>
      <c r="K3" s="114"/>
      <c r="L3" s="112"/>
      <c r="M3" s="112"/>
      <c r="N3" s="115"/>
      <c r="O3" s="115"/>
      <c r="P3" s="116"/>
      <c r="Q3" s="111"/>
      <c r="R3" s="134"/>
      <c r="S3" s="135"/>
      <c r="T3" s="117"/>
      <c r="U3" s="118"/>
      <c r="V3" s="11"/>
      <c r="W3" s="10"/>
      <c r="X3" s="10"/>
      <c r="Y3" s="123"/>
      <c r="Z3" s="122"/>
      <c r="AA3" s="10"/>
      <c r="AB3" s="117"/>
      <c r="AC3" s="10"/>
      <c r="AD3" s="119"/>
      <c r="AE3" s="120"/>
      <c r="AF3" s="10"/>
      <c r="AG3" s="123"/>
      <c r="AH3" s="113"/>
      <c r="AI3" s="10"/>
      <c r="AJ3" s="10"/>
      <c r="AK3" s="121"/>
      <c r="AL3" s="120"/>
      <c r="AM3" s="120"/>
      <c r="AN3" s="8"/>
      <c r="AO3" s="124"/>
      <c r="AP3" s="10"/>
      <c r="AQ3" s="11"/>
      <c r="AR3" s="10"/>
      <c r="AS3" s="10"/>
      <c r="AT3" s="125"/>
      <c r="AU3" s="126"/>
      <c r="AV3" s="127"/>
      <c r="AW3" s="114"/>
      <c r="AX3" s="128"/>
      <c r="AY3" s="129"/>
      <c r="AZ3" s="10"/>
      <c r="BA3" s="130"/>
      <c r="BB3" s="121"/>
      <c r="BC3" s="121"/>
      <c r="BD3" s="8"/>
      <c r="BE3" s="124"/>
      <c r="BF3" s="10"/>
      <c r="BG3" s="10"/>
      <c r="BH3" s="10"/>
      <c r="BI3" s="10"/>
      <c r="BJ3" s="131"/>
      <c r="BK3" s="10"/>
      <c r="BL3" s="9"/>
      <c r="BM3" s="10"/>
      <c r="BN3" s="10"/>
      <c r="BO3" s="11"/>
    </row>
    <row r="4" spans="1:67" ht="17" thickTop="1" x14ac:dyDescent="0.2">
      <c r="A4" s="4"/>
      <c r="B4" s="61" t="s">
        <v>5</v>
      </c>
      <c r="C4" s="61" t="s">
        <v>5</v>
      </c>
      <c r="D4" s="5" t="s">
        <v>5</v>
      </c>
      <c r="E4" s="5" t="s">
        <v>5</v>
      </c>
      <c r="F4" s="63" t="s">
        <v>5</v>
      </c>
      <c r="G4" s="63" t="s">
        <v>5</v>
      </c>
      <c r="H4" s="136" t="s">
        <v>5</v>
      </c>
      <c r="I4" s="136" t="s">
        <v>5</v>
      </c>
      <c r="J4" s="66" t="s">
        <v>5</v>
      </c>
      <c r="K4" s="137" t="s">
        <v>5</v>
      </c>
      <c r="L4" s="138" t="s">
        <v>5</v>
      </c>
      <c r="M4" s="139" t="s">
        <v>5</v>
      </c>
      <c r="N4" s="140" t="s">
        <v>5</v>
      </c>
      <c r="O4" s="141" t="s">
        <v>5</v>
      </c>
      <c r="P4" s="142" t="s">
        <v>5</v>
      </c>
      <c r="Q4" s="73" t="s">
        <v>5</v>
      </c>
      <c r="R4" s="154" t="s">
        <v>5</v>
      </c>
      <c r="S4" s="154" t="s">
        <v>5</v>
      </c>
      <c r="T4" s="74" t="s">
        <v>5</v>
      </c>
      <c r="U4" s="75" t="s">
        <v>5</v>
      </c>
      <c r="V4" s="143" t="s">
        <v>5</v>
      </c>
      <c r="W4" s="77" t="s">
        <v>5</v>
      </c>
      <c r="X4" s="104" t="s">
        <v>5</v>
      </c>
      <c r="Y4" s="155" t="s">
        <v>5</v>
      </c>
      <c r="Z4" s="85" t="s">
        <v>5</v>
      </c>
      <c r="AA4" s="86" t="s">
        <v>5</v>
      </c>
      <c r="AB4" s="147" t="s">
        <v>5</v>
      </c>
      <c r="AC4" s="84" t="s">
        <v>5</v>
      </c>
      <c r="AD4" s="78" t="s">
        <v>5</v>
      </c>
      <c r="AE4" s="5" t="s">
        <v>5</v>
      </c>
      <c r="AF4" s="148" t="s">
        <v>5</v>
      </c>
      <c r="AG4" s="88" t="s">
        <v>5</v>
      </c>
      <c r="AH4" s="89" t="s">
        <v>5</v>
      </c>
      <c r="AI4" s="90" t="s">
        <v>5</v>
      </c>
      <c r="AJ4" s="145" t="s">
        <v>5</v>
      </c>
      <c r="AK4" s="146" t="s">
        <v>5</v>
      </c>
      <c r="AL4" s="149" t="s">
        <v>5</v>
      </c>
      <c r="AM4" s="149" t="s">
        <v>5</v>
      </c>
      <c r="AN4" s="150" t="s">
        <v>5</v>
      </c>
      <c r="AO4" s="93" t="s">
        <v>5</v>
      </c>
      <c r="AP4" s="6" t="s">
        <v>5</v>
      </c>
      <c r="AQ4" s="13" t="s">
        <v>5</v>
      </c>
      <c r="AR4" s="94" t="s">
        <v>5</v>
      </c>
      <c r="AS4" s="94" t="s">
        <v>5</v>
      </c>
      <c r="AT4" s="95" t="s">
        <v>5</v>
      </c>
      <c r="AU4" s="95" t="s">
        <v>5</v>
      </c>
      <c r="AV4" s="96" t="s">
        <v>5</v>
      </c>
      <c r="AW4" s="151" t="s">
        <v>5</v>
      </c>
      <c r="AX4" s="152" t="s">
        <v>5</v>
      </c>
      <c r="AY4" s="152" t="s">
        <v>5</v>
      </c>
      <c r="AZ4" s="100" t="s">
        <v>5</v>
      </c>
      <c r="BA4" s="100" t="s">
        <v>5</v>
      </c>
      <c r="BB4" s="271" t="s">
        <v>5</v>
      </c>
      <c r="BC4" s="273" t="s">
        <v>5</v>
      </c>
      <c r="BD4" s="102" t="s">
        <v>5</v>
      </c>
      <c r="BE4" s="102" t="s">
        <v>5</v>
      </c>
      <c r="BF4" s="104" t="s">
        <v>5</v>
      </c>
      <c r="BG4" s="104" t="s">
        <v>5</v>
      </c>
      <c r="BH4" s="105" t="s">
        <v>5</v>
      </c>
      <c r="BI4" s="105" t="s">
        <v>5</v>
      </c>
      <c r="BJ4" s="106" t="s">
        <v>5</v>
      </c>
      <c r="BK4" s="106" t="s">
        <v>5</v>
      </c>
      <c r="BL4" s="5" t="s">
        <v>5</v>
      </c>
      <c r="BM4" s="5" t="s">
        <v>5</v>
      </c>
      <c r="BN4" s="6" t="s">
        <v>5</v>
      </c>
      <c r="BO4" s="13" t="s">
        <v>5</v>
      </c>
    </row>
    <row r="5" spans="1:67" x14ac:dyDescent="0.2">
      <c r="A5" s="4"/>
      <c r="B5" s="61" t="s">
        <v>5</v>
      </c>
      <c r="C5" s="61" t="s">
        <v>5</v>
      </c>
      <c r="D5" s="5" t="s">
        <v>5</v>
      </c>
      <c r="E5" s="5" t="s">
        <v>5</v>
      </c>
      <c r="F5" s="63" t="s">
        <v>5</v>
      </c>
      <c r="G5" s="63" t="s">
        <v>5</v>
      </c>
      <c r="H5" s="136" t="s">
        <v>5</v>
      </c>
      <c r="I5" s="136" t="s">
        <v>5</v>
      </c>
      <c r="J5" s="66" t="s">
        <v>5</v>
      </c>
      <c r="K5" s="137" t="s">
        <v>5</v>
      </c>
      <c r="L5" s="138" t="s">
        <v>5</v>
      </c>
      <c r="M5" s="139" t="s">
        <v>5</v>
      </c>
      <c r="N5" s="140" t="s">
        <v>5</v>
      </c>
      <c r="O5" s="141" t="s">
        <v>5</v>
      </c>
      <c r="P5" s="142" t="s">
        <v>5</v>
      </c>
      <c r="Q5" s="73" t="s">
        <v>5</v>
      </c>
      <c r="R5" s="154" t="s">
        <v>5</v>
      </c>
      <c r="S5" s="154" t="s">
        <v>5</v>
      </c>
      <c r="T5" s="74" t="s">
        <v>5</v>
      </c>
      <c r="U5" s="75" t="s">
        <v>5</v>
      </c>
      <c r="V5" s="143" t="s">
        <v>5</v>
      </c>
      <c r="W5" s="77" t="s">
        <v>5</v>
      </c>
      <c r="X5" s="104" t="s">
        <v>5</v>
      </c>
      <c r="Y5" s="155" t="s">
        <v>5</v>
      </c>
      <c r="Z5" s="85" t="s">
        <v>5</v>
      </c>
      <c r="AA5" s="86" t="s">
        <v>5</v>
      </c>
      <c r="AB5" s="147" t="s">
        <v>5</v>
      </c>
      <c r="AC5" s="84" t="s">
        <v>5</v>
      </c>
      <c r="AD5" s="78" t="s">
        <v>5</v>
      </c>
      <c r="AE5" s="5" t="s">
        <v>5</v>
      </c>
      <c r="AF5" s="148" t="s">
        <v>5</v>
      </c>
      <c r="AG5" s="88" t="s">
        <v>5</v>
      </c>
      <c r="AH5" s="89" t="s">
        <v>5</v>
      </c>
      <c r="AI5" s="90" t="s">
        <v>5</v>
      </c>
      <c r="AJ5" s="82" t="s">
        <v>5</v>
      </c>
      <c r="AK5" s="146" t="s">
        <v>5</v>
      </c>
      <c r="AL5" s="149" t="s">
        <v>5</v>
      </c>
      <c r="AM5" s="149" t="s">
        <v>5</v>
      </c>
      <c r="AN5" s="150" t="s">
        <v>5</v>
      </c>
      <c r="AO5" s="93" t="s">
        <v>5</v>
      </c>
      <c r="AP5" s="6" t="s">
        <v>5</v>
      </c>
      <c r="AQ5" s="13" t="s">
        <v>5</v>
      </c>
      <c r="AR5" s="94" t="s">
        <v>5</v>
      </c>
      <c r="AS5" s="94" t="s">
        <v>5</v>
      </c>
      <c r="AT5" s="95" t="s">
        <v>5</v>
      </c>
      <c r="AU5" s="95" t="s">
        <v>5</v>
      </c>
      <c r="AV5" s="96" t="s">
        <v>5</v>
      </c>
      <c r="AW5" s="151" t="s">
        <v>5</v>
      </c>
      <c r="AX5" s="152" t="s">
        <v>5</v>
      </c>
      <c r="AY5" s="152" t="s">
        <v>5</v>
      </c>
      <c r="AZ5" s="100" t="s">
        <v>5</v>
      </c>
      <c r="BA5" s="100" t="s">
        <v>5</v>
      </c>
      <c r="BB5" s="271" t="s">
        <v>5</v>
      </c>
      <c r="BC5" s="273" t="s">
        <v>5</v>
      </c>
      <c r="BD5" s="102" t="s">
        <v>5</v>
      </c>
      <c r="BE5" s="102" t="s">
        <v>5</v>
      </c>
      <c r="BF5" s="104" t="s">
        <v>5</v>
      </c>
      <c r="BG5" s="104" t="s">
        <v>5</v>
      </c>
      <c r="BH5" s="105" t="s">
        <v>5</v>
      </c>
      <c r="BI5" s="105" t="s">
        <v>5</v>
      </c>
      <c r="BJ5" s="106" t="s">
        <v>5</v>
      </c>
      <c r="BK5" s="106" t="s">
        <v>5</v>
      </c>
      <c r="BL5" s="5" t="s">
        <v>5</v>
      </c>
      <c r="BM5" s="5" t="s">
        <v>5</v>
      </c>
      <c r="BN5" s="6" t="s">
        <v>5</v>
      </c>
      <c r="BO5" s="13" t="s">
        <v>5</v>
      </c>
    </row>
    <row r="6" spans="1:67" x14ac:dyDescent="0.2">
      <c r="A6" s="4"/>
      <c r="B6" s="61" t="s">
        <v>5</v>
      </c>
      <c r="C6" s="61" t="s">
        <v>5</v>
      </c>
      <c r="D6" s="5" t="s">
        <v>5</v>
      </c>
      <c r="E6" s="5" t="s">
        <v>5</v>
      </c>
      <c r="F6" s="63" t="s">
        <v>5</v>
      </c>
      <c r="G6" s="63" t="s">
        <v>5</v>
      </c>
      <c r="H6" s="136" t="s">
        <v>5</v>
      </c>
      <c r="I6" s="136" t="s">
        <v>5</v>
      </c>
      <c r="J6" s="66" t="s">
        <v>5</v>
      </c>
      <c r="K6" s="137" t="s">
        <v>5</v>
      </c>
      <c r="L6" s="138" t="s">
        <v>5</v>
      </c>
      <c r="M6" s="139" t="s">
        <v>5</v>
      </c>
      <c r="N6" s="140" t="s">
        <v>5</v>
      </c>
      <c r="O6" s="141" t="s">
        <v>5</v>
      </c>
      <c r="P6" s="142" t="s">
        <v>5</v>
      </c>
      <c r="Q6" s="73" t="s">
        <v>5</v>
      </c>
      <c r="R6" s="154" t="s">
        <v>5</v>
      </c>
      <c r="S6" s="154" t="s">
        <v>5</v>
      </c>
      <c r="T6" s="74" t="s">
        <v>5</v>
      </c>
      <c r="U6" s="75" t="s">
        <v>5</v>
      </c>
      <c r="V6" s="143" t="s">
        <v>5</v>
      </c>
      <c r="W6" s="77" t="s">
        <v>5</v>
      </c>
      <c r="X6" s="104" t="s">
        <v>5</v>
      </c>
      <c r="Y6" s="155" t="s">
        <v>5</v>
      </c>
      <c r="Z6" s="85" t="s">
        <v>5</v>
      </c>
      <c r="AA6" s="86" t="s">
        <v>5</v>
      </c>
      <c r="AB6" s="147" t="s">
        <v>5</v>
      </c>
      <c r="AC6" s="84" t="s">
        <v>5</v>
      </c>
      <c r="AD6" s="78" t="s">
        <v>5</v>
      </c>
      <c r="AE6" s="5" t="s">
        <v>5</v>
      </c>
      <c r="AF6" s="148" t="s">
        <v>5</v>
      </c>
      <c r="AG6" s="88" t="s">
        <v>5</v>
      </c>
      <c r="AH6" s="89" t="s">
        <v>5</v>
      </c>
      <c r="AI6" s="90" t="s">
        <v>5</v>
      </c>
      <c r="AJ6" s="82" t="s">
        <v>5</v>
      </c>
      <c r="AK6" s="146" t="s">
        <v>5</v>
      </c>
      <c r="AL6" s="149" t="s">
        <v>5</v>
      </c>
      <c r="AM6" s="149" t="s">
        <v>5</v>
      </c>
      <c r="AN6" s="150" t="s">
        <v>5</v>
      </c>
      <c r="AO6" s="93" t="s">
        <v>5</v>
      </c>
      <c r="AP6" s="6" t="s">
        <v>5</v>
      </c>
      <c r="AQ6" s="13" t="s">
        <v>5</v>
      </c>
      <c r="AR6" s="94" t="s">
        <v>5</v>
      </c>
      <c r="AS6" s="94" t="s">
        <v>5</v>
      </c>
      <c r="AT6" s="95" t="s">
        <v>5</v>
      </c>
      <c r="AU6" s="95" t="s">
        <v>5</v>
      </c>
      <c r="AV6" s="96" t="s">
        <v>5</v>
      </c>
      <c r="AW6" s="151" t="s">
        <v>5</v>
      </c>
      <c r="AX6" s="152" t="s">
        <v>5</v>
      </c>
      <c r="AY6" s="152" t="s">
        <v>5</v>
      </c>
      <c r="AZ6" s="100" t="s">
        <v>5</v>
      </c>
      <c r="BA6" s="100" t="s">
        <v>5</v>
      </c>
      <c r="BB6" s="271" t="s">
        <v>5</v>
      </c>
      <c r="BC6" s="273" t="s">
        <v>5</v>
      </c>
      <c r="BD6" s="102" t="s">
        <v>5</v>
      </c>
      <c r="BE6" s="102" t="s">
        <v>5</v>
      </c>
      <c r="BF6" s="104" t="s">
        <v>5</v>
      </c>
      <c r="BG6" s="104" t="s">
        <v>5</v>
      </c>
      <c r="BH6" s="105" t="s">
        <v>5</v>
      </c>
      <c r="BI6" s="105" t="s">
        <v>5</v>
      </c>
      <c r="BJ6" s="106" t="s">
        <v>5</v>
      </c>
      <c r="BK6" s="106" t="s">
        <v>5</v>
      </c>
      <c r="BL6" s="5" t="s">
        <v>5</v>
      </c>
      <c r="BM6" s="5" t="s">
        <v>5</v>
      </c>
      <c r="BN6" s="6" t="s">
        <v>5</v>
      </c>
      <c r="BO6" s="13" t="s">
        <v>5</v>
      </c>
    </row>
    <row r="7" spans="1:67" x14ac:dyDescent="0.2">
      <c r="A7" s="12">
        <v>45778</v>
      </c>
      <c r="B7" s="61">
        <v>10</v>
      </c>
      <c r="C7" s="61">
        <v>10</v>
      </c>
      <c r="D7" s="5">
        <v>14</v>
      </c>
      <c r="E7" s="5">
        <v>12</v>
      </c>
      <c r="F7" s="63">
        <v>3</v>
      </c>
      <c r="G7" s="63">
        <v>3</v>
      </c>
      <c r="H7" s="136">
        <v>31</v>
      </c>
      <c r="I7" s="136">
        <v>30</v>
      </c>
      <c r="J7" s="66">
        <v>13</v>
      </c>
      <c r="K7" s="137">
        <v>12</v>
      </c>
      <c r="L7" s="138">
        <v>6</v>
      </c>
      <c r="M7" s="139">
        <v>4</v>
      </c>
      <c r="N7" s="140">
        <v>13</v>
      </c>
      <c r="O7" s="141">
        <v>12</v>
      </c>
      <c r="P7" s="142">
        <v>6</v>
      </c>
      <c r="Q7" s="73">
        <v>6</v>
      </c>
      <c r="R7" s="159">
        <v>4</v>
      </c>
      <c r="S7" s="159">
        <v>4</v>
      </c>
      <c r="T7" s="74">
        <v>14</v>
      </c>
      <c r="U7" s="75">
        <v>12</v>
      </c>
      <c r="V7" s="143">
        <v>11</v>
      </c>
      <c r="W7" s="77">
        <v>10</v>
      </c>
      <c r="X7" s="104">
        <v>5</v>
      </c>
      <c r="Y7" s="155">
        <v>3</v>
      </c>
      <c r="Z7" s="85">
        <v>26</v>
      </c>
      <c r="AA7" s="86">
        <v>24</v>
      </c>
      <c r="AB7" s="147">
        <v>8</v>
      </c>
      <c r="AC7" s="84">
        <v>8</v>
      </c>
      <c r="AD7" s="78">
        <v>12</v>
      </c>
      <c r="AE7" s="5">
        <v>10</v>
      </c>
      <c r="AF7" s="148" t="s">
        <v>5</v>
      </c>
      <c r="AG7" s="88" t="s">
        <v>5</v>
      </c>
      <c r="AH7" s="89">
        <v>18</v>
      </c>
      <c r="AI7" s="90">
        <v>17</v>
      </c>
      <c r="AJ7" s="82">
        <v>5</v>
      </c>
      <c r="AK7" s="146">
        <v>4</v>
      </c>
      <c r="AL7" s="149">
        <v>12</v>
      </c>
      <c r="AM7" s="149">
        <v>12</v>
      </c>
      <c r="AN7" s="150">
        <v>21</v>
      </c>
      <c r="AO7" s="93">
        <v>18</v>
      </c>
      <c r="AP7" s="6">
        <v>5</v>
      </c>
      <c r="AQ7" s="290">
        <v>4</v>
      </c>
      <c r="AR7" s="94">
        <v>13</v>
      </c>
      <c r="AS7" s="94">
        <v>13</v>
      </c>
      <c r="AT7" s="95">
        <v>16</v>
      </c>
      <c r="AU7" s="95">
        <v>15</v>
      </c>
      <c r="AV7" s="96">
        <v>28</v>
      </c>
      <c r="AW7" s="151">
        <v>26</v>
      </c>
      <c r="AX7" s="152">
        <v>8</v>
      </c>
      <c r="AY7" s="156">
        <v>7</v>
      </c>
      <c r="AZ7" s="100">
        <v>4</v>
      </c>
      <c r="BA7" s="101">
        <v>4</v>
      </c>
      <c r="BB7" s="271">
        <v>9</v>
      </c>
      <c r="BC7" s="273">
        <v>10</v>
      </c>
      <c r="BD7" s="102">
        <v>13</v>
      </c>
      <c r="BE7" s="157">
        <v>11</v>
      </c>
      <c r="BF7" s="104">
        <v>12</v>
      </c>
      <c r="BG7" s="104">
        <v>10</v>
      </c>
      <c r="BH7" s="105">
        <v>7</v>
      </c>
      <c r="BI7" s="105">
        <v>7</v>
      </c>
      <c r="BJ7" s="106" t="s">
        <v>5</v>
      </c>
      <c r="BK7" s="107" t="s">
        <v>5</v>
      </c>
      <c r="BL7" s="5">
        <v>26</v>
      </c>
      <c r="BM7" s="5">
        <v>21</v>
      </c>
      <c r="BN7" s="6">
        <v>14</v>
      </c>
      <c r="BO7" s="13">
        <v>12</v>
      </c>
    </row>
    <row r="8" spans="1:67" x14ac:dyDescent="0.2">
      <c r="A8" s="12">
        <v>45779</v>
      </c>
      <c r="B8" s="160">
        <v>12</v>
      </c>
      <c r="C8" s="160">
        <v>9</v>
      </c>
      <c r="D8" s="5">
        <v>10</v>
      </c>
      <c r="E8" s="5">
        <v>10</v>
      </c>
      <c r="F8" s="161">
        <v>12</v>
      </c>
      <c r="G8" s="161">
        <v>11</v>
      </c>
      <c r="H8" s="64">
        <v>13</v>
      </c>
      <c r="I8" s="64">
        <v>12</v>
      </c>
      <c r="J8" s="66">
        <v>16</v>
      </c>
      <c r="K8" s="137">
        <v>12</v>
      </c>
      <c r="L8" s="162">
        <v>39</v>
      </c>
      <c r="M8" s="163">
        <v>37</v>
      </c>
      <c r="N8" s="164">
        <v>27</v>
      </c>
      <c r="O8" s="165">
        <v>26</v>
      </c>
      <c r="P8" s="142">
        <v>9</v>
      </c>
      <c r="Q8" s="166">
        <v>6</v>
      </c>
      <c r="R8" s="154">
        <v>6</v>
      </c>
      <c r="S8" s="154">
        <v>5</v>
      </c>
      <c r="T8" s="167">
        <v>17</v>
      </c>
      <c r="U8" s="168">
        <v>15</v>
      </c>
      <c r="V8" s="143">
        <v>12</v>
      </c>
      <c r="W8" s="77">
        <v>12</v>
      </c>
      <c r="X8" s="104">
        <v>15</v>
      </c>
      <c r="Y8" s="155">
        <v>15</v>
      </c>
      <c r="Z8" s="171">
        <v>22</v>
      </c>
      <c r="AA8" s="171">
        <v>23</v>
      </c>
      <c r="AB8" s="170">
        <v>18</v>
      </c>
      <c r="AC8" s="170">
        <v>16</v>
      </c>
      <c r="AD8" s="78">
        <v>13</v>
      </c>
      <c r="AE8" s="169">
        <v>12</v>
      </c>
      <c r="AF8" s="148" t="s">
        <v>5</v>
      </c>
      <c r="AG8" s="88" t="s">
        <v>5</v>
      </c>
      <c r="AH8" s="89">
        <v>13</v>
      </c>
      <c r="AI8" s="172">
        <v>13</v>
      </c>
      <c r="AJ8" s="146">
        <v>15</v>
      </c>
      <c r="AK8" s="146">
        <v>15</v>
      </c>
      <c r="AL8" s="173">
        <v>14</v>
      </c>
      <c r="AM8" s="173">
        <v>12</v>
      </c>
      <c r="AN8" s="150" t="s">
        <v>5</v>
      </c>
      <c r="AO8" s="93" t="s">
        <v>5</v>
      </c>
      <c r="AP8" s="291">
        <v>5</v>
      </c>
      <c r="AQ8" s="6">
        <v>3</v>
      </c>
      <c r="AR8" s="174">
        <v>22</v>
      </c>
      <c r="AS8" s="174">
        <v>21</v>
      </c>
      <c r="AT8" s="175">
        <v>13</v>
      </c>
      <c r="AU8" s="175">
        <v>12</v>
      </c>
      <c r="AV8" s="176">
        <v>23</v>
      </c>
      <c r="AW8" s="176">
        <v>21</v>
      </c>
      <c r="AX8" s="98">
        <v>15</v>
      </c>
      <c r="AY8" s="177">
        <v>11</v>
      </c>
      <c r="AZ8" s="178">
        <v>13</v>
      </c>
      <c r="BA8" s="179">
        <v>12</v>
      </c>
      <c r="BB8" s="273" t="s">
        <v>5</v>
      </c>
      <c r="BC8" s="273" t="s">
        <v>5</v>
      </c>
      <c r="BD8" s="102">
        <v>14</v>
      </c>
      <c r="BE8" s="157">
        <v>11</v>
      </c>
      <c r="BF8" s="160">
        <v>14</v>
      </c>
      <c r="BG8" s="160">
        <v>12</v>
      </c>
      <c r="BH8" s="105">
        <v>18</v>
      </c>
      <c r="BI8" s="180">
        <v>16</v>
      </c>
      <c r="BJ8" s="106" t="s">
        <v>5</v>
      </c>
      <c r="BK8" s="106" t="s">
        <v>5</v>
      </c>
      <c r="BL8" s="5">
        <v>35</v>
      </c>
      <c r="BM8" s="5">
        <v>32</v>
      </c>
      <c r="BN8" s="6" t="s">
        <v>5</v>
      </c>
      <c r="BO8" s="13" t="s">
        <v>5</v>
      </c>
    </row>
    <row r="9" spans="1:67" x14ac:dyDescent="0.2">
      <c r="A9" s="14"/>
      <c r="B9" s="15">
        <v>22</v>
      </c>
      <c r="C9" s="15">
        <v>19</v>
      </c>
      <c r="D9" s="15">
        <v>24</v>
      </c>
      <c r="E9" s="15">
        <v>22</v>
      </c>
      <c r="F9" s="15">
        <v>15</v>
      </c>
      <c r="G9" s="15">
        <v>14</v>
      </c>
      <c r="H9" s="182">
        <v>44</v>
      </c>
      <c r="I9" s="15">
        <v>42</v>
      </c>
      <c r="J9" s="183">
        <v>29</v>
      </c>
      <c r="K9" s="16">
        <v>24</v>
      </c>
      <c r="L9" s="15">
        <v>45</v>
      </c>
      <c r="M9" s="15">
        <v>41</v>
      </c>
      <c r="N9" s="15">
        <v>40</v>
      </c>
      <c r="O9" s="15">
        <v>38</v>
      </c>
      <c r="P9" s="15">
        <v>15</v>
      </c>
      <c r="Q9" s="15">
        <v>12</v>
      </c>
      <c r="R9" s="15">
        <v>10</v>
      </c>
      <c r="S9" s="15">
        <v>9</v>
      </c>
      <c r="T9" s="183">
        <v>31</v>
      </c>
      <c r="U9" s="16">
        <v>27</v>
      </c>
      <c r="V9" s="16">
        <v>23</v>
      </c>
      <c r="W9" s="15">
        <v>22</v>
      </c>
      <c r="X9" s="16">
        <v>20</v>
      </c>
      <c r="Y9" s="190">
        <v>18</v>
      </c>
      <c r="Z9" s="16">
        <v>48</v>
      </c>
      <c r="AA9" s="15">
        <v>47</v>
      </c>
      <c r="AB9" s="183">
        <v>26</v>
      </c>
      <c r="AC9" s="15">
        <v>24</v>
      </c>
      <c r="AD9" s="183">
        <v>25</v>
      </c>
      <c r="AE9" s="15">
        <v>22</v>
      </c>
      <c r="AF9" s="15">
        <v>0</v>
      </c>
      <c r="AG9" s="186">
        <v>0</v>
      </c>
      <c r="AH9" s="183">
        <v>31</v>
      </c>
      <c r="AI9" s="15">
        <v>30</v>
      </c>
      <c r="AJ9" s="185">
        <v>20</v>
      </c>
      <c r="AK9" s="185">
        <v>19</v>
      </c>
      <c r="AL9" s="15">
        <v>26</v>
      </c>
      <c r="AM9" s="15">
        <v>24</v>
      </c>
      <c r="AN9" s="15">
        <v>21</v>
      </c>
      <c r="AO9" s="187">
        <v>18</v>
      </c>
      <c r="AP9" s="15">
        <v>10</v>
      </c>
      <c r="AQ9" s="292">
        <v>7</v>
      </c>
      <c r="AR9" s="15">
        <v>35</v>
      </c>
      <c r="AS9" s="15">
        <v>34</v>
      </c>
      <c r="AT9" s="15">
        <v>29</v>
      </c>
      <c r="AU9" s="15">
        <v>27</v>
      </c>
      <c r="AV9" s="182">
        <v>51</v>
      </c>
      <c r="AW9" s="15">
        <v>47</v>
      </c>
      <c r="AX9" s="188">
        <v>23</v>
      </c>
      <c r="AY9" s="189">
        <v>18</v>
      </c>
      <c r="AZ9" s="15">
        <v>17</v>
      </c>
      <c r="BA9" s="190">
        <v>16</v>
      </c>
      <c r="BB9" s="15">
        <v>9</v>
      </c>
      <c r="BC9" s="15">
        <v>10</v>
      </c>
      <c r="BD9" s="15">
        <v>27</v>
      </c>
      <c r="BE9" s="187">
        <v>22</v>
      </c>
      <c r="BF9" s="15">
        <v>26</v>
      </c>
      <c r="BG9" s="15">
        <v>22</v>
      </c>
      <c r="BH9" s="15">
        <v>25</v>
      </c>
      <c r="BI9" s="15">
        <v>23</v>
      </c>
      <c r="BJ9" s="182">
        <v>0</v>
      </c>
      <c r="BK9" s="15">
        <v>0</v>
      </c>
      <c r="BL9" s="15">
        <v>61</v>
      </c>
      <c r="BM9" s="15">
        <v>53</v>
      </c>
      <c r="BN9" s="15">
        <v>14</v>
      </c>
      <c r="BO9" s="16">
        <v>12</v>
      </c>
    </row>
    <row r="10" spans="1:67" x14ac:dyDescent="0.2">
      <c r="A10" s="12">
        <v>45782</v>
      </c>
      <c r="B10" s="61">
        <v>8</v>
      </c>
      <c r="C10" s="61">
        <v>7</v>
      </c>
      <c r="D10" s="5">
        <v>17</v>
      </c>
      <c r="E10" s="5">
        <v>16</v>
      </c>
      <c r="F10" s="63">
        <v>16</v>
      </c>
      <c r="G10" s="63">
        <v>15</v>
      </c>
      <c r="H10" s="136">
        <v>33</v>
      </c>
      <c r="I10" s="136">
        <v>30</v>
      </c>
      <c r="J10" s="66">
        <v>14</v>
      </c>
      <c r="K10" s="137">
        <v>9</v>
      </c>
      <c r="L10" s="138">
        <v>34</v>
      </c>
      <c r="M10" s="139">
        <v>30</v>
      </c>
      <c r="N10" s="140">
        <v>31</v>
      </c>
      <c r="O10" s="141">
        <v>26</v>
      </c>
      <c r="P10" s="142">
        <v>8</v>
      </c>
      <c r="Q10" s="73">
        <v>7</v>
      </c>
      <c r="R10" s="159">
        <v>5</v>
      </c>
      <c r="S10" s="159">
        <v>3</v>
      </c>
      <c r="T10" s="74">
        <v>15</v>
      </c>
      <c r="U10" s="75">
        <v>13</v>
      </c>
      <c r="V10" s="143" t="s">
        <v>5</v>
      </c>
      <c r="W10" s="77" t="s">
        <v>5</v>
      </c>
      <c r="X10" s="104">
        <v>16</v>
      </c>
      <c r="Y10" s="155">
        <v>12</v>
      </c>
      <c r="Z10" s="85">
        <v>15</v>
      </c>
      <c r="AA10" s="86">
        <v>13</v>
      </c>
      <c r="AB10" s="147">
        <v>24</v>
      </c>
      <c r="AC10" s="84">
        <v>23</v>
      </c>
      <c r="AD10" s="78">
        <v>10</v>
      </c>
      <c r="AE10" s="5">
        <v>10</v>
      </c>
      <c r="AF10" s="148" t="s">
        <v>5</v>
      </c>
      <c r="AG10" s="88" t="s">
        <v>5</v>
      </c>
      <c r="AH10" s="89">
        <v>35</v>
      </c>
      <c r="AI10" s="90">
        <v>29</v>
      </c>
      <c r="AJ10" s="82">
        <v>14</v>
      </c>
      <c r="AK10" s="82">
        <v>10</v>
      </c>
      <c r="AL10" s="149">
        <v>9</v>
      </c>
      <c r="AM10" s="149">
        <v>11</v>
      </c>
      <c r="AN10" s="150">
        <v>11</v>
      </c>
      <c r="AO10" s="93">
        <v>11</v>
      </c>
      <c r="AP10" s="6">
        <v>8</v>
      </c>
      <c r="AQ10" s="13">
        <v>8</v>
      </c>
      <c r="AR10" s="94">
        <v>22</v>
      </c>
      <c r="AS10" s="94">
        <v>23</v>
      </c>
      <c r="AT10" s="95">
        <v>23</v>
      </c>
      <c r="AU10" s="95">
        <v>22</v>
      </c>
      <c r="AV10" s="96">
        <v>28</v>
      </c>
      <c r="AW10" s="151">
        <v>24</v>
      </c>
      <c r="AX10" s="152">
        <v>10</v>
      </c>
      <c r="AY10" s="156">
        <v>9</v>
      </c>
      <c r="AZ10" s="100">
        <v>11</v>
      </c>
      <c r="BA10" s="101">
        <v>8</v>
      </c>
      <c r="BB10" s="271">
        <v>11</v>
      </c>
      <c r="BC10" s="271">
        <v>10</v>
      </c>
      <c r="BD10" s="102">
        <v>9</v>
      </c>
      <c r="BE10" s="157">
        <v>12</v>
      </c>
      <c r="BF10" s="104">
        <v>13</v>
      </c>
      <c r="BG10" s="104">
        <v>13</v>
      </c>
      <c r="BH10" s="105">
        <v>11</v>
      </c>
      <c r="BI10" s="105">
        <v>9</v>
      </c>
      <c r="BJ10" s="106">
        <v>11</v>
      </c>
      <c r="BK10" s="107">
        <v>12</v>
      </c>
      <c r="BL10" s="5">
        <v>23</v>
      </c>
      <c r="BM10" s="5">
        <v>19</v>
      </c>
      <c r="BN10" s="6">
        <v>11</v>
      </c>
      <c r="BO10" s="13">
        <v>9</v>
      </c>
    </row>
    <row r="11" spans="1:67" x14ac:dyDescent="0.2">
      <c r="A11" s="12">
        <v>45783</v>
      </c>
      <c r="B11" s="61">
        <v>14</v>
      </c>
      <c r="C11" s="61">
        <v>14</v>
      </c>
      <c r="D11" s="5">
        <v>7</v>
      </c>
      <c r="E11" s="5">
        <v>6</v>
      </c>
      <c r="F11" s="63">
        <v>6</v>
      </c>
      <c r="G11" s="63">
        <v>7</v>
      </c>
      <c r="H11" s="136">
        <v>16</v>
      </c>
      <c r="I11" s="136">
        <v>15</v>
      </c>
      <c r="J11" s="66">
        <v>14</v>
      </c>
      <c r="K11" s="137">
        <v>13</v>
      </c>
      <c r="L11" s="138">
        <v>8</v>
      </c>
      <c r="M11" s="139">
        <v>8</v>
      </c>
      <c r="N11" s="140">
        <v>22</v>
      </c>
      <c r="O11" s="141">
        <v>21</v>
      </c>
      <c r="P11" s="142">
        <v>11</v>
      </c>
      <c r="Q11" s="73">
        <v>10</v>
      </c>
      <c r="R11" s="159">
        <v>5</v>
      </c>
      <c r="S11" s="159">
        <v>5</v>
      </c>
      <c r="T11" s="74">
        <v>8</v>
      </c>
      <c r="U11" s="75">
        <v>7</v>
      </c>
      <c r="V11" s="143">
        <v>15</v>
      </c>
      <c r="W11" s="77">
        <v>12</v>
      </c>
      <c r="X11" s="104">
        <v>17</v>
      </c>
      <c r="Y11" s="155">
        <v>14</v>
      </c>
      <c r="Z11" s="85">
        <v>4</v>
      </c>
      <c r="AA11" s="86">
        <v>4</v>
      </c>
      <c r="AB11" s="147">
        <v>23</v>
      </c>
      <c r="AC11" s="84">
        <v>20</v>
      </c>
      <c r="AD11" s="78">
        <v>7</v>
      </c>
      <c r="AE11" s="5">
        <v>5</v>
      </c>
      <c r="AF11" s="148" t="s">
        <v>5</v>
      </c>
      <c r="AG11" s="88" t="s">
        <v>5</v>
      </c>
      <c r="AH11" s="89">
        <v>32</v>
      </c>
      <c r="AI11" s="90">
        <v>31</v>
      </c>
      <c r="AJ11" s="82">
        <v>11</v>
      </c>
      <c r="AK11" s="82">
        <v>11</v>
      </c>
      <c r="AL11" s="149">
        <v>13</v>
      </c>
      <c r="AM11" s="149">
        <v>13</v>
      </c>
      <c r="AN11" s="150">
        <v>7</v>
      </c>
      <c r="AO11" s="93">
        <v>5</v>
      </c>
      <c r="AP11" s="6">
        <v>6</v>
      </c>
      <c r="AQ11" s="13">
        <v>6</v>
      </c>
      <c r="AR11" s="94">
        <v>16</v>
      </c>
      <c r="AS11" s="94">
        <v>16</v>
      </c>
      <c r="AT11" s="95">
        <v>9</v>
      </c>
      <c r="AU11" s="95">
        <v>8</v>
      </c>
      <c r="AV11" s="96">
        <v>20</v>
      </c>
      <c r="AW11" s="151">
        <v>18</v>
      </c>
      <c r="AX11" s="152">
        <v>13</v>
      </c>
      <c r="AY11" s="156">
        <v>4</v>
      </c>
      <c r="AZ11" s="100">
        <v>9</v>
      </c>
      <c r="BA11" s="101">
        <v>9</v>
      </c>
      <c r="BB11" s="271">
        <v>4</v>
      </c>
      <c r="BC11" s="271">
        <v>4</v>
      </c>
      <c r="BD11" s="102">
        <v>12</v>
      </c>
      <c r="BE11" s="157">
        <v>10</v>
      </c>
      <c r="BF11" s="104">
        <v>5</v>
      </c>
      <c r="BG11" s="104">
        <v>6</v>
      </c>
      <c r="BH11" s="105">
        <v>18</v>
      </c>
      <c r="BI11" s="105">
        <v>18</v>
      </c>
      <c r="BJ11" s="106">
        <v>13</v>
      </c>
      <c r="BK11" s="107">
        <v>12</v>
      </c>
      <c r="BL11" s="5">
        <v>23</v>
      </c>
      <c r="BM11" s="5">
        <v>23</v>
      </c>
      <c r="BN11" s="6">
        <v>11</v>
      </c>
      <c r="BO11" s="13">
        <v>10</v>
      </c>
    </row>
    <row r="12" spans="1:67" x14ac:dyDescent="0.2">
      <c r="A12" s="12">
        <v>45784</v>
      </c>
      <c r="B12" s="61">
        <v>5</v>
      </c>
      <c r="C12" s="61">
        <v>5</v>
      </c>
      <c r="D12" s="5">
        <v>15</v>
      </c>
      <c r="E12" s="5">
        <v>11</v>
      </c>
      <c r="F12" s="63" t="s">
        <v>5</v>
      </c>
      <c r="G12" s="63" t="s">
        <v>5</v>
      </c>
      <c r="H12" s="136">
        <v>5</v>
      </c>
      <c r="I12" s="136">
        <v>5</v>
      </c>
      <c r="J12" s="66">
        <v>7</v>
      </c>
      <c r="K12" s="137">
        <v>7</v>
      </c>
      <c r="L12" s="138">
        <v>33</v>
      </c>
      <c r="M12" s="139">
        <v>28</v>
      </c>
      <c r="N12" s="140">
        <v>29</v>
      </c>
      <c r="O12" s="141">
        <v>28</v>
      </c>
      <c r="P12" s="142">
        <v>4</v>
      </c>
      <c r="Q12" s="73">
        <v>4</v>
      </c>
      <c r="R12" s="159">
        <v>3</v>
      </c>
      <c r="S12" s="159">
        <v>3</v>
      </c>
      <c r="T12" s="74">
        <v>15</v>
      </c>
      <c r="U12" s="75">
        <v>14</v>
      </c>
      <c r="V12" s="143">
        <v>6</v>
      </c>
      <c r="W12" s="77">
        <v>6</v>
      </c>
      <c r="X12" s="104">
        <v>17</v>
      </c>
      <c r="Y12" s="155">
        <v>13</v>
      </c>
      <c r="Z12" s="85">
        <v>18</v>
      </c>
      <c r="AA12" s="86">
        <v>17</v>
      </c>
      <c r="AB12" s="147">
        <v>17</v>
      </c>
      <c r="AC12" s="84">
        <v>15</v>
      </c>
      <c r="AD12" s="78">
        <v>11</v>
      </c>
      <c r="AE12" s="5">
        <v>11</v>
      </c>
      <c r="AF12" s="148">
        <v>3</v>
      </c>
      <c r="AG12" s="88">
        <v>2</v>
      </c>
      <c r="AH12" s="89">
        <v>15</v>
      </c>
      <c r="AI12" s="90">
        <v>13</v>
      </c>
      <c r="AJ12" s="82">
        <v>8</v>
      </c>
      <c r="AK12" s="82">
        <v>8</v>
      </c>
      <c r="AL12" s="149">
        <v>9</v>
      </c>
      <c r="AM12" s="149">
        <v>10</v>
      </c>
      <c r="AN12" s="150">
        <v>12</v>
      </c>
      <c r="AO12" s="93">
        <v>12</v>
      </c>
      <c r="AP12" s="6">
        <v>1</v>
      </c>
      <c r="AQ12" s="13">
        <v>1</v>
      </c>
      <c r="AR12" s="94">
        <v>15</v>
      </c>
      <c r="AS12" s="94">
        <v>12</v>
      </c>
      <c r="AT12" s="95">
        <v>23</v>
      </c>
      <c r="AU12" s="95">
        <v>20</v>
      </c>
      <c r="AV12" s="96">
        <v>13</v>
      </c>
      <c r="AW12" s="151">
        <v>13</v>
      </c>
      <c r="AX12" s="152">
        <v>4</v>
      </c>
      <c r="AY12" s="156">
        <v>5</v>
      </c>
      <c r="AZ12" s="100">
        <v>14</v>
      </c>
      <c r="BA12" s="101">
        <v>13</v>
      </c>
      <c r="BB12" s="271">
        <v>6</v>
      </c>
      <c r="BC12" s="271">
        <v>7</v>
      </c>
      <c r="BD12" s="102">
        <v>3</v>
      </c>
      <c r="BE12" s="157">
        <v>3</v>
      </c>
      <c r="BF12" s="104">
        <v>14</v>
      </c>
      <c r="BG12" s="104">
        <v>14</v>
      </c>
      <c r="BH12" s="105">
        <v>20</v>
      </c>
      <c r="BI12" s="105">
        <v>18</v>
      </c>
      <c r="BJ12" s="106">
        <v>12</v>
      </c>
      <c r="BK12" s="107">
        <v>12</v>
      </c>
      <c r="BL12" s="5">
        <v>18</v>
      </c>
      <c r="BM12" s="5">
        <v>15</v>
      </c>
      <c r="BN12" s="6">
        <v>4</v>
      </c>
      <c r="BO12" s="13">
        <v>4</v>
      </c>
    </row>
    <row r="13" spans="1:67" x14ac:dyDescent="0.2">
      <c r="A13" s="12">
        <v>45785</v>
      </c>
      <c r="B13" s="61">
        <v>15</v>
      </c>
      <c r="C13" s="61">
        <v>13</v>
      </c>
      <c r="D13" s="5">
        <v>15</v>
      </c>
      <c r="E13" s="5">
        <v>14</v>
      </c>
      <c r="F13" s="63">
        <v>14</v>
      </c>
      <c r="G13" s="63">
        <v>14</v>
      </c>
      <c r="H13" s="136">
        <v>25</v>
      </c>
      <c r="I13" s="136">
        <v>25</v>
      </c>
      <c r="J13" s="66">
        <v>14</v>
      </c>
      <c r="K13" s="137">
        <v>13</v>
      </c>
      <c r="L13" s="138">
        <v>4</v>
      </c>
      <c r="M13" s="139">
        <v>4</v>
      </c>
      <c r="N13" s="140">
        <v>8</v>
      </c>
      <c r="O13" s="141">
        <v>6</v>
      </c>
      <c r="P13" s="142">
        <v>8</v>
      </c>
      <c r="Q13" s="73">
        <v>8</v>
      </c>
      <c r="R13" s="159">
        <v>3</v>
      </c>
      <c r="S13" s="159">
        <v>3</v>
      </c>
      <c r="T13" s="74">
        <v>16</v>
      </c>
      <c r="U13" s="75">
        <v>16</v>
      </c>
      <c r="V13" s="143" t="s">
        <v>5</v>
      </c>
      <c r="W13" s="77" t="s">
        <v>5</v>
      </c>
      <c r="X13" s="104">
        <v>7</v>
      </c>
      <c r="Y13" s="155">
        <v>7</v>
      </c>
      <c r="Z13" s="85">
        <v>17</v>
      </c>
      <c r="AA13" s="86">
        <v>17</v>
      </c>
      <c r="AB13" s="147">
        <v>7</v>
      </c>
      <c r="AC13" s="84">
        <v>7</v>
      </c>
      <c r="AD13" s="78">
        <v>11</v>
      </c>
      <c r="AE13" s="5">
        <v>7</v>
      </c>
      <c r="AF13" s="148">
        <v>10</v>
      </c>
      <c r="AG13" s="88">
        <v>7</v>
      </c>
      <c r="AH13" s="89">
        <v>29</v>
      </c>
      <c r="AI13" s="90">
        <v>27</v>
      </c>
      <c r="AJ13" s="82">
        <v>7</v>
      </c>
      <c r="AK13" s="82">
        <v>7</v>
      </c>
      <c r="AL13" s="149">
        <v>17</v>
      </c>
      <c r="AM13" s="149">
        <v>16</v>
      </c>
      <c r="AN13" s="150">
        <v>14</v>
      </c>
      <c r="AO13" s="93">
        <v>13</v>
      </c>
      <c r="AP13" s="6">
        <v>4</v>
      </c>
      <c r="AQ13" s="290">
        <v>3</v>
      </c>
      <c r="AR13" s="94">
        <v>18</v>
      </c>
      <c r="AS13" s="94">
        <v>16</v>
      </c>
      <c r="AT13" s="95">
        <v>13</v>
      </c>
      <c r="AU13" s="95">
        <v>14</v>
      </c>
      <c r="AV13" s="96">
        <v>31</v>
      </c>
      <c r="AW13" s="151">
        <v>27</v>
      </c>
      <c r="AX13" s="152">
        <v>10</v>
      </c>
      <c r="AY13" s="156">
        <v>12</v>
      </c>
      <c r="AZ13" s="100">
        <v>4</v>
      </c>
      <c r="BA13" s="101">
        <v>4</v>
      </c>
      <c r="BB13" s="271">
        <v>10</v>
      </c>
      <c r="BC13" s="271">
        <v>9</v>
      </c>
      <c r="BD13" s="102">
        <v>13</v>
      </c>
      <c r="BE13" s="157">
        <v>12</v>
      </c>
      <c r="BF13" s="104">
        <v>10</v>
      </c>
      <c r="BG13" s="104">
        <v>8</v>
      </c>
      <c r="BH13" s="105">
        <v>7</v>
      </c>
      <c r="BI13" s="105">
        <v>7</v>
      </c>
      <c r="BJ13" s="106">
        <v>10</v>
      </c>
      <c r="BK13" s="107">
        <v>10</v>
      </c>
      <c r="BL13" s="5">
        <v>24</v>
      </c>
      <c r="BM13" s="5">
        <v>20</v>
      </c>
      <c r="BN13" s="6">
        <v>14</v>
      </c>
      <c r="BO13" s="13">
        <v>13</v>
      </c>
    </row>
    <row r="14" spans="1:67" x14ac:dyDescent="0.2">
      <c r="A14" s="12">
        <v>45786</v>
      </c>
      <c r="B14" s="160">
        <v>14</v>
      </c>
      <c r="C14" s="160">
        <v>14</v>
      </c>
      <c r="D14" s="5">
        <v>12</v>
      </c>
      <c r="E14" s="5">
        <v>11</v>
      </c>
      <c r="F14" s="161">
        <v>14</v>
      </c>
      <c r="G14" s="161">
        <v>13</v>
      </c>
      <c r="H14" s="64">
        <v>15</v>
      </c>
      <c r="I14" s="64">
        <v>13</v>
      </c>
      <c r="J14" s="194">
        <v>14</v>
      </c>
      <c r="K14" s="195">
        <v>10</v>
      </c>
      <c r="L14" s="162">
        <v>48</v>
      </c>
      <c r="M14" s="163">
        <v>39</v>
      </c>
      <c r="N14" s="164">
        <v>20</v>
      </c>
      <c r="O14" s="165">
        <v>17</v>
      </c>
      <c r="P14" s="142">
        <v>14</v>
      </c>
      <c r="Q14" s="166">
        <v>14</v>
      </c>
      <c r="R14" s="159">
        <v>9</v>
      </c>
      <c r="S14" s="159">
        <v>8</v>
      </c>
      <c r="T14" s="167">
        <v>18</v>
      </c>
      <c r="U14" s="168">
        <v>14</v>
      </c>
      <c r="V14" s="143">
        <v>18</v>
      </c>
      <c r="W14" s="77">
        <v>16</v>
      </c>
      <c r="X14" s="104">
        <v>17</v>
      </c>
      <c r="Y14" s="155">
        <v>12</v>
      </c>
      <c r="Z14" s="171">
        <v>11</v>
      </c>
      <c r="AA14" s="171">
        <v>9</v>
      </c>
      <c r="AB14" s="170" t="s">
        <v>5</v>
      </c>
      <c r="AC14" s="170" t="s">
        <v>5</v>
      </c>
      <c r="AD14" s="78">
        <v>13</v>
      </c>
      <c r="AE14" s="169">
        <v>12</v>
      </c>
      <c r="AF14" s="148">
        <v>17</v>
      </c>
      <c r="AG14" s="88">
        <v>15</v>
      </c>
      <c r="AH14" s="89">
        <v>24</v>
      </c>
      <c r="AI14" s="172">
        <v>24</v>
      </c>
      <c r="AJ14" s="82">
        <v>14</v>
      </c>
      <c r="AK14" s="82">
        <v>12</v>
      </c>
      <c r="AL14" s="149">
        <v>7</v>
      </c>
      <c r="AM14" s="149">
        <v>7</v>
      </c>
      <c r="AN14" s="150">
        <v>9</v>
      </c>
      <c r="AO14" s="93">
        <v>10</v>
      </c>
      <c r="AP14" s="291">
        <v>4</v>
      </c>
      <c r="AQ14" s="6">
        <v>5</v>
      </c>
      <c r="AR14" s="174">
        <v>16</v>
      </c>
      <c r="AS14" s="174">
        <v>15</v>
      </c>
      <c r="AT14" s="175">
        <v>16</v>
      </c>
      <c r="AU14" s="175">
        <v>16</v>
      </c>
      <c r="AV14" s="176">
        <v>18</v>
      </c>
      <c r="AW14" s="176">
        <v>15</v>
      </c>
      <c r="AX14" s="98">
        <v>10</v>
      </c>
      <c r="AY14" s="177">
        <v>10</v>
      </c>
      <c r="AZ14" s="178">
        <v>14</v>
      </c>
      <c r="BA14" s="179">
        <v>12</v>
      </c>
      <c r="BB14" s="271">
        <v>8</v>
      </c>
      <c r="BC14" s="271">
        <v>8</v>
      </c>
      <c r="BD14" s="196">
        <v>10</v>
      </c>
      <c r="BE14" s="103">
        <v>11</v>
      </c>
      <c r="BF14" s="160">
        <v>13</v>
      </c>
      <c r="BG14" s="160">
        <v>13</v>
      </c>
      <c r="BH14" s="105">
        <v>16</v>
      </c>
      <c r="BI14" s="180">
        <v>16</v>
      </c>
      <c r="BJ14" s="106">
        <v>15</v>
      </c>
      <c r="BK14" s="106">
        <v>13</v>
      </c>
      <c r="BL14" s="5">
        <v>27</v>
      </c>
      <c r="BM14" s="5">
        <v>23</v>
      </c>
      <c r="BN14" s="6">
        <v>10</v>
      </c>
      <c r="BO14" s="17">
        <v>9</v>
      </c>
    </row>
    <row r="15" spans="1:67" x14ac:dyDescent="0.2">
      <c r="A15" s="4"/>
      <c r="B15" s="15">
        <v>56</v>
      </c>
      <c r="C15" s="15">
        <v>53</v>
      </c>
      <c r="D15" s="15">
        <v>66</v>
      </c>
      <c r="E15" s="15">
        <v>58</v>
      </c>
      <c r="F15" s="15">
        <v>50</v>
      </c>
      <c r="G15" s="15">
        <v>49</v>
      </c>
      <c r="H15" s="182">
        <v>94</v>
      </c>
      <c r="I15" s="15">
        <v>88</v>
      </c>
      <c r="J15" s="183">
        <v>63</v>
      </c>
      <c r="K15" s="16">
        <v>52</v>
      </c>
      <c r="L15" s="15">
        <v>127</v>
      </c>
      <c r="M15" s="15">
        <v>109</v>
      </c>
      <c r="N15" s="15">
        <v>110</v>
      </c>
      <c r="O15" s="15">
        <v>98</v>
      </c>
      <c r="P15" s="15">
        <v>45</v>
      </c>
      <c r="Q15" s="15">
        <v>43</v>
      </c>
      <c r="R15" s="15">
        <v>25</v>
      </c>
      <c r="S15" s="15">
        <v>22</v>
      </c>
      <c r="T15" s="183">
        <v>72</v>
      </c>
      <c r="U15" s="16">
        <v>64</v>
      </c>
      <c r="V15" s="16">
        <v>39</v>
      </c>
      <c r="W15" s="15">
        <v>34</v>
      </c>
      <c r="X15" s="16">
        <v>74</v>
      </c>
      <c r="Y15" s="15">
        <v>58</v>
      </c>
      <c r="Z15" s="16">
        <v>65</v>
      </c>
      <c r="AA15" s="15">
        <v>60</v>
      </c>
      <c r="AB15" s="16">
        <v>71</v>
      </c>
      <c r="AC15" s="15">
        <v>65</v>
      </c>
      <c r="AD15" s="16">
        <v>52</v>
      </c>
      <c r="AE15" s="15">
        <v>45</v>
      </c>
      <c r="AF15" s="16">
        <v>30</v>
      </c>
      <c r="AG15" s="15">
        <v>24</v>
      </c>
      <c r="AH15" s="16">
        <v>135</v>
      </c>
      <c r="AI15" s="15">
        <v>124</v>
      </c>
      <c r="AJ15" s="197">
        <v>54</v>
      </c>
      <c r="AK15" s="185">
        <v>48</v>
      </c>
      <c r="AL15" s="16">
        <v>55</v>
      </c>
      <c r="AM15" s="15">
        <v>57</v>
      </c>
      <c r="AN15" s="16">
        <v>53</v>
      </c>
      <c r="AO15" s="15">
        <v>51</v>
      </c>
      <c r="AP15" s="15">
        <v>23</v>
      </c>
      <c r="AQ15" s="293">
        <v>23</v>
      </c>
      <c r="AR15" s="15">
        <v>87</v>
      </c>
      <c r="AS15" s="15">
        <v>82</v>
      </c>
      <c r="AT15" s="15">
        <v>84</v>
      </c>
      <c r="AU15" s="15">
        <v>80</v>
      </c>
      <c r="AV15" s="15">
        <v>110</v>
      </c>
      <c r="AW15" s="15">
        <v>97</v>
      </c>
      <c r="AX15" s="188">
        <v>47</v>
      </c>
      <c r="AY15" s="189">
        <v>40</v>
      </c>
      <c r="AZ15" s="15">
        <v>52</v>
      </c>
      <c r="BA15" s="190">
        <v>46</v>
      </c>
      <c r="BB15" s="16">
        <v>39</v>
      </c>
      <c r="BC15" s="15">
        <v>38</v>
      </c>
      <c r="BD15" s="15">
        <v>47</v>
      </c>
      <c r="BE15" s="187">
        <v>48</v>
      </c>
      <c r="BF15" s="15">
        <v>55</v>
      </c>
      <c r="BG15" s="15">
        <v>54</v>
      </c>
      <c r="BH15" s="15">
        <v>72</v>
      </c>
      <c r="BI15" s="15">
        <v>68</v>
      </c>
      <c r="BJ15" s="182">
        <v>61</v>
      </c>
      <c r="BK15" s="15">
        <v>59</v>
      </c>
      <c r="BL15" s="15">
        <v>115</v>
      </c>
      <c r="BM15" s="15">
        <v>100</v>
      </c>
      <c r="BN15" s="15">
        <v>50</v>
      </c>
      <c r="BO15" s="15">
        <v>45</v>
      </c>
    </row>
    <row r="16" spans="1:67" x14ac:dyDescent="0.2">
      <c r="A16" s="12">
        <v>45789</v>
      </c>
      <c r="B16" s="61">
        <v>15</v>
      </c>
      <c r="C16" s="61">
        <v>15</v>
      </c>
      <c r="D16" s="5">
        <v>17</v>
      </c>
      <c r="E16" s="5">
        <v>13</v>
      </c>
      <c r="F16" s="63">
        <v>15</v>
      </c>
      <c r="G16" s="63">
        <v>13</v>
      </c>
      <c r="H16" s="136">
        <v>33</v>
      </c>
      <c r="I16" s="136">
        <v>30</v>
      </c>
      <c r="J16" s="66">
        <v>15</v>
      </c>
      <c r="K16" s="137">
        <v>15</v>
      </c>
      <c r="L16" s="138">
        <v>42</v>
      </c>
      <c r="M16" s="139">
        <v>38</v>
      </c>
      <c r="N16" s="140">
        <v>31</v>
      </c>
      <c r="O16" s="141">
        <v>29</v>
      </c>
      <c r="P16" s="142">
        <v>14</v>
      </c>
      <c r="Q16" s="73">
        <v>12</v>
      </c>
      <c r="R16" s="159">
        <v>6</v>
      </c>
      <c r="S16" s="159">
        <v>5</v>
      </c>
      <c r="T16" s="74">
        <v>16</v>
      </c>
      <c r="U16" s="75">
        <v>13</v>
      </c>
      <c r="V16" s="143">
        <v>14</v>
      </c>
      <c r="W16" s="77">
        <v>12</v>
      </c>
      <c r="X16" s="104">
        <v>15</v>
      </c>
      <c r="Y16" s="155">
        <v>14</v>
      </c>
      <c r="Z16" s="85">
        <v>21</v>
      </c>
      <c r="AA16" s="86">
        <v>21</v>
      </c>
      <c r="AB16" s="147">
        <v>17</v>
      </c>
      <c r="AC16" s="84">
        <v>14</v>
      </c>
      <c r="AD16" s="78">
        <v>12</v>
      </c>
      <c r="AE16" s="5">
        <v>9</v>
      </c>
      <c r="AF16" s="148">
        <v>13</v>
      </c>
      <c r="AG16" s="88">
        <v>10</v>
      </c>
      <c r="AH16" s="89">
        <v>29</v>
      </c>
      <c r="AI16" s="90">
        <v>29</v>
      </c>
      <c r="AJ16" s="82">
        <v>14</v>
      </c>
      <c r="AK16" s="82">
        <v>13</v>
      </c>
      <c r="AL16" s="149">
        <v>14</v>
      </c>
      <c r="AM16" s="149">
        <v>13</v>
      </c>
      <c r="AN16" s="150">
        <v>10</v>
      </c>
      <c r="AO16" s="93">
        <v>14</v>
      </c>
      <c r="AP16" s="6">
        <v>4</v>
      </c>
      <c r="AQ16" s="13">
        <v>4</v>
      </c>
      <c r="AR16" s="94">
        <v>21</v>
      </c>
      <c r="AS16" s="94">
        <v>20</v>
      </c>
      <c r="AT16" s="95">
        <v>26</v>
      </c>
      <c r="AU16" s="95">
        <v>23</v>
      </c>
      <c r="AV16" s="96">
        <v>19</v>
      </c>
      <c r="AW16" s="151">
        <v>15</v>
      </c>
      <c r="AX16" s="152">
        <v>17</v>
      </c>
      <c r="AY16" s="156">
        <v>17</v>
      </c>
      <c r="AZ16" s="100">
        <v>11</v>
      </c>
      <c r="BA16" s="101">
        <v>11</v>
      </c>
      <c r="BB16" s="271">
        <v>10</v>
      </c>
      <c r="BC16" s="271">
        <v>11</v>
      </c>
      <c r="BD16" s="102">
        <v>8</v>
      </c>
      <c r="BE16" s="157">
        <v>11</v>
      </c>
      <c r="BF16" s="104">
        <v>13</v>
      </c>
      <c r="BG16" s="104">
        <v>14</v>
      </c>
      <c r="BH16" s="105">
        <v>12</v>
      </c>
      <c r="BI16" s="105">
        <v>11</v>
      </c>
      <c r="BJ16" s="106" t="s">
        <v>5</v>
      </c>
      <c r="BK16" s="107" t="s">
        <v>5</v>
      </c>
      <c r="BL16" s="5">
        <v>23</v>
      </c>
      <c r="BM16" s="5">
        <v>22</v>
      </c>
      <c r="BN16" s="6">
        <v>9</v>
      </c>
      <c r="BO16" s="13">
        <v>7</v>
      </c>
    </row>
    <row r="17" spans="1:67" x14ac:dyDescent="0.2">
      <c r="A17" s="12">
        <v>45790</v>
      </c>
      <c r="B17" s="61">
        <v>13</v>
      </c>
      <c r="C17" s="61">
        <v>13</v>
      </c>
      <c r="D17" s="5">
        <v>13</v>
      </c>
      <c r="E17" s="5">
        <v>11</v>
      </c>
      <c r="F17" s="63">
        <v>11</v>
      </c>
      <c r="G17" s="63">
        <v>11</v>
      </c>
      <c r="H17" s="136">
        <v>11</v>
      </c>
      <c r="I17" s="136">
        <v>10</v>
      </c>
      <c r="J17" s="66">
        <v>15</v>
      </c>
      <c r="K17" s="137">
        <v>14</v>
      </c>
      <c r="L17" s="138">
        <v>5</v>
      </c>
      <c r="M17" s="139">
        <v>4</v>
      </c>
      <c r="N17" s="140">
        <v>28</v>
      </c>
      <c r="O17" s="141">
        <v>25</v>
      </c>
      <c r="P17" s="142">
        <v>11</v>
      </c>
      <c r="Q17" s="73">
        <v>10</v>
      </c>
      <c r="R17" s="159">
        <v>8</v>
      </c>
      <c r="S17" s="159">
        <v>6</v>
      </c>
      <c r="T17" s="74">
        <v>8</v>
      </c>
      <c r="U17" s="75">
        <v>9</v>
      </c>
      <c r="V17" s="143">
        <v>14</v>
      </c>
      <c r="W17" s="77">
        <v>14</v>
      </c>
      <c r="X17" s="104">
        <v>18</v>
      </c>
      <c r="Y17" s="155">
        <v>19</v>
      </c>
      <c r="Z17" s="171">
        <v>6</v>
      </c>
      <c r="AA17" s="171">
        <v>6</v>
      </c>
      <c r="AB17" s="147">
        <v>12</v>
      </c>
      <c r="AC17" s="84">
        <v>14</v>
      </c>
      <c r="AD17" s="78">
        <v>12</v>
      </c>
      <c r="AE17" s="5">
        <v>11</v>
      </c>
      <c r="AF17" s="148">
        <v>14</v>
      </c>
      <c r="AG17" s="88">
        <v>12</v>
      </c>
      <c r="AH17" s="89">
        <v>30</v>
      </c>
      <c r="AI17" s="90">
        <v>28</v>
      </c>
      <c r="AJ17" s="82">
        <v>13</v>
      </c>
      <c r="AK17" s="82">
        <v>10</v>
      </c>
      <c r="AL17" s="149">
        <v>13</v>
      </c>
      <c r="AM17" s="149">
        <v>12</v>
      </c>
      <c r="AN17" s="150">
        <v>8</v>
      </c>
      <c r="AO17" s="93">
        <v>8</v>
      </c>
      <c r="AP17" s="6">
        <v>9</v>
      </c>
      <c r="AQ17" s="13">
        <v>9</v>
      </c>
      <c r="AR17" s="94">
        <v>21</v>
      </c>
      <c r="AS17" s="94">
        <v>19</v>
      </c>
      <c r="AT17" s="95">
        <v>12</v>
      </c>
      <c r="AU17" s="95">
        <v>11</v>
      </c>
      <c r="AV17" s="96">
        <v>18</v>
      </c>
      <c r="AW17" s="151">
        <v>17</v>
      </c>
      <c r="AX17" s="152">
        <v>18</v>
      </c>
      <c r="AY17" s="156">
        <v>15</v>
      </c>
      <c r="AZ17" s="100">
        <v>12</v>
      </c>
      <c r="BA17" s="101">
        <v>12</v>
      </c>
      <c r="BB17" s="271">
        <v>5</v>
      </c>
      <c r="BC17" s="271">
        <v>5</v>
      </c>
      <c r="BD17" s="102">
        <v>11</v>
      </c>
      <c r="BE17" s="157">
        <v>11</v>
      </c>
      <c r="BF17" s="104">
        <v>3</v>
      </c>
      <c r="BG17" s="104">
        <v>3</v>
      </c>
      <c r="BH17" s="105">
        <v>19</v>
      </c>
      <c r="BI17" s="105">
        <v>17</v>
      </c>
      <c r="BJ17" s="106" t="s">
        <v>5</v>
      </c>
      <c r="BK17" s="107" t="s">
        <v>5</v>
      </c>
      <c r="BL17" s="5">
        <v>29</v>
      </c>
      <c r="BM17" s="5">
        <v>24</v>
      </c>
      <c r="BN17" s="6">
        <v>13</v>
      </c>
      <c r="BO17" s="13">
        <v>13</v>
      </c>
    </row>
    <row r="18" spans="1:67" x14ac:dyDescent="0.2">
      <c r="A18" s="12">
        <v>45791</v>
      </c>
      <c r="B18" s="61">
        <v>5</v>
      </c>
      <c r="C18" s="61">
        <v>5</v>
      </c>
      <c r="D18" s="5">
        <v>15</v>
      </c>
      <c r="E18" s="5">
        <v>15</v>
      </c>
      <c r="F18" s="63">
        <v>12</v>
      </c>
      <c r="G18" s="63">
        <v>10</v>
      </c>
      <c r="H18" s="136">
        <v>6</v>
      </c>
      <c r="I18" s="136">
        <v>5</v>
      </c>
      <c r="J18" s="66">
        <v>8</v>
      </c>
      <c r="K18" s="137">
        <v>8</v>
      </c>
      <c r="L18" s="138">
        <v>28</v>
      </c>
      <c r="M18" s="139">
        <v>25</v>
      </c>
      <c r="N18" s="140">
        <v>25</v>
      </c>
      <c r="O18" s="141">
        <v>21</v>
      </c>
      <c r="P18" s="142">
        <v>4</v>
      </c>
      <c r="Q18" s="73">
        <v>4</v>
      </c>
      <c r="R18" s="159">
        <v>5</v>
      </c>
      <c r="S18" s="159">
        <v>2</v>
      </c>
      <c r="T18" s="74">
        <v>15</v>
      </c>
      <c r="U18" s="75">
        <v>13</v>
      </c>
      <c r="V18" s="143">
        <v>6</v>
      </c>
      <c r="W18" s="77">
        <v>5</v>
      </c>
      <c r="X18" s="104">
        <v>15</v>
      </c>
      <c r="Y18" s="155">
        <v>13</v>
      </c>
      <c r="Z18" s="85">
        <v>17</v>
      </c>
      <c r="AA18" s="86">
        <v>16</v>
      </c>
      <c r="AB18" s="147">
        <v>13</v>
      </c>
      <c r="AC18" s="84">
        <v>16</v>
      </c>
      <c r="AD18" s="78">
        <v>11</v>
      </c>
      <c r="AE18" s="5">
        <v>12</v>
      </c>
      <c r="AF18" s="148" t="s">
        <v>5</v>
      </c>
      <c r="AG18" s="88" t="s">
        <v>5</v>
      </c>
      <c r="AH18" s="89">
        <v>17</v>
      </c>
      <c r="AI18" s="90">
        <v>16</v>
      </c>
      <c r="AJ18" s="82">
        <v>12</v>
      </c>
      <c r="AK18" s="82">
        <v>10</v>
      </c>
      <c r="AL18" s="149">
        <v>10</v>
      </c>
      <c r="AM18" s="149">
        <v>10</v>
      </c>
      <c r="AN18" s="150">
        <v>9</v>
      </c>
      <c r="AO18" s="93">
        <v>8</v>
      </c>
      <c r="AP18" s="6">
        <v>1</v>
      </c>
      <c r="AQ18" s="13">
        <v>1</v>
      </c>
      <c r="AR18" s="94">
        <v>22</v>
      </c>
      <c r="AS18" s="94">
        <v>20</v>
      </c>
      <c r="AT18" s="95">
        <v>16</v>
      </c>
      <c r="AU18" s="95">
        <v>14</v>
      </c>
      <c r="AV18" s="96">
        <v>19</v>
      </c>
      <c r="AW18" s="151">
        <v>16</v>
      </c>
      <c r="AX18" s="152">
        <v>6</v>
      </c>
      <c r="AY18" s="156">
        <v>7</v>
      </c>
      <c r="AZ18" s="100">
        <v>8</v>
      </c>
      <c r="BA18" s="101">
        <v>7</v>
      </c>
      <c r="BB18" s="271">
        <v>7</v>
      </c>
      <c r="BC18" s="271">
        <v>8</v>
      </c>
      <c r="BD18" s="102">
        <v>6</v>
      </c>
      <c r="BE18" s="157">
        <v>7</v>
      </c>
      <c r="BF18" s="104">
        <v>15</v>
      </c>
      <c r="BG18" s="104">
        <v>12</v>
      </c>
      <c r="BH18" s="105">
        <v>18</v>
      </c>
      <c r="BI18" s="105">
        <v>17</v>
      </c>
      <c r="BJ18" s="106">
        <v>15</v>
      </c>
      <c r="BK18" s="107">
        <v>13</v>
      </c>
      <c r="BL18" s="5">
        <v>19</v>
      </c>
      <c r="BM18" s="5">
        <v>18</v>
      </c>
      <c r="BN18" s="6">
        <v>9</v>
      </c>
      <c r="BO18" s="13">
        <v>7</v>
      </c>
    </row>
    <row r="19" spans="1:67" x14ac:dyDescent="0.2">
      <c r="A19" s="12">
        <v>45792</v>
      </c>
      <c r="B19" s="61">
        <v>16</v>
      </c>
      <c r="C19" s="61">
        <v>16</v>
      </c>
      <c r="D19" s="5">
        <v>13</v>
      </c>
      <c r="E19" s="5">
        <v>11</v>
      </c>
      <c r="F19" s="63">
        <v>7</v>
      </c>
      <c r="G19" s="63">
        <v>7</v>
      </c>
      <c r="H19" s="136">
        <v>26</v>
      </c>
      <c r="I19" s="136">
        <v>26</v>
      </c>
      <c r="J19" s="66">
        <v>13</v>
      </c>
      <c r="K19" s="137">
        <v>11</v>
      </c>
      <c r="L19" s="138">
        <v>4</v>
      </c>
      <c r="M19" s="139">
        <v>3</v>
      </c>
      <c r="N19" s="140">
        <v>11</v>
      </c>
      <c r="O19" s="141">
        <v>11</v>
      </c>
      <c r="P19" s="142">
        <v>11</v>
      </c>
      <c r="Q19" s="73">
        <v>10</v>
      </c>
      <c r="R19" s="159">
        <v>1</v>
      </c>
      <c r="S19" s="159">
        <v>1</v>
      </c>
      <c r="T19" s="74">
        <v>17</v>
      </c>
      <c r="U19" s="75">
        <v>15</v>
      </c>
      <c r="V19" s="143">
        <v>18</v>
      </c>
      <c r="W19" s="77">
        <v>14</v>
      </c>
      <c r="X19" s="104">
        <v>8</v>
      </c>
      <c r="Y19" s="155">
        <v>7</v>
      </c>
      <c r="Z19" s="85">
        <v>13</v>
      </c>
      <c r="AA19" s="86">
        <v>12</v>
      </c>
      <c r="AB19" s="147">
        <v>6</v>
      </c>
      <c r="AC19" s="84">
        <v>6</v>
      </c>
      <c r="AD19" s="78">
        <v>12</v>
      </c>
      <c r="AE19" s="5">
        <v>12</v>
      </c>
      <c r="AF19" s="148">
        <v>5</v>
      </c>
      <c r="AG19" s="88">
        <v>4</v>
      </c>
      <c r="AH19" s="89">
        <v>28</v>
      </c>
      <c r="AI19" s="90">
        <v>25</v>
      </c>
      <c r="AJ19" s="82">
        <v>5</v>
      </c>
      <c r="AK19" s="82">
        <v>5</v>
      </c>
      <c r="AL19" s="149">
        <v>6</v>
      </c>
      <c r="AM19" s="149">
        <v>5</v>
      </c>
      <c r="AN19" s="150">
        <v>23</v>
      </c>
      <c r="AO19" s="93">
        <v>22</v>
      </c>
      <c r="AP19" s="6">
        <v>12</v>
      </c>
      <c r="AQ19" s="290">
        <v>10</v>
      </c>
      <c r="AR19" s="94">
        <v>12</v>
      </c>
      <c r="AS19" s="94">
        <v>9</v>
      </c>
      <c r="AT19" s="95">
        <v>14</v>
      </c>
      <c r="AU19" s="95">
        <v>12</v>
      </c>
      <c r="AV19" s="96">
        <v>27</v>
      </c>
      <c r="AW19" s="151">
        <v>25</v>
      </c>
      <c r="AX19" s="152" t="s">
        <v>5</v>
      </c>
      <c r="AY19" s="156" t="s">
        <v>5</v>
      </c>
      <c r="AZ19" s="100">
        <v>6</v>
      </c>
      <c r="BA19" s="101">
        <v>6</v>
      </c>
      <c r="BB19" s="271">
        <v>11</v>
      </c>
      <c r="BC19" s="271">
        <v>11</v>
      </c>
      <c r="BD19" s="102">
        <v>16</v>
      </c>
      <c r="BE19" s="157">
        <v>15</v>
      </c>
      <c r="BF19" s="104">
        <v>7</v>
      </c>
      <c r="BG19" s="104">
        <v>8</v>
      </c>
      <c r="BH19" s="105">
        <v>7</v>
      </c>
      <c r="BI19" s="105">
        <v>6</v>
      </c>
      <c r="BJ19" s="106">
        <v>7</v>
      </c>
      <c r="BK19" s="107">
        <v>7</v>
      </c>
      <c r="BL19" s="5">
        <v>23</v>
      </c>
      <c r="BM19" s="5">
        <v>21</v>
      </c>
      <c r="BN19" s="6">
        <v>5</v>
      </c>
      <c r="BO19" s="13">
        <v>4</v>
      </c>
    </row>
    <row r="20" spans="1:67" x14ac:dyDescent="0.2">
      <c r="A20" s="12">
        <v>45793</v>
      </c>
      <c r="B20" s="160" t="s">
        <v>5</v>
      </c>
      <c r="C20" s="160" t="s">
        <v>5</v>
      </c>
      <c r="D20" s="5">
        <v>7</v>
      </c>
      <c r="E20" s="5">
        <v>6</v>
      </c>
      <c r="F20" s="161" t="s">
        <v>5</v>
      </c>
      <c r="G20" s="161" t="s">
        <v>5</v>
      </c>
      <c r="H20" s="64">
        <v>18</v>
      </c>
      <c r="I20" s="64">
        <v>17</v>
      </c>
      <c r="J20" s="194">
        <v>12</v>
      </c>
      <c r="K20" s="195">
        <v>12</v>
      </c>
      <c r="L20" s="162">
        <v>43</v>
      </c>
      <c r="M20" s="163">
        <v>38</v>
      </c>
      <c r="N20" s="164">
        <v>28</v>
      </c>
      <c r="O20" s="165">
        <v>25</v>
      </c>
      <c r="P20" s="142">
        <v>11</v>
      </c>
      <c r="Q20" s="166">
        <v>10</v>
      </c>
      <c r="R20" s="154">
        <v>10</v>
      </c>
      <c r="S20" s="154">
        <v>8</v>
      </c>
      <c r="T20" s="167">
        <v>15</v>
      </c>
      <c r="U20" s="168">
        <v>15</v>
      </c>
      <c r="V20" s="143" t="s">
        <v>5</v>
      </c>
      <c r="W20" s="77" t="s">
        <v>5</v>
      </c>
      <c r="X20" s="104">
        <v>16</v>
      </c>
      <c r="Y20" s="155">
        <v>12</v>
      </c>
      <c r="Z20" s="171">
        <v>19</v>
      </c>
      <c r="AA20" s="171">
        <v>14</v>
      </c>
      <c r="AB20" s="147">
        <v>17</v>
      </c>
      <c r="AC20" s="84">
        <v>13</v>
      </c>
      <c r="AD20" s="78" t="s">
        <v>5</v>
      </c>
      <c r="AE20" s="169" t="s">
        <v>5</v>
      </c>
      <c r="AF20" s="148">
        <v>15</v>
      </c>
      <c r="AG20" s="88">
        <v>11</v>
      </c>
      <c r="AH20" s="89">
        <v>25</v>
      </c>
      <c r="AI20" s="172">
        <v>23</v>
      </c>
      <c r="AJ20" s="82">
        <v>11</v>
      </c>
      <c r="AK20" s="82">
        <v>11</v>
      </c>
      <c r="AL20" s="173">
        <v>16</v>
      </c>
      <c r="AM20" s="173">
        <v>16</v>
      </c>
      <c r="AN20" s="150" t="s">
        <v>5</v>
      </c>
      <c r="AO20" s="93" t="s">
        <v>5</v>
      </c>
      <c r="AP20" s="291">
        <v>5</v>
      </c>
      <c r="AQ20" s="6">
        <v>5</v>
      </c>
      <c r="AR20" s="174">
        <v>13</v>
      </c>
      <c r="AS20" s="174">
        <v>13</v>
      </c>
      <c r="AT20" s="175">
        <v>24</v>
      </c>
      <c r="AU20" s="175">
        <v>22</v>
      </c>
      <c r="AV20" s="176">
        <v>27</v>
      </c>
      <c r="AW20" s="176">
        <v>25</v>
      </c>
      <c r="AX20" s="98" t="s">
        <v>5</v>
      </c>
      <c r="AY20" s="177" t="s">
        <v>5</v>
      </c>
      <c r="AZ20" s="178">
        <v>11</v>
      </c>
      <c r="BA20" s="179">
        <v>10</v>
      </c>
      <c r="BB20" s="271">
        <v>9</v>
      </c>
      <c r="BC20" s="271">
        <v>8</v>
      </c>
      <c r="BD20" s="196">
        <v>11</v>
      </c>
      <c r="BE20" s="103">
        <v>10</v>
      </c>
      <c r="BF20" s="160">
        <v>11</v>
      </c>
      <c r="BG20" s="160">
        <v>10</v>
      </c>
      <c r="BH20" s="105">
        <v>17</v>
      </c>
      <c r="BI20" s="180">
        <v>15</v>
      </c>
      <c r="BJ20" s="106">
        <v>16</v>
      </c>
      <c r="BK20" s="106">
        <v>16</v>
      </c>
      <c r="BL20" s="5">
        <v>16</v>
      </c>
      <c r="BM20" s="5">
        <v>14</v>
      </c>
      <c r="BN20" s="6">
        <v>12</v>
      </c>
      <c r="BO20" s="17">
        <v>12</v>
      </c>
    </row>
    <row r="21" spans="1:67" x14ac:dyDescent="0.2">
      <c r="A21" s="4"/>
      <c r="B21" s="15">
        <v>49</v>
      </c>
      <c r="C21" s="15">
        <v>49</v>
      </c>
      <c r="D21" s="15">
        <v>65</v>
      </c>
      <c r="E21" s="15">
        <v>56</v>
      </c>
      <c r="F21" s="15">
        <v>45</v>
      </c>
      <c r="G21" s="15">
        <v>41</v>
      </c>
      <c r="H21" s="182">
        <v>94</v>
      </c>
      <c r="I21" s="15">
        <v>88</v>
      </c>
      <c r="J21" s="183">
        <v>63</v>
      </c>
      <c r="K21" s="16">
        <v>60</v>
      </c>
      <c r="L21" s="15">
        <v>122</v>
      </c>
      <c r="M21" s="15">
        <v>108</v>
      </c>
      <c r="N21" s="15">
        <v>123</v>
      </c>
      <c r="O21" s="15">
        <v>111</v>
      </c>
      <c r="P21" s="15">
        <v>51</v>
      </c>
      <c r="Q21" s="15">
        <v>46</v>
      </c>
      <c r="R21" s="15">
        <v>30</v>
      </c>
      <c r="S21" s="15">
        <v>22</v>
      </c>
      <c r="T21" s="183">
        <v>71</v>
      </c>
      <c r="U21" s="16">
        <v>65</v>
      </c>
      <c r="V21" s="16">
        <v>52</v>
      </c>
      <c r="W21" s="15">
        <v>45</v>
      </c>
      <c r="X21" s="16">
        <v>72</v>
      </c>
      <c r="Y21" s="15">
        <v>65</v>
      </c>
      <c r="Z21" s="16">
        <v>76</v>
      </c>
      <c r="AA21" s="15">
        <v>69</v>
      </c>
      <c r="AB21" s="16">
        <v>65</v>
      </c>
      <c r="AC21" s="15">
        <v>63</v>
      </c>
      <c r="AD21" s="16">
        <v>47</v>
      </c>
      <c r="AE21" s="15">
        <v>44</v>
      </c>
      <c r="AF21" s="16">
        <v>47</v>
      </c>
      <c r="AG21" s="15">
        <v>37</v>
      </c>
      <c r="AH21" s="16">
        <v>129</v>
      </c>
      <c r="AI21" s="15">
        <v>121</v>
      </c>
      <c r="AJ21" s="185">
        <v>55</v>
      </c>
      <c r="AK21" s="185">
        <v>49</v>
      </c>
      <c r="AL21" s="16">
        <v>59</v>
      </c>
      <c r="AM21" s="15">
        <v>56</v>
      </c>
      <c r="AN21" s="16">
        <v>50</v>
      </c>
      <c r="AO21" s="15">
        <v>52</v>
      </c>
      <c r="AP21" s="16">
        <v>31</v>
      </c>
      <c r="AQ21" s="293">
        <v>29</v>
      </c>
      <c r="AR21" s="16">
        <v>89</v>
      </c>
      <c r="AS21" s="15">
        <v>81</v>
      </c>
      <c r="AT21" s="16">
        <v>92</v>
      </c>
      <c r="AU21" s="15">
        <v>82</v>
      </c>
      <c r="AV21" s="16">
        <v>110</v>
      </c>
      <c r="AW21" s="15">
        <v>98</v>
      </c>
      <c r="AX21" s="188">
        <v>41</v>
      </c>
      <c r="AY21" s="189">
        <v>39</v>
      </c>
      <c r="AZ21" s="15">
        <v>48</v>
      </c>
      <c r="BA21" s="190">
        <v>46</v>
      </c>
      <c r="BB21" s="15">
        <v>42</v>
      </c>
      <c r="BC21" s="15">
        <v>43</v>
      </c>
      <c r="BD21" s="15">
        <v>52</v>
      </c>
      <c r="BE21" s="187">
        <v>54</v>
      </c>
      <c r="BF21" s="15">
        <v>49</v>
      </c>
      <c r="BG21" s="15">
        <v>47</v>
      </c>
      <c r="BH21" s="15">
        <v>73</v>
      </c>
      <c r="BI21" s="15">
        <v>66</v>
      </c>
      <c r="BJ21" s="182">
        <v>38</v>
      </c>
      <c r="BK21" s="15">
        <v>36</v>
      </c>
      <c r="BL21" s="15">
        <v>110</v>
      </c>
      <c r="BM21" s="15">
        <v>99</v>
      </c>
      <c r="BN21" s="16">
        <v>48</v>
      </c>
      <c r="BO21" s="15">
        <v>43</v>
      </c>
    </row>
    <row r="22" spans="1:67" x14ac:dyDescent="0.2">
      <c r="A22" s="12">
        <v>45796</v>
      </c>
      <c r="B22" s="61">
        <v>11</v>
      </c>
      <c r="C22" s="61">
        <v>10</v>
      </c>
      <c r="D22" s="5">
        <v>15</v>
      </c>
      <c r="E22" s="5">
        <v>14</v>
      </c>
      <c r="F22" s="63">
        <v>10</v>
      </c>
      <c r="G22" s="63">
        <v>8</v>
      </c>
      <c r="H22" s="136">
        <v>27</v>
      </c>
      <c r="I22" s="136">
        <v>27</v>
      </c>
      <c r="J22" s="66">
        <v>13</v>
      </c>
      <c r="K22" s="137">
        <v>13</v>
      </c>
      <c r="L22" s="138">
        <v>43</v>
      </c>
      <c r="M22" s="139">
        <v>31</v>
      </c>
      <c r="N22" s="140">
        <v>25</v>
      </c>
      <c r="O22" s="141">
        <v>22</v>
      </c>
      <c r="P22" s="142">
        <v>10</v>
      </c>
      <c r="Q22" s="73">
        <v>10</v>
      </c>
      <c r="R22" s="159">
        <v>7</v>
      </c>
      <c r="S22" s="159">
        <v>8</v>
      </c>
      <c r="T22" s="74">
        <v>19</v>
      </c>
      <c r="U22" s="75">
        <v>15</v>
      </c>
      <c r="V22" s="143" t="s">
        <v>5</v>
      </c>
      <c r="W22" s="77" t="s">
        <v>5</v>
      </c>
      <c r="X22" s="104">
        <v>13</v>
      </c>
      <c r="Y22" s="155">
        <v>10</v>
      </c>
      <c r="Z22" s="85">
        <v>17</v>
      </c>
      <c r="AA22" s="86">
        <v>17</v>
      </c>
      <c r="AB22" s="147">
        <v>14</v>
      </c>
      <c r="AC22" s="84">
        <v>12</v>
      </c>
      <c r="AD22" s="78">
        <v>11</v>
      </c>
      <c r="AE22" s="5">
        <v>12</v>
      </c>
      <c r="AF22" s="148">
        <v>10</v>
      </c>
      <c r="AG22" s="88">
        <v>10</v>
      </c>
      <c r="AH22" s="89">
        <v>32</v>
      </c>
      <c r="AI22" s="90">
        <v>31</v>
      </c>
      <c r="AJ22" s="82">
        <v>15</v>
      </c>
      <c r="AK22" s="82">
        <v>12</v>
      </c>
      <c r="AL22" s="149">
        <v>17</v>
      </c>
      <c r="AM22" s="149">
        <v>17</v>
      </c>
      <c r="AN22" s="150">
        <v>14</v>
      </c>
      <c r="AO22" s="93">
        <v>17</v>
      </c>
      <c r="AP22" s="6">
        <v>10</v>
      </c>
      <c r="AQ22" s="13">
        <v>9</v>
      </c>
      <c r="AR22" s="94">
        <v>25</v>
      </c>
      <c r="AS22" s="94">
        <v>26</v>
      </c>
      <c r="AT22" s="95">
        <v>28</v>
      </c>
      <c r="AU22" s="95">
        <v>24</v>
      </c>
      <c r="AV22" s="96">
        <v>21</v>
      </c>
      <c r="AW22" s="151">
        <v>22</v>
      </c>
      <c r="AX22" s="152" t="s">
        <v>5</v>
      </c>
      <c r="AY22" s="156" t="s">
        <v>5</v>
      </c>
      <c r="AZ22" s="100">
        <v>9</v>
      </c>
      <c r="BA22" s="101">
        <v>10</v>
      </c>
      <c r="BB22" s="271">
        <v>12</v>
      </c>
      <c r="BC22" s="271">
        <v>11</v>
      </c>
      <c r="BD22" s="102">
        <v>13</v>
      </c>
      <c r="BE22" s="157">
        <v>13</v>
      </c>
      <c r="BF22" s="104">
        <v>13</v>
      </c>
      <c r="BG22" s="104">
        <v>15</v>
      </c>
      <c r="BH22" s="105">
        <v>22</v>
      </c>
      <c r="BI22" s="105">
        <v>17</v>
      </c>
      <c r="BJ22" s="106">
        <v>10</v>
      </c>
      <c r="BK22" s="107">
        <v>10</v>
      </c>
      <c r="BL22" s="5">
        <v>24</v>
      </c>
      <c r="BM22" s="5">
        <v>22</v>
      </c>
      <c r="BN22" s="6">
        <v>11</v>
      </c>
      <c r="BO22" s="13">
        <v>11</v>
      </c>
    </row>
    <row r="23" spans="1:67" x14ac:dyDescent="0.2">
      <c r="A23" s="12">
        <v>45797</v>
      </c>
      <c r="B23" s="61">
        <v>13</v>
      </c>
      <c r="C23" s="61">
        <v>12</v>
      </c>
      <c r="D23" s="5">
        <v>6</v>
      </c>
      <c r="E23" s="5">
        <v>5</v>
      </c>
      <c r="F23" s="63">
        <v>13</v>
      </c>
      <c r="G23" s="63">
        <v>13</v>
      </c>
      <c r="H23" s="136">
        <v>10</v>
      </c>
      <c r="I23" s="136">
        <v>10</v>
      </c>
      <c r="J23" s="66">
        <v>16</v>
      </c>
      <c r="K23" s="137">
        <v>15</v>
      </c>
      <c r="L23" s="138">
        <v>5</v>
      </c>
      <c r="M23" s="139">
        <v>5</v>
      </c>
      <c r="N23" s="140">
        <v>20</v>
      </c>
      <c r="O23" s="141">
        <v>17</v>
      </c>
      <c r="P23" s="142">
        <v>12</v>
      </c>
      <c r="Q23" s="73">
        <v>11</v>
      </c>
      <c r="R23" s="159">
        <v>8</v>
      </c>
      <c r="S23" s="159">
        <v>8</v>
      </c>
      <c r="T23" s="74">
        <v>9</v>
      </c>
      <c r="U23" s="75">
        <v>9</v>
      </c>
      <c r="V23" s="143">
        <v>16</v>
      </c>
      <c r="W23" s="77">
        <v>16</v>
      </c>
      <c r="X23" s="104">
        <v>20</v>
      </c>
      <c r="Y23" s="155">
        <v>17</v>
      </c>
      <c r="Z23" s="85">
        <v>9</v>
      </c>
      <c r="AA23" s="86">
        <v>8</v>
      </c>
      <c r="AB23" s="147">
        <v>13</v>
      </c>
      <c r="AC23" s="84">
        <v>14</v>
      </c>
      <c r="AD23" s="78">
        <v>6</v>
      </c>
      <c r="AE23" s="5">
        <v>6</v>
      </c>
      <c r="AF23" s="148">
        <v>14</v>
      </c>
      <c r="AG23" s="88">
        <v>12</v>
      </c>
      <c r="AH23" s="89">
        <v>30</v>
      </c>
      <c r="AI23" s="90">
        <v>25</v>
      </c>
      <c r="AJ23" s="82">
        <v>13</v>
      </c>
      <c r="AK23" s="82">
        <v>13</v>
      </c>
      <c r="AL23" s="149">
        <v>12</v>
      </c>
      <c r="AM23" s="149">
        <v>10</v>
      </c>
      <c r="AN23" s="150" t="s">
        <v>5</v>
      </c>
      <c r="AO23" s="93" t="s">
        <v>5</v>
      </c>
      <c r="AP23" s="6">
        <v>9</v>
      </c>
      <c r="AQ23" s="13">
        <v>8</v>
      </c>
      <c r="AR23" s="94">
        <v>27</v>
      </c>
      <c r="AS23" s="94">
        <v>26</v>
      </c>
      <c r="AT23" s="95">
        <v>13</v>
      </c>
      <c r="AU23" s="95">
        <v>12</v>
      </c>
      <c r="AV23" s="96">
        <v>15</v>
      </c>
      <c r="AW23" s="151">
        <v>14</v>
      </c>
      <c r="AX23" s="152">
        <v>13</v>
      </c>
      <c r="AY23" s="156">
        <v>12</v>
      </c>
      <c r="AZ23" s="100">
        <v>10</v>
      </c>
      <c r="BA23" s="101">
        <v>10</v>
      </c>
      <c r="BB23" s="271">
        <v>4</v>
      </c>
      <c r="BC23" s="271">
        <v>4</v>
      </c>
      <c r="BD23" s="102">
        <v>10</v>
      </c>
      <c r="BE23" s="157">
        <v>10</v>
      </c>
      <c r="BF23" s="104" t="s">
        <v>5</v>
      </c>
      <c r="BG23" s="104">
        <v>1</v>
      </c>
      <c r="BH23" s="105">
        <v>17</v>
      </c>
      <c r="BI23" s="105">
        <v>18</v>
      </c>
      <c r="BJ23" s="106">
        <v>7</v>
      </c>
      <c r="BK23" s="107">
        <v>7</v>
      </c>
      <c r="BL23" s="5">
        <v>24</v>
      </c>
      <c r="BM23" s="5">
        <v>22</v>
      </c>
      <c r="BN23" s="6">
        <v>11</v>
      </c>
      <c r="BO23" s="13">
        <v>11</v>
      </c>
    </row>
    <row r="24" spans="1:67" x14ac:dyDescent="0.2">
      <c r="A24" s="12">
        <v>45798</v>
      </c>
      <c r="B24" s="61">
        <v>4</v>
      </c>
      <c r="C24" s="61">
        <v>4</v>
      </c>
      <c r="D24" s="5">
        <v>16</v>
      </c>
      <c r="E24" s="5">
        <v>15</v>
      </c>
      <c r="F24" s="63">
        <v>12</v>
      </c>
      <c r="G24" s="63">
        <v>12</v>
      </c>
      <c r="H24" s="136">
        <v>10</v>
      </c>
      <c r="I24" s="136">
        <v>10</v>
      </c>
      <c r="J24" s="66">
        <v>7</v>
      </c>
      <c r="K24" s="137">
        <v>6</v>
      </c>
      <c r="L24" s="138">
        <v>38</v>
      </c>
      <c r="M24" s="139">
        <v>32</v>
      </c>
      <c r="N24" s="140">
        <v>29</v>
      </c>
      <c r="O24" s="141">
        <v>26</v>
      </c>
      <c r="P24" s="142">
        <v>4</v>
      </c>
      <c r="Q24" s="73">
        <v>4</v>
      </c>
      <c r="R24" s="159">
        <v>7</v>
      </c>
      <c r="S24" s="159">
        <v>7</v>
      </c>
      <c r="T24" s="74">
        <v>14</v>
      </c>
      <c r="U24" s="75">
        <v>14</v>
      </c>
      <c r="V24" s="143">
        <v>6</v>
      </c>
      <c r="W24" s="77">
        <v>6</v>
      </c>
      <c r="X24" s="104">
        <v>16</v>
      </c>
      <c r="Y24" s="155">
        <v>14</v>
      </c>
      <c r="Z24" s="85">
        <v>20</v>
      </c>
      <c r="AA24" s="86">
        <v>16</v>
      </c>
      <c r="AB24" s="147">
        <v>16</v>
      </c>
      <c r="AC24" s="84">
        <v>16</v>
      </c>
      <c r="AD24" s="78">
        <v>14</v>
      </c>
      <c r="AE24" s="5">
        <v>12</v>
      </c>
      <c r="AF24" s="148">
        <v>5</v>
      </c>
      <c r="AG24" s="88">
        <v>5</v>
      </c>
      <c r="AH24" s="89">
        <v>31</v>
      </c>
      <c r="AI24" s="90">
        <v>32</v>
      </c>
      <c r="AJ24" s="82">
        <v>5</v>
      </c>
      <c r="AK24" s="82">
        <v>4</v>
      </c>
      <c r="AL24" s="149">
        <v>10</v>
      </c>
      <c r="AM24" s="149">
        <v>9</v>
      </c>
      <c r="AN24" s="150">
        <v>13</v>
      </c>
      <c r="AO24" s="93">
        <v>12</v>
      </c>
      <c r="AP24" s="6">
        <v>6</v>
      </c>
      <c r="AQ24" s="13">
        <v>6</v>
      </c>
      <c r="AR24" s="94">
        <v>20</v>
      </c>
      <c r="AS24" s="94">
        <v>20</v>
      </c>
      <c r="AT24" s="95">
        <v>19</v>
      </c>
      <c r="AU24" s="95">
        <v>15</v>
      </c>
      <c r="AV24" s="96">
        <v>21</v>
      </c>
      <c r="AW24" s="151">
        <v>19</v>
      </c>
      <c r="AX24" s="152">
        <v>7</v>
      </c>
      <c r="AY24" s="156">
        <v>7</v>
      </c>
      <c r="AZ24" s="100">
        <v>10</v>
      </c>
      <c r="BA24" s="101">
        <v>10</v>
      </c>
      <c r="BB24" s="271">
        <v>6</v>
      </c>
      <c r="BC24" s="271">
        <v>5</v>
      </c>
      <c r="BD24" s="102">
        <v>7</v>
      </c>
      <c r="BE24" s="157">
        <v>5</v>
      </c>
      <c r="BF24" s="104">
        <v>12</v>
      </c>
      <c r="BG24" s="104">
        <v>13</v>
      </c>
      <c r="BH24" s="105">
        <v>16</v>
      </c>
      <c r="BI24" s="105">
        <v>14</v>
      </c>
      <c r="BJ24" s="106">
        <v>11</v>
      </c>
      <c r="BK24" s="107">
        <v>12</v>
      </c>
      <c r="BL24" s="5">
        <v>25</v>
      </c>
      <c r="BM24" s="5">
        <v>24</v>
      </c>
      <c r="BN24" s="6">
        <v>13</v>
      </c>
      <c r="BO24" s="13">
        <v>12</v>
      </c>
    </row>
    <row r="25" spans="1:67" x14ac:dyDescent="0.2">
      <c r="A25" s="12">
        <v>45799</v>
      </c>
      <c r="B25" s="61">
        <v>14</v>
      </c>
      <c r="C25" s="61">
        <v>13</v>
      </c>
      <c r="D25" s="5">
        <v>12</v>
      </c>
      <c r="E25" s="5">
        <v>9</v>
      </c>
      <c r="F25" s="63">
        <v>2</v>
      </c>
      <c r="G25" s="63">
        <v>2</v>
      </c>
      <c r="H25" s="136">
        <v>25</v>
      </c>
      <c r="I25" s="136">
        <v>23</v>
      </c>
      <c r="J25" s="66">
        <v>17</v>
      </c>
      <c r="K25" s="137">
        <v>18</v>
      </c>
      <c r="L25" s="138">
        <v>7</v>
      </c>
      <c r="M25" s="139">
        <v>1</v>
      </c>
      <c r="N25" s="140">
        <v>15</v>
      </c>
      <c r="O25" s="141">
        <v>13</v>
      </c>
      <c r="P25" s="142">
        <v>9</v>
      </c>
      <c r="Q25" s="73">
        <v>9</v>
      </c>
      <c r="R25" s="159">
        <v>3</v>
      </c>
      <c r="S25" s="159">
        <v>2</v>
      </c>
      <c r="T25" s="74">
        <v>14</v>
      </c>
      <c r="U25" s="75">
        <v>13</v>
      </c>
      <c r="V25" s="143" t="s">
        <v>5</v>
      </c>
      <c r="W25" s="77" t="s">
        <v>5</v>
      </c>
      <c r="X25" s="104">
        <v>15</v>
      </c>
      <c r="Y25" s="155">
        <v>12</v>
      </c>
      <c r="Z25" s="85">
        <v>16</v>
      </c>
      <c r="AA25" s="86">
        <v>14</v>
      </c>
      <c r="AB25" s="147">
        <v>14</v>
      </c>
      <c r="AC25" s="84">
        <v>14</v>
      </c>
      <c r="AD25" s="78">
        <v>17</v>
      </c>
      <c r="AE25" s="5">
        <v>12</v>
      </c>
      <c r="AF25" s="148">
        <v>15</v>
      </c>
      <c r="AG25" s="88">
        <v>14</v>
      </c>
      <c r="AH25" s="89">
        <v>17</v>
      </c>
      <c r="AI25" s="90">
        <v>16</v>
      </c>
      <c r="AJ25" s="82">
        <v>16</v>
      </c>
      <c r="AK25" s="82">
        <v>14</v>
      </c>
      <c r="AL25" s="149">
        <v>13</v>
      </c>
      <c r="AM25" s="149">
        <v>10</v>
      </c>
      <c r="AN25" s="150">
        <v>17</v>
      </c>
      <c r="AO25" s="93">
        <v>14</v>
      </c>
      <c r="AP25" s="6">
        <v>5</v>
      </c>
      <c r="AQ25" s="290">
        <v>5</v>
      </c>
      <c r="AR25" s="94">
        <v>15</v>
      </c>
      <c r="AS25" s="94">
        <v>15</v>
      </c>
      <c r="AT25" s="95">
        <v>12</v>
      </c>
      <c r="AU25" s="95">
        <v>12</v>
      </c>
      <c r="AV25" s="96">
        <v>22</v>
      </c>
      <c r="AW25" s="151">
        <v>20</v>
      </c>
      <c r="AX25" s="152">
        <v>12</v>
      </c>
      <c r="AY25" s="156">
        <v>12</v>
      </c>
      <c r="AZ25" s="100">
        <v>7</v>
      </c>
      <c r="BA25" s="101">
        <v>7</v>
      </c>
      <c r="BB25" s="271">
        <v>12</v>
      </c>
      <c r="BC25" s="271">
        <v>13</v>
      </c>
      <c r="BD25" s="102">
        <v>11</v>
      </c>
      <c r="BE25" s="157">
        <v>9</v>
      </c>
      <c r="BF25" s="104">
        <v>10</v>
      </c>
      <c r="BG25" s="104">
        <v>11</v>
      </c>
      <c r="BH25" s="105">
        <v>12</v>
      </c>
      <c r="BI25" s="105">
        <v>13</v>
      </c>
      <c r="BJ25" s="106">
        <v>7</v>
      </c>
      <c r="BK25" s="107">
        <v>7</v>
      </c>
      <c r="BL25" s="5">
        <v>16</v>
      </c>
      <c r="BM25" s="5">
        <v>13</v>
      </c>
      <c r="BN25" s="6">
        <v>5</v>
      </c>
      <c r="BO25" s="13">
        <v>5</v>
      </c>
    </row>
    <row r="26" spans="1:67" x14ac:dyDescent="0.2">
      <c r="A26" s="12">
        <v>45800</v>
      </c>
      <c r="B26" s="160">
        <v>12</v>
      </c>
      <c r="C26" s="160">
        <v>12</v>
      </c>
      <c r="D26" s="5">
        <v>11</v>
      </c>
      <c r="E26" s="5">
        <v>11</v>
      </c>
      <c r="F26" s="161" t="s">
        <v>5</v>
      </c>
      <c r="G26" s="161" t="s">
        <v>5</v>
      </c>
      <c r="H26" s="64">
        <v>17</v>
      </c>
      <c r="I26" s="64">
        <v>17</v>
      </c>
      <c r="J26" s="194">
        <v>13</v>
      </c>
      <c r="K26" s="195">
        <v>13</v>
      </c>
      <c r="L26" s="162">
        <v>6</v>
      </c>
      <c r="M26" s="163">
        <v>36</v>
      </c>
      <c r="N26" s="164">
        <v>15</v>
      </c>
      <c r="O26" s="165">
        <v>15</v>
      </c>
      <c r="P26" s="142">
        <v>14</v>
      </c>
      <c r="Q26" s="166">
        <v>12</v>
      </c>
      <c r="R26" s="154">
        <v>9</v>
      </c>
      <c r="S26" s="154">
        <v>9</v>
      </c>
      <c r="T26" s="167">
        <v>16</v>
      </c>
      <c r="U26" s="168">
        <v>15</v>
      </c>
      <c r="V26" s="143">
        <v>18</v>
      </c>
      <c r="W26" s="77">
        <v>15</v>
      </c>
      <c r="X26" s="104">
        <v>7</v>
      </c>
      <c r="Y26" s="155">
        <v>6</v>
      </c>
      <c r="Z26" s="171">
        <v>25</v>
      </c>
      <c r="AA26" s="171">
        <v>22</v>
      </c>
      <c r="AB26" s="170">
        <v>7</v>
      </c>
      <c r="AC26" s="170">
        <v>7</v>
      </c>
      <c r="AD26" s="78"/>
      <c r="AE26" s="169">
        <v>13</v>
      </c>
      <c r="AF26" s="148">
        <v>11</v>
      </c>
      <c r="AG26" s="88">
        <v>10</v>
      </c>
      <c r="AH26" s="89">
        <v>8</v>
      </c>
      <c r="AI26" s="172">
        <v>7</v>
      </c>
      <c r="AJ26" s="82">
        <v>11</v>
      </c>
      <c r="AK26" s="82">
        <v>10</v>
      </c>
      <c r="AL26" s="173"/>
      <c r="AM26" s="173">
        <v>5</v>
      </c>
      <c r="AN26" s="150"/>
      <c r="AO26" s="93">
        <v>10</v>
      </c>
      <c r="AP26" s="291"/>
      <c r="AQ26" s="6">
        <v>8</v>
      </c>
      <c r="AR26" s="174">
        <v>15</v>
      </c>
      <c r="AS26" s="174">
        <v>13</v>
      </c>
      <c r="AT26" s="175">
        <v>26</v>
      </c>
      <c r="AU26" s="175">
        <v>25</v>
      </c>
      <c r="AV26" s="176">
        <v>23</v>
      </c>
      <c r="AW26" s="176">
        <v>20</v>
      </c>
      <c r="AX26" s="98">
        <v>10</v>
      </c>
      <c r="AY26" s="177">
        <v>10</v>
      </c>
      <c r="AZ26" s="178">
        <v>11</v>
      </c>
      <c r="BA26" s="179">
        <v>9</v>
      </c>
      <c r="BB26" s="271">
        <v>6</v>
      </c>
      <c r="BC26" s="271">
        <v>5</v>
      </c>
      <c r="BD26" s="196"/>
      <c r="BE26" s="103">
        <v>11</v>
      </c>
      <c r="BF26" s="160"/>
      <c r="BG26" s="160">
        <v>9</v>
      </c>
      <c r="BH26" s="105">
        <v>13</v>
      </c>
      <c r="BI26" s="180">
        <v>11</v>
      </c>
      <c r="BJ26" s="106">
        <v>17</v>
      </c>
      <c r="BK26" s="106">
        <v>15</v>
      </c>
      <c r="BL26" s="5">
        <v>16</v>
      </c>
      <c r="BM26" s="5">
        <v>15</v>
      </c>
      <c r="BN26" s="6">
        <v>12</v>
      </c>
      <c r="BO26" s="17">
        <v>11</v>
      </c>
    </row>
    <row r="27" spans="1:67" x14ac:dyDescent="0.2">
      <c r="A27" s="14"/>
      <c r="B27" s="15">
        <v>54</v>
      </c>
      <c r="C27" s="15">
        <v>51</v>
      </c>
      <c r="D27" s="15">
        <v>60</v>
      </c>
      <c r="E27" s="15">
        <v>54</v>
      </c>
      <c r="F27" s="15">
        <v>37</v>
      </c>
      <c r="G27" s="15">
        <v>35</v>
      </c>
      <c r="H27" s="182">
        <v>89</v>
      </c>
      <c r="I27" s="15">
        <v>87</v>
      </c>
      <c r="J27" s="183">
        <v>66</v>
      </c>
      <c r="K27" s="16">
        <v>65</v>
      </c>
      <c r="L27" s="15">
        <v>99</v>
      </c>
      <c r="M27" s="15">
        <v>105</v>
      </c>
      <c r="N27" s="15">
        <v>104</v>
      </c>
      <c r="O27" s="15">
        <v>93</v>
      </c>
      <c r="P27" s="15">
        <v>49</v>
      </c>
      <c r="Q27" s="15">
        <v>46</v>
      </c>
      <c r="R27" s="15">
        <v>34</v>
      </c>
      <c r="S27" s="15">
        <v>34</v>
      </c>
      <c r="T27" s="183">
        <v>72</v>
      </c>
      <c r="U27" s="16">
        <v>66</v>
      </c>
      <c r="V27" s="16">
        <v>40</v>
      </c>
      <c r="W27" s="15">
        <v>37</v>
      </c>
      <c r="X27" s="16">
        <v>71</v>
      </c>
      <c r="Y27" s="15">
        <v>59</v>
      </c>
      <c r="Z27" s="16">
        <v>87</v>
      </c>
      <c r="AA27" s="15">
        <v>77</v>
      </c>
      <c r="AB27" s="16">
        <v>64</v>
      </c>
      <c r="AC27" s="15">
        <v>63</v>
      </c>
      <c r="AD27" s="16">
        <v>48</v>
      </c>
      <c r="AE27" s="15">
        <v>55</v>
      </c>
      <c r="AF27" s="16">
        <v>55</v>
      </c>
      <c r="AG27" s="15">
        <v>51</v>
      </c>
      <c r="AH27" s="16">
        <v>118</v>
      </c>
      <c r="AI27" s="15">
        <v>111</v>
      </c>
      <c r="AJ27" s="185">
        <v>60</v>
      </c>
      <c r="AK27" s="185">
        <v>53</v>
      </c>
      <c r="AL27" s="16">
        <v>52</v>
      </c>
      <c r="AM27" s="15">
        <v>51</v>
      </c>
      <c r="AN27" s="16">
        <v>44</v>
      </c>
      <c r="AO27" s="15">
        <v>53</v>
      </c>
      <c r="AP27" s="16">
        <v>30</v>
      </c>
      <c r="AQ27" s="293">
        <v>36</v>
      </c>
      <c r="AR27" s="16">
        <v>102</v>
      </c>
      <c r="AS27" s="15">
        <v>100</v>
      </c>
      <c r="AT27" s="16">
        <v>98</v>
      </c>
      <c r="AU27" s="15">
        <v>88</v>
      </c>
      <c r="AV27" s="16">
        <v>102</v>
      </c>
      <c r="AW27" s="15">
        <v>95</v>
      </c>
      <c r="AX27" s="188">
        <v>42</v>
      </c>
      <c r="AY27" s="189">
        <v>41</v>
      </c>
      <c r="AZ27" s="15">
        <v>47</v>
      </c>
      <c r="BA27" s="190">
        <v>46</v>
      </c>
      <c r="BB27" s="15">
        <v>40</v>
      </c>
      <c r="BC27" s="15">
        <v>38</v>
      </c>
      <c r="BD27" s="15">
        <v>41</v>
      </c>
      <c r="BE27" s="187">
        <v>48</v>
      </c>
      <c r="BF27" s="15">
        <v>35</v>
      </c>
      <c r="BG27" s="15">
        <v>49</v>
      </c>
      <c r="BH27" s="15">
        <v>80</v>
      </c>
      <c r="BI27" s="15">
        <v>73</v>
      </c>
      <c r="BJ27" s="182">
        <v>52</v>
      </c>
      <c r="BK27" s="15">
        <v>51</v>
      </c>
      <c r="BL27" s="15">
        <v>105</v>
      </c>
      <c r="BM27" s="15">
        <v>96</v>
      </c>
      <c r="BN27" s="16">
        <v>52</v>
      </c>
      <c r="BO27" s="15">
        <v>50</v>
      </c>
    </row>
    <row r="28" spans="1:67" x14ac:dyDescent="0.2">
      <c r="A28" s="12">
        <v>45803</v>
      </c>
      <c r="B28" s="61" t="s">
        <v>5</v>
      </c>
      <c r="C28" s="61" t="s">
        <v>5</v>
      </c>
      <c r="D28" s="5" t="s">
        <v>5</v>
      </c>
      <c r="E28" s="5" t="s">
        <v>5</v>
      </c>
      <c r="F28" s="63" t="s">
        <v>5</v>
      </c>
      <c r="G28" s="63" t="s">
        <v>5</v>
      </c>
      <c r="H28" s="136" t="s">
        <v>5</v>
      </c>
      <c r="I28" s="136" t="s">
        <v>5</v>
      </c>
      <c r="J28" s="66" t="s">
        <v>5</v>
      </c>
      <c r="K28" s="137" t="s">
        <v>5</v>
      </c>
      <c r="L28" s="138" t="s">
        <v>5</v>
      </c>
      <c r="M28" s="139" t="s">
        <v>5</v>
      </c>
      <c r="N28" s="140" t="s">
        <v>5</v>
      </c>
      <c r="O28" s="141" t="s">
        <v>5</v>
      </c>
      <c r="P28" s="142" t="s">
        <v>5</v>
      </c>
      <c r="Q28" s="73" t="s">
        <v>5</v>
      </c>
      <c r="R28" s="154" t="s">
        <v>5</v>
      </c>
      <c r="S28" s="154" t="s">
        <v>5</v>
      </c>
      <c r="T28" s="74" t="s">
        <v>5</v>
      </c>
      <c r="U28" s="75" t="s">
        <v>5</v>
      </c>
      <c r="V28" s="143" t="s">
        <v>5</v>
      </c>
      <c r="W28" s="77" t="s">
        <v>5</v>
      </c>
      <c r="X28" s="104" t="s">
        <v>5</v>
      </c>
      <c r="Y28" s="155" t="s">
        <v>5</v>
      </c>
      <c r="Z28" s="85" t="s">
        <v>5</v>
      </c>
      <c r="AA28" s="86" t="s">
        <v>5</v>
      </c>
      <c r="AB28" s="147" t="s">
        <v>5</v>
      </c>
      <c r="AC28" s="84" t="s">
        <v>5</v>
      </c>
      <c r="AD28" s="78" t="s">
        <v>5</v>
      </c>
      <c r="AE28" s="5" t="s">
        <v>5</v>
      </c>
      <c r="AF28" s="148" t="s">
        <v>5</v>
      </c>
      <c r="AG28" s="88" t="s">
        <v>5</v>
      </c>
      <c r="AH28" s="89" t="s">
        <v>5</v>
      </c>
      <c r="AI28" s="90" t="s">
        <v>5</v>
      </c>
      <c r="AJ28" s="82" t="s">
        <v>5</v>
      </c>
      <c r="AK28" s="82" t="s">
        <v>5</v>
      </c>
      <c r="AL28" s="149" t="s">
        <v>5</v>
      </c>
      <c r="AM28" s="149" t="s">
        <v>5</v>
      </c>
      <c r="AN28" s="150" t="s">
        <v>5</v>
      </c>
      <c r="AO28" s="93" t="s">
        <v>5</v>
      </c>
      <c r="AP28" s="6" t="s">
        <v>5</v>
      </c>
      <c r="AQ28" s="13" t="s">
        <v>5</v>
      </c>
      <c r="AR28" s="94" t="s">
        <v>5</v>
      </c>
      <c r="AS28" s="94" t="s">
        <v>5</v>
      </c>
      <c r="AT28" s="95" t="s">
        <v>5</v>
      </c>
      <c r="AU28" s="95" t="s">
        <v>5</v>
      </c>
      <c r="AV28" s="96" t="s">
        <v>5</v>
      </c>
      <c r="AW28" s="151" t="s">
        <v>5</v>
      </c>
      <c r="AX28" s="152" t="s">
        <v>5</v>
      </c>
      <c r="AY28" s="156" t="s">
        <v>5</v>
      </c>
      <c r="AZ28" s="100" t="s">
        <v>5</v>
      </c>
      <c r="BA28" s="101" t="s">
        <v>5</v>
      </c>
      <c r="BB28" s="271" t="s">
        <v>5</v>
      </c>
      <c r="BC28" s="271" t="s">
        <v>5</v>
      </c>
      <c r="BD28" s="102" t="s">
        <v>5</v>
      </c>
      <c r="BE28" s="157" t="s">
        <v>5</v>
      </c>
      <c r="BF28" s="104" t="s">
        <v>5</v>
      </c>
      <c r="BG28" s="104" t="s">
        <v>5</v>
      </c>
      <c r="BH28" s="105" t="s">
        <v>5</v>
      </c>
      <c r="BI28" s="105" t="s">
        <v>5</v>
      </c>
      <c r="BJ28" s="106" t="s">
        <v>5</v>
      </c>
      <c r="BK28" s="107" t="s">
        <v>5</v>
      </c>
      <c r="BL28" s="5" t="s">
        <v>5</v>
      </c>
      <c r="BM28" s="5" t="s">
        <v>5</v>
      </c>
      <c r="BN28" s="6" t="s">
        <v>5</v>
      </c>
      <c r="BO28" s="13" t="s">
        <v>5</v>
      </c>
    </row>
    <row r="29" spans="1:67" x14ac:dyDescent="0.2">
      <c r="A29" s="12">
        <v>45804</v>
      </c>
      <c r="B29" s="61">
        <v>16</v>
      </c>
      <c r="C29" s="61">
        <v>16</v>
      </c>
      <c r="D29" s="5">
        <v>7</v>
      </c>
      <c r="E29" s="5">
        <v>5</v>
      </c>
      <c r="F29" s="63">
        <v>16</v>
      </c>
      <c r="G29" s="63">
        <v>15</v>
      </c>
      <c r="H29" s="136">
        <v>30</v>
      </c>
      <c r="I29" s="136">
        <v>28</v>
      </c>
      <c r="J29" s="66">
        <v>18</v>
      </c>
      <c r="K29" s="137">
        <v>18</v>
      </c>
      <c r="L29" s="138" t="s">
        <v>5</v>
      </c>
      <c r="M29" s="139" t="s">
        <v>5</v>
      </c>
      <c r="N29" s="140">
        <v>37</v>
      </c>
      <c r="O29" s="141">
        <v>32</v>
      </c>
      <c r="P29" s="142">
        <v>13</v>
      </c>
      <c r="Q29" s="73">
        <v>13</v>
      </c>
      <c r="R29" s="159">
        <v>7</v>
      </c>
      <c r="S29" s="159">
        <v>8</v>
      </c>
      <c r="T29" s="74">
        <v>10</v>
      </c>
      <c r="U29" s="75">
        <v>10</v>
      </c>
      <c r="V29" s="143">
        <v>16</v>
      </c>
      <c r="W29" s="77">
        <v>13</v>
      </c>
      <c r="X29" s="104">
        <v>21</v>
      </c>
      <c r="Y29" s="155">
        <v>17</v>
      </c>
      <c r="Z29" s="85">
        <v>11</v>
      </c>
      <c r="AA29" s="86">
        <v>10</v>
      </c>
      <c r="AB29" s="147">
        <v>29</v>
      </c>
      <c r="AC29" s="84">
        <v>24</v>
      </c>
      <c r="AD29" s="78" t="s">
        <v>5</v>
      </c>
      <c r="AE29" s="5" t="s">
        <v>5</v>
      </c>
      <c r="AF29" s="148" t="s">
        <v>5</v>
      </c>
      <c r="AG29" s="88" t="s">
        <v>5</v>
      </c>
      <c r="AH29" s="89">
        <v>24</v>
      </c>
      <c r="AI29" s="90">
        <v>20</v>
      </c>
      <c r="AJ29" s="82">
        <v>17</v>
      </c>
      <c r="AK29" s="82">
        <v>14</v>
      </c>
      <c r="AL29" s="149">
        <v>21</v>
      </c>
      <c r="AM29" s="149">
        <v>17</v>
      </c>
      <c r="AN29" s="150">
        <v>8</v>
      </c>
      <c r="AO29" s="93">
        <v>8</v>
      </c>
      <c r="AP29" s="6">
        <v>13</v>
      </c>
      <c r="AQ29" s="13">
        <v>15</v>
      </c>
      <c r="AR29" s="94">
        <v>32</v>
      </c>
      <c r="AS29" s="94">
        <v>31</v>
      </c>
      <c r="AT29" s="95">
        <v>19</v>
      </c>
      <c r="AU29" s="95">
        <v>16</v>
      </c>
      <c r="AV29" s="96">
        <v>26</v>
      </c>
      <c r="AW29" s="151">
        <v>22</v>
      </c>
      <c r="AX29" s="152">
        <v>14</v>
      </c>
      <c r="AY29" s="156">
        <v>13</v>
      </c>
      <c r="AZ29" s="100">
        <v>14</v>
      </c>
      <c r="BA29" s="101">
        <v>12</v>
      </c>
      <c r="BB29" s="271">
        <v>6</v>
      </c>
      <c r="BC29" s="271">
        <v>5</v>
      </c>
      <c r="BD29" s="102">
        <v>20</v>
      </c>
      <c r="BE29" s="157">
        <v>19</v>
      </c>
      <c r="BF29" s="104">
        <v>4</v>
      </c>
      <c r="BG29" s="104">
        <v>4</v>
      </c>
      <c r="BH29" s="105">
        <v>26</v>
      </c>
      <c r="BI29" s="105">
        <v>25</v>
      </c>
      <c r="BJ29" s="106">
        <v>13</v>
      </c>
      <c r="BK29" s="107">
        <v>13</v>
      </c>
      <c r="BL29" s="5">
        <v>30</v>
      </c>
      <c r="BM29" s="5">
        <v>27</v>
      </c>
      <c r="BN29" s="6">
        <v>15</v>
      </c>
      <c r="BO29" s="13">
        <v>13</v>
      </c>
    </row>
    <row r="30" spans="1:67" x14ac:dyDescent="0.2">
      <c r="A30" s="12">
        <v>45805</v>
      </c>
      <c r="B30" s="61">
        <v>6</v>
      </c>
      <c r="C30" s="61">
        <v>6</v>
      </c>
      <c r="D30" s="5">
        <v>16</v>
      </c>
      <c r="E30" s="5">
        <v>16</v>
      </c>
      <c r="F30" s="63">
        <v>13</v>
      </c>
      <c r="G30" s="63">
        <v>13</v>
      </c>
      <c r="H30" s="136">
        <v>6</v>
      </c>
      <c r="I30" s="136">
        <v>5</v>
      </c>
      <c r="J30" s="66">
        <v>7</v>
      </c>
      <c r="K30" s="137">
        <v>7</v>
      </c>
      <c r="L30" s="138">
        <v>45</v>
      </c>
      <c r="M30" s="139">
        <v>38</v>
      </c>
      <c r="N30" s="140">
        <v>30</v>
      </c>
      <c r="O30" s="141">
        <v>27</v>
      </c>
      <c r="P30" s="142">
        <v>5</v>
      </c>
      <c r="Q30" s="73">
        <v>5</v>
      </c>
      <c r="R30" s="159">
        <v>12</v>
      </c>
      <c r="S30" s="159">
        <v>10</v>
      </c>
      <c r="T30" s="74">
        <v>18</v>
      </c>
      <c r="U30" s="75">
        <v>17</v>
      </c>
      <c r="V30" s="143">
        <v>10</v>
      </c>
      <c r="W30" s="77">
        <v>8</v>
      </c>
      <c r="X30" s="104">
        <v>14</v>
      </c>
      <c r="Y30" s="155">
        <v>13</v>
      </c>
      <c r="Z30" s="85">
        <v>22</v>
      </c>
      <c r="AA30" s="86">
        <v>20</v>
      </c>
      <c r="AB30" s="147">
        <v>32</v>
      </c>
      <c r="AC30" s="84">
        <v>28</v>
      </c>
      <c r="AD30" s="78" t="s">
        <v>5</v>
      </c>
      <c r="AE30" s="5" t="s">
        <v>5</v>
      </c>
      <c r="AF30" s="148" t="s">
        <v>5</v>
      </c>
      <c r="AG30" s="88" t="s">
        <v>5</v>
      </c>
      <c r="AH30" s="89">
        <v>6</v>
      </c>
      <c r="AI30" s="90">
        <v>6</v>
      </c>
      <c r="AJ30" s="82">
        <v>17</v>
      </c>
      <c r="AK30" s="82">
        <v>14</v>
      </c>
      <c r="AL30" s="149">
        <v>17</v>
      </c>
      <c r="AM30" s="149">
        <v>15</v>
      </c>
      <c r="AN30" s="150">
        <v>15</v>
      </c>
      <c r="AO30" s="93">
        <v>16</v>
      </c>
      <c r="AP30" s="6">
        <v>5</v>
      </c>
      <c r="AQ30" s="13">
        <v>5</v>
      </c>
      <c r="AR30" s="94">
        <v>21</v>
      </c>
      <c r="AS30" s="94">
        <v>21</v>
      </c>
      <c r="AT30" s="95">
        <v>26</v>
      </c>
      <c r="AU30" s="95">
        <v>25</v>
      </c>
      <c r="AV30" s="96">
        <v>21</v>
      </c>
      <c r="AW30" s="151">
        <v>21</v>
      </c>
      <c r="AX30" s="152">
        <v>6</v>
      </c>
      <c r="AY30" s="156">
        <v>6</v>
      </c>
      <c r="AZ30" s="100">
        <v>12</v>
      </c>
      <c r="BA30" s="101">
        <v>10</v>
      </c>
      <c r="BB30" s="271">
        <v>9</v>
      </c>
      <c r="BC30" s="271">
        <v>9</v>
      </c>
      <c r="BD30" s="102">
        <v>7</v>
      </c>
      <c r="BE30" s="157">
        <v>7</v>
      </c>
      <c r="BF30" s="104" t="s">
        <v>5</v>
      </c>
      <c r="BG30" s="104" t="s">
        <v>5</v>
      </c>
      <c r="BH30" s="105">
        <v>29</v>
      </c>
      <c r="BI30" s="105">
        <v>25</v>
      </c>
      <c r="BJ30" s="106">
        <v>15</v>
      </c>
      <c r="BK30" s="107">
        <v>16</v>
      </c>
      <c r="BL30" s="5">
        <v>13</v>
      </c>
      <c r="BM30" s="5">
        <v>11</v>
      </c>
      <c r="BN30" s="6">
        <v>15</v>
      </c>
      <c r="BO30" s="13">
        <v>13</v>
      </c>
    </row>
    <row r="31" spans="1:67" x14ac:dyDescent="0.2">
      <c r="A31" s="12">
        <v>45806</v>
      </c>
      <c r="B31" s="61">
        <v>14</v>
      </c>
      <c r="C31" s="61">
        <v>13</v>
      </c>
      <c r="D31" s="5">
        <v>12</v>
      </c>
      <c r="E31" s="5">
        <v>11</v>
      </c>
      <c r="F31" s="63">
        <v>4</v>
      </c>
      <c r="G31" s="63">
        <v>5</v>
      </c>
      <c r="H31" s="136">
        <v>27</v>
      </c>
      <c r="I31" s="136">
        <v>26</v>
      </c>
      <c r="J31" s="66">
        <v>15</v>
      </c>
      <c r="K31" s="137">
        <v>14</v>
      </c>
      <c r="L31" s="138" t="s">
        <v>5</v>
      </c>
      <c r="M31" s="139" t="s">
        <v>5</v>
      </c>
      <c r="N31" s="140">
        <v>13</v>
      </c>
      <c r="O31" s="141">
        <v>11</v>
      </c>
      <c r="P31" s="142">
        <v>10</v>
      </c>
      <c r="Q31" s="73">
        <v>10</v>
      </c>
      <c r="R31" s="159">
        <v>3</v>
      </c>
      <c r="S31" s="159">
        <v>2</v>
      </c>
      <c r="T31" s="74">
        <v>18</v>
      </c>
      <c r="U31" s="75">
        <v>14</v>
      </c>
      <c r="V31" s="143">
        <v>11</v>
      </c>
      <c r="W31" s="77">
        <v>10</v>
      </c>
      <c r="X31" s="104">
        <v>8</v>
      </c>
      <c r="Y31" s="155">
        <v>6</v>
      </c>
      <c r="Z31" s="85">
        <v>19</v>
      </c>
      <c r="AA31" s="86">
        <v>16</v>
      </c>
      <c r="AB31" s="147">
        <v>16</v>
      </c>
      <c r="AC31" s="84">
        <v>14</v>
      </c>
      <c r="AD31" s="78" t="s">
        <v>5</v>
      </c>
      <c r="AE31" s="5" t="s">
        <v>5</v>
      </c>
      <c r="AF31" s="148" t="s">
        <v>5</v>
      </c>
      <c r="AG31" s="88" t="s">
        <v>5</v>
      </c>
      <c r="AH31" s="89">
        <v>35</v>
      </c>
      <c r="AI31" s="90">
        <v>30</v>
      </c>
      <c r="AJ31" s="82">
        <v>17</v>
      </c>
      <c r="AK31" s="82">
        <v>15</v>
      </c>
      <c r="AL31" s="149">
        <v>8</v>
      </c>
      <c r="AM31" s="149">
        <v>7</v>
      </c>
      <c r="AN31" s="150">
        <v>13</v>
      </c>
      <c r="AO31" s="93">
        <v>13</v>
      </c>
      <c r="AP31" s="6">
        <v>9</v>
      </c>
      <c r="AQ31" s="13">
        <v>9</v>
      </c>
      <c r="AR31" s="94">
        <v>10</v>
      </c>
      <c r="AS31" s="94">
        <v>8</v>
      </c>
      <c r="AT31" s="95">
        <v>18</v>
      </c>
      <c r="AU31" s="95">
        <v>17</v>
      </c>
      <c r="AV31" s="96">
        <v>25</v>
      </c>
      <c r="AW31" s="151">
        <v>20</v>
      </c>
      <c r="AX31" s="152">
        <v>13</v>
      </c>
      <c r="AY31" s="156">
        <v>14</v>
      </c>
      <c r="AZ31" s="100">
        <v>8</v>
      </c>
      <c r="BA31" s="101">
        <v>7</v>
      </c>
      <c r="BB31" s="271">
        <v>12</v>
      </c>
      <c r="BC31" s="271">
        <v>12</v>
      </c>
      <c r="BD31" s="102">
        <v>17</v>
      </c>
      <c r="BE31" s="157">
        <v>15</v>
      </c>
      <c r="BF31" s="104" t="s">
        <v>5</v>
      </c>
      <c r="BG31" s="104" t="s">
        <v>5</v>
      </c>
      <c r="BH31" s="105">
        <v>12</v>
      </c>
      <c r="BI31" s="105">
        <v>11</v>
      </c>
      <c r="BJ31" s="106">
        <v>9</v>
      </c>
      <c r="BK31" s="107">
        <v>9</v>
      </c>
      <c r="BL31" s="5">
        <v>22</v>
      </c>
      <c r="BM31" s="5">
        <v>20</v>
      </c>
      <c r="BN31" s="6">
        <v>7</v>
      </c>
      <c r="BO31" s="13">
        <v>6</v>
      </c>
    </row>
    <row r="32" spans="1:67" x14ac:dyDescent="0.2">
      <c r="A32" s="12">
        <v>45807</v>
      </c>
      <c r="B32" s="61">
        <v>15</v>
      </c>
      <c r="C32" s="61">
        <v>14</v>
      </c>
      <c r="D32" s="5">
        <v>14</v>
      </c>
      <c r="E32" s="5">
        <v>10</v>
      </c>
      <c r="F32" s="63">
        <v>11</v>
      </c>
      <c r="G32" s="63">
        <v>8</v>
      </c>
      <c r="H32" s="136">
        <v>27</v>
      </c>
      <c r="I32" s="136">
        <v>27</v>
      </c>
      <c r="J32" s="66">
        <v>13</v>
      </c>
      <c r="K32" s="137">
        <v>13</v>
      </c>
      <c r="L32" s="138">
        <v>44</v>
      </c>
      <c r="M32" s="139">
        <v>47</v>
      </c>
      <c r="N32" s="140">
        <v>30</v>
      </c>
      <c r="O32" s="141">
        <v>25</v>
      </c>
      <c r="P32" s="142">
        <v>13</v>
      </c>
      <c r="Q32" s="73">
        <v>13</v>
      </c>
      <c r="R32" s="159">
        <v>12</v>
      </c>
      <c r="S32" s="159">
        <v>12</v>
      </c>
      <c r="T32" s="74">
        <v>20</v>
      </c>
      <c r="U32" s="75">
        <v>17</v>
      </c>
      <c r="V32" s="143">
        <v>21</v>
      </c>
      <c r="W32" s="77">
        <v>18</v>
      </c>
      <c r="X32" s="104">
        <v>20</v>
      </c>
      <c r="Y32" s="155">
        <v>14</v>
      </c>
      <c r="Z32" s="85">
        <v>22</v>
      </c>
      <c r="AA32" s="86">
        <v>20</v>
      </c>
      <c r="AB32" s="147">
        <v>40</v>
      </c>
      <c r="AC32" s="84">
        <v>32</v>
      </c>
      <c r="AD32" s="78" t="s">
        <v>5</v>
      </c>
      <c r="AE32" s="5" t="s">
        <v>5</v>
      </c>
      <c r="AF32" s="148" t="s">
        <v>5</v>
      </c>
      <c r="AG32" s="88" t="s">
        <v>5</v>
      </c>
      <c r="AH32" s="89">
        <v>35</v>
      </c>
      <c r="AI32" s="90">
        <v>32</v>
      </c>
      <c r="AJ32" s="82" t="s">
        <v>39</v>
      </c>
      <c r="AK32" s="82" t="s">
        <v>39</v>
      </c>
      <c r="AL32" s="149">
        <v>17</v>
      </c>
      <c r="AM32" s="149">
        <v>15</v>
      </c>
      <c r="AN32" s="150">
        <v>9</v>
      </c>
      <c r="AO32" s="93">
        <v>7</v>
      </c>
      <c r="AP32" s="6">
        <v>10</v>
      </c>
      <c r="AQ32" s="13">
        <v>9</v>
      </c>
      <c r="AR32" s="94">
        <v>22</v>
      </c>
      <c r="AS32" s="94">
        <v>21</v>
      </c>
      <c r="AT32" s="95">
        <v>18</v>
      </c>
      <c r="AU32" s="95">
        <v>16</v>
      </c>
      <c r="AV32" s="96">
        <v>25</v>
      </c>
      <c r="AW32" s="151">
        <v>23</v>
      </c>
      <c r="AX32" s="152">
        <v>9</v>
      </c>
      <c r="AY32" s="156">
        <v>8</v>
      </c>
      <c r="AZ32" s="100">
        <v>6</v>
      </c>
      <c r="BA32" s="101">
        <v>5</v>
      </c>
      <c r="BB32" s="271">
        <v>10</v>
      </c>
      <c r="BC32" s="271">
        <v>8</v>
      </c>
      <c r="BD32" s="102"/>
      <c r="BE32" s="157">
        <v>14</v>
      </c>
      <c r="BF32" s="104" t="s">
        <v>5</v>
      </c>
      <c r="BG32" s="104" t="s">
        <v>5</v>
      </c>
      <c r="BH32" s="105">
        <v>24</v>
      </c>
      <c r="BI32" s="105">
        <v>24</v>
      </c>
      <c r="BJ32" s="106">
        <v>14</v>
      </c>
      <c r="BK32" s="107">
        <v>14</v>
      </c>
      <c r="BL32" s="5">
        <v>24</v>
      </c>
      <c r="BM32" s="5">
        <v>23</v>
      </c>
      <c r="BN32" s="6">
        <v>16</v>
      </c>
      <c r="BO32" s="13">
        <v>15</v>
      </c>
    </row>
    <row r="33" spans="1:67" x14ac:dyDescent="0.2">
      <c r="A33" s="4"/>
      <c r="B33" s="15">
        <v>51</v>
      </c>
      <c r="C33" s="15">
        <v>49</v>
      </c>
      <c r="D33" s="15">
        <v>49</v>
      </c>
      <c r="E33" s="15">
        <v>42</v>
      </c>
      <c r="F33" s="15">
        <v>44</v>
      </c>
      <c r="G33" s="15">
        <v>41</v>
      </c>
      <c r="H33" s="182">
        <v>90</v>
      </c>
      <c r="I33" s="15">
        <v>86</v>
      </c>
      <c r="J33" s="183">
        <v>53</v>
      </c>
      <c r="K33" s="16">
        <v>52</v>
      </c>
      <c r="L33" s="15">
        <v>89</v>
      </c>
      <c r="M33" s="15">
        <v>85</v>
      </c>
      <c r="N33" s="15">
        <v>110</v>
      </c>
      <c r="O33" s="15">
        <v>95</v>
      </c>
      <c r="P33" s="15">
        <v>41</v>
      </c>
      <c r="Q33" s="15">
        <v>41</v>
      </c>
      <c r="R33" s="15">
        <v>34</v>
      </c>
      <c r="S33" s="15">
        <v>32</v>
      </c>
      <c r="T33" s="183">
        <v>66</v>
      </c>
      <c r="U33" s="16">
        <v>58</v>
      </c>
      <c r="V33" s="16">
        <v>58</v>
      </c>
      <c r="W33" s="15">
        <v>49</v>
      </c>
      <c r="X33" s="16">
        <v>63</v>
      </c>
      <c r="Y33" s="190">
        <v>50</v>
      </c>
      <c r="Z33" s="198">
        <v>74</v>
      </c>
      <c r="AA33" s="15">
        <v>66</v>
      </c>
      <c r="AB33" s="183">
        <v>117</v>
      </c>
      <c r="AC33" s="15">
        <v>98</v>
      </c>
      <c r="AD33" s="183">
        <v>0</v>
      </c>
      <c r="AE33" s="15">
        <v>0</v>
      </c>
      <c r="AF33" s="15">
        <v>0</v>
      </c>
      <c r="AG33" s="186">
        <v>0</v>
      </c>
      <c r="AH33" s="183">
        <v>100</v>
      </c>
      <c r="AI33" s="15">
        <v>88</v>
      </c>
      <c r="AJ33" s="185">
        <v>51</v>
      </c>
      <c r="AK33" s="185">
        <v>43</v>
      </c>
      <c r="AL33" s="15">
        <v>63</v>
      </c>
      <c r="AM33" s="15">
        <v>54</v>
      </c>
      <c r="AN33" s="15">
        <v>45</v>
      </c>
      <c r="AO33" s="187">
        <v>44</v>
      </c>
      <c r="AP33" s="15">
        <v>37</v>
      </c>
      <c r="AQ33" s="16">
        <v>38</v>
      </c>
      <c r="AR33" s="15">
        <v>85</v>
      </c>
      <c r="AS33" s="15">
        <v>81</v>
      </c>
      <c r="AT33" s="15">
        <v>81</v>
      </c>
      <c r="AU33" s="15">
        <v>74</v>
      </c>
      <c r="AV33" s="183">
        <v>97</v>
      </c>
      <c r="AW33" s="15">
        <v>86</v>
      </c>
      <c r="AX33" s="188">
        <v>42</v>
      </c>
      <c r="AY33" s="189">
        <v>41</v>
      </c>
      <c r="AZ33" s="15">
        <v>40</v>
      </c>
      <c r="BA33" s="190">
        <v>34</v>
      </c>
      <c r="BB33" s="15">
        <v>37</v>
      </c>
      <c r="BC33" s="15">
        <v>34</v>
      </c>
      <c r="BD33" s="15">
        <v>44</v>
      </c>
      <c r="BE33" s="187">
        <v>55</v>
      </c>
      <c r="BF33" s="15">
        <v>4</v>
      </c>
      <c r="BG33" s="15">
        <v>4</v>
      </c>
      <c r="BH33" s="15">
        <v>91</v>
      </c>
      <c r="BI33" s="15">
        <v>85</v>
      </c>
      <c r="BJ33" s="182">
        <v>51</v>
      </c>
      <c r="BK33" s="15">
        <v>52</v>
      </c>
      <c r="BL33" s="15">
        <v>89</v>
      </c>
      <c r="BM33" s="15">
        <v>81</v>
      </c>
      <c r="BN33" s="15">
        <v>53</v>
      </c>
      <c r="BO33" s="16">
        <v>47</v>
      </c>
    </row>
    <row r="34" spans="1:67" ht="17" thickBot="1" x14ac:dyDescent="0.25">
      <c r="A34" s="4"/>
      <c r="B34" s="199" t="s">
        <v>5</v>
      </c>
      <c r="C34" s="199" t="s">
        <v>5</v>
      </c>
      <c r="D34" s="18" t="s">
        <v>5</v>
      </c>
      <c r="E34" s="18" t="s">
        <v>5</v>
      </c>
      <c r="F34" s="200" t="s">
        <v>5</v>
      </c>
      <c r="G34" s="200" t="s">
        <v>5</v>
      </c>
      <c r="H34" s="201" t="s">
        <v>5</v>
      </c>
      <c r="I34" s="201" t="s">
        <v>5</v>
      </c>
      <c r="J34" s="202" t="s">
        <v>5</v>
      </c>
      <c r="K34" s="203" t="s">
        <v>5</v>
      </c>
      <c r="L34" s="204" t="s">
        <v>5</v>
      </c>
      <c r="M34" s="205" t="s">
        <v>5</v>
      </c>
      <c r="N34" s="206" t="s">
        <v>5</v>
      </c>
      <c r="O34" s="207" t="s">
        <v>5</v>
      </c>
      <c r="P34" s="208" t="s">
        <v>5</v>
      </c>
      <c r="Q34" s="209" t="s">
        <v>5</v>
      </c>
      <c r="R34" s="246" t="s">
        <v>5</v>
      </c>
      <c r="S34" s="246" t="s">
        <v>5</v>
      </c>
      <c r="T34" s="210" t="s">
        <v>5</v>
      </c>
      <c r="U34" s="211"/>
      <c r="V34" s="212" t="s">
        <v>40</v>
      </c>
      <c r="W34" s="213"/>
      <c r="X34" s="216" t="s">
        <v>5</v>
      </c>
      <c r="Y34" s="217" t="s">
        <v>5</v>
      </c>
      <c r="Z34" s="221" t="s">
        <v>5</v>
      </c>
      <c r="AA34" s="222" t="s">
        <v>5</v>
      </c>
      <c r="AB34" s="219" t="s">
        <v>5</v>
      </c>
      <c r="AC34" s="220" t="s">
        <v>5</v>
      </c>
      <c r="AD34" s="214" t="s">
        <v>40</v>
      </c>
      <c r="AE34" s="215"/>
      <c r="AF34" s="223" t="s">
        <v>5</v>
      </c>
      <c r="AG34" s="224" t="s">
        <v>5</v>
      </c>
      <c r="AH34" s="225" t="s">
        <v>5</v>
      </c>
      <c r="AI34" s="226" t="s">
        <v>5</v>
      </c>
      <c r="AJ34" s="218" t="s">
        <v>5</v>
      </c>
      <c r="AK34" s="218" t="s">
        <v>5</v>
      </c>
      <c r="AL34" s="227" t="s">
        <v>5</v>
      </c>
      <c r="AM34" s="227" t="s">
        <v>5</v>
      </c>
      <c r="AN34" s="228" t="s">
        <v>5</v>
      </c>
      <c r="AO34" s="229" t="s">
        <v>5</v>
      </c>
      <c r="AP34" s="19" t="s">
        <v>5</v>
      </c>
      <c r="AQ34" s="20"/>
      <c r="AR34" s="230" t="s">
        <v>5</v>
      </c>
      <c r="AS34" s="230" t="s">
        <v>5</v>
      </c>
      <c r="AT34" s="231" t="s">
        <v>5</v>
      </c>
      <c r="AU34" s="231" t="s">
        <v>5</v>
      </c>
      <c r="AV34" s="232" t="s">
        <v>5</v>
      </c>
      <c r="AW34" s="233" t="s">
        <v>5</v>
      </c>
      <c r="AX34" s="234" t="s">
        <v>5</v>
      </c>
      <c r="AY34" s="235" t="s">
        <v>5</v>
      </c>
      <c r="AZ34" s="236" t="s">
        <v>5</v>
      </c>
      <c r="BA34" s="237" t="s">
        <v>5</v>
      </c>
      <c r="BB34" s="274" t="s">
        <v>5</v>
      </c>
      <c r="BC34" s="274" t="s">
        <v>5</v>
      </c>
      <c r="BD34" s="238" t="s">
        <v>5</v>
      </c>
      <c r="BE34" s="239" t="s">
        <v>5</v>
      </c>
      <c r="BF34" s="240" t="s">
        <v>5</v>
      </c>
      <c r="BG34" s="240" t="s">
        <v>40</v>
      </c>
      <c r="BH34" s="241" t="s">
        <v>5</v>
      </c>
      <c r="BI34" s="241" t="s">
        <v>5</v>
      </c>
      <c r="BJ34" s="242" t="s">
        <v>5</v>
      </c>
      <c r="BK34" s="243" t="s">
        <v>5</v>
      </c>
      <c r="BL34" s="18" t="s">
        <v>5</v>
      </c>
      <c r="BM34" s="18" t="s">
        <v>5</v>
      </c>
      <c r="BN34" s="19" t="s">
        <v>5</v>
      </c>
      <c r="BO34" s="20"/>
    </row>
    <row r="35" spans="1:67" ht="18" thickTop="1" thickBot="1" x14ac:dyDescent="0.25">
      <c r="A35" s="21" t="s">
        <v>6</v>
      </c>
      <c r="B35" s="23">
        <v>232</v>
      </c>
      <c r="C35" s="23">
        <v>221</v>
      </c>
      <c r="D35" s="22">
        <v>264</v>
      </c>
      <c r="E35" s="23">
        <v>232</v>
      </c>
      <c r="F35" s="23">
        <v>191</v>
      </c>
      <c r="G35" s="23">
        <v>180</v>
      </c>
      <c r="H35" s="23">
        <v>411</v>
      </c>
      <c r="I35" s="23">
        <v>391</v>
      </c>
      <c r="J35" s="247">
        <v>274</v>
      </c>
      <c r="K35" s="24">
        <v>253</v>
      </c>
      <c r="L35" s="23">
        <v>482</v>
      </c>
      <c r="M35" s="23">
        <v>448</v>
      </c>
      <c r="N35" s="23">
        <v>487</v>
      </c>
      <c r="O35" s="23">
        <v>435</v>
      </c>
      <c r="P35" s="23">
        <v>201</v>
      </c>
      <c r="Q35" s="23">
        <v>188</v>
      </c>
      <c r="R35" s="23">
        <v>133</v>
      </c>
      <c r="S35" s="23">
        <v>119</v>
      </c>
      <c r="T35" s="247">
        <v>312</v>
      </c>
      <c r="U35" s="24">
        <v>280</v>
      </c>
      <c r="V35" s="24">
        <v>212</v>
      </c>
      <c r="W35" s="23">
        <v>187</v>
      </c>
      <c r="X35" s="24">
        <v>300</v>
      </c>
      <c r="Y35" s="250">
        <v>250</v>
      </c>
      <c r="Z35" s="22">
        <v>350</v>
      </c>
      <c r="AA35" s="23">
        <v>319</v>
      </c>
      <c r="AB35" s="247">
        <v>343</v>
      </c>
      <c r="AC35" s="23">
        <v>313</v>
      </c>
      <c r="AD35" s="247">
        <v>172</v>
      </c>
      <c r="AE35" s="23">
        <v>166</v>
      </c>
      <c r="AF35" s="24">
        <v>132</v>
      </c>
      <c r="AG35" s="250">
        <v>112</v>
      </c>
      <c r="AH35" s="247">
        <v>513</v>
      </c>
      <c r="AI35" s="23">
        <v>474</v>
      </c>
      <c r="AJ35" s="248">
        <v>240</v>
      </c>
      <c r="AK35" s="249">
        <v>212</v>
      </c>
      <c r="AL35" s="23">
        <v>255</v>
      </c>
      <c r="AM35" s="23">
        <v>242</v>
      </c>
      <c r="AN35" s="251">
        <v>213</v>
      </c>
      <c r="AO35" s="252">
        <v>218</v>
      </c>
      <c r="AP35" s="23">
        <v>131</v>
      </c>
      <c r="AQ35" s="24">
        <v>133</v>
      </c>
      <c r="AR35" s="23">
        <v>398</v>
      </c>
      <c r="AS35" s="23">
        <v>378</v>
      </c>
      <c r="AT35" s="23">
        <v>384</v>
      </c>
      <c r="AU35" s="24">
        <v>351</v>
      </c>
      <c r="AV35" s="22">
        <v>470</v>
      </c>
      <c r="AW35" s="23">
        <v>423</v>
      </c>
      <c r="AX35" s="253">
        <v>195</v>
      </c>
      <c r="AY35" s="254">
        <v>179</v>
      </c>
      <c r="AZ35" s="23">
        <v>204</v>
      </c>
      <c r="BA35" s="250">
        <v>188</v>
      </c>
      <c r="BB35" s="247">
        <v>167</v>
      </c>
      <c r="BC35" s="24">
        <v>163</v>
      </c>
      <c r="BD35" s="255">
        <v>211</v>
      </c>
      <c r="BE35" s="252">
        <v>227</v>
      </c>
      <c r="BF35" s="23">
        <v>169</v>
      </c>
      <c r="BG35" s="23">
        <v>176</v>
      </c>
      <c r="BH35" s="23">
        <v>341</v>
      </c>
      <c r="BI35" s="23">
        <v>315</v>
      </c>
      <c r="BJ35" s="22">
        <v>202</v>
      </c>
      <c r="BK35" s="23">
        <v>198</v>
      </c>
      <c r="BL35" s="22">
        <v>480</v>
      </c>
      <c r="BM35" s="23">
        <v>429</v>
      </c>
      <c r="BN35" s="23">
        <v>217</v>
      </c>
      <c r="BO35" s="24">
        <v>197</v>
      </c>
    </row>
    <row r="36" spans="1:67" ht="18" thickTop="1" thickBot="1" x14ac:dyDescent="0.25">
      <c r="A36" s="25" t="s">
        <v>7</v>
      </c>
      <c r="B36" s="28"/>
      <c r="C36" s="257">
        <v>0.95299999999999996</v>
      </c>
      <c r="D36" s="26"/>
      <c r="E36" s="27">
        <v>0.879</v>
      </c>
      <c r="F36" s="28"/>
      <c r="G36" s="257">
        <v>0.94199999999999995</v>
      </c>
      <c r="H36" s="28"/>
      <c r="I36" s="257">
        <v>0.95099999999999996</v>
      </c>
      <c r="J36" s="258"/>
      <c r="K36" s="29">
        <v>0.92300000000000004</v>
      </c>
      <c r="L36" s="28"/>
      <c r="M36" s="257">
        <v>0.92900000000000005</v>
      </c>
      <c r="N36" s="28"/>
      <c r="O36" s="257">
        <v>0.89300000000000002</v>
      </c>
      <c r="P36" s="28"/>
      <c r="Q36" s="257">
        <v>0.93500000000000005</v>
      </c>
      <c r="R36" s="263"/>
      <c r="S36" s="257">
        <v>0.89500000000000002</v>
      </c>
      <c r="T36" s="258"/>
      <c r="U36" s="29">
        <v>0.89700000000000002</v>
      </c>
      <c r="V36" s="259"/>
      <c r="W36" s="257">
        <v>0.88200000000000001</v>
      </c>
      <c r="X36" s="28"/>
      <c r="Y36" s="260">
        <v>0.83299999999999996</v>
      </c>
      <c r="Z36" s="28"/>
      <c r="AA36" s="257">
        <v>0.91100000000000003</v>
      </c>
      <c r="AB36" s="258"/>
      <c r="AC36" s="257">
        <v>0.91300000000000003</v>
      </c>
      <c r="AD36" s="258"/>
      <c r="AE36" s="257">
        <v>0.96499999999999997</v>
      </c>
      <c r="AF36" s="28"/>
      <c r="AG36" s="260">
        <v>0.84799999999999998</v>
      </c>
      <c r="AH36" s="258"/>
      <c r="AI36" s="257">
        <v>0.92400000000000004</v>
      </c>
      <c r="AJ36" s="261"/>
      <c r="AK36" s="262">
        <v>0.88300000000000001</v>
      </c>
      <c r="AL36" s="28"/>
      <c r="AM36" s="257">
        <v>0.94899999999999995</v>
      </c>
      <c r="AN36" s="263"/>
      <c r="AO36" s="264">
        <v>1.0229999999999999</v>
      </c>
      <c r="AP36" s="28"/>
      <c r="AQ36" s="29">
        <v>1.0149999999999999</v>
      </c>
      <c r="AR36" s="28"/>
      <c r="AS36" s="257">
        <v>0.95</v>
      </c>
      <c r="AT36" s="28"/>
      <c r="AU36" s="29">
        <v>0.91400000000000003</v>
      </c>
      <c r="AV36" s="26"/>
      <c r="AW36" s="257">
        <v>0.9</v>
      </c>
      <c r="AX36" s="265"/>
      <c r="AY36" s="266">
        <v>0.91800000000000004</v>
      </c>
      <c r="AZ36" s="263"/>
      <c r="BA36" s="260">
        <v>0.92200000000000004</v>
      </c>
      <c r="BB36" s="259"/>
      <c r="BC36" s="29">
        <v>0.97599999999999998</v>
      </c>
      <c r="BD36" s="267"/>
      <c r="BE36" s="264">
        <v>1.0760000000000001</v>
      </c>
      <c r="BF36" s="28"/>
      <c r="BG36" s="257">
        <v>1.0409999999999999</v>
      </c>
      <c r="BH36" s="28"/>
      <c r="BI36" s="257">
        <v>0.92400000000000004</v>
      </c>
      <c r="BJ36" s="26"/>
      <c r="BK36" s="257">
        <v>0.98</v>
      </c>
      <c r="BL36" s="26"/>
      <c r="BM36" s="27">
        <v>0.89400000000000002</v>
      </c>
      <c r="BN36" s="28"/>
      <c r="BO36" s="29">
        <v>0.90800000000000003</v>
      </c>
    </row>
    <row r="37" spans="1:67" ht="17" thickTop="1" x14ac:dyDescent="0.2"/>
    <row r="41" spans="1:67" x14ac:dyDescent="0.2">
      <c r="A41" t="s">
        <v>0</v>
      </c>
    </row>
    <row r="42" spans="1:67" x14ac:dyDescent="0.2">
      <c r="A42" t="s">
        <v>8</v>
      </c>
    </row>
    <row r="43" spans="1:67" x14ac:dyDescent="0.2">
      <c r="A43" t="s">
        <v>9</v>
      </c>
    </row>
    <row r="44" spans="1:67" x14ac:dyDescent="0.2">
      <c r="A44" t="s">
        <v>10</v>
      </c>
    </row>
    <row r="45" spans="1:67" x14ac:dyDescent="0.2">
      <c r="A45" t="s">
        <v>11</v>
      </c>
    </row>
    <row r="46" spans="1:67" x14ac:dyDescent="0.2">
      <c r="A46" t="s">
        <v>12</v>
      </c>
    </row>
    <row r="47" spans="1:67" x14ac:dyDescent="0.2">
      <c r="A47" t="s">
        <v>13</v>
      </c>
    </row>
    <row r="48" spans="1:67" x14ac:dyDescent="0.2">
      <c r="A48" t="s">
        <v>14</v>
      </c>
    </row>
    <row r="49" spans="1:1" x14ac:dyDescent="0.2">
      <c r="A49" t="s">
        <v>15</v>
      </c>
    </row>
    <row r="50" spans="1:1" x14ac:dyDescent="0.2">
      <c r="A50" t="s">
        <v>38</v>
      </c>
    </row>
    <row r="51" spans="1:1" x14ac:dyDescent="0.2">
      <c r="A51" t="s">
        <v>16</v>
      </c>
    </row>
    <row r="52" spans="1:1" x14ac:dyDescent="0.2">
      <c r="A52" t="s">
        <v>17</v>
      </c>
    </row>
    <row r="53" spans="1:1" x14ac:dyDescent="0.2">
      <c r="A53" t="s">
        <v>19</v>
      </c>
    </row>
    <row r="54" spans="1:1" x14ac:dyDescent="0.2">
      <c r="A54" t="s">
        <v>22</v>
      </c>
    </row>
    <row r="55" spans="1:1" x14ac:dyDescent="0.2">
      <c r="A55" t="s">
        <v>21</v>
      </c>
    </row>
    <row r="56" spans="1:1" x14ac:dyDescent="0.2">
      <c r="A56" t="s">
        <v>45</v>
      </c>
    </row>
    <row r="57" spans="1:1" x14ac:dyDescent="0.2">
      <c r="A57" t="s">
        <v>83</v>
      </c>
    </row>
    <row r="58" spans="1:1" x14ac:dyDescent="0.2">
      <c r="A58" t="s">
        <v>41</v>
      </c>
    </row>
    <row r="59" spans="1:1" x14ac:dyDescent="0.2">
      <c r="A59" t="s">
        <v>47</v>
      </c>
    </row>
    <row r="60" spans="1:1" x14ac:dyDescent="0.2">
      <c r="A60" t="s">
        <v>25</v>
      </c>
    </row>
    <row r="61" spans="1:1" x14ac:dyDescent="0.2">
      <c r="A61" t="s">
        <v>26</v>
      </c>
    </row>
    <row r="62" spans="1:1" x14ac:dyDescent="0.2">
      <c r="A62" t="s">
        <v>82</v>
      </c>
    </row>
    <row r="63" spans="1:1" x14ac:dyDescent="0.2">
      <c r="A63" t="s">
        <v>27</v>
      </c>
    </row>
    <row r="64" spans="1:1" x14ac:dyDescent="0.2">
      <c r="A64" t="s">
        <v>28</v>
      </c>
    </row>
    <row r="65" spans="1:1" x14ac:dyDescent="0.2">
      <c r="A65" t="s">
        <v>29</v>
      </c>
    </row>
    <row r="66" spans="1:1" x14ac:dyDescent="0.2">
      <c r="A66" t="s">
        <v>31</v>
      </c>
    </row>
    <row r="67" spans="1:1" x14ac:dyDescent="0.2">
      <c r="A67" t="s">
        <v>32</v>
      </c>
    </row>
    <row r="68" spans="1:1" x14ac:dyDescent="0.2">
      <c r="A68" t="s">
        <v>42</v>
      </c>
    </row>
    <row r="69" spans="1:1" x14ac:dyDescent="0.2">
      <c r="A69" t="s">
        <v>33</v>
      </c>
    </row>
    <row r="70" spans="1:1" x14ac:dyDescent="0.2">
      <c r="A70" t="s">
        <v>34</v>
      </c>
    </row>
    <row r="71" spans="1:1" x14ac:dyDescent="0.2">
      <c r="A71" t="s">
        <v>35</v>
      </c>
    </row>
    <row r="72" spans="1:1" x14ac:dyDescent="0.2">
      <c r="A72" t="s">
        <v>36</v>
      </c>
    </row>
    <row r="73" spans="1:1" x14ac:dyDescent="0.2">
      <c r="A73" t="s">
        <v>1</v>
      </c>
    </row>
    <row r="74" spans="1:1" x14ac:dyDescent="0.2">
      <c r="A74" t="s">
        <v>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D7B20-D0BE-364D-A350-7B489E85C1DA}">
  <dimension ref="A1:BO78"/>
  <sheetViews>
    <sheetView workbookViewId="0">
      <selection activeCell="A46" sqref="A46:A78"/>
    </sheetView>
  </sheetViews>
  <sheetFormatPr baseColWidth="10" defaultRowHeight="16" x14ac:dyDescent="0.2"/>
  <sheetData>
    <row r="1" spans="1:67" ht="18" thickTop="1" thickBot="1" x14ac:dyDescent="0.25">
      <c r="A1" s="1" t="s">
        <v>0</v>
      </c>
      <c r="B1" s="30" t="s">
        <v>8</v>
      </c>
      <c r="C1" s="31" t="str">
        <f>B$1</f>
        <v>Megan</v>
      </c>
      <c r="D1" s="59" t="s">
        <v>86</v>
      </c>
      <c r="E1" s="31" t="str">
        <f>D$1</f>
        <v>Monica W</v>
      </c>
      <c r="F1" s="32" t="s">
        <v>9</v>
      </c>
      <c r="G1" s="31" t="str">
        <f>F$1</f>
        <v>Sarah Ford</v>
      </c>
      <c r="H1" s="33" t="s">
        <v>10</v>
      </c>
      <c r="I1" s="31" t="str">
        <f>H$1</f>
        <v>Greaney</v>
      </c>
      <c r="J1" s="34" t="s">
        <v>87</v>
      </c>
      <c r="K1" s="31" t="str">
        <f>J$1</f>
        <v>Chris C/Todd</v>
      </c>
      <c r="L1" s="297" t="s">
        <v>12</v>
      </c>
      <c r="M1" s="31" t="str">
        <f>L$1</f>
        <v>Paige</v>
      </c>
      <c r="N1" s="298" t="s">
        <v>13</v>
      </c>
      <c r="O1" s="31" t="str">
        <f>N$1</f>
        <v>Alan/Syd</v>
      </c>
      <c r="P1" s="299" t="s">
        <v>14</v>
      </c>
      <c r="Q1" s="31" t="str">
        <f>P$1</f>
        <v>Trey/Lizzie</v>
      </c>
      <c r="R1" s="294" t="s">
        <v>15</v>
      </c>
      <c r="S1" s="31" t="str">
        <f>R$1</f>
        <v>Kat</v>
      </c>
      <c r="T1" s="60" t="s">
        <v>38</v>
      </c>
      <c r="U1" s="31" t="str">
        <f>T$1</f>
        <v>Andrew</v>
      </c>
      <c r="V1" s="300" t="s">
        <v>16</v>
      </c>
      <c r="W1" s="31" t="str">
        <f>V$1</f>
        <v>Ashlee</v>
      </c>
      <c r="X1" s="301" t="s">
        <v>88</v>
      </c>
      <c r="Y1" s="31" t="str">
        <f>X$1</f>
        <v>Ryan/Sam</v>
      </c>
      <c r="Z1" s="302" t="s">
        <v>19</v>
      </c>
      <c r="AA1" s="31" t="str">
        <f>Z$1</f>
        <v>Caitlyn</v>
      </c>
      <c r="AB1" s="303" t="s">
        <v>22</v>
      </c>
      <c r="AC1" s="31" t="str">
        <f>AB$1</f>
        <v>Matt</v>
      </c>
      <c r="AD1" s="304" t="s">
        <v>89</v>
      </c>
      <c r="AE1" s="31" t="str">
        <f>AD$1</f>
        <v>Ashleigh/Talia</v>
      </c>
      <c r="AF1" s="46" t="s">
        <v>90</v>
      </c>
      <c r="AG1" s="31" t="str">
        <f>AF$1</f>
        <v>Danny Dilts</v>
      </c>
      <c r="AH1" s="305" t="s">
        <v>24</v>
      </c>
      <c r="AI1" s="31" t="str">
        <f>AH$1</f>
        <v>Tre/Jason</v>
      </c>
      <c r="AJ1" s="43" t="s">
        <v>47</v>
      </c>
      <c r="AK1" s="31" t="str">
        <f>AJ$1</f>
        <v>Hannah Dolfuss</v>
      </c>
      <c r="AL1" s="306" t="s">
        <v>25</v>
      </c>
      <c r="AM1" s="31" t="str">
        <f>AL$1</f>
        <v>Kevin</v>
      </c>
      <c r="AN1" s="307" t="s">
        <v>26</v>
      </c>
      <c r="AO1" s="31" t="str">
        <f>AN$1</f>
        <v>Charlee</v>
      </c>
      <c r="AP1" s="308" t="s">
        <v>82</v>
      </c>
      <c r="AQ1" s="31" t="str">
        <f>AP$1</f>
        <v>Kyle</v>
      </c>
      <c r="AR1" s="309" t="s">
        <v>27</v>
      </c>
      <c r="AS1" s="31" t="str">
        <f>AR$1</f>
        <v>Abby/Julia</v>
      </c>
      <c r="AT1" s="310" t="s">
        <v>28</v>
      </c>
      <c r="AU1" s="31" t="str">
        <f>AT$1</f>
        <v>Jackson/Candace</v>
      </c>
      <c r="AV1" s="311" t="s">
        <v>29</v>
      </c>
      <c r="AW1" s="31" t="str">
        <f>AV$1</f>
        <v>Ally-Devon</v>
      </c>
      <c r="AX1" s="312" t="s">
        <v>31</v>
      </c>
      <c r="AY1" s="31" t="str">
        <f>AX$1</f>
        <v>Dougie</v>
      </c>
      <c r="AZ1" s="313" t="s">
        <v>32</v>
      </c>
      <c r="BA1" s="31" t="str">
        <f>AZ$1</f>
        <v>Carey</v>
      </c>
      <c r="BB1" s="314" t="s">
        <v>42</v>
      </c>
      <c r="BC1" s="31" t="str">
        <f>BB$1</f>
        <v>Tyler Nolan</v>
      </c>
      <c r="BD1" s="295" t="s">
        <v>33</v>
      </c>
      <c r="BE1" s="31" t="str">
        <f>BD$1</f>
        <v>Danny</v>
      </c>
      <c r="BF1" s="56" t="s">
        <v>34</v>
      </c>
      <c r="BG1" s="31" t="str">
        <f>BF$1</f>
        <v>Emily</v>
      </c>
      <c r="BH1" s="280" t="s">
        <v>35</v>
      </c>
      <c r="BI1" s="31" t="str">
        <f>BH$1</f>
        <v>Lindsay/Tori</v>
      </c>
      <c r="BJ1" s="58" t="s">
        <v>36</v>
      </c>
      <c r="BK1" s="31" t="str">
        <f>BJ$1</f>
        <v>Courtney</v>
      </c>
      <c r="BL1" s="2" t="s">
        <v>1</v>
      </c>
      <c r="BM1" s="31" t="str">
        <f>BL$1</f>
        <v>Mia</v>
      </c>
      <c r="BN1" s="3" t="s">
        <v>2</v>
      </c>
      <c r="BO1" s="31" t="str">
        <f>BN$1</f>
        <v>Kylah George</v>
      </c>
    </row>
    <row r="2" spans="1:67" ht="17" thickBot="1" x14ac:dyDescent="0.25">
      <c r="A2" s="4"/>
      <c r="B2" s="61" t="s">
        <v>4</v>
      </c>
      <c r="C2" s="61" t="s">
        <v>3</v>
      </c>
      <c r="D2" s="108" t="s">
        <v>4</v>
      </c>
      <c r="E2" s="109" t="s">
        <v>3</v>
      </c>
      <c r="F2" s="5" t="s">
        <v>4</v>
      </c>
      <c r="G2" s="5" t="s">
        <v>3</v>
      </c>
      <c r="H2" s="62" t="s">
        <v>4</v>
      </c>
      <c r="I2" s="63" t="s">
        <v>3</v>
      </c>
      <c r="J2" s="64" t="s">
        <v>4</v>
      </c>
      <c r="K2" s="315" t="s">
        <v>3</v>
      </c>
      <c r="L2" s="316" t="s">
        <v>4</v>
      </c>
      <c r="M2" s="67" t="s">
        <v>3</v>
      </c>
      <c r="N2" s="68" t="s">
        <v>4</v>
      </c>
      <c r="O2" s="69" t="s">
        <v>3</v>
      </c>
      <c r="P2" s="70" t="s">
        <v>4</v>
      </c>
      <c r="Q2" s="317" t="s">
        <v>3</v>
      </c>
      <c r="R2" s="73" t="s">
        <v>4</v>
      </c>
      <c r="S2" s="73" t="s">
        <v>3</v>
      </c>
      <c r="T2" s="110" t="s">
        <v>4</v>
      </c>
      <c r="U2" s="110" t="s">
        <v>3</v>
      </c>
      <c r="V2" s="318" t="s">
        <v>4</v>
      </c>
      <c r="W2" s="75" t="s">
        <v>3</v>
      </c>
      <c r="X2" s="76" t="s">
        <v>4</v>
      </c>
      <c r="Y2" s="319" t="s">
        <v>3</v>
      </c>
      <c r="Z2" s="320" t="s">
        <v>4</v>
      </c>
      <c r="AA2" s="321" t="s">
        <v>3</v>
      </c>
      <c r="AB2" s="322" t="s">
        <v>4</v>
      </c>
      <c r="AC2" s="323" t="s">
        <v>3</v>
      </c>
      <c r="AD2" s="324" t="s">
        <v>4</v>
      </c>
      <c r="AE2" s="325" t="s">
        <v>3</v>
      </c>
      <c r="AF2" s="87" t="s">
        <v>4</v>
      </c>
      <c r="AG2" s="88" t="s">
        <v>3</v>
      </c>
      <c r="AH2" s="172" t="s">
        <v>4</v>
      </c>
      <c r="AI2" s="90" t="s">
        <v>3</v>
      </c>
      <c r="AJ2" s="81" t="s">
        <v>4</v>
      </c>
      <c r="AK2" s="326" t="s">
        <v>3</v>
      </c>
      <c r="AL2" s="327" t="s">
        <v>4</v>
      </c>
      <c r="AM2" s="91" t="s">
        <v>3</v>
      </c>
      <c r="AN2" s="92" t="s">
        <v>4</v>
      </c>
      <c r="AO2" s="328" t="s">
        <v>3</v>
      </c>
      <c r="AP2" s="329" t="s">
        <v>4</v>
      </c>
      <c r="AQ2" s="330" t="s">
        <v>3</v>
      </c>
      <c r="AR2" s="331" t="s">
        <v>4</v>
      </c>
      <c r="AS2" s="94" t="s">
        <v>3</v>
      </c>
      <c r="AT2" s="95" t="s">
        <v>4</v>
      </c>
      <c r="AU2" s="95" t="s">
        <v>3</v>
      </c>
      <c r="AV2" s="96" t="s">
        <v>4</v>
      </c>
      <c r="AW2" s="332" t="s">
        <v>3</v>
      </c>
      <c r="AX2" s="333" t="s">
        <v>4</v>
      </c>
      <c r="AY2" s="334" t="s">
        <v>3</v>
      </c>
      <c r="AZ2" s="335" t="s">
        <v>4</v>
      </c>
      <c r="BA2" s="335" t="s">
        <v>3</v>
      </c>
      <c r="BB2" s="336" t="s">
        <v>4</v>
      </c>
      <c r="BC2" s="337" t="s">
        <v>3</v>
      </c>
      <c r="BD2" s="196" t="s">
        <v>4</v>
      </c>
      <c r="BE2" s="103" t="s">
        <v>3</v>
      </c>
      <c r="BF2" s="104" t="s">
        <v>4</v>
      </c>
      <c r="BG2" s="104" t="s">
        <v>3</v>
      </c>
      <c r="BH2" s="105" t="s">
        <v>4</v>
      </c>
      <c r="BI2" s="105" t="s">
        <v>3</v>
      </c>
      <c r="BJ2" s="106" t="s">
        <v>4</v>
      </c>
      <c r="BK2" s="107" t="s">
        <v>3</v>
      </c>
      <c r="BL2" s="5" t="s">
        <v>4</v>
      </c>
      <c r="BM2" s="5" t="s">
        <v>3</v>
      </c>
      <c r="BN2" s="6" t="s">
        <v>4</v>
      </c>
      <c r="BO2" s="7" t="s">
        <v>3</v>
      </c>
    </row>
    <row r="3" spans="1:67" ht="18" thickTop="1" thickBot="1" x14ac:dyDescent="0.25">
      <c r="A3" s="8"/>
      <c r="B3" s="111"/>
      <c r="C3" s="111"/>
      <c r="D3" s="132"/>
      <c r="E3" s="133"/>
      <c r="F3" s="9"/>
      <c r="G3" s="10"/>
      <c r="H3" s="112"/>
      <c r="I3" s="112"/>
      <c r="J3" s="111"/>
      <c r="K3" s="118"/>
      <c r="L3" s="338"/>
      <c r="M3" s="114"/>
      <c r="N3" s="112"/>
      <c r="O3" s="112"/>
      <c r="P3" s="115"/>
      <c r="Q3" s="339"/>
      <c r="R3" s="111"/>
      <c r="S3" s="111"/>
      <c r="T3" s="134"/>
      <c r="U3" s="340"/>
      <c r="V3" s="341"/>
      <c r="W3" s="118"/>
      <c r="X3" s="11"/>
      <c r="Y3" s="342"/>
      <c r="Z3" s="343"/>
      <c r="AA3" s="344"/>
      <c r="AB3" s="345"/>
      <c r="AC3" s="342"/>
      <c r="AD3" s="341"/>
      <c r="AE3" s="342"/>
      <c r="AF3" s="10"/>
      <c r="AG3" s="123"/>
      <c r="AH3" s="121"/>
      <c r="AI3" s="10"/>
      <c r="AJ3" s="10"/>
      <c r="AK3" s="127"/>
      <c r="AL3" s="346"/>
      <c r="AM3" s="120"/>
      <c r="AN3" s="8"/>
      <c r="AO3" s="347"/>
      <c r="AP3" s="131"/>
      <c r="AQ3" s="348"/>
      <c r="AR3" s="343"/>
      <c r="AS3" s="10"/>
      <c r="AT3" s="125"/>
      <c r="AU3" s="126"/>
      <c r="AV3" s="127"/>
      <c r="AW3" s="349"/>
      <c r="AX3" s="350"/>
      <c r="AY3" s="351"/>
      <c r="AZ3" s="351"/>
      <c r="BA3" s="351"/>
      <c r="BB3" s="351"/>
      <c r="BC3" s="352"/>
      <c r="BD3" s="353"/>
      <c r="BE3" s="124"/>
      <c r="BF3" s="10"/>
      <c r="BG3" s="10"/>
      <c r="BH3" s="10"/>
      <c r="BI3" s="10"/>
      <c r="BJ3" s="131"/>
      <c r="BK3" s="10"/>
      <c r="BL3" s="9"/>
      <c r="BM3" s="10"/>
      <c r="BN3" s="10"/>
      <c r="BO3" s="11"/>
    </row>
    <row r="4" spans="1:67" ht="17" thickTop="1" x14ac:dyDescent="0.2">
      <c r="A4" s="12">
        <v>45810</v>
      </c>
      <c r="B4" s="61">
        <v>11</v>
      </c>
      <c r="C4" s="61">
        <v>10</v>
      </c>
      <c r="D4" s="153" t="s">
        <v>5</v>
      </c>
      <c r="E4" s="158" t="s">
        <v>5</v>
      </c>
      <c r="F4" s="5">
        <v>16</v>
      </c>
      <c r="G4" s="5">
        <v>14</v>
      </c>
      <c r="H4" s="63">
        <v>13</v>
      </c>
      <c r="I4" s="63">
        <v>12</v>
      </c>
      <c r="J4" s="136">
        <v>24</v>
      </c>
      <c r="K4" s="354">
        <v>22</v>
      </c>
      <c r="L4" s="316">
        <v>14</v>
      </c>
      <c r="M4" s="137">
        <v>13</v>
      </c>
      <c r="N4" s="138">
        <v>49</v>
      </c>
      <c r="O4" s="139">
        <v>44</v>
      </c>
      <c r="P4" s="140">
        <v>27</v>
      </c>
      <c r="Q4" s="355">
        <v>22</v>
      </c>
      <c r="R4" s="166">
        <v>11</v>
      </c>
      <c r="S4" s="73">
        <v>11</v>
      </c>
      <c r="T4" s="154" t="s">
        <v>5</v>
      </c>
      <c r="U4" s="356" t="s">
        <v>5</v>
      </c>
      <c r="V4" s="318">
        <v>16</v>
      </c>
      <c r="W4" s="75">
        <v>14</v>
      </c>
      <c r="X4" s="143">
        <v>18</v>
      </c>
      <c r="Y4" s="319">
        <v>17</v>
      </c>
      <c r="Z4" s="357">
        <v>14</v>
      </c>
      <c r="AA4" s="321">
        <v>15</v>
      </c>
      <c r="AB4" s="322">
        <v>21</v>
      </c>
      <c r="AC4" s="323">
        <v>16</v>
      </c>
      <c r="AD4" s="358">
        <v>27</v>
      </c>
      <c r="AE4" s="325">
        <v>24</v>
      </c>
      <c r="AF4" s="148" t="s">
        <v>5</v>
      </c>
      <c r="AG4" s="88" t="s">
        <v>5</v>
      </c>
      <c r="AH4" s="172">
        <v>34</v>
      </c>
      <c r="AI4" s="90">
        <v>30</v>
      </c>
      <c r="AJ4" s="145">
        <v>14</v>
      </c>
      <c r="AK4" s="359">
        <v>13</v>
      </c>
      <c r="AL4" s="360">
        <v>13</v>
      </c>
      <c r="AM4" s="149">
        <v>12</v>
      </c>
      <c r="AN4" s="150">
        <v>12</v>
      </c>
      <c r="AO4" s="328">
        <v>14</v>
      </c>
      <c r="AP4" s="329">
        <v>11</v>
      </c>
      <c r="AQ4" s="361">
        <v>11</v>
      </c>
      <c r="AR4" s="331">
        <v>18</v>
      </c>
      <c r="AS4" s="94">
        <v>18</v>
      </c>
      <c r="AT4" s="95">
        <v>17</v>
      </c>
      <c r="AU4" s="95">
        <v>14</v>
      </c>
      <c r="AV4" s="96">
        <v>22</v>
      </c>
      <c r="AW4" s="332">
        <v>20</v>
      </c>
      <c r="AX4" s="362">
        <v>9</v>
      </c>
      <c r="AY4" s="334">
        <v>10</v>
      </c>
      <c r="AZ4" s="335">
        <v>12</v>
      </c>
      <c r="BA4" s="335">
        <v>8</v>
      </c>
      <c r="BB4" s="336">
        <v>12</v>
      </c>
      <c r="BC4" s="363">
        <v>12</v>
      </c>
      <c r="BD4" s="196">
        <v>11</v>
      </c>
      <c r="BE4" s="102">
        <v>13</v>
      </c>
      <c r="BF4" s="104" t="s">
        <v>5</v>
      </c>
      <c r="BG4" s="104" t="s">
        <v>5</v>
      </c>
      <c r="BH4" s="105">
        <v>23</v>
      </c>
      <c r="BI4" s="105">
        <v>26</v>
      </c>
      <c r="BJ4" s="106">
        <v>12</v>
      </c>
      <c r="BK4" s="106">
        <v>13</v>
      </c>
      <c r="BL4" s="5">
        <v>20</v>
      </c>
      <c r="BM4" s="5">
        <v>19</v>
      </c>
      <c r="BN4" s="6">
        <v>10</v>
      </c>
      <c r="BO4" s="13">
        <v>9</v>
      </c>
    </row>
    <row r="5" spans="1:67" x14ac:dyDescent="0.2">
      <c r="A5" s="12">
        <v>45811</v>
      </c>
      <c r="B5" s="61">
        <v>9</v>
      </c>
      <c r="C5" s="61">
        <v>9</v>
      </c>
      <c r="D5" s="153" t="s">
        <v>5</v>
      </c>
      <c r="E5" s="158" t="s">
        <v>5</v>
      </c>
      <c r="F5" s="5">
        <v>4</v>
      </c>
      <c r="G5" s="5">
        <v>4</v>
      </c>
      <c r="H5" s="63">
        <v>13</v>
      </c>
      <c r="I5" s="63">
        <v>13</v>
      </c>
      <c r="J5" s="136">
        <v>23</v>
      </c>
      <c r="K5" s="354">
        <v>22</v>
      </c>
      <c r="L5" s="316">
        <v>11</v>
      </c>
      <c r="M5" s="137">
        <v>8</v>
      </c>
      <c r="N5" s="138">
        <v>1</v>
      </c>
      <c r="O5" s="139">
        <v>1</v>
      </c>
      <c r="P5" s="140">
        <v>27</v>
      </c>
      <c r="Q5" s="355">
        <v>24</v>
      </c>
      <c r="R5" s="166">
        <v>11</v>
      </c>
      <c r="S5" s="73">
        <v>10</v>
      </c>
      <c r="T5" s="154">
        <v>5</v>
      </c>
      <c r="U5" s="356">
        <v>5</v>
      </c>
      <c r="V5" s="318">
        <v>7</v>
      </c>
      <c r="W5" s="75">
        <v>7</v>
      </c>
      <c r="X5" s="143">
        <v>13</v>
      </c>
      <c r="Y5" s="319">
        <v>7</v>
      </c>
      <c r="Z5" s="357">
        <v>20</v>
      </c>
      <c r="AA5" s="321">
        <v>18</v>
      </c>
      <c r="AB5" s="322">
        <v>11</v>
      </c>
      <c r="AC5" s="323">
        <v>11</v>
      </c>
      <c r="AD5" s="358">
        <v>31</v>
      </c>
      <c r="AE5" s="325">
        <v>31</v>
      </c>
      <c r="AF5" s="148"/>
      <c r="AG5" s="88">
        <v>3</v>
      </c>
      <c r="AH5" s="172">
        <v>33</v>
      </c>
      <c r="AI5" s="90">
        <v>30</v>
      </c>
      <c r="AJ5" s="82">
        <v>14</v>
      </c>
      <c r="AK5" s="359">
        <v>12</v>
      </c>
      <c r="AL5" s="360">
        <v>12</v>
      </c>
      <c r="AM5" s="149">
        <v>12</v>
      </c>
      <c r="AN5" s="150">
        <v>7</v>
      </c>
      <c r="AO5" s="328">
        <v>7</v>
      </c>
      <c r="AP5" s="329">
        <v>5</v>
      </c>
      <c r="AQ5" s="361">
        <v>5</v>
      </c>
      <c r="AR5" s="331">
        <v>28</v>
      </c>
      <c r="AS5" s="94">
        <v>28</v>
      </c>
      <c r="AT5" s="95">
        <v>16</v>
      </c>
      <c r="AU5" s="95">
        <v>16</v>
      </c>
      <c r="AV5" s="96">
        <v>17</v>
      </c>
      <c r="AW5" s="332">
        <v>17</v>
      </c>
      <c r="AX5" s="362">
        <v>13</v>
      </c>
      <c r="AY5" s="334">
        <v>15</v>
      </c>
      <c r="AZ5" s="335">
        <v>12</v>
      </c>
      <c r="BA5" s="335">
        <v>12</v>
      </c>
      <c r="BB5" s="336">
        <v>4</v>
      </c>
      <c r="BC5" s="363">
        <v>3</v>
      </c>
      <c r="BD5" s="196">
        <v>14</v>
      </c>
      <c r="BE5" s="102">
        <v>14</v>
      </c>
      <c r="BF5" s="104" t="s">
        <v>5</v>
      </c>
      <c r="BG5" s="104" t="s">
        <v>5</v>
      </c>
      <c r="BH5" s="105">
        <v>17</v>
      </c>
      <c r="BI5" s="105">
        <v>18</v>
      </c>
      <c r="BJ5" s="106">
        <v>12</v>
      </c>
      <c r="BK5" s="106">
        <v>13</v>
      </c>
      <c r="BL5" s="5">
        <v>24</v>
      </c>
      <c r="BM5" s="5">
        <v>22</v>
      </c>
      <c r="BN5" s="6">
        <v>13</v>
      </c>
      <c r="BO5" s="13">
        <v>12</v>
      </c>
    </row>
    <row r="6" spans="1:67" x14ac:dyDescent="0.2">
      <c r="A6" s="12">
        <v>45812</v>
      </c>
      <c r="B6" s="61">
        <v>6</v>
      </c>
      <c r="C6" s="61">
        <v>6</v>
      </c>
      <c r="D6" s="153" t="s">
        <v>5</v>
      </c>
      <c r="E6" s="158" t="s">
        <v>5</v>
      </c>
      <c r="F6" s="5">
        <v>16</v>
      </c>
      <c r="G6" s="5">
        <v>16</v>
      </c>
      <c r="H6" s="63">
        <v>11</v>
      </c>
      <c r="I6" s="63">
        <v>11</v>
      </c>
      <c r="J6" s="136">
        <v>7</v>
      </c>
      <c r="K6" s="354">
        <v>7</v>
      </c>
      <c r="L6" s="316">
        <v>5</v>
      </c>
      <c r="M6" s="137">
        <v>5</v>
      </c>
      <c r="N6" s="138">
        <v>30</v>
      </c>
      <c r="O6" s="139">
        <v>28</v>
      </c>
      <c r="P6" s="140">
        <v>29</v>
      </c>
      <c r="Q6" s="355">
        <v>28</v>
      </c>
      <c r="R6" s="166">
        <v>5</v>
      </c>
      <c r="S6" s="73">
        <v>5</v>
      </c>
      <c r="T6" s="154">
        <v>8</v>
      </c>
      <c r="U6" s="356">
        <v>8</v>
      </c>
      <c r="V6" s="318">
        <v>15</v>
      </c>
      <c r="W6" s="75">
        <v>15</v>
      </c>
      <c r="X6" s="143">
        <v>8</v>
      </c>
      <c r="Y6" s="319">
        <v>7</v>
      </c>
      <c r="Z6" s="357">
        <v>14</v>
      </c>
      <c r="AA6" s="321">
        <v>14</v>
      </c>
      <c r="AB6" s="322">
        <v>19</v>
      </c>
      <c r="AC6" s="323">
        <v>16</v>
      </c>
      <c r="AD6" s="358">
        <v>27</v>
      </c>
      <c r="AE6" s="325">
        <v>23</v>
      </c>
      <c r="AF6" s="148"/>
      <c r="AG6" s="88">
        <v>5</v>
      </c>
      <c r="AH6" s="172">
        <v>20</v>
      </c>
      <c r="AI6" s="90">
        <v>17</v>
      </c>
      <c r="AJ6" s="82">
        <v>11</v>
      </c>
      <c r="AK6" s="359">
        <v>9</v>
      </c>
      <c r="AL6" s="360">
        <v>14</v>
      </c>
      <c r="AM6" s="149">
        <v>7</v>
      </c>
      <c r="AN6" s="150">
        <v>13</v>
      </c>
      <c r="AO6" s="328">
        <v>15</v>
      </c>
      <c r="AP6" s="329">
        <v>6</v>
      </c>
      <c r="AQ6" s="361">
        <v>4</v>
      </c>
      <c r="AR6" s="331">
        <v>21</v>
      </c>
      <c r="AS6" s="94">
        <v>21</v>
      </c>
      <c r="AT6" s="95">
        <v>20</v>
      </c>
      <c r="AU6" s="95">
        <v>19</v>
      </c>
      <c r="AV6" s="96">
        <v>19</v>
      </c>
      <c r="AW6" s="332">
        <v>20</v>
      </c>
      <c r="AX6" s="362">
        <v>5</v>
      </c>
      <c r="AY6" s="334">
        <v>5</v>
      </c>
      <c r="AZ6" s="335">
        <v>12</v>
      </c>
      <c r="BA6" s="335">
        <v>12</v>
      </c>
      <c r="BB6" s="336">
        <v>9</v>
      </c>
      <c r="BC6" s="363">
        <v>9</v>
      </c>
      <c r="BD6" s="196">
        <v>10</v>
      </c>
      <c r="BE6" s="102">
        <v>10</v>
      </c>
      <c r="BF6" s="104" t="s">
        <v>5</v>
      </c>
      <c r="BG6" s="104" t="s">
        <v>5</v>
      </c>
      <c r="BH6" s="105">
        <v>22</v>
      </c>
      <c r="BI6" s="105">
        <v>21</v>
      </c>
      <c r="BJ6" s="106">
        <v>11</v>
      </c>
      <c r="BK6" s="106">
        <v>12</v>
      </c>
      <c r="BL6" s="5">
        <v>6</v>
      </c>
      <c r="BM6" s="5">
        <v>4</v>
      </c>
      <c r="BN6" s="6">
        <v>13</v>
      </c>
      <c r="BO6" s="13">
        <v>12</v>
      </c>
    </row>
    <row r="7" spans="1:67" x14ac:dyDescent="0.2">
      <c r="A7" s="12">
        <v>45813</v>
      </c>
      <c r="B7" s="61">
        <v>7</v>
      </c>
      <c r="C7" s="61">
        <v>7</v>
      </c>
      <c r="D7" s="153" t="s">
        <v>5</v>
      </c>
      <c r="E7" s="158" t="s">
        <v>5</v>
      </c>
      <c r="F7" s="5">
        <v>15</v>
      </c>
      <c r="G7" s="5">
        <v>14</v>
      </c>
      <c r="H7" s="63">
        <v>3</v>
      </c>
      <c r="I7" s="63">
        <v>2</v>
      </c>
      <c r="J7" s="136">
        <v>31</v>
      </c>
      <c r="K7" s="354">
        <v>26</v>
      </c>
      <c r="L7" s="316">
        <v>13</v>
      </c>
      <c r="M7" s="137">
        <v>12</v>
      </c>
      <c r="N7" s="138" t="s">
        <v>5</v>
      </c>
      <c r="O7" s="139" t="s">
        <v>5</v>
      </c>
      <c r="P7" s="140">
        <v>16</v>
      </c>
      <c r="Q7" s="355">
        <v>13</v>
      </c>
      <c r="R7" s="166">
        <v>12</v>
      </c>
      <c r="S7" s="73">
        <v>10</v>
      </c>
      <c r="T7" s="159">
        <v>6</v>
      </c>
      <c r="U7" s="364">
        <v>6</v>
      </c>
      <c r="V7" s="318">
        <v>14</v>
      </c>
      <c r="W7" s="75">
        <v>12</v>
      </c>
      <c r="X7" s="143">
        <v>11</v>
      </c>
      <c r="Y7" s="319">
        <v>11</v>
      </c>
      <c r="Z7" s="357">
        <v>9</v>
      </c>
      <c r="AA7" s="321">
        <v>7</v>
      </c>
      <c r="AB7" s="322">
        <v>18</v>
      </c>
      <c r="AC7" s="323">
        <v>16</v>
      </c>
      <c r="AD7" s="358">
        <v>28</v>
      </c>
      <c r="AE7" s="325">
        <v>22</v>
      </c>
      <c r="AF7" s="148" t="s">
        <v>5</v>
      </c>
      <c r="AG7" s="88" t="s">
        <v>5</v>
      </c>
      <c r="AH7" s="172">
        <v>32</v>
      </c>
      <c r="AI7" s="90">
        <v>31</v>
      </c>
      <c r="AJ7" s="82">
        <v>5</v>
      </c>
      <c r="AK7" s="359">
        <v>5</v>
      </c>
      <c r="AL7" s="360">
        <v>9</v>
      </c>
      <c r="AM7" s="149">
        <v>7</v>
      </c>
      <c r="AN7" s="150">
        <v>15</v>
      </c>
      <c r="AO7" s="328">
        <v>16</v>
      </c>
      <c r="AP7" s="329">
        <v>5</v>
      </c>
      <c r="AQ7" s="365">
        <v>4</v>
      </c>
      <c r="AR7" s="331">
        <v>14</v>
      </c>
      <c r="AS7" s="94">
        <v>10</v>
      </c>
      <c r="AT7" s="95">
        <v>13</v>
      </c>
      <c r="AU7" s="95">
        <v>13</v>
      </c>
      <c r="AV7" s="96">
        <v>20</v>
      </c>
      <c r="AW7" s="332">
        <v>15</v>
      </c>
      <c r="AX7" s="362">
        <v>7</v>
      </c>
      <c r="AY7" s="334">
        <v>10</v>
      </c>
      <c r="AZ7" s="335">
        <v>8</v>
      </c>
      <c r="BA7" s="335">
        <v>7</v>
      </c>
      <c r="BB7" s="336">
        <v>11</v>
      </c>
      <c r="BC7" s="363">
        <v>12</v>
      </c>
      <c r="BD7" s="196">
        <v>14</v>
      </c>
      <c r="BE7" s="157">
        <v>13</v>
      </c>
      <c r="BF7" s="104" t="s">
        <v>5</v>
      </c>
      <c r="BG7" s="104" t="s">
        <v>5</v>
      </c>
      <c r="BH7" s="105">
        <v>16</v>
      </c>
      <c r="BI7" s="105">
        <v>16</v>
      </c>
      <c r="BJ7" s="106">
        <v>13</v>
      </c>
      <c r="BK7" s="107">
        <v>13</v>
      </c>
      <c r="BL7" s="5">
        <v>29</v>
      </c>
      <c r="BM7" s="5">
        <v>26</v>
      </c>
      <c r="BN7" s="6">
        <v>5</v>
      </c>
      <c r="BO7" s="13">
        <v>5</v>
      </c>
    </row>
    <row r="8" spans="1:67" x14ac:dyDescent="0.2">
      <c r="A8" s="12">
        <v>45814</v>
      </c>
      <c r="B8" s="160">
        <v>10</v>
      </c>
      <c r="C8" s="160">
        <v>11</v>
      </c>
      <c r="D8" s="181" t="s">
        <v>5</v>
      </c>
      <c r="E8" s="109" t="s">
        <v>5</v>
      </c>
      <c r="F8" s="5" t="s">
        <v>39</v>
      </c>
      <c r="G8" s="5" t="s">
        <v>39</v>
      </c>
      <c r="H8" s="161">
        <v>12</v>
      </c>
      <c r="I8" s="161">
        <v>12</v>
      </c>
      <c r="J8" s="64">
        <v>22</v>
      </c>
      <c r="K8" s="366">
        <v>21</v>
      </c>
      <c r="L8" s="316">
        <v>13</v>
      </c>
      <c r="M8" s="137">
        <v>12</v>
      </c>
      <c r="N8" s="162">
        <v>46</v>
      </c>
      <c r="O8" s="163">
        <v>41</v>
      </c>
      <c r="P8" s="164">
        <v>18</v>
      </c>
      <c r="Q8" s="367">
        <v>14</v>
      </c>
      <c r="R8" s="166">
        <v>12</v>
      </c>
      <c r="S8" s="166">
        <v>12</v>
      </c>
      <c r="T8" s="154">
        <v>13</v>
      </c>
      <c r="U8" s="356">
        <v>12</v>
      </c>
      <c r="V8" s="368">
        <v>15</v>
      </c>
      <c r="W8" s="168">
        <v>14</v>
      </c>
      <c r="X8" s="143">
        <v>17</v>
      </c>
      <c r="Y8" s="319">
        <v>16</v>
      </c>
      <c r="Z8" s="357" t="s">
        <v>39</v>
      </c>
      <c r="AA8" s="321" t="s">
        <v>39</v>
      </c>
      <c r="AB8" s="171">
        <v>24</v>
      </c>
      <c r="AC8" s="369">
        <v>23</v>
      </c>
      <c r="AD8" s="358">
        <v>13</v>
      </c>
      <c r="AE8" s="370">
        <v>9</v>
      </c>
      <c r="AF8" s="148" t="s">
        <v>5</v>
      </c>
      <c r="AG8" s="88" t="s">
        <v>5</v>
      </c>
      <c r="AH8" s="172">
        <v>24</v>
      </c>
      <c r="AI8" s="172">
        <v>23</v>
      </c>
      <c r="AJ8" s="146">
        <v>14</v>
      </c>
      <c r="AK8" s="359">
        <v>13</v>
      </c>
      <c r="AL8" s="360">
        <v>18</v>
      </c>
      <c r="AM8" s="173">
        <v>16</v>
      </c>
      <c r="AN8" s="150">
        <v>8</v>
      </c>
      <c r="AO8" s="328">
        <v>8</v>
      </c>
      <c r="AP8" s="17">
        <v>10</v>
      </c>
      <c r="AQ8" s="371">
        <v>10</v>
      </c>
      <c r="AR8" s="331">
        <v>19</v>
      </c>
      <c r="AS8" s="174">
        <v>15</v>
      </c>
      <c r="AT8" s="175">
        <v>23</v>
      </c>
      <c r="AU8" s="175">
        <v>22</v>
      </c>
      <c r="AV8" s="176">
        <v>26</v>
      </c>
      <c r="AW8" s="372">
        <v>23</v>
      </c>
      <c r="AX8" s="333">
        <v>12</v>
      </c>
      <c r="AY8" s="334">
        <v>11</v>
      </c>
      <c r="AZ8" s="335">
        <v>14</v>
      </c>
      <c r="BA8" s="335">
        <v>11</v>
      </c>
      <c r="BB8" s="336">
        <v>9</v>
      </c>
      <c r="BC8" s="363">
        <v>9</v>
      </c>
      <c r="BD8" s="196">
        <v>16</v>
      </c>
      <c r="BE8" s="157">
        <v>15</v>
      </c>
      <c r="BF8" s="104" t="s">
        <v>5</v>
      </c>
      <c r="BG8" s="104" t="s">
        <v>5</v>
      </c>
      <c r="BH8" s="105">
        <v>17</v>
      </c>
      <c r="BI8" s="180">
        <v>15</v>
      </c>
      <c r="BJ8" s="106">
        <v>13</v>
      </c>
      <c r="BK8" s="106">
        <v>13</v>
      </c>
      <c r="BL8" s="5">
        <v>5</v>
      </c>
      <c r="BM8" s="5">
        <v>4</v>
      </c>
      <c r="BN8" s="6">
        <v>17</v>
      </c>
      <c r="BO8" s="13">
        <v>17</v>
      </c>
    </row>
    <row r="9" spans="1:67" x14ac:dyDescent="0.2">
      <c r="A9" s="14"/>
      <c r="B9" s="15">
        <v>43</v>
      </c>
      <c r="C9" s="15">
        <v>43</v>
      </c>
      <c r="D9" s="191">
        <v>0</v>
      </c>
      <c r="E9" s="192">
        <v>0</v>
      </c>
      <c r="F9" s="15">
        <v>51</v>
      </c>
      <c r="G9" s="15">
        <v>48</v>
      </c>
      <c r="H9" s="15">
        <v>52</v>
      </c>
      <c r="I9" s="15">
        <v>50</v>
      </c>
      <c r="J9" s="182">
        <v>107</v>
      </c>
      <c r="K9" s="16">
        <v>98</v>
      </c>
      <c r="L9" s="373">
        <v>56</v>
      </c>
      <c r="M9" s="16">
        <v>50</v>
      </c>
      <c r="N9" s="15">
        <v>126</v>
      </c>
      <c r="O9" s="15">
        <v>114</v>
      </c>
      <c r="P9" s="15">
        <v>117</v>
      </c>
      <c r="Q9" s="374">
        <v>101</v>
      </c>
      <c r="R9" s="182">
        <v>51</v>
      </c>
      <c r="S9" s="15">
        <v>48</v>
      </c>
      <c r="T9" s="15">
        <v>32</v>
      </c>
      <c r="U9" s="16">
        <v>31</v>
      </c>
      <c r="V9" s="373">
        <v>67</v>
      </c>
      <c r="W9" s="16">
        <v>62</v>
      </c>
      <c r="X9" s="16">
        <v>67</v>
      </c>
      <c r="Y9" s="374">
        <v>58</v>
      </c>
      <c r="Z9" s="375">
        <v>57</v>
      </c>
      <c r="AA9" s="376">
        <v>54</v>
      </c>
      <c r="AB9" s="198">
        <v>93</v>
      </c>
      <c r="AC9" s="374">
        <v>82</v>
      </c>
      <c r="AD9" s="373">
        <v>126</v>
      </c>
      <c r="AE9" s="374">
        <v>109</v>
      </c>
      <c r="AF9" s="15">
        <v>0</v>
      </c>
      <c r="AG9" s="186">
        <v>8</v>
      </c>
      <c r="AH9" s="182">
        <v>143</v>
      </c>
      <c r="AI9" s="15">
        <v>131</v>
      </c>
      <c r="AJ9" s="185">
        <v>58</v>
      </c>
      <c r="AK9" s="197">
        <v>52</v>
      </c>
      <c r="AL9" s="373">
        <v>66</v>
      </c>
      <c r="AM9" s="15">
        <v>54</v>
      </c>
      <c r="AN9" s="15">
        <v>55</v>
      </c>
      <c r="AO9" s="377">
        <v>60</v>
      </c>
      <c r="AP9" s="182">
        <v>37</v>
      </c>
      <c r="AQ9" s="378">
        <v>34</v>
      </c>
      <c r="AR9" s="373">
        <v>100</v>
      </c>
      <c r="AS9" s="15">
        <v>92</v>
      </c>
      <c r="AT9" s="15">
        <v>89</v>
      </c>
      <c r="AU9" s="15">
        <v>84</v>
      </c>
      <c r="AV9" s="182">
        <v>104</v>
      </c>
      <c r="AW9" s="374">
        <v>95</v>
      </c>
      <c r="AX9" s="375">
        <v>46</v>
      </c>
      <c r="AY9" s="379">
        <v>51</v>
      </c>
      <c r="AZ9" s="379">
        <v>58</v>
      </c>
      <c r="BA9" s="379">
        <v>50</v>
      </c>
      <c r="BB9" s="379">
        <v>45</v>
      </c>
      <c r="BC9" s="380">
        <v>45</v>
      </c>
      <c r="BD9" s="182">
        <v>65</v>
      </c>
      <c r="BE9" s="187">
        <v>65</v>
      </c>
      <c r="BF9" s="15">
        <v>0</v>
      </c>
      <c r="BG9" s="15">
        <v>0</v>
      </c>
      <c r="BH9" s="15">
        <v>95</v>
      </c>
      <c r="BI9" s="15">
        <v>96</v>
      </c>
      <c r="BJ9" s="182">
        <v>61</v>
      </c>
      <c r="BK9" s="15">
        <v>64</v>
      </c>
      <c r="BL9" s="15">
        <v>84</v>
      </c>
      <c r="BM9" s="15">
        <v>75</v>
      </c>
      <c r="BN9" s="15">
        <v>58</v>
      </c>
      <c r="BO9" s="16">
        <v>55</v>
      </c>
    </row>
    <row r="10" spans="1:67" x14ac:dyDescent="0.2">
      <c r="A10" s="12">
        <v>45817</v>
      </c>
      <c r="B10" s="61" t="s">
        <v>39</v>
      </c>
      <c r="C10" s="61" t="s">
        <v>39</v>
      </c>
      <c r="D10" s="153"/>
      <c r="E10" s="158">
        <v>7</v>
      </c>
      <c r="F10" s="5">
        <v>15</v>
      </c>
      <c r="G10" s="5">
        <v>13</v>
      </c>
      <c r="H10" s="63" t="s">
        <v>5</v>
      </c>
      <c r="I10" s="63" t="s">
        <v>5</v>
      </c>
      <c r="J10" s="136">
        <v>15</v>
      </c>
      <c r="K10" s="354">
        <v>15</v>
      </c>
      <c r="L10" s="316">
        <v>21</v>
      </c>
      <c r="M10" s="137">
        <v>18</v>
      </c>
      <c r="N10" s="138">
        <v>39</v>
      </c>
      <c r="O10" s="139">
        <v>29</v>
      </c>
      <c r="P10" s="140">
        <v>30</v>
      </c>
      <c r="Q10" s="355">
        <v>25</v>
      </c>
      <c r="R10" s="166">
        <v>14</v>
      </c>
      <c r="S10" s="73">
        <v>13</v>
      </c>
      <c r="T10" s="159">
        <v>5</v>
      </c>
      <c r="U10" s="364">
        <v>5</v>
      </c>
      <c r="V10" s="318">
        <v>18</v>
      </c>
      <c r="W10" s="75">
        <v>14</v>
      </c>
      <c r="X10" s="143">
        <v>19</v>
      </c>
      <c r="Y10" s="319">
        <v>16</v>
      </c>
      <c r="Z10" s="357">
        <v>16</v>
      </c>
      <c r="AA10" s="321">
        <v>13</v>
      </c>
      <c r="AB10" s="322">
        <v>23</v>
      </c>
      <c r="AC10" s="323">
        <v>19</v>
      </c>
      <c r="AD10" s="358">
        <v>29</v>
      </c>
      <c r="AE10" s="325">
        <v>27</v>
      </c>
      <c r="AF10" s="148">
        <v>9</v>
      </c>
      <c r="AG10" s="88">
        <v>7</v>
      </c>
      <c r="AH10" s="172">
        <v>28</v>
      </c>
      <c r="AI10" s="90">
        <v>30</v>
      </c>
      <c r="AJ10" s="82">
        <v>14</v>
      </c>
      <c r="AK10" s="326">
        <v>12</v>
      </c>
      <c r="AL10" s="360">
        <v>12</v>
      </c>
      <c r="AM10" s="149">
        <v>10</v>
      </c>
      <c r="AN10" s="150">
        <v>13</v>
      </c>
      <c r="AO10" s="328">
        <v>12</v>
      </c>
      <c r="AP10" s="329">
        <v>5</v>
      </c>
      <c r="AQ10" s="361">
        <v>6</v>
      </c>
      <c r="AR10" s="331">
        <v>21</v>
      </c>
      <c r="AS10" s="94">
        <v>20</v>
      </c>
      <c r="AT10" s="95">
        <v>27</v>
      </c>
      <c r="AU10" s="95">
        <v>23</v>
      </c>
      <c r="AV10" s="96">
        <v>25</v>
      </c>
      <c r="AW10" s="332">
        <v>25</v>
      </c>
      <c r="AX10" s="362">
        <v>10</v>
      </c>
      <c r="AY10" s="334">
        <v>12</v>
      </c>
      <c r="AZ10" s="335">
        <v>11</v>
      </c>
      <c r="BA10" s="335">
        <v>9</v>
      </c>
      <c r="BB10" s="336">
        <v>11</v>
      </c>
      <c r="BC10" s="337">
        <v>10</v>
      </c>
      <c r="BD10" s="196">
        <v>13</v>
      </c>
      <c r="BE10" s="157">
        <v>14</v>
      </c>
      <c r="BF10" s="104" t="s">
        <v>5</v>
      </c>
      <c r="BG10" s="104" t="s">
        <v>5</v>
      </c>
      <c r="BH10" s="105">
        <v>27</v>
      </c>
      <c r="BI10" s="105">
        <v>23</v>
      </c>
      <c r="BJ10" s="106">
        <v>13</v>
      </c>
      <c r="BK10" s="107">
        <v>12</v>
      </c>
      <c r="BL10" s="5">
        <v>19</v>
      </c>
      <c r="BM10" s="5">
        <v>16</v>
      </c>
      <c r="BN10" s="6">
        <v>13</v>
      </c>
      <c r="BO10" s="13">
        <v>11</v>
      </c>
    </row>
    <row r="11" spans="1:67" x14ac:dyDescent="0.2">
      <c r="A11" s="12">
        <v>45818</v>
      </c>
      <c r="B11" s="61" t="s">
        <v>39</v>
      </c>
      <c r="C11" s="61" t="s">
        <v>39</v>
      </c>
      <c r="D11" s="153" t="s">
        <v>5</v>
      </c>
      <c r="E11" s="158" t="s">
        <v>5</v>
      </c>
      <c r="F11" s="5">
        <v>7</v>
      </c>
      <c r="G11" s="5">
        <v>6</v>
      </c>
      <c r="H11" s="63" t="s">
        <v>5</v>
      </c>
      <c r="I11" s="63" t="s">
        <v>5</v>
      </c>
      <c r="J11" s="136">
        <v>13</v>
      </c>
      <c r="K11" s="354">
        <v>12</v>
      </c>
      <c r="L11" s="316" t="s">
        <v>39</v>
      </c>
      <c r="M11" s="137" t="s">
        <v>39</v>
      </c>
      <c r="N11" s="138" t="s">
        <v>39</v>
      </c>
      <c r="O11" s="139" t="s">
        <v>39</v>
      </c>
      <c r="P11" s="140">
        <v>27</v>
      </c>
      <c r="Q11" s="355">
        <v>24</v>
      </c>
      <c r="R11" s="166">
        <v>15</v>
      </c>
      <c r="S11" s="73">
        <v>15</v>
      </c>
      <c r="T11" s="159">
        <v>8</v>
      </c>
      <c r="U11" s="364">
        <v>8</v>
      </c>
      <c r="V11" s="318">
        <v>8</v>
      </c>
      <c r="W11" s="75">
        <v>8</v>
      </c>
      <c r="X11" s="143">
        <v>8</v>
      </c>
      <c r="Y11" s="319">
        <v>5</v>
      </c>
      <c r="Z11" s="357">
        <v>14</v>
      </c>
      <c r="AA11" s="321">
        <v>11</v>
      </c>
      <c r="AB11" s="322">
        <v>6</v>
      </c>
      <c r="AC11" s="323">
        <v>5</v>
      </c>
      <c r="AD11" s="358">
        <v>24</v>
      </c>
      <c r="AE11" s="325">
        <v>22</v>
      </c>
      <c r="AF11" s="148">
        <v>5</v>
      </c>
      <c r="AG11" s="88">
        <v>5</v>
      </c>
      <c r="AH11" s="172">
        <v>33</v>
      </c>
      <c r="AI11" s="90">
        <v>32</v>
      </c>
      <c r="AJ11" s="82">
        <v>15</v>
      </c>
      <c r="AK11" s="326">
        <v>15</v>
      </c>
      <c r="AL11" s="360">
        <v>13</v>
      </c>
      <c r="AM11" s="149">
        <v>13</v>
      </c>
      <c r="AN11" s="150">
        <v>6</v>
      </c>
      <c r="AO11" s="328">
        <v>6</v>
      </c>
      <c r="AP11" s="329">
        <v>9</v>
      </c>
      <c r="AQ11" s="361">
        <v>9</v>
      </c>
      <c r="AR11" s="331">
        <v>19</v>
      </c>
      <c r="AS11" s="94">
        <v>16</v>
      </c>
      <c r="AT11" s="95">
        <v>15</v>
      </c>
      <c r="AU11" s="95">
        <v>14</v>
      </c>
      <c r="AV11" s="96">
        <v>18</v>
      </c>
      <c r="AW11" s="332">
        <v>12</v>
      </c>
      <c r="AX11" s="362">
        <v>10</v>
      </c>
      <c r="AY11" s="334">
        <v>7</v>
      </c>
      <c r="AZ11" s="335">
        <v>13</v>
      </c>
      <c r="BA11" s="335">
        <v>11</v>
      </c>
      <c r="BB11" s="336">
        <v>3</v>
      </c>
      <c r="BC11" s="337">
        <v>3</v>
      </c>
      <c r="BD11" s="196">
        <v>20</v>
      </c>
      <c r="BE11" s="157">
        <v>19</v>
      </c>
      <c r="BF11" s="104" t="s">
        <v>5</v>
      </c>
      <c r="BG11" s="104" t="s">
        <v>5</v>
      </c>
      <c r="BH11" s="105">
        <v>26</v>
      </c>
      <c r="BI11" s="105">
        <v>23</v>
      </c>
      <c r="BJ11" s="106">
        <v>12</v>
      </c>
      <c r="BK11" s="107">
        <v>12</v>
      </c>
      <c r="BL11" s="5">
        <v>23</v>
      </c>
      <c r="BM11" s="5">
        <v>20</v>
      </c>
      <c r="BN11" s="6">
        <v>12</v>
      </c>
      <c r="BO11" s="13">
        <v>10</v>
      </c>
    </row>
    <row r="12" spans="1:67" x14ac:dyDescent="0.2">
      <c r="A12" s="12">
        <v>45819</v>
      </c>
      <c r="B12" s="61" t="s">
        <v>39</v>
      </c>
      <c r="C12" s="61" t="s">
        <v>39</v>
      </c>
      <c r="D12" s="153"/>
      <c r="E12" s="158">
        <v>7</v>
      </c>
      <c r="F12" s="5">
        <v>18</v>
      </c>
      <c r="G12" s="5">
        <v>16</v>
      </c>
      <c r="H12" s="63" t="s">
        <v>5</v>
      </c>
      <c r="I12" s="63" t="s">
        <v>5</v>
      </c>
      <c r="J12" s="136">
        <v>5</v>
      </c>
      <c r="K12" s="354">
        <v>5</v>
      </c>
      <c r="L12" s="316" t="s">
        <v>39</v>
      </c>
      <c r="M12" s="137" t="s">
        <v>39</v>
      </c>
      <c r="N12" s="138">
        <v>31</v>
      </c>
      <c r="O12" s="139">
        <v>29</v>
      </c>
      <c r="P12" s="140">
        <v>21</v>
      </c>
      <c r="Q12" s="355">
        <v>19</v>
      </c>
      <c r="R12" s="166">
        <v>7</v>
      </c>
      <c r="S12" s="73">
        <v>7</v>
      </c>
      <c r="T12" s="159">
        <v>7</v>
      </c>
      <c r="U12" s="364">
        <v>6</v>
      </c>
      <c r="V12" s="318">
        <v>14</v>
      </c>
      <c r="W12" s="75">
        <v>13</v>
      </c>
      <c r="X12" s="143">
        <v>13</v>
      </c>
      <c r="Y12" s="319">
        <v>12</v>
      </c>
      <c r="Z12" s="357">
        <v>12</v>
      </c>
      <c r="AA12" s="321">
        <v>12</v>
      </c>
      <c r="AB12" s="322">
        <v>19</v>
      </c>
      <c r="AC12" s="323">
        <v>19</v>
      </c>
      <c r="AD12" s="358">
        <v>25</v>
      </c>
      <c r="AE12" s="325">
        <v>24</v>
      </c>
      <c r="AF12" s="148">
        <v>6</v>
      </c>
      <c r="AG12" s="88">
        <v>4</v>
      </c>
      <c r="AH12" s="172">
        <v>13</v>
      </c>
      <c r="AI12" s="90">
        <v>12</v>
      </c>
      <c r="AJ12" s="82">
        <v>14</v>
      </c>
      <c r="AK12" s="326">
        <v>12</v>
      </c>
      <c r="AL12" s="360">
        <v>13</v>
      </c>
      <c r="AM12" s="149">
        <v>12</v>
      </c>
      <c r="AN12" s="150">
        <v>13</v>
      </c>
      <c r="AO12" s="328">
        <v>13</v>
      </c>
      <c r="AP12" s="329">
        <v>2</v>
      </c>
      <c r="AQ12" s="361">
        <v>2</v>
      </c>
      <c r="AR12" s="331">
        <v>23</v>
      </c>
      <c r="AS12" s="94">
        <v>21</v>
      </c>
      <c r="AT12" s="95">
        <v>22</v>
      </c>
      <c r="AU12" s="95">
        <v>20</v>
      </c>
      <c r="AV12" s="96">
        <v>20</v>
      </c>
      <c r="AW12" s="332">
        <v>22</v>
      </c>
      <c r="AX12" s="362">
        <v>7</v>
      </c>
      <c r="AY12" s="334">
        <v>6</v>
      </c>
      <c r="AZ12" s="335">
        <v>11</v>
      </c>
      <c r="BA12" s="335">
        <v>10</v>
      </c>
      <c r="BB12" s="336">
        <v>11</v>
      </c>
      <c r="BC12" s="337">
        <v>10</v>
      </c>
      <c r="BD12" s="196">
        <v>9</v>
      </c>
      <c r="BE12" s="157">
        <v>8</v>
      </c>
      <c r="BF12" s="104" t="s">
        <v>5</v>
      </c>
      <c r="BG12" s="104" t="s">
        <v>5</v>
      </c>
      <c r="BH12" s="105">
        <v>31</v>
      </c>
      <c r="BI12" s="105">
        <v>26</v>
      </c>
      <c r="BJ12" s="106">
        <v>18</v>
      </c>
      <c r="BK12" s="107">
        <v>18</v>
      </c>
      <c r="BL12" s="5">
        <v>13</v>
      </c>
      <c r="BM12" s="5">
        <v>12</v>
      </c>
      <c r="BN12" s="6">
        <v>14</v>
      </c>
      <c r="BO12" s="13">
        <v>12</v>
      </c>
    </row>
    <row r="13" spans="1:67" x14ac:dyDescent="0.2">
      <c r="A13" s="12">
        <v>45820</v>
      </c>
      <c r="B13" s="61" t="s">
        <v>39</v>
      </c>
      <c r="C13" s="61" t="s">
        <v>39</v>
      </c>
      <c r="D13" s="153" t="s">
        <v>5</v>
      </c>
      <c r="E13" s="158" t="s">
        <v>5</v>
      </c>
      <c r="F13" s="5">
        <v>15</v>
      </c>
      <c r="G13" s="5">
        <v>15</v>
      </c>
      <c r="H13" s="63" t="s">
        <v>5</v>
      </c>
      <c r="I13" s="63" t="s">
        <v>5</v>
      </c>
      <c r="J13" s="136">
        <v>14</v>
      </c>
      <c r="K13" s="354">
        <v>13</v>
      </c>
      <c r="L13" s="316"/>
      <c r="M13" s="137">
        <v>13</v>
      </c>
      <c r="N13" s="138" t="s">
        <v>39</v>
      </c>
      <c r="O13" s="139" t="s">
        <v>39</v>
      </c>
      <c r="P13" s="140">
        <v>19</v>
      </c>
      <c r="Q13" s="355">
        <v>18</v>
      </c>
      <c r="R13" s="166">
        <v>12</v>
      </c>
      <c r="S13" s="73">
        <v>11</v>
      </c>
      <c r="T13" s="159">
        <v>4</v>
      </c>
      <c r="U13" s="364">
        <v>3</v>
      </c>
      <c r="V13" s="318">
        <v>12</v>
      </c>
      <c r="W13" s="75">
        <v>12</v>
      </c>
      <c r="X13" s="143">
        <v>12</v>
      </c>
      <c r="Y13" s="319">
        <v>11</v>
      </c>
      <c r="Z13" s="357">
        <v>6</v>
      </c>
      <c r="AA13" s="321">
        <v>6</v>
      </c>
      <c r="AB13" s="322">
        <v>11</v>
      </c>
      <c r="AC13" s="323">
        <v>10</v>
      </c>
      <c r="AD13" s="358">
        <v>15</v>
      </c>
      <c r="AE13" s="325">
        <v>13</v>
      </c>
      <c r="AF13" s="148" t="s">
        <v>39</v>
      </c>
      <c r="AG13" s="88" t="s">
        <v>39</v>
      </c>
      <c r="AH13" s="172">
        <v>30</v>
      </c>
      <c r="AI13" s="90">
        <v>28</v>
      </c>
      <c r="AJ13" s="82">
        <v>7</v>
      </c>
      <c r="AK13" s="326">
        <v>6</v>
      </c>
      <c r="AL13" s="360">
        <v>8</v>
      </c>
      <c r="AM13" s="149">
        <v>8</v>
      </c>
      <c r="AN13" s="150">
        <v>9</v>
      </c>
      <c r="AO13" s="328">
        <v>9</v>
      </c>
      <c r="AP13" s="329">
        <v>7</v>
      </c>
      <c r="AQ13" s="365">
        <v>6</v>
      </c>
      <c r="AR13" s="331">
        <v>15</v>
      </c>
      <c r="AS13" s="94">
        <v>12</v>
      </c>
      <c r="AT13" s="95">
        <v>14</v>
      </c>
      <c r="AU13" s="95">
        <v>13</v>
      </c>
      <c r="AV13" s="96">
        <v>24</v>
      </c>
      <c r="AW13" s="332">
        <v>22</v>
      </c>
      <c r="AX13" s="362">
        <v>14</v>
      </c>
      <c r="AY13" s="334">
        <v>13</v>
      </c>
      <c r="AZ13" s="335">
        <v>6</v>
      </c>
      <c r="BA13" s="335">
        <v>6</v>
      </c>
      <c r="BB13" s="336">
        <v>10</v>
      </c>
      <c r="BC13" s="337">
        <v>9</v>
      </c>
      <c r="BD13" s="196">
        <v>19</v>
      </c>
      <c r="BE13" s="157">
        <v>18</v>
      </c>
      <c r="BF13" s="104" t="s">
        <v>5</v>
      </c>
      <c r="BG13" s="104" t="s">
        <v>5</v>
      </c>
      <c r="BH13" s="105">
        <v>10</v>
      </c>
      <c r="BI13" s="105">
        <v>9</v>
      </c>
      <c r="BJ13" s="106">
        <v>13</v>
      </c>
      <c r="BK13" s="107">
        <v>13</v>
      </c>
      <c r="BL13" s="5">
        <v>21</v>
      </c>
      <c r="BM13" s="5">
        <v>17</v>
      </c>
      <c r="BN13" s="6">
        <v>7</v>
      </c>
      <c r="BO13" s="13">
        <v>6</v>
      </c>
    </row>
    <row r="14" spans="1:67" x14ac:dyDescent="0.2">
      <c r="A14" s="12">
        <v>45821</v>
      </c>
      <c r="B14" s="160" t="s">
        <v>39</v>
      </c>
      <c r="C14" s="160" t="s">
        <v>39</v>
      </c>
      <c r="D14" s="181"/>
      <c r="E14" s="109">
        <v>8</v>
      </c>
      <c r="F14" s="5">
        <v>14</v>
      </c>
      <c r="G14" s="5">
        <v>12</v>
      </c>
      <c r="H14" s="63" t="s">
        <v>5</v>
      </c>
      <c r="I14" s="63" t="s">
        <v>5</v>
      </c>
      <c r="J14" s="64">
        <v>14</v>
      </c>
      <c r="K14" s="366">
        <v>12</v>
      </c>
      <c r="L14" s="381"/>
      <c r="M14" s="195">
        <v>13</v>
      </c>
      <c r="N14" s="162">
        <v>47</v>
      </c>
      <c r="O14" s="163">
        <v>42</v>
      </c>
      <c r="P14" s="164">
        <v>25</v>
      </c>
      <c r="Q14" s="367">
        <v>23</v>
      </c>
      <c r="R14" s="166">
        <v>12</v>
      </c>
      <c r="S14" s="166">
        <v>12</v>
      </c>
      <c r="T14" s="159">
        <v>10</v>
      </c>
      <c r="U14" s="364">
        <v>10</v>
      </c>
      <c r="V14" s="368">
        <v>19</v>
      </c>
      <c r="W14" s="168">
        <v>19</v>
      </c>
      <c r="X14" s="143">
        <v>10</v>
      </c>
      <c r="Y14" s="319">
        <v>9</v>
      </c>
      <c r="Z14" s="357">
        <v>17</v>
      </c>
      <c r="AA14" s="321">
        <v>14</v>
      </c>
      <c r="AB14" s="171">
        <v>18</v>
      </c>
      <c r="AC14" s="369">
        <v>16</v>
      </c>
      <c r="AD14" s="358">
        <v>29</v>
      </c>
      <c r="AE14" s="370">
        <v>28</v>
      </c>
      <c r="AF14" s="148" t="s">
        <v>39</v>
      </c>
      <c r="AG14" s="88" t="s">
        <v>39</v>
      </c>
      <c r="AH14" s="172">
        <v>29</v>
      </c>
      <c r="AI14" s="172">
        <v>26</v>
      </c>
      <c r="AJ14" s="82">
        <v>16</v>
      </c>
      <c r="AK14" s="326">
        <v>15</v>
      </c>
      <c r="AL14" s="360">
        <v>14</v>
      </c>
      <c r="AM14" s="149">
        <v>13</v>
      </c>
      <c r="AN14" s="150">
        <v>16</v>
      </c>
      <c r="AO14" s="328">
        <v>15</v>
      </c>
      <c r="AP14" s="17">
        <v>8</v>
      </c>
      <c r="AQ14" s="371">
        <v>7</v>
      </c>
      <c r="AR14" s="331">
        <v>18</v>
      </c>
      <c r="AS14" s="174">
        <v>16</v>
      </c>
      <c r="AT14" s="175">
        <v>23</v>
      </c>
      <c r="AU14" s="175">
        <v>22</v>
      </c>
      <c r="AV14" s="176">
        <v>18</v>
      </c>
      <c r="AW14" s="372">
        <v>15</v>
      </c>
      <c r="AX14" s="333">
        <v>13</v>
      </c>
      <c r="AY14" s="334">
        <v>13</v>
      </c>
      <c r="AZ14" s="335">
        <v>12</v>
      </c>
      <c r="BA14" s="335">
        <v>12</v>
      </c>
      <c r="BB14" s="336">
        <v>8</v>
      </c>
      <c r="BC14" s="337">
        <v>7</v>
      </c>
      <c r="BD14" s="196">
        <v>15</v>
      </c>
      <c r="BE14" s="103">
        <v>13</v>
      </c>
      <c r="BF14" s="104" t="s">
        <v>5</v>
      </c>
      <c r="BG14" s="104" t="s">
        <v>5</v>
      </c>
      <c r="BH14" s="105">
        <v>24</v>
      </c>
      <c r="BI14" s="180">
        <v>20</v>
      </c>
      <c r="BJ14" s="106">
        <v>14</v>
      </c>
      <c r="BK14" s="106">
        <v>13</v>
      </c>
      <c r="BL14" s="5">
        <v>22</v>
      </c>
      <c r="BM14" s="5">
        <v>17</v>
      </c>
      <c r="BN14" s="6">
        <v>16</v>
      </c>
      <c r="BO14" s="17">
        <v>16</v>
      </c>
    </row>
    <row r="15" spans="1:67" x14ac:dyDescent="0.2">
      <c r="A15" s="4"/>
      <c r="B15" s="15">
        <v>0</v>
      </c>
      <c r="C15" s="15">
        <v>0</v>
      </c>
      <c r="D15" s="191">
        <v>0</v>
      </c>
      <c r="E15" s="192">
        <v>22</v>
      </c>
      <c r="F15" s="15">
        <v>69</v>
      </c>
      <c r="G15" s="15">
        <v>62</v>
      </c>
      <c r="H15" s="15">
        <v>0</v>
      </c>
      <c r="I15" s="15">
        <v>0</v>
      </c>
      <c r="J15" s="182">
        <v>61</v>
      </c>
      <c r="K15" s="16">
        <v>57</v>
      </c>
      <c r="L15" s="373">
        <v>21</v>
      </c>
      <c r="M15" s="16">
        <v>44</v>
      </c>
      <c r="N15" s="15">
        <v>117</v>
      </c>
      <c r="O15" s="15">
        <v>100</v>
      </c>
      <c r="P15" s="15">
        <v>122</v>
      </c>
      <c r="Q15" s="374">
        <v>109</v>
      </c>
      <c r="R15" s="182">
        <v>60</v>
      </c>
      <c r="S15" s="15">
        <v>58</v>
      </c>
      <c r="T15" s="15">
        <v>34</v>
      </c>
      <c r="U15" s="16">
        <v>32</v>
      </c>
      <c r="V15" s="373">
        <v>71</v>
      </c>
      <c r="W15" s="16">
        <v>66</v>
      </c>
      <c r="X15" s="16">
        <v>62</v>
      </c>
      <c r="Y15" s="374">
        <v>53</v>
      </c>
      <c r="Z15" s="375">
        <v>65</v>
      </c>
      <c r="AA15" s="376">
        <v>56</v>
      </c>
      <c r="AB15" s="198">
        <v>77</v>
      </c>
      <c r="AC15" s="374">
        <v>69</v>
      </c>
      <c r="AD15" s="375">
        <v>122</v>
      </c>
      <c r="AE15" s="374">
        <v>114</v>
      </c>
      <c r="AF15" s="16">
        <v>20</v>
      </c>
      <c r="AG15" s="15">
        <v>16</v>
      </c>
      <c r="AH15" s="198">
        <v>133</v>
      </c>
      <c r="AI15" s="15">
        <v>128</v>
      </c>
      <c r="AJ15" s="197">
        <v>66</v>
      </c>
      <c r="AK15" s="197">
        <v>60</v>
      </c>
      <c r="AL15" s="375">
        <v>60</v>
      </c>
      <c r="AM15" s="15">
        <v>56</v>
      </c>
      <c r="AN15" s="16">
        <v>57</v>
      </c>
      <c r="AO15" s="376">
        <v>55</v>
      </c>
      <c r="AP15" s="182">
        <v>31</v>
      </c>
      <c r="AQ15" s="378">
        <v>30</v>
      </c>
      <c r="AR15" s="373">
        <v>96</v>
      </c>
      <c r="AS15" s="15">
        <v>85</v>
      </c>
      <c r="AT15" s="15">
        <v>101</v>
      </c>
      <c r="AU15" s="15">
        <v>92</v>
      </c>
      <c r="AV15" s="15">
        <v>105</v>
      </c>
      <c r="AW15" s="374">
        <v>96</v>
      </c>
      <c r="AX15" s="375">
        <v>54</v>
      </c>
      <c r="AY15" s="379">
        <v>51</v>
      </c>
      <c r="AZ15" s="379">
        <v>53</v>
      </c>
      <c r="BA15" s="379">
        <v>48</v>
      </c>
      <c r="BB15" s="379">
        <v>43</v>
      </c>
      <c r="BC15" s="380">
        <v>39</v>
      </c>
      <c r="BD15" s="182">
        <v>76</v>
      </c>
      <c r="BE15" s="187">
        <v>72</v>
      </c>
      <c r="BF15" s="15">
        <v>0</v>
      </c>
      <c r="BG15" s="15">
        <v>0</v>
      </c>
      <c r="BH15" s="15">
        <v>118</v>
      </c>
      <c r="BI15" s="15">
        <v>101</v>
      </c>
      <c r="BJ15" s="182">
        <v>70</v>
      </c>
      <c r="BK15" s="15">
        <v>68</v>
      </c>
      <c r="BL15" s="15">
        <v>98</v>
      </c>
      <c r="BM15" s="15">
        <v>82</v>
      </c>
      <c r="BN15" s="15">
        <v>62</v>
      </c>
      <c r="BO15" s="15">
        <v>55</v>
      </c>
    </row>
    <row r="16" spans="1:67" x14ac:dyDescent="0.2">
      <c r="A16" s="12">
        <v>45824</v>
      </c>
      <c r="B16" s="61" t="s">
        <v>5</v>
      </c>
      <c r="C16" s="61" t="s">
        <v>5</v>
      </c>
      <c r="D16" s="153">
        <v>9</v>
      </c>
      <c r="E16" s="158">
        <v>8</v>
      </c>
      <c r="F16" s="5">
        <v>15</v>
      </c>
      <c r="G16" s="5">
        <v>15</v>
      </c>
      <c r="H16" s="63" t="s">
        <v>5</v>
      </c>
      <c r="I16" s="63" t="s">
        <v>5</v>
      </c>
      <c r="J16" s="136">
        <v>28</v>
      </c>
      <c r="K16" s="354">
        <v>28</v>
      </c>
      <c r="L16" s="316">
        <v>14</v>
      </c>
      <c r="M16" s="137">
        <v>12</v>
      </c>
      <c r="N16" s="138">
        <v>44</v>
      </c>
      <c r="O16" s="139">
        <v>42</v>
      </c>
      <c r="P16" s="140">
        <v>30</v>
      </c>
      <c r="Q16" s="355">
        <v>29</v>
      </c>
      <c r="R16" s="166">
        <v>12</v>
      </c>
      <c r="S16" s="73">
        <v>11</v>
      </c>
      <c r="T16" s="159">
        <v>12</v>
      </c>
      <c r="U16" s="364">
        <v>11</v>
      </c>
      <c r="V16" s="318">
        <v>17</v>
      </c>
      <c r="W16" s="75">
        <v>15</v>
      </c>
      <c r="X16" s="143">
        <v>15</v>
      </c>
      <c r="Y16" s="319">
        <v>13</v>
      </c>
      <c r="Z16" s="357">
        <v>13</v>
      </c>
      <c r="AA16" s="321">
        <v>13</v>
      </c>
      <c r="AB16" s="322">
        <v>17</v>
      </c>
      <c r="AC16" s="323">
        <v>16</v>
      </c>
      <c r="AD16" s="358">
        <v>28</v>
      </c>
      <c r="AE16" s="325">
        <v>26</v>
      </c>
      <c r="AF16" s="148">
        <v>8</v>
      </c>
      <c r="AG16" s="88">
        <v>7</v>
      </c>
      <c r="AH16" s="172">
        <v>32</v>
      </c>
      <c r="AI16" s="90">
        <v>34</v>
      </c>
      <c r="AJ16" s="82">
        <v>15</v>
      </c>
      <c r="AK16" s="326">
        <v>13</v>
      </c>
      <c r="AL16" s="360" t="s">
        <v>5</v>
      </c>
      <c r="AM16" s="149" t="s">
        <v>5</v>
      </c>
      <c r="AN16" s="150">
        <v>18</v>
      </c>
      <c r="AO16" s="328">
        <v>16</v>
      </c>
      <c r="AP16" s="329">
        <v>14</v>
      </c>
      <c r="AQ16" s="361">
        <v>12</v>
      </c>
      <c r="AR16" s="331">
        <v>17</v>
      </c>
      <c r="AS16" s="94">
        <v>14</v>
      </c>
      <c r="AT16" s="95">
        <v>23</v>
      </c>
      <c r="AU16" s="95">
        <v>21</v>
      </c>
      <c r="AV16" s="96">
        <v>20</v>
      </c>
      <c r="AW16" s="332">
        <v>20</v>
      </c>
      <c r="AX16" s="362">
        <v>13</v>
      </c>
      <c r="AY16" s="334">
        <v>11</v>
      </c>
      <c r="AZ16" s="335">
        <v>13</v>
      </c>
      <c r="BA16" s="335">
        <v>12</v>
      </c>
      <c r="BB16" s="336" t="s">
        <v>5</v>
      </c>
      <c r="BC16" s="337" t="s">
        <v>5</v>
      </c>
      <c r="BD16" s="196">
        <v>15</v>
      </c>
      <c r="BE16" s="157">
        <v>17</v>
      </c>
      <c r="BF16" s="104" t="s">
        <v>5</v>
      </c>
      <c r="BG16" s="104" t="s">
        <v>5</v>
      </c>
      <c r="BH16" s="105">
        <v>22</v>
      </c>
      <c r="BI16" s="105">
        <v>21</v>
      </c>
      <c r="BJ16" s="106">
        <v>17</v>
      </c>
      <c r="BK16" s="107">
        <v>17</v>
      </c>
      <c r="BL16" s="5">
        <v>19</v>
      </c>
      <c r="BM16" s="5">
        <v>17</v>
      </c>
      <c r="BN16" s="6">
        <v>10</v>
      </c>
      <c r="BO16" s="13">
        <v>10</v>
      </c>
    </row>
    <row r="17" spans="1:67" x14ac:dyDescent="0.2">
      <c r="A17" s="12">
        <v>45825</v>
      </c>
      <c r="B17" s="61" t="s">
        <v>5</v>
      </c>
      <c r="C17" s="61" t="s">
        <v>5</v>
      </c>
      <c r="D17" s="153" t="s">
        <v>5</v>
      </c>
      <c r="E17" s="158" t="s">
        <v>5</v>
      </c>
      <c r="F17" s="5">
        <v>7</v>
      </c>
      <c r="G17" s="5">
        <v>7</v>
      </c>
      <c r="H17" s="63" t="s">
        <v>5</v>
      </c>
      <c r="I17" s="63" t="s">
        <v>5</v>
      </c>
      <c r="J17" s="136">
        <v>27</v>
      </c>
      <c r="K17" s="354">
        <v>28</v>
      </c>
      <c r="L17" s="316">
        <v>14</v>
      </c>
      <c r="M17" s="137">
        <v>12</v>
      </c>
      <c r="N17" s="138" t="s">
        <v>5</v>
      </c>
      <c r="O17" s="139" t="s">
        <v>5</v>
      </c>
      <c r="P17" s="140">
        <v>19</v>
      </c>
      <c r="Q17" s="355">
        <v>17</v>
      </c>
      <c r="R17" s="166">
        <v>14</v>
      </c>
      <c r="S17" s="73">
        <v>13</v>
      </c>
      <c r="T17" s="159">
        <v>7</v>
      </c>
      <c r="U17" s="364">
        <v>7</v>
      </c>
      <c r="V17" s="318">
        <v>7</v>
      </c>
      <c r="W17" s="75">
        <v>7</v>
      </c>
      <c r="X17" s="143">
        <v>12</v>
      </c>
      <c r="Y17" s="319">
        <v>13</v>
      </c>
      <c r="Z17" s="357">
        <v>14</v>
      </c>
      <c r="AA17" s="321">
        <v>11</v>
      </c>
      <c r="AB17" s="171">
        <v>11</v>
      </c>
      <c r="AC17" s="369">
        <v>11</v>
      </c>
      <c r="AD17" s="358">
        <v>27</v>
      </c>
      <c r="AE17" s="325">
        <v>27</v>
      </c>
      <c r="AF17" s="148">
        <v>4</v>
      </c>
      <c r="AG17" s="88">
        <v>3</v>
      </c>
      <c r="AH17" s="172">
        <v>30</v>
      </c>
      <c r="AI17" s="90">
        <v>30</v>
      </c>
      <c r="AJ17" s="82">
        <v>11</v>
      </c>
      <c r="AK17" s="326">
        <v>9</v>
      </c>
      <c r="AL17" s="360" t="s">
        <v>5</v>
      </c>
      <c r="AM17" s="149" t="s">
        <v>5</v>
      </c>
      <c r="AN17" s="150">
        <v>9</v>
      </c>
      <c r="AO17" s="328">
        <v>9</v>
      </c>
      <c r="AP17" s="329">
        <v>18</v>
      </c>
      <c r="AQ17" s="361">
        <v>15</v>
      </c>
      <c r="AR17" s="331">
        <v>25</v>
      </c>
      <c r="AS17" s="94">
        <v>20</v>
      </c>
      <c r="AT17" s="95">
        <v>13</v>
      </c>
      <c r="AU17" s="95">
        <v>12</v>
      </c>
      <c r="AV17" s="96">
        <v>15</v>
      </c>
      <c r="AW17" s="332">
        <v>14</v>
      </c>
      <c r="AX17" s="362">
        <v>12</v>
      </c>
      <c r="AY17" s="334">
        <v>13</v>
      </c>
      <c r="AZ17" s="335">
        <v>13</v>
      </c>
      <c r="BA17" s="335">
        <v>11</v>
      </c>
      <c r="BB17" s="336" t="s">
        <v>5</v>
      </c>
      <c r="BC17" s="337" t="s">
        <v>5</v>
      </c>
      <c r="BD17" s="196">
        <v>11</v>
      </c>
      <c r="BE17" s="157">
        <v>11</v>
      </c>
      <c r="BF17" s="104" t="s">
        <v>5</v>
      </c>
      <c r="BG17" s="104" t="s">
        <v>5</v>
      </c>
      <c r="BH17" s="105">
        <v>25</v>
      </c>
      <c r="BI17" s="105">
        <v>22</v>
      </c>
      <c r="BJ17" s="106">
        <v>15</v>
      </c>
      <c r="BK17" s="107">
        <v>15</v>
      </c>
      <c r="BL17" s="5">
        <v>27</v>
      </c>
      <c r="BM17" s="5">
        <v>24</v>
      </c>
      <c r="BN17" s="6">
        <v>15</v>
      </c>
      <c r="BO17" s="13">
        <v>14</v>
      </c>
    </row>
    <row r="18" spans="1:67" x14ac:dyDescent="0.2">
      <c r="A18" s="12">
        <v>45826</v>
      </c>
      <c r="B18" s="61">
        <v>4</v>
      </c>
      <c r="C18" s="61">
        <v>3</v>
      </c>
      <c r="D18" s="153">
        <v>7</v>
      </c>
      <c r="E18" s="158">
        <v>8</v>
      </c>
      <c r="F18" s="5">
        <v>16</v>
      </c>
      <c r="G18" s="5">
        <v>16</v>
      </c>
      <c r="H18" s="63" t="s">
        <v>5</v>
      </c>
      <c r="I18" s="63" t="s">
        <v>5</v>
      </c>
      <c r="J18" s="136">
        <v>4</v>
      </c>
      <c r="K18" s="354">
        <v>4</v>
      </c>
      <c r="L18" s="316">
        <v>11</v>
      </c>
      <c r="M18" s="137">
        <v>10</v>
      </c>
      <c r="N18" s="138">
        <v>34</v>
      </c>
      <c r="O18" s="139">
        <v>30</v>
      </c>
      <c r="P18" s="140">
        <v>30</v>
      </c>
      <c r="Q18" s="355">
        <v>28</v>
      </c>
      <c r="R18" s="166">
        <v>8</v>
      </c>
      <c r="S18" s="73">
        <v>8</v>
      </c>
      <c r="T18" s="159">
        <v>11</v>
      </c>
      <c r="U18" s="364">
        <v>9</v>
      </c>
      <c r="V18" s="318">
        <v>15</v>
      </c>
      <c r="W18" s="75">
        <v>14</v>
      </c>
      <c r="X18" s="143">
        <v>5</v>
      </c>
      <c r="Y18" s="319">
        <v>5</v>
      </c>
      <c r="Z18" s="357">
        <v>13</v>
      </c>
      <c r="AA18" s="321">
        <v>10</v>
      </c>
      <c r="AB18" s="322">
        <v>18</v>
      </c>
      <c r="AC18" s="323">
        <v>17</v>
      </c>
      <c r="AD18" s="358">
        <v>15</v>
      </c>
      <c r="AE18" s="325">
        <v>13</v>
      </c>
      <c r="AF18" s="148">
        <v>5</v>
      </c>
      <c r="AG18" s="88">
        <v>5</v>
      </c>
      <c r="AH18" s="172">
        <v>18</v>
      </c>
      <c r="AI18" s="90">
        <v>16</v>
      </c>
      <c r="AJ18" s="82">
        <v>16</v>
      </c>
      <c r="AK18" s="326">
        <v>16</v>
      </c>
      <c r="AL18" s="360" t="s">
        <v>5</v>
      </c>
      <c r="AM18" s="149" t="s">
        <v>5</v>
      </c>
      <c r="AN18" s="150">
        <v>23</v>
      </c>
      <c r="AO18" s="328">
        <v>18</v>
      </c>
      <c r="AP18" s="329">
        <v>4</v>
      </c>
      <c r="AQ18" s="361">
        <v>4</v>
      </c>
      <c r="AR18" s="331">
        <v>18</v>
      </c>
      <c r="AS18" s="94">
        <v>17</v>
      </c>
      <c r="AT18" s="95">
        <v>22</v>
      </c>
      <c r="AU18" s="95">
        <v>21</v>
      </c>
      <c r="AV18" s="96">
        <v>17</v>
      </c>
      <c r="AW18" s="332">
        <v>16</v>
      </c>
      <c r="AX18" s="362">
        <v>10</v>
      </c>
      <c r="AY18" s="334">
        <v>10</v>
      </c>
      <c r="AZ18" s="335">
        <v>12</v>
      </c>
      <c r="BA18" s="335">
        <v>11</v>
      </c>
      <c r="BB18" s="336" t="s">
        <v>5</v>
      </c>
      <c r="BC18" s="337" t="s">
        <v>5</v>
      </c>
      <c r="BD18" s="196">
        <v>7</v>
      </c>
      <c r="BE18" s="157">
        <v>5</v>
      </c>
      <c r="BF18" s="104" t="s">
        <v>5</v>
      </c>
      <c r="BG18" s="104" t="s">
        <v>5</v>
      </c>
      <c r="BH18" s="105">
        <v>23</v>
      </c>
      <c r="BI18" s="105">
        <v>20</v>
      </c>
      <c r="BJ18" s="106">
        <v>12</v>
      </c>
      <c r="BK18" s="107">
        <v>12</v>
      </c>
      <c r="BL18" s="5">
        <v>11</v>
      </c>
      <c r="BM18" s="5">
        <v>11</v>
      </c>
      <c r="BN18" s="6">
        <v>14</v>
      </c>
      <c r="BO18" s="13">
        <v>11</v>
      </c>
    </row>
    <row r="19" spans="1:67" x14ac:dyDescent="0.2">
      <c r="A19" s="12">
        <v>45827</v>
      </c>
      <c r="B19" s="61">
        <v>4</v>
      </c>
      <c r="C19" s="61">
        <v>3</v>
      </c>
      <c r="D19" s="153" t="s">
        <v>5</v>
      </c>
      <c r="E19" s="158" t="s">
        <v>5</v>
      </c>
      <c r="F19" s="5">
        <v>16</v>
      </c>
      <c r="G19" s="5">
        <v>16</v>
      </c>
      <c r="H19" s="63" t="s">
        <v>5</v>
      </c>
      <c r="I19" s="63" t="s">
        <v>5</v>
      </c>
      <c r="J19" s="136">
        <v>26</v>
      </c>
      <c r="K19" s="354">
        <v>26</v>
      </c>
      <c r="L19" s="316">
        <v>15</v>
      </c>
      <c r="M19" s="137">
        <v>13</v>
      </c>
      <c r="N19" s="138" t="s">
        <v>5</v>
      </c>
      <c r="O19" s="139" t="s">
        <v>5</v>
      </c>
      <c r="P19" s="140">
        <v>14</v>
      </c>
      <c r="Q19" s="355">
        <v>14</v>
      </c>
      <c r="R19" s="166">
        <v>13</v>
      </c>
      <c r="S19" s="73">
        <v>12</v>
      </c>
      <c r="T19" s="159">
        <v>6</v>
      </c>
      <c r="U19" s="364">
        <v>6</v>
      </c>
      <c r="V19" s="318">
        <v>16</v>
      </c>
      <c r="W19" s="75">
        <v>11</v>
      </c>
      <c r="X19" s="143">
        <v>7</v>
      </c>
      <c r="Y19" s="319">
        <v>6</v>
      </c>
      <c r="Z19" s="357">
        <v>7</v>
      </c>
      <c r="AA19" s="321">
        <v>6</v>
      </c>
      <c r="AB19" s="322">
        <v>13</v>
      </c>
      <c r="AC19" s="323">
        <v>12</v>
      </c>
      <c r="AD19" s="358" t="s">
        <v>5</v>
      </c>
      <c r="AE19" s="382" t="s">
        <v>5</v>
      </c>
      <c r="AF19" s="148" t="s">
        <v>5</v>
      </c>
      <c r="AG19" s="88" t="s">
        <v>5</v>
      </c>
      <c r="AH19" s="172">
        <v>21</v>
      </c>
      <c r="AI19" s="90">
        <v>19</v>
      </c>
      <c r="AJ19" s="82">
        <v>6</v>
      </c>
      <c r="AK19" s="326">
        <v>6</v>
      </c>
      <c r="AL19" s="360" t="s">
        <v>5</v>
      </c>
      <c r="AM19" s="149" t="s">
        <v>5</v>
      </c>
      <c r="AN19" s="150">
        <v>18</v>
      </c>
      <c r="AO19" s="328">
        <v>17</v>
      </c>
      <c r="AP19" s="329">
        <v>12</v>
      </c>
      <c r="AQ19" s="365">
        <v>12</v>
      </c>
      <c r="AR19" s="331">
        <v>11</v>
      </c>
      <c r="AS19" s="94">
        <v>10</v>
      </c>
      <c r="AT19" s="95">
        <v>8</v>
      </c>
      <c r="AU19" s="95">
        <v>7</v>
      </c>
      <c r="AV19" s="96">
        <v>30</v>
      </c>
      <c r="AW19" s="332">
        <v>30</v>
      </c>
      <c r="AX19" s="362">
        <v>12</v>
      </c>
      <c r="AY19" s="334">
        <v>10</v>
      </c>
      <c r="AZ19" s="335">
        <v>5</v>
      </c>
      <c r="BA19" s="335">
        <v>5</v>
      </c>
      <c r="BB19" s="336" t="s">
        <v>5</v>
      </c>
      <c r="BC19" s="337" t="s">
        <v>5</v>
      </c>
      <c r="BD19" s="196">
        <v>22</v>
      </c>
      <c r="BE19" s="157">
        <v>20</v>
      </c>
      <c r="BF19" s="104" t="s">
        <v>5</v>
      </c>
      <c r="BG19" s="104" t="s">
        <v>5</v>
      </c>
      <c r="BH19" s="105">
        <v>10</v>
      </c>
      <c r="BI19" s="105">
        <v>10</v>
      </c>
      <c r="BJ19" s="106">
        <v>16</v>
      </c>
      <c r="BK19" s="107">
        <v>16</v>
      </c>
      <c r="BL19" s="5">
        <v>25</v>
      </c>
      <c r="BM19" s="5">
        <v>24</v>
      </c>
      <c r="BN19" s="6">
        <v>6</v>
      </c>
      <c r="BO19" s="13">
        <v>6</v>
      </c>
    </row>
    <row r="20" spans="1:67" x14ac:dyDescent="0.2">
      <c r="A20" s="12">
        <v>45828</v>
      </c>
      <c r="B20" s="160">
        <v>3</v>
      </c>
      <c r="C20" s="160">
        <v>2</v>
      </c>
      <c r="D20" s="181">
        <v>9</v>
      </c>
      <c r="E20" s="109">
        <v>8</v>
      </c>
      <c r="F20" s="5">
        <v>13</v>
      </c>
      <c r="G20" s="5">
        <v>11</v>
      </c>
      <c r="H20" s="63" t="s">
        <v>5</v>
      </c>
      <c r="I20" s="63" t="s">
        <v>5</v>
      </c>
      <c r="J20" s="64">
        <v>24</v>
      </c>
      <c r="K20" s="366">
        <v>20</v>
      </c>
      <c r="L20" s="381" t="s">
        <v>5</v>
      </c>
      <c r="M20" s="195" t="s">
        <v>5</v>
      </c>
      <c r="N20" s="162">
        <v>37</v>
      </c>
      <c r="O20" s="163">
        <v>34</v>
      </c>
      <c r="P20" s="164">
        <v>26</v>
      </c>
      <c r="Q20" s="367">
        <v>25</v>
      </c>
      <c r="R20" s="166">
        <v>15</v>
      </c>
      <c r="S20" s="166">
        <v>14</v>
      </c>
      <c r="T20" s="154">
        <v>13</v>
      </c>
      <c r="U20" s="356">
        <v>13</v>
      </c>
      <c r="V20" s="368">
        <v>16</v>
      </c>
      <c r="W20" s="168">
        <v>15</v>
      </c>
      <c r="X20" s="143">
        <v>19</v>
      </c>
      <c r="Y20" s="319">
        <v>17</v>
      </c>
      <c r="Z20" s="357">
        <v>14</v>
      </c>
      <c r="AA20" s="321">
        <v>13</v>
      </c>
      <c r="AB20" s="171">
        <v>17</v>
      </c>
      <c r="AC20" s="369">
        <v>15</v>
      </c>
      <c r="AD20" s="358">
        <v>30</v>
      </c>
      <c r="AE20" s="325">
        <v>26</v>
      </c>
      <c r="AF20" s="148" t="s">
        <v>5</v>
      </c>
      <c r="AG20" s="88" t="s">
        <v>5</v>
      </c>
      <c r="AH20" s="172">
        <v>22</v>
      </c>
      <c r="AI20" s="172">
        <v>19</v>
      </c>
      <c r="AJ20" s="82">
        <v>13</v>
      </c>
      <c r="AK20" s="326">
        <v>12</v>
      </c>
      <c r="AL20" s="360" t="s">
        <v>5</v>
      </c>
      <c r="AM20" s="173" t="s">
        <v>5</v>
      </c>
      <c r="AN20" s="150">
        <v>16</v>
      </c>
      <c r="AO20" s="328">
        <v>16</v>
      </c>
      <c r="AP20" s="17">
        <v>11</v>
      </c>
      <c r="AQ20" s="371">
        <v>10</v>
      </c>
      <c r="AR20" s="331">
        <v>22</v>
      </c>
      <c r="AS20" s="174">
        <v>22</v>
      </c>
      <c r="AT20" s="175">
        <v>17</v>
      </c>
      <c r="AU20" s="175">
        <v>11</v>
      </c>
      <c r="AV20" s="176">
        <v>13</v>
      </c>
      <c r="AW20" s="372">
        <v>13</v>
      </c>
      <c r="AX20" s="333">
        <v>7</v>
      </c>
      <c r="AY20" s="334">
        <v>7</v>
      </c>
      <c r="AZ20" s="335">
        <v>12</v>
      </c>
      <c r="BA20" s="335">
        <v>11</v>
      </c>
      <c r="BB20" s="336" t="s">
        <v>5</v>
      </c>
      <c r="BC20" s="337" t="s">
        <v>5</v>
      </c>
      <c r="BD20" s="196">
        <v>13</v>
      </c>
      <c r="BE20" s="103">
        <v>12</v>
      </c>
      <c r="BF20" s="104" t="s">
        <v>5</v>
      </c>
      <c r="BG20" s="104" t="s">
        <v>5</v>
      </c>
      <c r="BH20" s="105">
        <v>18</v>
      </c>
      <c r="BI20" s="180">
        <v>15</v>
      </c>
      <c r="BJ20" s="106" t="s">
        <v>5</v>
      </c>
      <c r="BK20" s="106" t="s">
        <v>5</v>
      </c>
      <c r="BL20" s="5">
        <v>21</v>
      </c>
      <c r="BM20" s="5">
        <v>19</v>
      </c>
      <c r="BN20" s="6" t="s">
        <v>5</v>
      </c>
      <c r="BO20" s="17" t="s">
        <v>5</v>
      </c>
    </row>
    <row r="21" spans="1:67" x14ac:dyDescent="0.2">
      <c r="A21" s="4"/>
      <c r="B21" s="15">
        <v>11</v>
      </c>
      <c r="C21" s="15">
        <v>8</v>
      </c>
      <c r="D21" s="191">
        <v>25</v>
      </c>
      <c r="E21" s="192">
        <v>24</v>
      </c>
      <c r="F21" s="15">
        <v>67</v>
      </c>
      <c r="G21" s="15">
        <v>65</v>
      </c>
      <c r="H21" s="15">
        <v>0</v>
      </c>
      <c r="I21" s="15">
        <v>0</v>
      </c>
      <c r="J21" s="182">
        <v>109</v>
      </c>
      <c r="K21" s="16">
        <v>106</v>
      </c>
      <c r="L21" s="373">
        <v>54</v>
      </c>
      <c r="M21" s="16">
        <v>47</v>
      </c>
      <c r="N21" s="15">
        <v>115</v>
      </c>
      <c r="O21" s="15">
        <v>106</v>
      </c>
      <c r="P21" s="15">
        <v>119</v>
      </c>
      <c r="Q21" s="374">
        <v>113</v>
      </c>
      <c r="R21" s="182">
        <v>62</v>
      </c>
      <c r="S21" s="15">
        <v>58</v>
      </c>
      <c r="T21" s="15">
        <v>49</v>
      </c>
      <c r="U21" s="16">
        <v>46</v>
      </c>
      <c r="V21" s="373">
        <v>71</v>
      </c>
      <c r="W21" s="16">
        <v>62</v>
      </c>
      <c r="X21" s="16">
        <v>58</v>
      </c>
      <c r="Y21" s="374">
        <v>54</v>
      </c>
      <c r="Z21" s="375">
        <v>61</v>
      </c>
      <c r="AA21" s="376">
        <v>53</v>
      </c>
      <c r="AB21" s="198">
        <v>76</v>
      </c>
      <c r="AC21" s="374">
        <v>71</v>
      </c>
      <c r="AD21" s="375">
        <v>100</v>
      </c>
      <c r="AE21" s="374">
        <v>92</v>
      </c>
      <c r="AF21" s="16">
        <v>17</v>
      </c>
      <c r="AG21" s="15">
        <v>15</v>
      </c>
      <c r="AH21" s="198">
        <v>123</v>
      </c>
      <c r="AI21" s="15">
        <v>118</v>
      </c>
      <c r="AJ21" s="185">
        <v>61</v>
      </c>
      <c r="AK21" s="197">
        <v>56</v>
      </c>
      <c r="AL21" s="375">
        <v>0</v>
      </c>
      <c r="AM21" s="15">
        <v>0</v>
      </c>
      <c r="AN21" s="16">
        <v>84</v>
      </c>
      <c r="AO21" s="376">
        <v>76</v>
      </c>
      <c r="AP21" s="198">
        <v>59</v>
      </c>
      <c r="AQ21" s="378">
        <v>53</v>
      </c>
      <c r="AR21" s="375">
        <v>93</v>
      </c>
      <c r="AS21" s="15">
        <v>83</v>
      </c>
      <c r="AT21" s="16">
        <v>83</v>
      </c>
      <c r="AU21" s="15">
        <v>72</v>
      </c>
      <c r="AV21" s="16">
        <v>95</v>
      </c>
      <c r="AW21" s="374">
        <v>93</v>
      </c>
      <c r="AX21" s="375">
        <v>54</v>
      </c>
      <c r="AY21" s="379">
        <v>51</v>
      </c>
      <c r="AZ21" s="379">
        <v>55</v>
      </c>
      <c r="BA21" s="379">
        <v>50</v>
      </c>
      <c r="BB21" s="379">
        <v>0</v>
      </c>
      <c r="BC21" s="380">
        <v>0</v>
      </c>
      <c r="BD21" s="182">
        <v>68</v>
      </c>
      <c r="BE21" s="187">
        <v>65</v>
      </c>
      <c r="BF21" s="15">
        <v>0</v>
      </c>
      <c r="BG21" s="15">
        <v>0</v>
      </c>
      <c r="BH21" s="15">
        <v>98</v>
      </c>
      <c r="BI21" s="15">
        <v>88</v>
      </c>
      <c r="BJ21" s="182">
        <v>60</v>
      </c>
      <c r="BK21" s="15">
        <v>60</v>
      </c>
      <c r="BL21" s="15">
        <v>103</v>
      </c>
      <c r="BM21" s="15">
        <v>95</v>
      </c>
      <c r="BN21" s="16">
        <v>45</v>
      </c>
      <c r="BO21" s="15">
        <v>41</v>
      </c>
    </row>
    <row r="22" spans="1:67" x14ac:dyDescent="0.2">
      <c r="A22" s="12">
        <v>45831</v>
      </c>
      <c r="B22" s="61">
        <v>5</v>
      </c>
      <c r="C22" s="61">
        <v>5</v>
      </c>
      <c r="D22" s="153">
        <v>9</v>
      </c>
      <c r="E22" s="158">
        <v>9</v>
      </c>
      <c r="F22" s="5">
        <v>14</v>
      </c>
      <c r="G22" s="5">
        <v>13</v>
      </c>
      <c r="H22" s="63" t="s">
        <v>5</v>
      </c>
      <c r="I22" s="63" t="s">
        <v>5</v>
      </c>
      <c r="J22" s="136">
        <v>28</v>
      </c>
      <c r="K22" s="354">
        <v>26</v>
      </c>
      <c r="L22" s="316">
        <v>14</v>
      </c>
      <c r="M22" s="137">
        <v>13</v>
      </c>
      <c r="N22" s="138">
        <v>48</v>
      </c>
      <c r="O22" s="139">
        <v>45</v>
      </c>
      <c r="P22" s="140">
        <v>30</v>
      </c>
      <c r="Q22" s="355">
        <v>32</v>
      </c>
      <c r="R22" s="166">
        <v>15</v>
      </c>
      <c r="S22" s="73">
        <v>14</v>
      </c>
      <c r="T22" s="159">
        <v>9</v>
      </c>
      <c r="U22" s="364">
        <v>9</v>
      </c>
      <c r="V22" s="318">
        <v>15</v>
      </c>
      <c r="W22" s="75">
        <v>15</v>
      </c>
      <c r="X22" s="143">
        <v>18</v>
      </c>
      <c r="Y22" s="319">
        <v>17</v>
      </c>
      <c r="Z22" s="357">
        <v>21</v>
      </c>
      <c r="AA22" s="321">
        <v>19</v>
      </c>
      <c r="AB22" s="322" t="s">
        <v>5</v>
      </c>
      <c r="AC22" s="323" t="s">
        <v>5</v>
      </c>
      <c r="AD22" s="358">
        <v>29</v>
      </c>
      <c r="AE22" s="325">
        <v>25</v>
      </c>
      <c r="AF22" s="148">
        <v>8</v>
      </c>
      <c r="AG22" s="88">
        <v>8</v>
      </c>
      <c r="AH22" s="172">
        <v>24</v>
      </c>
      <c r="AI22" s="90">
        <v>23</v>
      </c>
      <c r="AJ22" s="82">
        <v>16</v>
      </c>
      <c r="AK22" s="326">
        <v>12</v>
      </c>
      <c r="AL22" s="360" t="s">
        <v>5</v>
      </c>
      <c r="AM22" s="149" t="s">
        <v>5</v>
      </c>
      <c r="AN22" s="150" t="s">
        <v>5</v>
      </c>
      <c r="AO22" s="328" t="s">
        <v>5</v>
      </c>
      <c r="AP22" s="329">
        <v>15</v>
      </c>
      <c r="AQ22" s="361">
        <v>12</v>
      </c>
      <c r="AR22" s="331">
        <v>20</v>
      </c>
      <c r="AS22" s="94">
        <v>18</v>
      </c>
      <c r="AT22" s="95">
        <v>28</v>
      </c>
      <c r="AU22" s="95">
        <v>25</v>
      </c>
      <c r="AV22" s="96">
        <v>29</v>
      </c>
      <c r="AW22" s="332">
        <v>27</v>
      </c>
      <c r="AX22" s="362">
        <v>13</v>
      </c>
      <c r="AY22" s="334">
        <v>13</v>
      </c>
      <c r="AZ22" s="335" t="s">
        <v>5</v>
      </c>
      <c r="BA22" s="335" t="s">
        <v>5</v>
      </c>
      <c r="BB22" s="336">
        <v>10</v>
      </c>
      <c r="BC22" s="337">
        <v>12</v>
      </c>
      <c r="BD22" s="196">
        <v>12</v>
      </c>
      <c r="BE22" s="157">
        <v>12</v>
      </c>
      <c r="BF22" s="104" t="s">
        <v>5</v>
      </c>
      <c r="BG22" s="104" t="s">
        <v>5</v>
      </c>
      <c r="BH22" s="105">
        <v>27</v>
      </c>
      <c r="BI22" s="105">
        <v>25</v>
      </c>
      <c r="BJ22" s="106" t="s">
        <v>5</v>
      </c>
      <c r="BK22" s="107" t="s">
        <v>5</v>
      </c>
      <c r="BL22" s="5">
        <v>16</v>
      </c>
      <c r="BM22" s="5">
        <v>16</v>
      </c>
      <c r="BN22" s="6" t="s">
        <v>5</v>
      </c>
      <c r="BO22" s="13" t="s">
        <v>5</v>
      </c>
    </row>
    <row r="23" spans="1:67" x14ac:dyDescent="0.2">
      <c r="A23" s="12">
        <v>45832</v>
      </c>
      <c r="B23" s="61">
        <v>3</v>
      </c>
      <c r="C23" s="61">
        <v>4</v>
      </c>
      <c r="D23" s="153" t="s">
        <v>5</v>
      </c>
      <c r="E23" s="158" t="s">
        <v>5</v>
      </c>
      <c r="F23" s="5">
        <v>13</v>
      </c>
      <c r="G23" s="5">
        <v>14</v>
      </c>
      <c r="H23" s="63" t="s">
        <v>5</v>
      </c>
      <c r="I23" s="63" t="s">
        <v>5</v>
      </c>
      <c r="J23" s="136">
        <v>29</v>
      </c>
      <c r="K23" s="354">
        <v>29</v>
      </c>
      <c r="L23" s="316">
        <v>12</v>
      </c>
      <c r="M23" s="137">
        <v>8</v>
      </c>
      <c r="N23" s="138">
        <v>1</v>
      </c>
      <c r="O23" s="139">
        <v>1</v>
      </c>
      <c r="P23" s="140">
        <v>25</v>
      </c>
      <c r="Q23" s="355">
        <v>23</v>
      </c>
      <c r="R23" s="166">
        <v>13</v>
      </c>
      <c r="S23" s="73">
        <v>11</v>
      </c>
      <c r="T23" s="159">
        <v>11</v>
      </c>
      <c r="U23" s="364">
        <v>7</v>
      </c>
      <c r="V23" s="318" t="s">
        <v>5</v>
      </c>
      <c r="W23" s="75" t="s">
        <v>5</v>
      </c>
      <c r="X23" s="143">
        <v>10</v>
      </c>
      <c r="Y23" s="319">
        <v>9</v>
      </c>
      <c r="Z23" s="357">
        <v>15</v>
      </c>
      <c r="AA23" s="321">
        <v>15</v>
      </c>
      <c r="AB23" s="322" t="s">
        <v>5</v>
      </c>
      <c r="AC23" s="323" t="s">
        <v>5</v>
      </c>
      <c r="AD23" s="358">
        <v>26</v>
      </c>
      <c r="AE23" s="325">
        <v>24</v>
      </c>
      <c r="AF23" s="148">
        <v>9</v>
      </c>
      <c r="AG23" s="88">
        <v>7</v>
      </c>
      <c r="AH23" s="172">
        <v>27</v>
      </c>
      <c r="AI23" s="90">
        <v>27</v>
      </c>
      <c r="AJ23" s="82">
        <v>9</v>
      </c>
      <c r="AK23" s="326">
        <v>9</v>
      </c>
      <c r="AL23" s="360" t="s">
        <v>5</v>
      </c>
      <c r="AM23" s="149" t="s">
        <v>5</v>
      </c>
      <c r="AN23" s="150" t="s">
        <v>5</v>
      </c>
      <c r="AO23" s="328" t="s">
        <v>5</v>
      </c>
      <c r="AP23" s="329">
        <v>13</v>
      </c>
      <c r="AQ23" s="361">
        <v>12</v>
      </c>
      <c r="AR23" s="331">
        <v>20</v>
      </c>
      <c r="AS23" s="94">
        <v>18</v>
      </c>
      <c r="AT23" s="95">
        <v>10</v>
      </c>
      <c r="AU23" s="95">
        <v>11</v>
      </c>
      <c r="AV23" s="96">
        <v>14</v>
      </c>
      <c r="AW23" s="332">
        <v>12</v>
      </c>
      <c r="AX23" s="362">
        <v>16</v>
      </c>
      <c r="AY23" s="334">
        <v>14</v>
      </c>
      <c r="AZ23" s="335" t="s">
        <v>5</v>
      </c>
      <c r="BA23" s="335" t="s">
        <v>5</v>
      </c>
      <c r="BB23" s="336">
        <v>4</v>
      </c>
      <c r="BC23" s="337">
        <v>4</v>
      </c>
      <c r="BD23" s="196">
        <v>20</v>
      </c>
      <c r="BE23" s="157">
        <v>16</v>
      </c>
      <c r="BF23" s="104" t="s">
        <v>5</v>
      </c>
      <c r="BG23" s="104" t="s">
        <v>5</v>
      </c>
      <c r="BH23" s="105">
        <v>25</v>
      </c>
      <c r="BI23" s="105">
        <v>26</v>
      </c>
      <c r="BJ23" s="106" t="s">
        <v>5</v>
      </c>
      <c r="BK23" s="107" t="s">
        <v>5</v>
      </c>
      <c r="BL23" s="5">
        <v>8</v>
      </c>
      <c r="BM23" s="5">
        <v>7</v>
      </c>
      <c r="BN23" s="6">
        <v>16</v>
      </c>
      <c r="BO23" s="13">
        <v>16</v>
      </c>
    </row>
    <row r="24" spans="1:67" x14ac:dyDescent="0.2">
      <c r="A24" s="12">
        <v>45833</v>
      </c>
      <c r="B24" s="61">
        <v>2</v>
      </c>
      <c r="C24" s="61">
        <v>2</v>
      </c>
      <c r="D24" s="153">
        <v>10</v>
      </c>
      <c r="E24" s="158">
        <v>8</v>
      </c>
      <c r="F24" s="5">
        <v>15</v>
      </c>
      <c r="G24" s="5">
        <v>15</v>
      </c>
      <c r="H24" s="63" t="s">
        <v>5</v>
      </c>
      <c r="I24" s="63" t="s">
        <v>5</v>
      </c>
      <c r="J24" s="136">
        <v>7</v>
      </c>
      <c r="K24" s="354">
        <v>7</v>
      </c>
      <c r="L24" s="316">
        <v>6</v>
      </c>
      <c r="M24" s="137">
        <v>6</v>
      </c>
      <c r="N24" s="138">
        <v>32</v>
      </c>
      <c r="O24" s="139">
        <v>25</v>
      </c>
      <c r="P24" s="140">
        <v>27</v>
      </c>
      <c r="Q24" s="355">
        <v>24</v>
      </c>
      <c r="R24" s="166">
        <v>4</v>
      </c>
      <c r="S24" s="73">
        <v>4</v>
      </c>
      <c r="T24" s="159">
        <v>9</v>
      </c>
      <c r="U24" s="364">
        <v>10</v>
      </c>
      <c r="V24" s="318">
        <v>17</v>
      </c>
      <c r="W24" s="75">
        <v>18</v>
      </c>
      <c r="X24" s="143">
        <v>4</v>
      </c>
      <c r="Y24" s="319">
        <v>3</v>
      </c>
      <c r="Z24" s="357">
        <v>21</v>
      </c>
      <c r="AA24" s="321">
        <v>21</v>
      </c>
      <c r="AB24" s="322" t="s">
        <v>5</v>
      </c>
      <c r="AC24" s="323" t="s">
        <v>5</v>
      </c>
      <c r="AD24" s="358">
        <v>26</v>
      </c>
      <c r="AE24" s="325">
        <v>24</v>
      </c>
      <c r="AF24" s="148">
        <v>11</v>
      </c>
      <c r="AG24" s="88">
        <v>9</v>
      </c>
      <c r="AH24" s="172">
        <v>9</v>
      </c>
      <c r="AI24" s="90">
        <v>11</v>
      </c>
      <c r="AJ24" s="82">
        <v>15</v>
      </c>
      <c r="AK24" s="326">
        <v>13</v>
      </c>
      <c r="AL24" s="360" t="s">
        <v>5</v>
      </c>
      <c r="AM24" s="149" t="s">
        <v>5</v>
      </c>
      <c r="AN24" s="150" t="s">
        <v>5</v>
      </c>
      <c r="AO24" s="328" t="s">
        <v>5</v>
      </c>
      <c r="AP24" s="329">
        <v>10</v>
      </c>
      <c r="AQ24" s="361">
        <v>10</v>
      </c>
      <c r="AR24" s="331">
        <v>18</v>
      </c>
      <c r="AS24" s="94">
        <v>16</v>
      </c>
      <c r="AT24" s="95">
        <v>26</v>
      </c>
      <c r="AU24" s="95">
        <v>22</v>
      </c>
      <c r="AV24" s="96">
        <v>22</v>
      </c>
      <c r="AW24" s="332">
        <v>21</v>
      </c>
      <c r="AX24" s="362">
        <v>6</v>
      </c>
      <c r="AY24" s="334">
        <v>6</v>
      </c>
      <c r="AZ24" s="335" t="s">
        <v>5</v>
      </c>
      <c r="BA24" s="335" t="s">
        <v>5</v>
      </c>
      <c r="BB24" s="336">
        <v>8</v>
      </c>
      <c r="BC24" s="337">
        <v>6</v>
      </c>
      <c r="BD24" s="196">
        <v>7</v>
      </c>
      <c r="BE24" s="157">
        <v>7</v>
      </c>
      <c r="BF24" s="104" t="s">
        <v>5</v>
      </c>
      <c r="BG24" s="104" t="s">
        <v>5</v>
      </c>
      <c r="BH24" s="105">
        <v>26</v>
      </c>
      <c r="BI24" s="105">
        <v>26</v>
      </c>
      <c r="BJ24" s="106" t="s">
        <v>5</v>
      </c>
      <c r="BK24" s="107" t="s">
        <v>5</v>
      </c>
      <c r="BL24" s="5">
        <v>13</v>
      </c>
      <c r="BM24" s="5">
        <v>12</v>
      </c>
      <c r="BN24" s="6">
        <v>12</v>
      </c>
      <c r="BO24" s="13">
        <v>10</v>
      </c>
    </row>
    <row r="25" spans="1:67" x14ac:dyDescent="0.2">
      <c r="A25" s="12">
        <v>45834</v>
      </c>
      <c r="B25" s="61">
        <v>1</v>
      </c>
      <c r="C25" s="61">
        <v>0</v>
      </c>
      <c r="D25" s="153" t="s">
        <v>5</v>
      </c>
      <c r="E25" s="158" t="s">
        <v>5</v>
      </c>
      <c r="F25" s="5">
        <v>15</v>
      </c>
      <c r="G25" s="5">
        <v>14</v>
      </c>
      <c r="H25" s="63" t="s">
        <v>5</v>
      </c>
      <c r="I25" s="63" t="s">
        <v>5</v>
      </c>
      <c r="J25" s="136">
        <v>29</v>
      </c>
      <c r="K25" s="354">
        <v>28</v>
      </c>
      <c r="L25" s="316">
        <v>13</v>
      </c>
      <c r="M25" s="137">
        <v>13</v>
      </c>
      <c r="N25" s="138" t="s">
        <v>5</v>
      </c>
      <c r="O25" s="139" t="s">
        <v>5</v>
      </c>
      <c r="P25" s="140">
        <v>11</v>
      </c>
      <c r="Q25" s="355">
        <v>10</v>
      </c>
      <c r="R25" s="166">
        <v>13</v>
      </c>
      <c r="S25" s="73">
        <v>14</v>
      </c>
      <c r="T25" s="159">
        <v>4</v>
      </c>
      <c r="U25" s="364">
        <v>4</v>
      </c>
      <c r="V25" s="318">
        <v>9</v>
      </c>
      <c r="W25" s="75">
        <v>8</v>
      </c>
      <c r="X25" s="143">
        <v>13</v>
      </c>
      <c r="Y25" s="319">
        <v>14</v>
      </c>
      <c r="Z25" s="357">
        <v>9</v>
      </c>
      <c r="AA25" s="321">
        <v>8</v>
      </c>
      <c r="AB25" s="322">
        <v>15</v>
      </c>
      <c r="AC25" s="323">
        <v>16</v>
      </c>
      <c r="AD25" s="358">
        <v>15</v>
      </c>
      <c r="AE25" s="325">
        <v>13</v>
      </c>
      <c r="AF25" s="148" t="s">
        <v>5</v>
      </c>
      <c r="AG25" s="88" t="s">
        <v>5</v>
      </c>
      <c r="AH25" s="172">
        <v>25</v>
      </c>
      <c r="AI25" s="90">
        <v>25</v>
      </c>
      <c r="AJ25" s="82">
        <v>15</v>
      </c>
      <c r="AK25" s="326">
        <v>12</v>
      </c>
      <c r="AL25" s="360" t="s">
        <v>5</v>
      </c>
      <c r="AM25" s="149" t="s">
        <v>5</v>
      </c>
      <c r="AN25" s="150">
        <v>15</v>
      </c>
      <c r="AO25" s="328">
        <v>16</v>
      </c>
      <c r="AP25" s="329">
        <v>9</v>
      </c>
      <c r="AQ25" s="365">
        <v>8</v>
      </c>
      <c r="AR25" s="331">
        <v>9</v>
      </c>
      <c r="AS25" s="94">
        <v>10</v>
      </c>
      <c r="AT25" s="95">
        <v>20</v>
      </c>
      <c r="AU25" s="95">
        <v>17</v>
      </c>
      <c r="AV25" s="96">
        <v>23</v>
      </c>
      <c r="AW25" s="332">
        <v>19</v>
      </c>
      <c r="AX25" s="362">
        <v>15</v>
      </c>
      <c r="AY25" s="334">
        <v>13</v>
      </c>
      <c r="AZ25" s="335" t="s">
        <v>5</v>
      </c>
      <c r="BA25" s="335" t="s">
        <v>5</v>
      </c>
      <c r="BB25" s="336">
        <v>8</v>
      </c>
      <c r="BC25" s="337">
        <v>8</v>
      </c>
      <c r="BD25" s="196">
        <v>20</v>
      </c>
      <c r="BE25" s="157">
        <v>19</v>
      </c>
      <c r="BF25" s="104" t="s">
        <v>5</v>
      </c>
      <c r="BG25" s="104" t="s">
        <v>5</v>
      </c>
      <c r="BH25" s="105">
        <v>7</v>
      </c>
      <c r="BI25" s="105">
        <v>11</v>
      </c>
      <c r="BJ25" s="106">
        <v>18</v>
      </c>
      <c r="BK25" s="107">
        <v>16</v>
      </c>
      <c r="BL25" s="5">
        <v>15</v>
      </c>
      <c r="BM25" s="5">
        <v>13</v>
      </c>
      <c r="BN25" s="6">
        <v>8</v>
      </c>
      <c r="BO25" s="13">
        <v>7</v>
      </c>
    </row>
    <row r="26" spans="1:67" x14ac:dyDescent="0.2">
      <c r="A26" s="12">
        <v>45835</v>
      </c>
      <c r="B26" s="160">
        <v>6</v>
      </c>
      <c r="C26" s="160">
        <v>7</v>
      </c>
      <c r="D26" s="181">
        <v>10</v>
      </c>
      <c r="E26" s="109">
        <v>11</v>
      </c>
      <c r="F26" s="5" t="s">
        <v>39</v>
      </c>
      <c r="G26" s="5" t="s">
        <v>5</v>
      </c>
      <c r="H26" s="63" t="s">
        <v>5</v>
      </c>
      <c r="I26" s="63" t="s">
        <v>5</v>
      </c>
      <c r="J26" s="64">
        <v>30</v>
      </c>
      <c r="K26" s="366">
        <v>27</v>
      </c>
      <c r="L26" s="381">
        <v>12</v>
      </c>
      <c r="M26" s="195">
        <v>11</v>
      </c>
      <c r="N26" s="162">
        <v>38</v>
      </c>
      <c r="O26" s="163">
        <v>26</v>
      </c>
      <c r="P26" s="164">
        <v>30</v>
      </c>
      <c r="Q26" s="367">
        <v>23</v>
      </c>
      <c r="R26" s="166">
        <v>15</v>
      </c>
      <c r="S26" s="166">
        <v>15</v>
      </c>
      <c r="T26" s="154">
        <v>9</v>
      </c>
      <c r="U26" s="356">
        <v>9</v>
      </c>
      <c r="V26" s="368">
        <v>17</v>
      </c>
      <c r="W26" s="168">
        <v>16</v>
      </c>
      <c r="X26" s="143">
        <v>17</v>
      </c>
      <c r="Y26" s="319">
        <v>14</v>
      </c>
      <c r="Z26" s="357" t="s">
        <v>39</v>
      </c>
      <c r="AA26" s="321" t="s">
        <v>39</v>
      </c>
      <c r="AB26" s="171">
        <v>27</v>
      </c>
      <c r="AC26" s="369">
        <v>23</v>
      </c>
      <c r="AD26" s="358" t="s">
        <v>39</v>
      </c>
      <c r="AE26" s="370" t="s">
        <v>39</v>
      </c>
      <c r="AF26" s="148" t="s">
        <v>39</v>
      </c>
      <c r="AG26" s="88" t="s">
        <v>39</v>
      </c>
      <c r="AH26" s="172">
        <v>24</v>
      </c>
      <c r="AI26" s="172">
        <v>20</v>
      </c>
      <c r="AJ26" s="82">
        <v>17</v>
      </c>
      <c r="AK26" s="326">
        <v>16</v>
      </c>
      <c r="AL26" s="360" t="s">
        <v>5</v>
      </c>
      <c r="AM26" s="173" t="s">
        <v>5</v>
      </c>
      <c r="AN26" s="150">
        <v>19</v>
      </c>
      <c r="AO26" s="328">
        <v>12</v>
      </c>
      <c r="AP26" s="17">
        <v>14</v>
      </c>
      <c r="AQ26" s="371">
        <v>12</v>
      </c>
      <c r="AR26" s="331">
        <v>26</v>
      </c>
      <c r="AS26" s="174">
        <v>20</v>
      </c>
      <c r="AT26" s="175" t="s">
        <v>39</v>
      </c>
      <c r="AU26" s="175" t="s">
        <v>39</v>
      </c>
      <c r="AV26" s="176">
        <v>21</v>
      </c>
      <c r="AW26" s="372">
        <v>18</v>
      </c>
      <c r="AX26" s="333">
        <v>12</v>
      </c>
      <c r="AY26" s="334">
        <v>13</v>
      </c>
      <c r="AZ26" s="335" t="s">
        <v>5</v>
      </c>
      <c r="BA26" s="335" t="s">
        <v>5</v>
      </c>
      <c r="BB26" s="336">
        <v>11</v>
      </c>
      <c r="BC26" s="337">
        <v>10</v>
      </c>
      <c r="BD26" s="196">
        <v>12</v>
      </c>
      <c r="BE26" s="103">
        <v>13</v>
      </c>
      <c r="BF26" s="104" t="s">
        <v>5</v>
      </c>
      <c r="BG26" s="104" t="s">
        <v>5</v>
      </c>
      <c r="BH26" s="105">
        <v>20</v>
      </c>
      <c r="BI26" s="180">
        <v>20</v>
      </c>
      <c r="BJ26" s="106">
        <v>15</v>
      </c>
      <c r="BK26" s="106">
        <v>14</v>
      </c>
      <c r="BL26" s="5">
        <v>14</v>
      </c>
      <c r="BM26" s="5">
        <v>14</v>
      </c>
      <c r="BN26" s="6">
        <v>15</v>
      </c>
      <c r="BO26" s="17">
        <v>15</v>
      </c>
    </row>
    <row r="27" spans="1:67" x14ac:dyDescent="0.2">
      <c r="A27" s="14"/>
      <c r="B27" s="15">
        <v>17</v>
      </c>
      <c r="C27" s="15">
        <v>18</v>
      </c>
      <c r="D27" s="191">
        <v>29</v>
      </c>
      <c r="E27" s="192">
        <v>28</v>
      </c>
      <c r="F27" s="15">
        <v>57</v>
      </c>
      <c r="G27" s="15">
        <v>56</v>
      </c>
      <c r="H27" s="15">
        <v>0</v>
      </c>
      <c r="I27" s="15">
        <v>0</v>
      </c>
      <c r="J27" s="182">
        <v>123</v>
      </c>
      <c r="K27" s="16">
        <v>117</v>
      </c>
      <c r="L27" s="373">
        <v>57</v>
      </c>
      <c r="M27" s="16">
        <v>51</v>
      </c>
      <c r="N27" s="15">
        <v>119</v>
      </c>
      <c r="O27" s="15">
        <v>97</v>
      </c>
      <c r="P27" s="15">
        <v>123</v>
      </c>
      <c r="Q27" s="374">
        <v>112</v>
      </c>
      <c r="R27" s="182">
        <v>60</v>
      </c>
      <c r="S27" s="15">
        <v>58</v>
      </c>
      <c r="T27" s="15">
        <v>42</v>
      </c>
      <c r="U27" s="16">
        <v>39</v>
      </c>
      <c r="V27" s="373">
        <v>58</v>
      </c>
      <c r="W27" s="16">
        <v>57</v>
      </c>
      <c r="X27" s="16">
        <v>62</v>
      </c>
      <c r="Y27" s="374">
        <v>57</v>
      </c>
      <c r="Z27" s="375">
        <v>66</v>
      </c>
      <c r="AA27" s="376">
        <v>63</v>
      </c>
      <c r="AB27" s="198">
        <v>42</v>
      </c>
      <c r="AC27" s="374">
        <v>39</v>
      </c>
      <c r="AD27" s="375">
        <v>96</v>
      </c>
      <c r="AE27" s="374">
        <v>86</v>
      </c>
      <c r="AF27" s="16">
        <v>28</v>
      </c>
      <c r="AG27" s="15">
        <v>24</v>
      </c>
      <c r="AH27" s="198">
        <v>109</v>
      </c>
      <c r="AI27" s="15">
        <v>106</v>
      </c>
      <c r="AJ27" s="185">
        <v>72</v>
      </c>
      <c r="AK27" s="197">
        <v>62</v>
      </c>
      <c r="AL27" s="375">
        <v>0</v>
      </c>
      <c r="AM27" s="15">
        <v>0</v>
      </c>
      <c r="AN27" s="16">
        <v>34</v>
      </c>
      <c r="AO27" s="376">
        <v>28</v>
      </c>
      <c r="AP27" s="198">
        <v>61</v>
      </c>
      <c r="AQ27" s="378">
        <v>54</v>
      </c>
      <c r="AR27" s="375">
        <v>93</v>
      </c>
      <c r="AS27" s="15">
        <v>82</v>
      </c>
      <c r="AT27" s="16">
        <v>84</v>
      </c>
      <c r="AU27" s="15">
        <v>75</v>
      </c>
      <c r="AV27" s="16">
        <v>109</v>
      </c>
      <c r="AW27" s="374">
        <v>97</v>
      </c>
      <c r="AX27" s="375">
        <v>62</v>
      </c>
      <c r="AY27" s="379">
        <v>59</v>
      </c>
      <c r="AZ27" s="379">
        <v>0</v>
      </c>
      <c r="BA27" s="379">
        <v>0</v>
      </c>
      <c r="BB27" s="379">
        <v>41</v>
      </c>
      <c r="BC27" s="380">
        <v>40</v>
      </c>
      <c r="BD27" s="182">
        <v>71</v>
      </c>
      <c r="BE27" s="187">
        <v>67</v>
      </c>
      <c r="BF27" s="15">
        <v>0</v>
      </c>
      <c r="BG27" s="15">
        <v>0</v>
      </c>
      <c r="BH27" s="15">
        <v>105</v>
      </c>
      <c r="BI27" s="15">
        <v>108</v>
      </c>
      <c r="BJ27" s="182">
        <v>33</v>
      </c>
      <c r="BK27" s="15">
        <v>30</v>
      </c>
      <c r="BL27" s="15">
        <v>66</v>
      </c>
      <c r="BM27" s="15">
        <v>62</v>
      </c>
      <c r="BN27" s="16">
        <v>51</v>
      </c>
      <c r="BO27" s="15">
        <v>48</v>
      </c>
    </row>
    <row r="28" spans="1:67" x14ac:dyDescent="0.2">
      <c r="A28" s="12">
        <v>45838</v>
      </c>
      <c r="B28" s="61">
        <v>7</v>
      </c>
      <c r="C28" s="61">
        <v>8</v>
      </c>
      <c r="D28" s="153">
        <v>13</v>
      </c>
      <c r="E28" s="158">
        <v>12</v>
      </c>
      <c r="F28" s="5" t="s">
        <v>5</v>
      </c>
      <c r="G28" s="5" t="s">
        <v>5</v>
      </c>
      <c r="H28" s="63" t="s">
        <v>5</v>
      </c>
      <c r="I28" s="63" t="s">
        <v>5</v>
      </c>
      <c r="J28" s="136">
        <v>29</v>
      </c>
      <c r="K28" s="354">
        <v>28</v>
      </c>
      <c r="L28" s="316">
        <v>14</v>
      </c>
      <c r="M28" s="137">
        <v>12</v>
      </c>
      <c r="N28" s="138">
        <v>41</v>
      </c>
      <c r="O28" s="139">
        <v>41</v>
      </c>
      <c r="P28" s="140">
        <v>32</v>
      </c>
      <c r="Q28" s="355">
        <v>29</v>
      </c>
      <c r="R28" s="166">
        <v>15</v>
      </c>
      <c r="S28" s="73">
        <v>12</v>
      </c>
      <c r="T28" s="154">
        <v>13</v>
      </c>
      <c r="U28" s="356">
        <v>12</v>
      </c>
      <c r="V28" s="318">
        <v>21</v>
      </c>
      <c r="W28" s="75">
        <v>17</v>
      </c>
      <c r="X28" s="143" t="s">
        <v>5</v>
      </c>
      <c r="Y28" s="319" t="s">
        <v>5</v>
      </c>
      <c r="Z28" s="357">
        <v>20</v>
      </c>
      <c r="AA28" s="321">
        <v>18</v>
      </c>
      <c r="AB28" s="322" t="s">
        <v>5</v>
      </c>
      <c r="AC28" s="323" t="s">
        <v>5</v>
      </c>
      <c r="AD28" s="358" t="s">
        <v>5</v>
      </c>
      <c r="AE28" s="325" t="s">
        <v>5</v>
      </c>
      <c r="AF28" s="148" t="s">
        <v>5</v>
      </c>
      <c r="AG28" s="88" t="s">
        <v>5</v>
      </c>
      <c r="AH28" s="172">
        <v>25</v>
      </c>
      <c r="AI28" s="90">
        <v>25</v>
      </c>
      <c r="AJ28" s="82">
        <v>16</v>
      </c>
      <c r="AK28" s="326">
        <v>9</v>
      </c>
      <c r="AL28" s="360" t="s">
        <v>5</v>
      </c>
      <c r="AM28" s="149" t="s">
        <v>5</v>
      </c>
      <c r="AN28" s="150" t="s">
        <v>5</v>
      </c>
      <c r="AO28" s="328" t="s">
        <v>5</v>
      </c>
      <c r="AP28" s="329">
        <v>20</v>
      </c>
      <c r="AQ28" s="361">
        <v>17</v>
      </c>
      <c r="AR28" s="331">
        <v>25</v>
      </c>
      <c r="AS28" s="94">
        <v>24</v>
      </c>
      <c r="AT28" s="95">
        <v>16</v>
      </c>
      <c r="AU28" s="95">
        <v>17</v>
      </c>
      <c r="AV28" s="96">
        <v>30</v>
      </c>
      <c r="AW28" s="332">
        <v>28</v>
      </c>
      <c r="AX28" s="362">
        <v>14</v>
      </c>
      <c r="AY28" s="334">
        <v>13</v>
      </c>
      <c r="AZ28" s="335">
        <v>13</v>
      </c>
      <c r="BA28" s="335">
        <v>12</v>
      </c>
      <c r="BB28" s="336">
        <v>11</v>
      </c>
      <c r="BC28" s="337">
        <v>12</v>
      </c>
      <c r="BD28" s="196">
        <v>14</v>
      </c>
      <c r="BE28" s="157">
        <v>14</v>
      </c>
      <c r="BF28" s="104" t="s">
        <v>5</v>
      </c>
      <c r="BG28" s="104" t="s">
        <v>5</v>
      </c>
      <c r="BH28" s="105">
        <v>20</v>
      </c>
      <c r="BI28" s="105">
        <v>19</v>
      </c>
      <c r="BJ28" s="106">
        <v>16</v>
      </c>
      <c r="BK28" s="107">
        <v>13</v>
      </c>
      <c r="BL28" s="5">
        <v>23</v>
      </c>
      <c r="BM28" s="5">
        <v>21</v>
      </c>
      <c r="BN28" s="6">
        <v>14</v>
      </c>
      <c r="BO28" s="13">
        <v>12</v>
      </c>
    </row>
    <row r="29" spans="1:67" x14ac:dyDescent="0.2">
      <c r="A29" s="4"/>
      <c r="B29" s="61" t="s">
        <v>5</v>
      </c>
      <c r="C29" s="61" t="s">
        <v>5</v>
      </c>
      <c r="D29" s="153"/>
      <c r="E29" s="158"/>
      <c r="F29" s="5" t="s">
        <v>5</v>
      </c>
      <c r="G29" s="5" t="s">
        <v>5</v>
      </c>
      <c r="H29" s="63" t="s">
        <v>5</v>
      </c>
      <c r="I29" s="63" t="s">
        <v>5</v>
      </c>
      <c r="J29" s="136" t="s">
        <v>5</v>
      </c>
      <c r="K29" s="354" t="s">
        <v>5</v>
      </c>
      <c r="L29" s="316" t="s">
        <v>5</v>
      </c>
      <c r="M29" s="137" t="s">
        <v>5</v>
      </c>
      <c r="N29" s="138" t="s">
        <v>5</v>
      </c>
      <c r="O29" s="139" t="s">
        <v>5</v>
      </c>
      <c r="P29" s="140" t="s">
        <v>5</v>
      </c>
      <c r="Q29" s="355" t="s">
        <v>5</v>
      </c>
      <c r="R29" s="166" t="s">
        <v>5</v>
      </c>
      <c r="S29" s="73" t="s">
        <v>5</v>
      </c>
      <c r="T29" s="159" t="s">
        <v>5</v>
      </c>
      <c r="U29" s="364" t="s">
        <v>5</v>
      </c>
      <c r="V29" s="318" t="s">
        <v>5</v>
      </c>
      <c r="W29" s="75" t="s">
        <v>5</v>
      </c>
      <c r="X29" s="143" t="s">
        <v>5</v>
      </c>
      <c r="Y29" s="319" t="s">
        <v>5</v>
      </c>
      <c r="Z29" s="357" t="s">
        <v>5</v>
      </c>
      <c r="AA29" s="321" t="s">
        <v>5</v>
      </c>
      <c r="AB29" s="322" t="s">
        <v>5</v>
      </c>
      <c r="AC29" s="323" t="s">
        <v>5</v>
      </c>
      <c r="AD29" s="358" t="s">
        <v>5</v>
      </c>
      <c r="AE29" s="325" t="s">
        <v>5</v>
      </c>
      <c r="AF29" s="148" t="s">
        <v>5</v>
      </c>
      <c r="AG29" s="88" t="s">
        <v>5</v>
      </c>
      <c r="AH29" s="172" t="s">
        <v>5</v>
      </c>
      <c r="AI29" s="90" t="s">
        <v>5</v>
      </c>
      <c r="AJ29" s="82" t="s">
        <v>5</v>
      </c>
      <c r="AK29" s="326" t="s">
        <v>5</v>
      </c>
      <c r="AL29" s="360" t="s">
        <v>5</v>
      </c>
      <c r="AM29" s="149" t="s">
        <v>5</v>
      </c>
      <c r="AN29" s="150" t="s">
        <v>5</v>
      </c>
      <c r="AO29" s="328" t="s">
        <v>5</v>
      </c>
      <c r="AP29" s="329" t="s">
        <v>5</v>
      </c>
      <c r="AQ29" s="361" t="s">
        <v>5</v>
      </c>
      <c r="AR29" s="331" t="s">
        <v>5</v>
      </c>
      <c r="AS29" s="94" t="s">
        <v>5</v>
      </c>
      <c r="AT29" s="95" t="s">
        <v>5</v>
      </c>
      <c r="AU29" s="95" t="s">
        <v>5</v>
      </c>
      <c r="AV29" s="96" t="s">
        <v>5</v>
      </c>
      <c r="AW29" s="332" t="s">
        <v>5</v>
      </c>
      <c r="AX29" s="362" t="s">
        <v>5</v>
      </c>
      <c r="AY29" s="334" t="s">
        <v>5</v>
      </c>
      <c r="AZ29" s="335" t="s">
        <v>5</v>
      </c>
      <c r="BA29" s="335" t="s">
        <v>5</v>
      </c>
      <c r="BB29" s="336" t="s">
        <v>5</v>
      </c>
      <c r="BC29" s="337" t="s">
        <v>5</v>
      </c>
      <c r="BD29" s="196" t="s">
        <v>5</v>
      </c>
      <c r="BE29" s="157" t="s">
        <v>5</v>
      </c>
      <c r="BF29" s="104" t="s">
        <v>5</v>
      </c>
      <c r="BG29" s="104" t="s">
        <v>5</v>
      </c>
      <c r="BH29" s="105" t="s">
        <v>5</v>
      </c>
      <c r="BI29" s="105" t="s">
        <v>5</v>
      </c>
      <c r="BJ29" s="106" t="s">
        <v>5</v>
      </c>
      <c r="BK29" s="107" t="s">
        <v>5</v>
      </c>
      <c r="BL29" s="5" t="s">
        <v>5</v>
      </c>
      <c r="BM29" s="5" t="s">
        <v>5</v>
      </c>
      <c r="BN29" s="6" t="s">
        <v>5</v>
      </c>
      <c r="BO29" s="13" t="s">
        <v>5</v>
      </c>
    </row>
    <row r="30" spans="1:67" x14ac:dyDescent="0.2">
      <c r="A30" s="4"/>
      <c r="B30" s="61" t="s">
        <v>5</v>
      </c>
      <c r="C30" s="61" t="s">
        <v>5</v>
      </c>
      <c r="D30" s="153"/>
      <c r="E30" s="158"/>
      <c r="F30" s="5" t="s">
        <v>5</v>
      </c>
      <c r="G30" s="5" t="s">
        <v>5</v>
      </c>
      <c r="H30" s="63" t="s">
        <v>5</v>
      </c>
      <c r="I30" s="63" t="s">
        <v>5</v>
      </c>
      <c r="J30" s="136" t="s">
        <v>5</v>
      </c>
      <c r="K30" s="354" t="s">
        <v>5</v>
      </c>
      <c r="L30" s="316" t="s">
        <v>5</v>
      </c>
      <c r="M30" s="137" t="s">
        <v>5</v>
      </c>
      <c r="N30" s="138" t="s">
        <v>5</v>
      </c>
      <c r="O30" s="139" t="s">
        <v>5</v>
      </c>
      <c r="P30" s="140" t="s">
        <v>5</v>
      </c>
      <c r="Q30" s="355" t="s">
        <v>5</v>
      </c>
      <c r="R30" s="166" t="s">
        <v>5</v>
      </c>
      <c r="S30" s="73" t="s">
        <v>5</v>
      </c>
      <c r="T30" s="159" t="s">
        <v>5</v>
      </c>
      <c r="U30" s="364" t="s">
        <v>5</v>
      </c>
      <c r="V30" s="318" t="s">
        <v>5</v>
      </c>
      <c r="W30" s="75" t="s">
        <v>5</v>
      </c>
      <c r="X30" s="143" t="s">
        <v>5</v>
      </c>
      <c r="Y30" s="319" t="s">
        <v>5</v>
      </c>
      <c r="Z30" s="357" t="s">
        <v>5</v>
      </c>
      <c r="AA30" s="321" t="s">
        <v>5</v>
      </c>
      <c r="AB30" s="322" t="s">
        <v>5</v>
      </c>
      <c r="AC30" s="323" t="s">
        <v>5</v>
      </c>
      <c r="AD30" s="358" t="s">
        <v>5</v>
      </c>
      <c r="AE30" s="325" t="s">
        <v>5</v>
      </c>
      <c r="AF30" s="148" t="s">
        <v>5</v>
      </c>
      <c r="AG30" s="88" t="s">
        <v>5</v>
      </c>
      <c r="AH30" s="172" t="s">
        <v>5</v>
      </c>
      <c r="AI30" s="90" t="s">
        <v>5</v>
      </c>
      <c r="AJ30" s="82" t="s">
        <v>5</v>
      </c>
      <c r="AK30" s="326" t="s">
        <v>5</v>
      </c>
      <c r="AL30" s="360" t="s">
        <v>5</v>
      </c>
      <c r="AM30" s="149" t="s">
        <v>5</v>
      </c>
      <c r="AN30" s="150" t="s">
        <v>5</v>
      </c>
      <c r="AO30" s="328" t="s">
        <v>5</v>
      </c>
      <c r="AP30" s="329" t="s">
        <v>5</v>
      </c>
      <c r="AQ30" s="361" t="s">
        <v>5</v>
      </c>
      <c r="AR30" s="331" t="s">
        <v>5</v>
      </c>
      <c r="AS30" s="94" t="s">
        <v>5</v>
      </c>
      <c r="AT30" s="95" t="s">
        <v>5</v>
      </c>
      <c r="AU30" s="95" t="s">
        <v>5</v>
      </c>
      <c r="AV30" s="96" t="s">
        <v>5</v>
      </c>
      <c r="AW30" s="332" t="s">
        <v>5</v>
      </c>
      <c r="AX30" s="362" t="s">
        <v>5</v>
      </c>
      <c r="AY30" s="334" t="s">
        <v>5</v>
      </c>
      <c r="AZ30" s="335" t="s">
        <v>5</v>
      </c>
      <c r="BA30" s="335" t="s">
        <v>5</v>
      </c>
      <c r="BB30" s="336" t="s">
        <v>5</v>
      </c>
      <c r="BC30" s="337" t="s">
        <v>5</v>
      </c>
      <c r="BD30" s="196" t="s">
        <v>5</v>
      </c>
      <c r="BE30" s="157" t="s">
        <v>5</v>
      </c>
      <c r="BF30" s="104" t="s">
        <v>5</v>
      </c>
      <c r="BG30" s="104" t="s">
        <v>5</v>
      </c>
      <c r="BH30" s="105" t="s">
        <v>5</v>
      </c>
      <c r="BI30" s="105" t="s">
        <v>5</v>
      </c>
      <c r="BJ30" s="106" t="s">
        <v>5</v>
      </c>
      <c r="BK30" s="107" t="s">
        <v>5</v>
      </c>
      <c r="BL30" s="5" t="s">
        <v>5</v>
      </c>
      <c r="BM30" s="5" t="s">
        <v>5</v>
      </c>
      <c r="BN30" s="6" t="s">
        <v>5</v>
      </c>
      <c r="BO30" s="13" t="s">
        <v>5</v>
      </c>
    </row>
    <row r="31" spans="1:67" x14ac:dyDescent="0.2">
      <c r="A31" s="4"/>
      <c r="B31" s="61" t="s">
        <v>5</v>
      </c>
      <c r="C31" s="61" t="s">
        <v>5</v>
      </c>
      <c r="D31" s="153"/>
      <c r="E31" s="158"/>
      <c r="F31" s="5" t="s">
        <v>5</v>
      </c>
      <c r="G31" s="5" t="s">
        <v>5</v>
      </c>
      <c r="H31" s="63" t="s">
        <v>5</v>
      </c>
      <c r="I31" s="63" t="s">
        <v>5</v>
      </c>
      <c r="J31" s="136" t="s">
        <v>5</v>
      </c>
      <c r="K31" s="354" t="s">
        <v>5</v>
      </c>
      <c r="L31" s="316" t="s">
        <v>5</v>
      </c>
      <c r="M31" s="137" t="s">
        <v>5</v>
      </c>
      <c r="N31" s="138" t="s">
        <v>5</v>
      </c>
      <c r="O31" s="139" t="s">
        <v>5</v>
      </c>
      <c r="P31" s="140" t="s">
        <v>5</v>
      </c>
      <c r="Q31" s="355" t="s">
        <v>5</v>
      </c>
      <c r="R31" s="166" t="s">
        <v>5</v>
      </c>
      <c r="S31" s="73" t="s">
        <v>5</v>
      </c>
      <c r="T31" s="159" t="s">
        <v>5</v>
      </c>
      <c r="U31" s="364" t="s">
        <v>5</v>
      </c>
      <c r="V31" s="318" t="s">
        <v>5</v>
      </c>
      <c r="W31" s="75" t="s">
        <v>5</v>
      </c>
      <c r="X31" s="143" t="s">
        <v>5</v>
      </c>
      <c r="Y31" s="319" t="s">
        <v>5</v>
      </c>
      <c r="Z31" s="357" t="s">
        <v>5</v>
      </c>
      <c r="AA31" s="321" t="s">
        <v>5</v>
      </c>
      <c r="AB31" s="322" t="s">
        <v>5</v>
      </c>
      <c r="AC31" s="323" t="s">
        <v>5</v>
      </c>
      <c r="AD31" s="358" t="s">
        <v>5</v>
      </c>
      <c r="AE31" s="325" t="s">
        <v>5</v>
      </c>
      <c r="AF31" s="148" t="s">
        <v>5</v>
      </c>
      <c r="AG31" s="88" t="s">
        <v>5</v>
      </c>
      <c r="AH31" s="172" t="s">
        <v>5</v>
      </c>
      <c r="AI31" s="90" t="s">
        <v>5</v>
      </c>
      <c r="AJ31" s="82" t="s">
        <v>5</v>
      </c>
      <c r="AK31" s="326" t="s">
        <v>5</v>
      </c>
      <c r="AL31" s="360" t="s">
        <v>5</v>
      </c>
      <c r="AM31" s="149" t="s">
        <v>5</v>
      </c>
      <c r="AN31" s="150" t="s">
        <v>5</v>
      </c>
      <c r="AO31" s="328" t="s">
        <v>5</v>
      </c>
      <c r="AP31" s="329" t="s">
        <v>5</v>
      </c>
      <c r="AQ31" s="361" t="s">
        <v>5</v>
      </c>
      <c r="AR31" s="331" t="s">
        <v>5</v>
      </c>
      <c r="AS31" s="94" t="s">
        <v>5</v>
      </c>
      <c r="AT31" s="95" t="s">
        <v>5</v>
      </c>
      <c r="AU31" s="95" t="s">
        <v>5</v>
      </c>
      <c r="AV31" s="96" t="s">
        <v>5</v>
      </c>
      <c r="AW31" s="332" t="s">
        <v>5</v>
      </c>
      <c r="AX31" s="362" t="s">
        <v>5</v>
      </c>
      <c r="AY31" s="334" t="s">
        <v>5</v>
      </c>
      <c r="AZ31" s="335" t="s">
        <v>5</v>
      </c>
      <c r="BA31" s="335" t="s">
        <v>5</v>
      </c>
      <c r="BB31" s="336" t="s">
        <v>5</v>
      </c>
      <c r="BC31" s="337" t="s">
        <v>5</v>
      </c>
      <c r="BD31" s="196" t="s">
        <v>5</v>
      </c>
      <c r="BE31" s="157" t="s">
        <v>5</v>
      </c>
      <c r="BF31" s="104" t="s">
        <v>5</v>
      </c>
      <c r="BG31" s="104" t="s">
        <v>5</v>
      </c>
      <c r="BH31" s="105" t="s">
        <v>5</v>
      </c>
      <c r="BI31" s="105" t="s">
        <v>5</v>
      </c>
      <c r="BJ31" s="106" t="s">
        <v>5</v>
      </c>
      <c r="BK31" s="107" t="s">
        <v>5</v>
      </c>
      <c r="BL31" s="5" t="s">
        <v>5</v>
      </c>
      <c r="BM31" s="5" t="s">
        <v>5</v>
      </c>
      <c r="BN31" s="6" t="s">
        <v>5</v>
      </c>
      <c r="BO31" s="13" t="s">
        <v>5</v>
      </c>
    </row>
    <row r="32" spans="1:67" x14ac:dyDescent="0.2">
      <c r="A32" s="4"/>
      <c r="B32" s="61" t="s">
        <v>5</v>
      </c>
      <c r="C32" s="61" t="s">
        <v>5</v>
      </c>
      <c r="D32" s="153"/>
      <c r="E32" s="158"/>
      <c r="F32" s="5" t="s">
        <v>5</v>
      </c>
      <c r="G32" s="5" t="s">
        <v>5</v>
      </c>
      <c r="H32" s="63" t="s">
        <v>5</v>
      </c>
      <c r="I32" s="63" t="s">
        <v>5</v>
      </c>
      <c r="J32" s="136" t="s">
        <v>5</v>
      </c>
      <c r="K32" s="354" t="s">
        <v>5</v>
      </c>
      <c r="L32" s="316" t="s">
        <v>5</v>
      </c>
      <c r="M32" s="137" t="s">
        <v>5</v>
      </c>
      <c r="N32" s="138" t="s">
        <v>5</v>
      </c>
      <c r="O32" s="139" t="s">
        <v>5</v>
      </c>
      <c r="P32" s="140" t="s">
        <v>5</v>
      </c>
      <c r="Q32" s="355" t="s">
        <v>5</v>
      </c>
      <c r="R32" s="166" t="s">
        <v>5</v>
      </c>
      <c r="S32" s="73" t="s">
        <v>5</v>
      </c>
      <c r="T32" s="159" t="s">
        <v>5</v>
      </c>
      <c r="U32" s="364" t="s">
        <v>5</v>
      </c>
      <c r="V32" s="318" t="s">
        <v>5</v>
      </c>
      <c r="W32" s="75" t="s">
        <v>5</v>
      </c>
      <c r="X32" s="143" t="s">
        <v>5</v>
      </c>
      <c r="Y32" s="319" t="s">
        <v>5</v>
      </c>
      <c r="Z32" s="357" t="s">
        <v>5</v>
      </c>
      <c r="AA32" s="321" t="s">
        <v>5</v>
      </c>
      <c r="AB32" s="322" t="s">
        <v>5</v>
      </c>
      <c r="AC32" s="323" t="s">
        <v>5</v>
      </c>
      <c r="AD32" s="358" t="s">
        <v>5</v>
      </c>
      <c r="AE32" s="325" t="s">
        <v>5</v>
      </c>
      <c r="AF32" s="148" t="s">
        <v>5</v>
      </c>
      <c r="AG32" s="88" t="s">
        <v>5</v>
      </c>
      <c r="AH32" s="172" t="s">
        <v>5</v>
      </c>
      <c r="AI32" s="90" t="s">
        <v>5</v>
      </c>
      <c r="AJ32" s="82" t="s">
        <v>5</v>
      </c>
      <c r="AK32" s="326" t="s">
        <v>5</v>
      </c>
      <c r="AL32" s="360" t="s">
        <v>5</v>
      </c>
      <c r="AM32" s="149" t="s">
        <v>5</v>
      </c>
      <c r="AN32" s="150" t="s">
        <v>5</v>
      </c>
      <c r="AO32" s="328" t="s">
        <v>5</v>
      </c>
      <c r="AP32" s="329" t="s">
        <v>5</v>
      </c>
      <c r="AQ32" s="361" t="s">
        <v>5</v>
      </c>
      <c r="AR32" s="331" t="s">
        <v>5</v>
      </c>
      <c r="AS32" s="94" t="s">
        <v>5</v>
      </c>
      <c r="AT32" s="95" t="s">
        <v>5</v>
      </c>
      <c r="AU32" s="95" t="s">
        <v>5</v>
      </c>
      <c r="AV32" s="96" t="s">
        <v>5</v>
      </c>
      <c r="AW32" s="332" t="s">
        <v>5</v>
      </c>
      <c r="AX32" s="362" t="s">
        <v>5</v>
      </c>
      <c r="AY32" s="334" t="s">
        <v>5</v>
      </c>
      <c r="AZ32" s="335" t="s">
        <v>5</v>
      </c>
      <c r="BA32" s="335" t="s">
        <v>5</v>
      </c>
      <c r="BB32" s="336" t="s">
        <v>5</v>
      </c>
      <c r="BC32" s="337" t="s">
        <v>5</v>
      </c>
      <c r="BD32" s="196" t="s">
        <v>5</v>
      </c>
      <c r="BE32" s="157" t="s">
        <v>5</v>
      </c>
      <c r="BF32" s="104" t="s">
        <v>5</v>
      </c>
      <c r="BG32" s="104" t="s">
        <v>5</v>
      </c>
      <c r="BH32" s="105" t="s">
        <v>5</v>
      </c>
      <c r="BI32" s="105" t="s">
        <v>5</v>
      </c>
      <c r="BJ32" s="106" t="s">
        <v>5</v>
      </c>
      <c r="BK32" s="107" t="s">
        <v>5</v>
      </c>
      <c r="BL32" s="5" t="s">
        <v>5</v>
      </c>
      <c r="BM32" s="5" t="s">
        <v>5</v>
      </c>
      <c r="BN32" s="6" t="s">
        <v>5</v>
      </c>
      <c r="BO32" s="13" t="s">
        <v>5</v>
      </c>
    </row>
    <row r="33" spans="1:67" x14ac:dyDescent="0.2">
      <c r="A33" s="4"/>
      <c r="B33" s="15">
        <v>7</v>
      </c>
      <c r="C33" s="15">
        <v>8</v>
      </c>
      <c r="D33" s="191">
        <v>13</v>
      </c>
      <c r="E33" s="192">
        <v>12</v>
      </c>
      <c r="F33" s="15">
        <v>0</v>
      </c>
      <c r="G33" s="15">
        <v>0</v>
      </c>
      <c r="H33" s="15">
        <v>0</v>
      </c>
      <c r="I33" s="15">
        <v>0</v>
      </c>
      <c r="J33" s="182">
        <v>29</v>
      </c>
      <c r="K33" s="16">
        <v>28</v>
      </c>
      <c r="L33" s="373">
        <v>14</v>
      </c>
      <c r="M33" s="16">
        <v>12</v>
      </c>
      <c r="N33" s="15">
        <v>41</v>
      </c>
      <c r="O33" s="15">
        <v>41</v>
      </c>
      <c r="P33" s="15">
        <v>32</v>
      </c>
      <c r="Q33" s="374">
        <v>29</v>
      </c>
      <c r="R33" s="182">
        <v>15</v>
      </c>
      <c r="S33" s="15">
        <v>12</v>
      </c>
      <c r="T33" s="15">
        <v>13</v>
      </c>
      <c r="U33" s="16">
        <v>12</v>
      </c>
      <c r="V33" s="373">
        <v>21</v>
      </c>
      <c r="W33" s="16">
        <v>17</v>
      </c>
      <c r="X33" s="16">
        <v>0</v>
      </c>
      <c r="Y33" s="374">
        <v>0</v>
      </c>
      <c r="Z33" s="375">
        <v>20</v>
      </c>
      <c r="AA33" s="376">
        <v>18</v>
      </c>
      <c r="AB33" s="198">
        <v>0</v>
      </c>
      <c r="AC33" s="374">
        <v>0</v>
      </c>
      <c r="AD33" s="373">
        <v>0</v>
      </c>
      <c r="AE33" s="374">
        <v>0</v>
      </c>
      <c r="AF33" s="15">
        <v>0</v>
      </c>
      <c r="AG33" s="186">
        <v>0</v>
      </c>
      <c r="AH33" s="182">
        <v>25</v>
      </c>
      <c r="AI33" s="15">
        <v>25</v>
      </c>
      <c r="AJ33" s="185">
        <v>16</v>
      </c>
      <c r="AK33" s="197">
        <v>9</v>
      </c>
      <c r="AL33" s="373">
        <v>0</v>
      </c>
      <c r="AM33" s="15">
        <v>0</v>
      </c>
      <c r="AN33" s="15">
        <v>0</v>
      </c>
      <c r="AO33" s="377">
        <v>0</v>
      </c>
      <c r="AP33" s="182">
        <v>20</v>
      </c>
      <c r="AQ33" s="374">
        <v>17</v>
      </c>
      <c r="AR33" s="373">
        <v>25</v>
      </c>
      <c r="AS33" s="15">
        <v>24</v>
      </c>
      <c r="AT33" s="15">
        <v>16</v>
      </c>
      <c r="AU33" s="16">
        <v>17</v>
      </c>
      <c r="AV33" s="383">
        <v>30</v>
      </c>
      <c r="AW33" s="374">
        <v>28</v>
      </c>
      <c r="AX33" s="375">
        <v>14</v>
      </c>
      <c r="AY33" s="379">
        <v>13</v>
      </c>
      <c r="AZ33" s="379">
        <v>13</v>
      </c>
      <c r="BA33" s="379">
        <v>12</v>
      </c>
      <c r="BB33" s="379">
        <v>11</v>
      </c>
      <c r="BC33" s="380">
        <v>12</v>
      </c>
      <c r="BD33" s="182">
        <v>14</v>
      </c>
      <c r="BE33" s="187">
        <v>14</v>
      </c>
      <c r="BF33" s="15">
        <v>0</v>
      </c>
      <c r="BG33" s="15">
        <v>0</v>
      </c>
      <c r="BH33" s="15">
        <v>20</v>
      </c>
      <c r="BI33" s="15">
        <v>19</v>
      </c>
      <c r="BJ33" s="182">
        <v>16</v>
      </c>
      <c r="BK33" s="15">
        <v>13</v>
      </c>
      <c r="BL33" s="15">
        <v>23</v>
      </c>
      <c r="BM33" s="15">
        <v>21</v>
      </c>
      <c r="BN33" s="15">
        <v>14</v>
      </c>
      <c r="BO33" s="16">
        <v>12</v>
      </c>
    </row>
    <row r="34" spans="1:67" ht="17" thickBot="1" x14ac:dyDescent="0.25">
      <c r="A34" s="4"/>
      <c r="B34" s="199" t="s">
        <v>5</v>
      </c>
      <c r="C34" s="199" t="s">
        <v>5</v>
      </c>
      <c r="D34" s="244" t="s">
        <v>5</v>
      </c>
      <c r="E34" s="245" t="s">
        <v>5</v>
      </c>
      <c r="F34" s="18" t="s">
        <v>5</v>
      </c>
      <c r="G34" s="18" t="s">
        <v>5</v>
      </c>
      <c r="H34" s="200" t="s">
        <v>5</v>
      </c>
      <c r="I34" s="200" t="s">
        <v>5</v>
      </c>
      <c r="J34" s="201" t="s">
        <v>5</v>
      </c>
      <c r="K34" s="384" t="s">
        <v>5</v>
      </c>
      <c r="L34" s="385" t="s">
        <v>5</v>
      </c>
      <c r="M34" s="203" t="s">
        <v>5</v>
      </c>
      <c r="N34" s="204" t="s">
        <v>5</v>
      </c>
      <c r="O34" s="205" t="s">
        <v>5</v>
      </c>
      <c r="P34" s="206" t="s">
        <v>5</v>
      </c>
      <c r="Q34" s="386" t="s">
        <v>5</v>
      </c>
      <c r="R34" s="209" t="s">
        <v>5</v>
      </c>
      <c r="S34" s="209" t="s">
        <v>5</v>
      </c>
      <c r="T34" s="246" t="s">
        <v>5</v>
      </c>
      <c r="U34" s="246" t="s">
        <v>5</v>
      </c>
      <c r="V34" s="387" t="s">
        <v>5</v>
      </c>
      <c r="W34" s="211"/>
      <c r="X34" s="212" t="s">
        <v>40</v>
      </c>
      <c r="Y34" s="388"/>
      <c r="Z34" s="389" t="s">
        <v>5</v>
      </c>
      <c r="AA34" s="390" t="s">
        <v>5</v>
      </c>
      <c r="AB34" s="391" t="s">
        <v>5</v>
      </c>
      <c r="AC34" s="392" t="s">
        <v>5</v>
      </c>
      <c r="AD34" s="393" t="s">
        <v>5</v>
      </c>
      <c r="AE34" s="394" t="s">
        <v>5</v>
      </c>
      <c r="AF34" s="223" t="s">
        <v>5</v>
      </c>
      <c r="AG34" s="224" t="s">
        <v>5</v>
      </c>
      <c r="AH34" s="395" t="s">
        <v>5</v>
      </c>
      <c r="AI34" s="226" t="s">
        <v>5</v>
      </c>
      <c r="AJ34" s="218" t="s">
        <v>5</v>
      </c>
      <c r="AK34" s="396" t="s">
        <v>5</v>
      </c>
      <c r="AL34" s="397" t="s">
        <v>5</v>
      </c>
      <c r="AM34" s="227" t="s">
        <v>5</v>
      </c>
      <c r="AN34" s="228" t="s">
        <v>5</v>
      </c>
      <c r="AO34" s="398" t="s">
        <v>5</v>
      </c>
      <c r="AP34" s="399" t="s">
        <v>5</v>
      </c>
      <c r="AQ34" s="400"/>
      <c r="AR34" s="401" t="s">
        <v>5</v>
      </c>
      <c r="AS34" s="230" t="s">
        <v>5</v>
      </c>
      <c r="AT34" s="231" t="s">
        <v>5</v>
      </c>
      <c r="AU34" s="402" t="s">
        <v>5</v>
      </c>
      <c r="AV34" s="403" t="s">
        <v>5</v>
      </c>
      <c r="AW34" s="404" t="s">
        <v>5</v>
      </c>
      <c r="AX34" s="405" t="s">
        <v>5</v>
      </c>
      <c r="AY34" s="406" t="s">
        <v>5</v>
      </c>
      <c r="AZ34" s="407" t="s">
        <v>5</v>
      </c>
      <c r="BA34" s="407" t="s">
        <v>5</v>
      </c>
      <c r="BB34" s="408" t="s">
        <v>5</v>
      </c>
      <c r="BC34" s="409" t="s">
        <v>5</v>
      </c>
      <c r="BD34" s="410" t="s">
        <v>5</v>
      </c>
      <c r="BE34" s="239" t="s">
        <v>5</v>
      </c>
      <c r="BF34" s="240" t="s">
        <v>5</v>
      </c>
      <c r="BG34" s="240" t="s">
        <v>40</v>
      </c>
      <c r="BH34" s="241" t="s">
        <v>5</v>
      </c>
      <c r="BI34" s="241" t="s">
        <v>5</v>
      </c>
      <c r="BJ34" s="242" t="s">
        <v>5</v>
      </c>
      <c r="BK34" s="243" t="s">
        <v>5</v>
      </c>
      <c r="BL34" s="18" t="s">
        <v>5</v>
      </c>
      <c r="BM34" s="18" t="s">
        <v>5</v>
      </c>
      <c r="BN34" s="19" t="s">
        <v>5</v>
      </c>
      <c r="BO34" s="20"/>
    </row>
    <row r="35" spans="1:67" ht="18" thickTop="1" thickBot="1" x14ac:dyDescent="0.25">
      <c r="A35" s="21" t="s">
        <v>6</v>
      </c>
      <c r="B35" s="23">
        <v>78</v>
      </c>
      <c r="C35" s="23">
        <v>77</v>
      </c>
      <c r="D35" s="256">
        <v>67</v>
      </c>
      <c r="E35" s="255">
        <v>86</v>
      </c>
      <c r="F35" s="22">
        <v>244</v>
      </c>
      <c r="G35" s="23">
        <v>231</v>
      </c>
      <c r="H35" s="23">
        <v>52</v>
      </c>
      <c r="I35" s="23">
        <v>50</v>
      </c>
      <c r="J35" s="23">
        <v>429</v>
      </c>
      <c r="K35" s="24">
        <v>406</v>
      </c>
      <c r="L35" s="411">
        <v>202</v>
      </c>
      <c r="M35" s="24">
        <v>204</v>
      </c>
      <c r="N35" s="23">
        <v>518</v>
      </c>
      <c r="O35" s="23">
        <v>458</v>
      </c>
      <c r="P35" s="23">
        <v>513</v>
      </c>
      <c r="Q35" s="412">
        <v>464</v>
      </c>
      <c r="R35" s="22">
        <v>248</v>
      </c>
      <c r="S35" s="23">
        <v>234</v>
      </c>
      <c r="T35" s="23">
        <v>170</v>
      </c>
      <c r="U35" s="24">
        <v>160</v>
      </c>
      <c r="V35" s="411">
        <v>288</v>
      </c>
      <c r="W35" s="24">
        <v>264</v>
      </c>
      <c r="X35" s="24">
        <v>249</v>
      </c>
      <c r="Y35" s="412">
        <v>222</v>
      </c>
      <c r="Z35" s="413">
        <v>269</v>
      </c>
      <c r="AA35" s="414">
        <v>244</v>
      </c>
      <c r="AB35" s="22">
        <v>288</v>
      </c>
      <c r="AC35" s="412">
        <v>261</v>
      </c>
      <c r="AD35" s="411">
        <v>444</v>
      </c>
      <c r="AE35" s="412">
        <v>401</v>
      </c>
      <c r="AF35" s="24">
        <v>65</v>
      </c>
      <c r="AG35" s="250">
        <v>63</v>
      </c>
      <c r="AH35" s="22">
        <v>533</v>
      </c>
      <c r="AI35" s="23">
        <v>508</v>
      </c>
      <c r="AJ35" s="248">
        <v>273</v>
      </c>
      <c r="AK35" s="249">
        <v>239</v>
      </c>
      <c r="AL35" s="411">
        <v>126</v>
      </c>
      <c r="AM35" s="23">
        <v>110</v>
      </c>
      <c r="AN35" s="251">
        <v>230</v>
      </c>
      <c r="AO35" s="415">
        <v>219</v>
      </c>
      <c r="AP35" s="22">
        <v>208</v>
      </c>
      <c r="AQ35" s="412">
        <v>188</v>
      </c>
      <c r="AR35" s="416">
        <v>407</v>
      </c>
      <c r="AS35" s="417">
        <v>366</v>
      </c>
      <c r="AT35" s="417">
        <v>373</v>
      </c>
      <c r="AU35" s="418">
        <v>340</v>
      </c>
      <c r="AV35" s="419">
        <v>443</v>
      </c>
      <c r="AW35" s="420">
        <v>409</v>
      </c>
      <c r="AX35" s="416">
        <v>230</v>
      </c>
      <c r="AY35" s="421">
        <v>225</v>
      </c>
      <c r="AZ35" s="417">
        <v>179</v>
      </c>
      <c r="BA35" s="422">
        <v>160</v>
      </c>
      <c r="BB35" s="423">
        <v>140</v>
      </c>
      <c r="BC35" s="420">
        <v>136</v>
      </c>
      <c r="BD35" s="255">
        <v>294</v>
      </c>
      <c r="BE35" s="252">
        <v>283</v>
      </c>
      <c r="BF35" s="23">
        <v>0</v>
      </c>
      <c r="BG35" s="23">
        <v>0</v>
      </c>
      <c r="BH35" s="23">
        <v>436</v>
      </c>
      <c r="BI35" s="23">
        <v>412</v>
      </c>
      <c r="BJ35" s="22">
        <v>240</v>
      </c>
      <c r="BK35" s="23">
        <v>235</v>
      </c>
      <c r="BL35" s="22">
        <v>374</v>
      </c>
      <c r="BM35" s="23">
        <v>335</v>
      </c>
      <c r="BN35" s="23">
        <v>230</v>
      </c>
      <c r="BO35" s="24">
        <v>211</v>
      </c>
    </row>
    <row r="36" spans="1:67" ht="18" thickTop="1" thickBot="1" x14ac:dyDescent="0.25">
      <c r="A36" s="25" t="s">
        <v>7</v>
      </c>
      <c r="B36" s="28"/>
      <c r="C36" s="257">
        <v>0.98699999999999999</v>
      </c>
      <c r="D36" s="268"/>
      <c r="E36" s="27">
        <v>1.284</v>
      </c>
      <c r="F36" s="26"/>
      <c r="G36" s="27">
        <v>0.94699999999999995</v>
      </c>
      <c r="H36" s="28"/>
      <c r="I36" s="257">
        <v>0.96199999999999997</v>
      </c>
      <c r="J36" s="28"/>
      <c r="K36" s="29">
        <v>0.94599999999999995</v>
      </c>
      <c r="L36" s="424"/>
      <c r="M36" s="425">
        <v>1.01</v>
      </c>
      <c r="N36" s="426"/>
      <c r="O36" s="427">
        <v>0.88400000000000001</v>
      </c>
      <c r="P36" s="426"/>
      <c r="Q36" s="428">
        <v>0.90400000000000003</v>
      </c>
      <c r="R36" s="26"/>
      <c r="S36" s="257">
        <v>0.94399999999999995</v>
      </c>
      <c r="T36" s="263"/>
      <c r="U36" s="29">
        <v>0.94099999999999995</v>
      </c>
      <c r="V36" s="424"/>
      <c r="W36" s="425">
        <v>0.91700000000000004</v>
      </c>
      <c r="X36" s="429"/>
      <c r="Y36" s="428">
        <v>0.89200000000000002</v>
      </c>
      <c r="Z36" s="424"/>
      <c r="AA36" s="430">
        <v>0.90700000000000003</v>
      </c>
      <c r="AB36" s="431"/>
      <c r="AC36" s="428">
        <v>0.90600000000000003</v>
      </c>
      <c r="AD36" s="424"/>
      <c r="AE36" s="428">
        <v>0.90300000000000002</v>
      </c>
      <c r="AF36" s="28"/>
      <c r="AG36" s="260">
        <v>0.96899999999999997</v>
      </c>
      <c r="AH36" s="26"/>
      <c r="AI36" s="257">
        <v>0.95299999999999996</v>
      </c>
      <c r="AJ36" s="261"/>
      <c r="AK36" s="262">
        <v>0.875</v>
      </c>
      <c r="AL36" s="424"/>
      <c r="AM36" s="427">
        <v>0.873</v>
      </c>
      <c r="AN36" s="432"/>
      <c r="AO36" s="433">
        <v>0.95199999999999996</v>
      </c>
      <c r="AP36" s="431"/>
      <c r="AQ36" s="428">
        <v>0.90400000000000003</v>
      </c>
      <c r="AR36" s="424"/>
      <c r="AS36" s="427">
        <v>0.89900000000000002</v>
      </c>
      <c r="AT36" s="426"/>
      <c r="AU36" s="425">
        <v>0.91200000000000003</v>
      </c>
      <c r="AV36" s="431"/>
      <c r="AW36" s="428">
        <v>0.92300000000000004</v>
      </c>
      <c r="AX36" s="424"/>
      <c r="AY36" s="434">
        <v>0.97799999999999998</v>
      </c>
      <c r="AZ36" s="432"/>
      <c r="BA36" s="435">
        <v>0.89400000000000002</v>
      </c>
      <c r="BB36" s="429"/>
      <c r="BC36" s="428">
        <v>0.97099999999999997</v>
      </c>
      <c r="BD36" s="267"/>
      <c r="BE36" s="264">
        <v>0.96299999999999997</v>
      </c>
      <c r="BF36" s="28"/>
      <c r="BG36" s="28" t="e">
        <v>#DIV/0!</v>
      </c>
      <c r="BH36" s="28"/>
      <c r="BI36" s="257">
        <v>0.94499999999999995</v>
      </c>
      <c r="BJ36" s="26"/>
      <c r="BK36" s="257">
        <v>0.97899999999999998</v>
      </c>
      <c r="BL36" s="26"/>
      <c r="BM36" s="27">
        <v>0.89600000000000002</v>
      </c>
      <c r="BN36" s="28"/>
      <c r="BO36" s="29">
        <v>0.91700000000000004</v>
      </c>
    </row>
    <row r="37" spans="1:67" ht="17" thickTop="1" x14ac:dyDescent="0.2"/>
    <row r="45" spans="1:67" x14ac:dyDescent="0.2">
      <c r="A45" t="s">
        <v>0</v>
      </c>
    </row>
    <row r="46" spans="1:67" x14ac:dyDescent="0.2">
      <c r="A46" t="s">
        <v>8</v>
      </c>
    </row>
    <row r="47" spans="1:67" x14ac:dyDescent="0.2">
      <c r="A47" t="s">
        <v>86</v>
      </c>
    </row>
    <row r="48" spans="1:67" x14ac:dyDescent="0.2">
      <c r="A48" t="s">
        <v>9</v>
      </c>
    </row>
    <row r="49" spans="1:1" x14ac:dyDescent="0.2">
      <c r="A49" t="s">
        <v>10</v>
      </c>
    </row>
    <row r="50" spans="1:1" x14ac:dyDescent="0.2">
      <c r="A50" t="s">
        <v>87</v>
      </c>
    </row>
    <row r="51" spans="1:1" x14ac:dyDescent="0.2">
      <c r="A51" t="s">
        <v>12</v>
      </c>
    </row>
    <row r="52" spans="1:1" x14ac:dyDescent="0.2">
      <c r="A52" t="s">
        <v>13</v>
      </c>
    </row>
    <row r="53" spans="1:1" x14ac:dyDescent="0.2">
      <c r="A53" t="s">
        <v>14</v>
      </c>
    </row>
    <row r="54" spans="1:1" x14ac:dyDescent="0.2">
      <c r="A54" t="s">
        <v>15</v>
      </c>
    </row>
    <row r="55" spans="1:1" x14ac:dyDescent="0.2">
      <c r="A55" t="s">
        <v>38</v>
      </c>
    </row>
    <row r="56" spans="1:1" x14ac:dyDescent="0.2">
      <c r="A56" t="s">
        <v>16</v>
      </c>
    </row>
    <row r="57" spans="1:1" x14ac:dyDescent="0.2">
      <c r="A57" t="s">
        <v>88</v>
      </c>
    </row>
    <row r="58" spans="1:1" x14ac:dyDescent="0.2">
      <c r="A58" t="s">
        <v>19</v>
      </c>
    </row>
    <row r="59" spans="1:1" x14ac:dyDescent="0.2">
      <c r="A59" t="s">
        <v>22</v>
      </c>
    </row>
    <row r="60" spans="1:1" x14ac:dyDescent="0.2">
      <c r="A60" t="s">
        <v>89</v>
      </c>
    </row>
    <row r="61" spans="1:1" x14ac:dyDescent="0.2">
      <c r="A61" t="s">
        <v>90</v>
      </c>
    </row>
    <row r="62" spans="1:1" x14ac:dyDescent="0.2">
      <c r="A62" t="s">
        <v>24</v>
      </c>
    </row>
    <row r="63" spans="1:1" x14ac:dyDescent="0.2">
      <c r="A63" t="s">
        <v>47</v>
      </c>
    </row>
    <row r="64" spans="1:1" x14ac:dyDescent="0.2">
      <c r="A64" t="s">
        <v>25</v>
      </c>
    </row>
    <row r="65" spans="1:1" x14ac:dyDescent="0.2">
      <c r="A65" t="s">
        <v>26</v>
      </c>
    </row>
    <row r="66" spans="1:1" x14ac:dyDescent="0.2">
      <c r="A66" t="s">
        <v>82</v>
      </c>
    </row>
    <row r="67" spans="1:1" x14ac:dyDescent="0.2">
      <c r="A67" t="s">
        <v>27</v>
      </c>
    </row>
    <row r="68" spans="1:1" x14ac:dyDescent="0.2">
      <c r="A68" t="s">
        <v>28</v>
      </c>
    </row>
    <row r="69" spans="1:1" x14ac:dyDescent="0.2">
      <c r="A69" t="s">
        <v>29</v>
      </c>
    </row>
    <row r="70" spans="1:1" x14ac:dyDescent="0.2">
      <c r="A70" t="s">
        <v>31</v>
      </c>
    </row>
    <row r="71" spans="1:1" x14ac:dyDescent="0.2">
      <c r="A71" t="s">
        <v>32</v>
      </c>
    </row>
    <row r="72" spans="1:1" x14ac:dyDescent="0.2">
      <c r="A72" t="s">
        <v>42</v>
      </c>
    </row>
    <row r="73" spans="1:1" x14ac:dyDescent="0.2">
      <c r="A73" t="s">
        <v>33</v>
      </c>
    </row>
    <row r="74" spans="1:1" x14ac:dyDescent="0.2">
      <c r="A74" t="s">
        <v>34</v>
      </c>
    </row>
    <row r="75" spans="1:1" x14ac:dyDescent="0.2">
      <c r="A75" t="s">
        <v>35</v>
      </c>
    </row>
    <row r="76" spans="1:1" x14ac:dyDescent="0.2">
      <c r="A76" t="s">
        <v>36</v>
      </c>
    </row>
    <row r="77" spans="1:1" x14ac:dyDescent="0.2">
      <c r="A77" t="s">
        <v>1</v>
      </c>
    </row>
    <row r="78" spans="1:1" x14ac:dyDescent="0.2">
      <c r="A78" t="s">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38A32-2765-424D-AD53-E43CD4D4C5D8}">
  <dimension ref="A1:E13"/>
  <sheetViews>
    <sheetView zoomScale="110" zoomScaleNormal="110" workbookViewId="0">
      <selection activeCell="B13" sqref="B13"/>
    </sheetView>
  </sheetViews>
  <sheetFormatPr baseColWidth="10" defaultRowHeight="16" x14ac:dyDescent="0.2"/>
  <sheetData>
    <row r="1" spans="1:5" x14ac:dyDescent="0.2">
      <c r="A1" t="s">
        <v>67</v>
      </c>
      <c r="B1" t="s">
        <v>76</v>
      </c>
      <c r="C1" t="s">
        <v>69</v>
      </c>
    </row>
    <row r="2" spans="1:5" x14ac:dyDescent="0.2">
      <c r="A2" s="281">
        <v>1</v>
      </c>
      <c r="B2" s="281" t="s">
        <v>77</v>
      </c>
      <c r="C2">
        <v>22</v>
      </c>
      <c r="E2" s="281"/>
    </row>
    <row r="3" spans="1:5" x14ac:dyDescent="0.2">
      <c r="A3">
        <v>2</v>
      </c>
      <c r="B3" t="s">
        <v>77</v>
      </c>
      <c r="C3">
        <v>20</v>
      </c>
    </row>
    <row r="4" spans="1:5" x14ac:dyDescent="0.2">
      <c r="A4">
        <v>3</v>
      </c>
      <c r="B4" t="s">
        <v>77</v>
      </c>
      <c r="C4">
        <v>21</v>
      </c>
    </row>
    <row r="5" spans="1:5" x14ac:dyDescent="0.2">
      <c r="A5">
        <v>4</v>
      </c>
      <c r="B5" t="s">
        <v>78</v>
      </c>
      <c r="C5">
        <v>21</v>
      </c>
    </row>
    <row r="6" spans="1:5" x14ac:dyDescent="0.2">
      <c r="A6">
        <v>5</v>
      </c>
      <c r="B6" t="s">
        <v>78</v>
      </c>
      <c r="C6">
        <v>21</v>
      </c>
    </row>
    <row r="7" spans="1:5" x14ac:dyDescent="0.2">
      <c r="A7">
        <v>6</v>
      </c>
      <c r="B7" t="s">
        <v>78</v>
      </c>
      <c r="C7">
        <v>21</v>
      </c>
    </row>
    <row r="8" spans="1:5" x14ac:dyDescent="0.2">
      <c r="A8">
        <v>7</v>
      </c>
      <c r="B8" t="s">
        <v>79</v>
      </c>
      <c r="C8">
        <v>22</v>
      </c>
    </row>
    <row r="9" spans="1:5" x14ac:dyDescent="0.2">
      <c r="A9">
        <v>8</v>
      </c>
      <c r="B9" t="s">
        <v>79</v>
      </c>
      <c r="C9">
        <v>21</v>
      </c>
    </row>
    <row r="10" spans="1:5" x14ac:dyDescent="0.2">
      <c r="A10">
        <v>9</v>
      </c>
      <c r="B10" t="s">
        <v>79</v>
      </c>
      <c r="C10">
        <v>21</v>
      </c>
    </row>
    <row r="11" spans="1:5" x14ac:dyDescent="0.2">
      <c r="A11">
        <v>10</v>
      </c>
      <c r="B11" t="s">
        <v>80</v>
      </c>
      <c r="C11">
        <v>23</v>
      </c>
    </row>
    <row r="12" spans="1:5" x14ac:dyDescent="0.2">
      <c r="A12">
        <v>11</v>
      </c>
      <c r="B12" t="s">
        <v>80</v>
      </c>
      <c r="C12">
        <v>18.5</v>
      </c>
    </row>
    <row r="13" spans="1:5" x14ac:dyDescent="0.2">
      <c r="A13">
        <v>12</v>
      </c>
      <c r="B13" t="s">
        <v>80</v>
      </c>
      <c r="C13">
        <v>22.5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E6A88C02-E17A-1D46-8511-BAB1C69A202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Large_Dashboard_Data</vt:lpstr>
      <vt:lpstr>Jan25</vt:lpstr>
      <vt:lpstr>Feb25</vt:lpstr>
      <vt:lpstr>March25</vt:lpstr>
      <vt:lpstr>Apr25</vt:lpstr>
      <vt:lpstr>May25</vt:lpstr>
      <vt:lpstr>Jun25</vt:lpstr>
      <vt:lpstr>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Mia Troiano</dc:creator>
  <cp:lastModifiedBy>Mia Troiano</cp:lastModifiedBy>
  <dcterms:created xsi:type="dcterms:W3CDTF">2025-07-29T01:21:04Z</dcterms:created>
  <dcterms:modified xsi:type="dcterms:W3CDTF">2025-07-31T02:20:51Z</dcterms:modified>
</cp:coreProperties>
</file>