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igue\Documents\UNIVERSIDAD\POSGRADO\Moviles\movilesunal2020\Reto2\"/>
    </mc:Choice>
  </mc:AlternateContent>
  <xr:revisionPtr revIDLastSave="0" documentId="13_ncr:1_{8FBF2AF7-8D2D-422D-BD49-9841A4E04C52}" xr6:coauthVersionLast="45" xr6:coauthVersionMax="45" xr10:uidLastSave="{00000000-0000-0000-0000-000000000000}"/>
  <bookViews>
    <workbookView xWindow="-120" yWindow="-120" windowWidth="20730" windowHeight="11160" activeTab="2" xr2:uid="{00000000-000D-0000-FFFF-FFFF00000000}"/>
  </bookViews>
  <sheets>
    <sheet name="0.Modelo Canvas" sheetId="1" r:id="rId1"/>
    <sheet name="1.Propuesta de Valor" sheetId="2" r:id="rId2"/>
    <sheet name="2.Flujo de caj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hfFeA1d0yt/5dDbGC4IH51hDyuLw=="/>
    </ext>
  </extLst>
</workbook>
</file>

<file path=xl/calcChain.xml><?xml version="1.0" encoding="utf-8"?>
<calcChain xmlns="http://schemas.openxmlformats.org/spreadsheetml/2006/main">
  <c r="F29" i="3" l="1"/>
  <c r="AL27" i="3"/>
  <c r="AK27" i="3"/>
  <c r="AJ27" i="3"/>
  <c r="AI27" i="3"/>
  <c r="AH27" i="3"/>
  <c r="AG27" i="3"/>
  <c r="AF27" i="3"/>
  <c r="AE27" i="3"/>
  <c r="AD27" i="3"/>
  <c r="AC27" i="3"/>
  <c r="AB27" i="3"/>
  <c r="AA27" i="3"/>
  <c r="Z27" i="3"/>
  <c r="Y27" i="3"/>
  <c r="X27" i="3"/>
  <c r="W27" i="3"/>
  <c r="V27" i="3"/>
  <c r="U27" i="3"/>
  <c r="T27" i="3"/>
  <c r="S27" i="3"/>
  <c r="R27" i="3"/>
  <c r="Q27" i="3"/>
  <c r="P27" i="3"/>
  <c r="O27" i="3"/>
  <c r="N27" i="3"/>
  <c r="M27" i="3"/>
  <c r="L27" i="3"/>
  <c r="K27" i="3"/>
  <c r="J27" i="3"/>
  <c r="I27" i="3"/>
  <c r="H27" i="3"/>
  <c r="G27" i="3"/>
  <c r="F27" i="3"/>
  <c r="C27" i="3"/>
  <c r="B27" i="3"/>
  <c r="E26" i="3"/>
  <c r="D26" i="3"/>
  <c r="D25" i="3"/>
  <c r="E25" i="3" s="1"/>
  <c r="D24" i="3"/>
  <c r="E24" i="3" s="1"/>
  <c r="E23" i="3"/>
  <c r="D23" i="3"/>
  <c r="F13" i="3"/>
  <c r="B13" i="3"/>
  <c r="B29" i="3" s="1"/>
  <c r="B31" i="3" s="1"/>
  <c r="AL11" i="3"/>
  <c r="AK11" i="3"/>
  <c r="AJ11" i="3"/>
  <c r="AI11" i="3"/>
  <c r="AH11" i="3"/>
  <c r="AG11" i="3"/>
  <c r="AF11" i="3"/>
  <c r="AE11" i="3"/>
  <c r="AD11" i="3"/>
  <c r="AC11" i="3"/>
  <c r="AB11" i="3"/>
  <c r="AA11" i="3"/>
  <c r="Z11" i="3"/>
  <c r="Y11" i="3"/>
  <c r="X11" i="3"/>
  <c r="W11" i="3"/>
  <c r="V11" i="3"/>
  <c r="U11" i="3"/>
  <c r="T11" i="3"/>
  <c r="S11" i="3"/>
  <c r="R11" i="3"/>
  <c r="Q11" i="3"/>
  <c r="P11" i="3"/>
  <c r="O11" i="3"/>
  <c r="N11" i="3"/>
  <c r="M11" i="3"/>
  <c r="L11" i="3"/>
  <c r="K11" i="3"/>
  <c r="J11" i="3"/>
  <c r="I11" i="3"/>
  <c r="H11" i="3"/>
  <c r="G11" i="3"/>
  <c r="F11" i="3"/>
  <c r="E11" i="3"/>
  <c r="D11" i="3"/>
  <c r="C11"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8" i="3"/>
  <c r="E8" i="3"/>
  <c r="D8" i="3"/>
  <c r="C8" i="3"/>
  <c r="F5" i="3"/>
  <c r="E5" i="3"/>
  <c r="E13" i="3" s="1"/>
  <c r="C5" i="3"/>
  <c r="C13" i="3" s="1"/>
  <c r="C29" i="3" s="1"/>
  <c r="G4" i="3"/>
  <c r="G5" i="3" s="1"/>
  <c r="G13" i="3" s="1"/>
  <c r="G29" i="3" s="1"/>
  <c r="F4" i="3"/>
  <c r="E4" i="3"/>
  <c r="D4" i="3"/>
  <c r="D5" i="3" s="1"/>
  <c r="D13" i="3" s="1"/>
  <c r="C31" i="3" l="1"/>
  <c r="E27" i="3"/>
  <c r="E29" i="3" s="1"/>
  <c r="H4" i="3"/>
  <c r="D27" i="3"/>
  <c r="D29" i="3" s="1"/>
  <c r="I4" i="3" l="1"/>
  <c r="H5" i="3"/>
  <c r="H13" i="3" s="1"/>
  <c r="H29" i="3" s="1"/>
  <c r="D31" i="3"/>
  <c r="E31" i="3" s="1"/>
  <c r="F31" i="3" s="1"/>
  <c r="G31" i="3" s="1"/>
  <c r="H31" i="3" s="1"/>
  <c r="J4" i="3" l="1"/>
  <c r="I5" i="3"/>
  <c r="I13" i="3" s="1"/>
  <c r="I29" i="3" s="1"/>
  <c r="I31" i="3" s="1"/>
  <c r="J5" i="3" l="1"/>
  <c r="J13" i="3" s="1"/>
  <c r="J29" i="3" s="1"/>
  <c r="J31" i="3" s="1"/>
  <c r="K4" i="3"/>
  <c r="L4" i="3" l="1"/>
  <c r="K5" i="3"/>
  <c r="K13" i="3" s="1"/>
  <c r="K29" i="3" s="1"/>
  <c r="K31" i="3" s="1"/>
  <c r="M4" i="3" l="1"/>
  <c r="L5" i="3"/>
  <c r="L13" i="3" s="1"/>
  <c r="L29" i="3" s="1"/>
  <c r="L31" i="3" s="1"/>
  <c r="N4" i="3" l="1"/>
  <c r="M5" i="3"/>
  <c r="M13" i="3" s="1"/>
  <c r="M29" i="3" s="1"/>
  <c r="M31" i="3" s="1"/>
  <c r="O4" i="3" l="1"/>
  <c r="N5" i="3"/>
  <c r="N13" i="3" s="1"/>
  <c r="N29" i="3" s="1"/>
  <c r="N31" i="3" s="1"/>
  <c r="O5" i="3" l="1"/>
  <c r="O13" i="3" s="1"/>
  <c r="O29" i="3" s="1"/>
  <c r="O31" i="3" s="1"/>
  <c r="P4" i="3"/>
  <c r="P5" i="3" l="1"/>
  <c r="P13" i="3" s="1"/>
  <c r="P29" i="3" s="1"/>
  <c r="P31" i="3" s="1"/>
  <c r="Q4" i="3"/>
  <c r="Q5" i="3" l="1"/>
  <c r="Q13" i="3" s="1"/>
  <c r="Q29" i="3" s="1"/>
  <c r="Q31" i="3" s="1"/>
  <c r="R4" i="3"/>
  <c r="R5" i="3" l="1"/>
  <c r="R13" i="3" s="1"/>
  <c r="R29" i="3" s="1"/>
  <c r="R31" i="3" s="1"/>
  <c r="S4" i="3"/>
  <c r="S5" i="3" l="1"/>
  <c r="S13" i="3" s="1"/>
  <c r="S29" i="3" s="1"/>
  <c r="S31" i="3" s="1"/>
  <c r="T4" i="3"/>
  <c r="U4" i="3" l="1"/>
  <c r="T5" i="3"/>
  <c r="T13" i="3" s="1"/>
  <c r="T29" i="3" s="1"/>
  <c r="T31" i="3" s="1"/>
  <c r="V4" i="3" l="1"/>
  <c r="U5" i="3"/>
  <c r="U13" i="3" s="1"/>
  <c r="U29" i="3" s="1"/>
  <c r="U31" i="3" s="1"/>
  <c r="V5" i="3" l="1"/>
  <c r="V13" i="3" s="1"/>
  <c r="V29" i="3" s="1"/>
  <c r="V31" i="3" s="1"/>
  <c r="W4" i="3"/>
  <c r="W5" i="3" l="1"/>
  <c r="W13" i="3" s="1"/>
  <c r="W29" i="3" s="1"/>
  <c r="W31" i="3" s="1"/>
  <c r="X4" i="3"/>
  <c r="Y4" i="3" l="1"/>
  <c r="X5" i="3"/>
  <c r="X13" i="3" s="1"/>
  <c r="X29" i="3" s="1"/>
  <c r="X31" i="3" s="1"/>
  <c r="Y5" i="3" l="1"/>
  <c r="Y13" i="3" s="1"/>
  <c r="Y29" i="3" s="1"/>
  <c r="Y31" i="3" s="1"/>
  <c r="Z4" i="3"/>
  <c r="Z5" i="3" l="1"/>
  <c r="Z13" i="3" s="1"/>
  <c r="Z29" i="3" s="1"/>
  <c r="Z31" i="3" s="1"/>
  <c r="AA4" i="3"/>
  <c r="AB4" i="3" l="1"/>
  <c r="AA5" i="3"/>
  <c r="AA13" i="3" s="1"/>
  <c r="AA29" i="3" s="1"/>
  <c r="AA31" i="3" s="1"/>
  <c r="AC4" i="3" l="1"/>
  <c r="AB5" i="3"/>
  <c r="AB13" i="3" s="1"/>
  <c r="AB29" i="3" s="1"/>
  <c r="AB31" i="3" s="1"/>
  <c r="AD4" i="3" l="1"/>
  <c r="AC5" i="3"/>
  <c r="AC13" i="3" s="1"/>
  <c r="AC29" i="3" s="1"/>
  <c r="AC31" i="3" s="1"/>
  <c r="AE4" i="3" l="1"/>
  <c r="AD5" i="3"/>
  <c r="AD13" i="3" s="1"/>
  <c r="AD29" i="3" s="1"/>
  <c r="AD31" i="3" s="1"/>
  <c r="AE5" i="3" l="1"/>
  <c r="AE13" i="3" s="1"/>
  <c r="AE29" i="3" s="1"/>
  <c r="AE31" i="3" s="1"/>
  <c r="AF4" i="3"/>
  <c r="AG4" i="3" l="1"/>
  <c r="AF5" i="3"/>
  <c r="AF13" i="3" s="1"/>
  <c r="AF29" i="3" s="1"/>
  <c r="AF31" i="3" s="1"/>
  <c r="AG5" i="3" l="1"/>
  <c r="AG13" i="3" s="1"/>
  <c r="AG29" i="3" s="1"/>
  <c r="AG31" i="3" s="1"/>
  <c r="AH4" i="3"/>
  <c r="AH5" i="3" l="1"/>
  <c r="AH13" i="3" s="1"/>
  <c r="AH29" i="3" s="1"/>
  <c r="AH31" i="3" s="1"/>
  <c r="AI4" i="3"/>
  <c r="AI5" i="3" l="1"/>
  <c r="AI13" i="3" s="1"/>
  <c r="AI29" i="3" s="1"/>
  <c r="AI31" i="3" s="1"/>
  <c r="AJ4" i="3"/>
  <c r="AK4" i="3" l="1"/>
  <c r="AJ5" i="3"/>
  <c r="AJ13" i="3" s="1"/>
  <c r="AJ29" i="3" s="1"/>
  <c r="AJ31" i="3" s="1"/>
  <c r="AL4" i="3" l="1"/>
  <c r="AL5" i="3" s="1"/>
  <c r="AL13" i="3" s="1"/>
  <c r="AL29" i="3" s="1"/>
  <c r="AK5" i="3"/>
  <c r="AK13" i="3" s="1"/>
  <c r="AK29" i="3" s="1"/>
  <c r="AK31" i="3" s="1"/>
  <c r="AL31" i="3" s="1"/>
  <c r="C34" i="3" s="1"/>
</calcChain>
</file>

<file path=xl/sharedStrings.xml><?xml version="1.0" encoding="utf-8"?>
<sst xmlns="http://schemas.openxmlformats.org/spreadsheetml/2006/main" count="141" uniqueCount="103">
  <si>
    <r>
      <t xml:space="preserve">
Alianzas Clave
</t>
    </r>
    <r>
      <rPr>
        <sz val="11"/>
        <rFont val="Calibri"/>
      </rPr>
      <t xml:space="preserve">
</t>
    </r>
    <r>
      <rPr>
        <sz val="12"/>
        <color rgb="FF000000"/>
        <rFont val="Calibri"/>
      </rPr>
      <t>- Secretaría de Educación.
- Colegios privados.
- Entidades pedagógicas.</t>
    </r>
  </si>
  <si>
    <r>
      <t xml:space="preserve">
Actividades Clave
</t>
    </r>
    <r>
      <rPr>
        <sz val="11"/>
        <rFont val="Calibri"/>
      </rPr>
      <t xml:space="preserve">
</t>
    </r>
    <r>
      <rPr>
        <sz val="12"/>
        <rFont val="Calibri"/>
      </rPr>
      <t>- Planeación del modelo.
- Diseño y revisión.
- Desarrollo funcional.
- Publicidad.
- Pruebas de soporte y mejoras.
- Evaluación del mercado.</t>
    </r>
  </si>
  <si>
    <r>
      <t xml:space="preserve">
Propuesta de Valor
</t>
    </r>
    <r>
      <rPr>
        <sz val="12"/>
        <rFont val="Calibri"/>
      </rPr>
      <t xml:space="preserve">
- Generación del gusto por el aprendizaje académico.
- Bajo costo.
- Fácil de usar.
- Uso de metodologías no tradicionales que permiten ver el conocimiento de manera más divertida.</t>
    </r>
  </si>
  <si>
    <r>
      <t xml:space="preserve">
Relación con el Cliente
</t>
    </r>
    <r>
      <rPr>
        <sz val="12"/>
        <rFont val="Calibri"/>
      </rPr>
      <t xml:space="preserve">
El estilo, la personalidad
- Contenido no enseñado en el modelo educativo tradicional.
- Precio asequible.
- Retos que ponen a prueba lo aprendido.
- Algunos contenidos son gratuitos.</t>
    </r>
  </si>
  <si>
    <r>
      <t xml:space="preserve">
Segmento de Clientes
</t>
    </r>
    <r>
      <rPr>
        <sz val="11"/>
        <rFont val="Calibri"/>
      </rPr>
      <t xml:space="preserve">
</t>
    </r>
    <r>
      <rPr>
        <sz val="14"/>
        <rFont val="Calibri"/>
      </rPr>
      <t>- Secretaría de Educación.
- Escuelas privadas de primaria.
- Adultos encargados de niños cursando grados de básica primaria.
- Inicialmente en Bogotá.</t>
    </r>
  </si>
  <si>
    <r>
      <t xml:space="preserve">
Recursos Clave
</t>
    </r>
    <r>
      <rPr>
        <sz val="12"/>
        <rFont val="Calibri"/>
      </rPr>
      <t xml:space="preserve">
- 2 desarrolladores de software.
- 1 diseñador.
- 1 encargado de estructurar contenido educativo.
- 1 encargado del marketing.
- 1 servidor en la nube (para la aplicación).
- Dominio para la página web.</t>
    </r>
  </si>
  <si>
    <r>
      <t xml:space="preserve">
Canales
</t>
    </r>
    <r>
      <rPr>
        <sz val="12"/>
        <rFont val="Calibri"/>
      </rPr>
      <t>- Redes sociales.
- Foros educativos.
- Página web.
- Publicidad radial y/o televisiva.
- Voz a voz.</t>
    </r>
  </si>
  <si>
    <r>
      <t xml:space="preserve">Estructura de Costos
</t>
    </r>
    <r>
      <rPr>
        <sz val="12"/>
        <rFont val="Calibri"/>
      </rPr>
      <t xml:space="preserve">
- Servicios.
- Pago de nómina
- Licencias de software.
- Servidor.</t>
    </r>
  </si>
  <si>
    <r>
      <t xml:space="preserve">Flujo de Ingresos
</t>
    </r>
    <r>
      <rPr>
        <sz val="14"/>
        <rFont val="Calibri"/>
      </rPr>
      <t xml:space="preserve">
- Pago único por cada contenido extra de aprendizaje.
- 4,00 USD </t>
    </r>
  </si>
  <si>
    <t>Detalles de Propuesta de Valor</t>
  </si>
  <si>
    <t>Segmentos de Clientes</t>
  </si>
  <si>
    <t>Clientes</t>
  </si>
  <si>
    <t>Descripción</t>
  </si>
  <si>
    <t>Nº de clientes potenciales</t>
  </si>
  <si>
    <t>Propuesta de Valor para el segmento de clientes</t>
  </si>
  <si>
    <t>Secretaría de Educación.</t>
  </si>
  <si>
    <t>Representa las escuelas y/o colegios públicos, inicialmente en la ciudad de Bogotá.</t>
  </si>
  <si>
    <t>50,000</t>
  </si>
  <si>
    <t>La aplicación será una herramienta adicional para la enseñanza primaria en los colegios públicos. Permitirá reforzar conocimientos de manera más didáctica mediante metodologías no tradicionales. De esta manera, los estudiantes entenderán más fácilmente los contenidos.</t>
  </si>
  <si>
    <t xml:space="preserve"> Escuelas privadas de primaria.</t>
  </si>
  <si>
    <t>Representa las escuelas y/o colegios privados, inicialmente en la ciudad de Bogotá.</t>
  </si>
  <si>
    <t>20,000</t>
  </si>
  <si>
    <t>La aplicación será una herramienta adicional para la enseñanza primaria en los colegios privados. Permitirá reforzar conocimientos de manera más didáctica mediante metodologías no tradicionales. De esta manera, los estudiantes entenderán más fácilmente los contenidos.</t>
  </si>
  <si>
    <t>Adultos encargados de niños cursando grados de básica primaria.</t>
  </si>
  <si>
    <t>Personas mayores de edad que le ofrezcan a un niño o niña de cursos de primaria, la posibilidad de reforzar los conocimientos que adquiere en la escuela o colegio.</t>
  </si>
  <si>
    <t>100,000</t>
  </si>
  <si>
    <t>La aplicación permitirá reforzar conocimientos vistos en las escuelas o colegios, desde la casa. Las metodologías no tradicionales que maneja Scio, ayudarán a comprender el contenido de las materias desde otro punto de vista más didáctico.</t>
  </si>
  <si>
    <t>Modelo de cobro ($US.)</t>
  </si>
  <si>
    <t xml:space="preserve">Por pago mensual </t>
  </si>
  <si>
    <t>$0</t>
  </si>
  <si>
    <t>Por pago descarga</t>
  </si>
  <si>
    <t>Por publicidad</t>
  </si>
  <si>
    <t>Otro (Contenido extra)</t>
  </si>
  <si>
    <t>$4,00</t>
  </si>
  <si>
    <t>Flujo de Caja (reemplaza con tus propios valores en US$ para los 36 meses)</t>
  </si>
  <si>
    <t>Ingresos</t>
  </si>
  <si>
    <t>Inversion-Mes 0</t>
  </si>
  <si>
    <t>Mes 1</t>
  </si>
  <si>
    <t>Mes 2</t>
  </si>
  <si>
    <t>Mes 3</t>
  </si>
  <si>
    <t>Mes 4</t>
  </si>
  <si>
    <t>Mes 5</t>
  </si>
  <si>
    <t>Mes 6</t>
  </si>
  <si>
    <t>Mes 7</t>
  </si>
  <si>
    <t>Mes 8</t>
  </si>
  <si>
    <t>Mes 9</t>
  </si>
  <si>
    <t>Mes 10</t>
  </si>
  <si>
    <t>Mes 11</t>
  </si>
  <si>
    <t>Mes 12</t>
  </si>
  <si>
    <t>Mes 13</t>
  </si>
  <si>
    <t>Mes 14</t>
  </si>
  <si>
    <t>Mes 15</t>
  </si>
  <si>
    <t>Mes 16</t>
  </si>
  <si>
    <t>Mes 17</t>
  </si>
  <si>
    <t>Mes 18</t>
  </si>
  <si>
    <t>Mes 19</t>
  </si>
  <si>
    <t>Mes 20</t>
  </si>
  <si>
    <t>Mes 21</t>
  </si>
  <si>
    <t>Mes 22</t>
  </si>
  <si>
    <t>Mes 23</t>
  </si>
  <si>
    <t>Mes 24</t>
  </si>
  <si>
    <t>Mes 25</t>
  </si>
  <si>
    <t>Mes 26</t>
  </si>
  <si>
    <t>Mes 27</t>
  </si>
  <si>
    <t>Mes 28</t>
  </si>
  <si>
    <t>Mes 29</t>
  </si>
  <si>
    <t>Mes 30</t>
  </si>
  <si>
    <t>Mes 31</t>
  </si>
  <si>
    <t>Mes 32</t>
  </si>
  <si>
    <t>Mes 33</t>
  </si>
  <si>
    <t>Mes 34</t>
  </si>
  <si>
    <t>Mes 35</t>
  </si>
  <si>
    <t>Mes 36</t>
  </si>
  <si>
    <t>Nº transacciones de clientes tipo 1</t>
  </si>
  <si>
    <t>Ingreso unitario por transacción tipo 1</t>
  </si>
  <si>
    <t>Ingreso TOTAL de clientes 1</t>
  </si>
  <si>
    <t>Nº transacciones de clientes tipo 2</t>
  </si>
  <si>
    <t>Ingreso unitario por transacción tipo 2</t>
  </si>
  <si>
    <t>Ingreso TOTAL de clientes 2</t>
  </si>
  <si>
    <t>Nº transacciones de clientes tipo 3</t>
  </si>
  <si>
    <t>Ingreso unitario por transacción tipo 3</t>
  </si>
  <si>
    <t>Ingreso TOTAL de clientes 3</t>
  </si>
  <si>
    <t>Capital de Trabajo (KT) / Inversión inicial</t>
  </si>
  <si>
    <t>Total Ingresos</t>
  </si>
  <si>
    <t>Egresos / Costos</t>
  </si>
  <si>
    <t>Mes 0</t>
  </si>
  <si>
    <t>INVERSION EN PREPARATIVOS</t>
  </si>
  <si>
    <t>Costos mensuales propios del servicio.</t>
  </si>
  <si>
    <t>Desarrollo de software</t>
  </si>
  <si>
    <t>Diseño</t>
  </si>
  <si>
    <t>Servidor/Hosting</t>
  </si>
  <si>
    <t>Contabilidad (salario o externo)</t>
  </si>
  <si>
    <t>Dominio página Web</t>
  </si>
  <si>
    <t>Análisis educativo (salario o externo)</t>
  </si>
  <si>
    <t>Abogado/legales (salario o externo)</t>
  </si>
  <si>
    <t>Soporte y Mantención (salario o externo)</t>
  </si>
  <si>
    <t>Marketing Digital/Difusión</t>
  </si>
  <si>
    <t>Total Costos</t>
  </si>
  <si>
    <t>Utilidad Bruta Mensual (EBIT)</t>
  </si>
  <si>
    <t>Acumulado (Ganacia +/ Perdida -)</t>
  </si>
  <si>
    <t>Capital de Trabajo (mínimo valor acumulado)</t>
  </si>
  <si>
    <t>Este es el monto de dinero que necesitarás para iniciar tu trabajo</t>
  </si>
  <si>
    <r>
      <t xml:space="preserve">Modelo de Negocios CANVAS del Proyecto </t>
    </r>
    <r>
      <rPr>
        <b/>
        <sz val="20"/>
        <rFont val="Calibri"/>
        <family val="2"/>
      </rPr>
      <t>Scio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</si>
</sst>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1409]#,##0.00;[Red]\-[$$-1409]#,##0.00"/>
    <numFmt numFmtId="165" formatCode="&quot;$ &quot;#,##0.00;[Red]&quot;-$ &quot;#,##0.00"/>
    <numFmt numFmtId="166" formatCode="* #,##0\ ;* \-#,##0\ ;* &quot;- &quot;"/>
    <numFmt numFmtId="167" formatCode="_-&quot;$ &quot;* #,##0_-;&quot;-$ &quot;* #,##0_-;_-&quot;$ &quot;* \-_-;_-@"/>
    <numFmt numFmtId="168" formatCode="[$$]#,##0"/>
    <numFmt numFmtId="169" formatCode="_-* #,##0_-;\-* #,##0_-;_-* \-_-;_-@"/>
  </numFmts>
  <fonts count="24" x14ac:knownFonts="1">
    <font>
      <sz val="12"/>
      <color rgb="FF000000"/>
      <name val="Calibri"/>
    </font>
    <font>
      <sz val="20"/>
      <color rgb="FF000000"/>
      <name val="Calibri"/>
    </font>
    <font>
      <sz val="12"/>
      <name val="Calibri"/>
    </font>
    <font>
      <sz val="16"/>
      <color rgb="FF000000"/>
      <name val="Calibri"/>
    </font>
    <font>
      <sz val="14"/>
      <color rgb="FF254061"/>
      <name val="Calibri"/>
    </font>
    <font>
      <b/>
      <sz val="14"/>
      <color rgb="FF254061"/>
      <name val="Calibri"/>
    </font>
    <font>
      <sz val="14"/>
      <color rgb="FF000000"/>
      <name val="Calibri"/>
    </font>
    <font>
      <b/>
      <sz val="16"/>
      <color rgb="FF254061"/>
      <name val="Calibri"/>
    </font>
    <font>
      <sz val="11"/>
      <color rgb="FF000000"/>
      <name val="Calibri"/>
    </font>
    <font>
      <sz val="12"/>
      <color rgb="FF254061"/>
      <name val="Calibri"/>
    </font>
    <font>
      <sz val="11"/>
      <color theme="1"/>
      <name val="Calibri"/>
    </font>
    <font>
      <b/>
      <sz val="11"/>
      <color rgb="FF000000"/>
      <name val="Calibri"/>
    </font>
    <font>
      <b/>
      <sz val="12"/>
      <color rgb="FF254061"/>
      <name val="Calibri"/>
    </font>
    <font>
      <sz val="12"/>
      <color theme="1"/>
      <name val="Calibri"/>
    </font>
    <font>
      <sz val="12"/>
      <color rgb="FF632523"/>
      <name val="Calibri"/>
    </font>
    <font>
      <b/>
      <sz val="16"/>
      <color rgb="FF632523"/>
      <name val="Calibri"/>
    </font>
    <font>
      <b/>
      <sz val="14"/>
      <color rgb="FF632523"/>
      <name val="Calibri"/>
    </font>
    <font>
      <sz val="11"/>
      <color rgb="FF632523"/>
      <name val="Calibri"/>
    </font>
    <font>
      <b/>
      <sz val="12"/>
      <color rgb="FF632523"/>
      <name val="Calibri"/>
    </font>
    <font>
      <b/>
      <sz val="12"/>
      <color rgb="FF000000"/>
      <name val="Calibri"/>
    </font>
    <font>
      <sz val="11"/>
      <name val="Calibri"/>
    </font>
    <font>
      <sz val="14"/>
      <name val="Calibri"/>
    </font>
    <font>
      <b/>
      <sz val="20"/>
      <name val="Calibri"/>
      <family val="2"/>
    </font>
    <font>
      <sz val="20"/>
      <color rgb="FF000000"/>
      <name val="Calibri"/>
      <family val="2"/>
    </font>
  </fonts>
  <fills count="9">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rgb="FFD9E1F2"/>
        <bgColor rgb="FFD9E1F2"/>
      </patternFill>
    </fill>
    <fill>
      <patternFill patternType="solid">
        <fgColor rgb="FFE9EDF7"/>
        <bgColor rgb="FFE9EDF7"/>
      </patternFill>
    </fill>
    <fill>
      <patternFill patternType="solid">
        <fgColor rgb="FFDAE3F3"/>
        <bgColor rgb="FFDAE3F3"/>
      </patternFill>
    </fill>
    <fill>
      <patternFill patternType="solid">
        <fgColor rgb="FFF0D5D4"/>
        <bgColor rgb="FFF0D5D4"/>
      </patternFill>
    </fill>
    <fill>
      <patternFill patternType="solid">
        <fgColor rgb="FFF9EEED"/>
        <bgColor rgb="FFF9EEED"/>
      </patternFill>
    </fill>
  </fills>
  <borders count="6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right style="thin">
        <color rgb="FF000000"/>
      </right>
      <top style="medium">
        <color rgb="FF000000"/>
      </top>
      <bottom/>
      <diagonal/>
    </border>
    <border>
      <left style="medium">
        <color rgb="FF000000"/>
      </left>
      <right/>
      <top/>
      <bottom/>
      <diagonal/>
    </border>
    <border>
      <left style="thin">
        <color rgb="FF000000"/>
      </left>
      <right style="thin">
        <color rgb="FF000000"/>
      </right>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top/>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style="medium">
        <color rgb="FF000000"/>
      </left>
      <right style="medium">
        <color rgb="FF000000"/>
      </right>
      <top style="medium">
        <color rgb="FF000000"/>
      </top>
      <bottom style="thin">
        <color rgb="FF632523"/>
      </bottom>
      <diagonal/>
    </border>
    <border>
      <left style="medium">
        <color rgb="FF000000"/>
      </left>
      <right/>
      <top style="medium">
        <color rgb="FF000000"/>
      </top>
      <bottom style="thin">
        <color rgb="FF632523"/>
      </bottom>
      <diagonal/>
    </border>
    <border>
      <left style="medium">
        <color rgb="FF000000"/>
      </left>
      <right style="thin">
        <color rgb="FF000000"/>
      </right>
      <top style="medium">
        <color rgb="FF000000"/>
      </top>
      <bottom style="thin">
        <color rgb="FF632523"/>
      </bottom>
      <diagonal/>
    </border>
    <border>
      <left/>
      <right style="thin">
        <color rgb="FF000000"/>
      </right>
      <top style="medium">
        <color rgb="FF000000"/>
      </top>
      <bottom style="thin">
        <color rgb="FF632523"/>
      </bottom>
      <diagonal/>
    </border>
    <border>
      <left/>
      <right style="medium">
        <color rgb="FF000000"/>
      </right>
      <top style="medium">
        <color rgb="FF000000"/>
      </top>
      <bottom style="thin">
        <color rgb="FF632523"/>
      </bottom>
      <diagonal/>
    </border>
    <border>
      <left style="medium">
        <color rgb="FF000000"/>
      </left>
      <right style="medium">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style="thin">
        <color rgb="FF632523"/>
      </top>
      <bottom/>
      <diagonal/>
    </border>
    <border>
      <left/>
      <right style="thin">
        <color rgb="FF000000"/>
      </right>
      <top style="thin">
        <color rgb="FF632523"/>
      </top>
      <bottom/>
      <diagonal/>
    </border>
    <border>
      <left style="medium">
        <color rgb="FF000000"/>
      </left>
      <right style="medium">
        <color rgb="FF000000"/>
      </right>
      <top/>
      <bottom style="thin">
        <color rgb="FF000000"/>
      </bottom>
      <diagonal/>
    </border>
    <border>
      <left style="medium">
        <color rgb="FF000000"/>
      </left>
      <right style="thin">
        <color rgb="FF000000"/>
      </right>
      <top/>
      <bottom style="medium">
        <color rgb="FF632523"/>
      </bottom>
      <diagonal/>
    </border>
    <border>
      <left/>
      <right style="thin">
        <color rgb="FF000000"/>
      </right>
      <top/>
      <bottom style="medium">
        <color rgb="FF632523"/>
      </bottom>
      <diagonal/>
    </border>
    <border>
      <left/>
      <right style="medium">
        <color rgb="FF000000"/>
      </right>
      <top/>
      <bottom style="medium">
        <color rgb="FF632523"/>
      </bottom>
      <diagonal/>
    </border>
    <border>
      <left style="medium">
        <color rgb="FF000000"/>
      </left>
      <right style="medium">
        <color rgb="FF000000"/>
      </right>
      <top style="medium">
        <color rgb="FF632523"/>
      </top>
      <bottom style="medium">
        <color rgb="FF000000"/>
      </bottom>
      <diagonal/>
    </border>
    <border>
      <left style="medium">
        <color rgb="FF000000"/>
      </left>
      <right style="thin">
        <color rgb="FF000000"/>
      </right>
      <top style="medium">
        <color rgb="FF632523"/>
      </top>
      <bottom style="medium">
        <color rgb="FF000000"/>
      </bottom>
      <diagonal/>
    </border>
    <border>
      <left/>
      <right/>
      <top style="medium">
        <color rgb="FF000000"/>
      </top>
      <bottom style="medium">
        <color rgb="FF000000"/>
      </bottom>
      <diagonal/>
    </border>
    <border>
      <left/>
      <right/>
      <top/>
      <bottom style="medium">
        <color rgb="FF000000"/>
      </bottom>
      <diagonal/>
    </border>
  </borders>
  <cellStyleXfs count="1">
    <xf numFmtId="0" fontId="0" fillId="0" borderId="0"/>
  </cellStyleXfs>
  <cellXfs count="109">
    <xf numFmtId="0" fontId="0" fillId="0" borderId="0" xfId="0" applyFont="1" applyAlignment="1"/>
    <xf numFmtId="0" fontId="0" fillId="0" borderId="0" xfId="0" applyFont="1" applyAlignment="1"/>
    <xf numFmtId="0" fontId="3" fillId="2" borderId="5" xfId="0" applyFont="1" applyFill="1" applyBorder="1" applyAlignment="1">
      <alignment horizontal="left" vertical="top" wrapText="1"/>
    </xf>
    <xf numFmtId="0" fontId="1" fillId="3" borderId="12" xfId="0" applyFont="1" applyFill="1" applyBorder="1" applyAlignment="1">
      <alignment horizontal="left" vertical="center"/>
    </xf>
    <xf numFmtId="0" fontId="1" fillId="3" borderId="12" xfId="0" applyFont="1" applyFill="1" applyBorder="1" applyAlignment="1">
      <alignment vertical="center"/>
    </xf>
    <xf numFmtId="0" fontId="0" fillId="3" borderId="12" xfId="0" applyFont="1" applyFill="1" applyBorder="1" applyAlignment="1"/>
    <xf numFmtId="49" fontId="4" fillId="3" borderId="12" xfId="0" applyNumberFormat="1" applyFont="1" applyFill="1" applyBorder="1" applyAlignment="1">
      <alignment horizontal="left"/>
    </xf>
    <xf numFmtId="49" fontId="5" fillId="3" borderId="12" xfId="0" applyNumberFormat="1" applyFont="1" applyFill="1" applyBorder="1" applyAlignment="1"/>
    <xf numFmtId="0" fontId="6" fillId="3" borderId="12" xfId="0" applyFont="1" applyFill="1" applyBorder="1" applyAlignment="1"/>
    <xf numFmtId="0" fontId="6" fillId="0" borderId="0" xfId="0" applyFont="1" applyAlignment="1"/>
    <xf numFmtId="49" fontId="7" fillId="4" borderId="13" xfId="0" applyNumberFormat="1" applyFont="1" applyFill="1" applyBorder="1" applyAlignment="1">
      <alignment horizontal="left" vertical="center"/>
    </xf>
    <xf numFmtId="49" fontId="7" fillId="4" borderId="14" xfId="0" applyNumberFormat="1" applyFont="1" applyFill="1" applyBorder="1" applyAlignment="1">
      <alignment horizontal="left" vertical="center"/>
    </xf>
    <xf numFmtId="49" fontId="7" fillId="4" borderId="15" xfId="0" applyNumberFormat="1" applyFont="1" applyFill="1" applyBorder="1" applyAlignment="1">
      <alignment horizontal="left" vertical="center"/>
    </xf>
    <xf numFmtId="49" fontId="8" fillId="5" borderId="16" xfId="0" applyNumberFormat="1" applyFont="1" applyFill="1" applyBorder="1" applyAlignment="1">
      <alignment horizontal="left" vertical="center" wrapText="1"/>
    </xf>
    <xf numFmtId="49" fontId="8" fillId="0" borderId="17" xfId="0" applyNumberFormat="1" applyFont="1" applyBorder="1" applyAlignment="1">
      <alignment horizontal="left" vertical="center" wrapText="1"/>
    </xf>
    <xf numFmtId="49" fontId="8" fillId="0" borderId="17" xfId="0" applyNumberFormat="1" applyFont="1" applyBorder="1" applyAlignment="1">
      <alignment horizontal="center" vertical="center" wrapText="1"/>
    </xf>
    <xf numFmtId="49" fontId="8" fillId="0" borderId="18" xfId="0" applyNumberFormat="1" applyFont="1" applyBorder="1" applyAlignment="1">
      <alignment horizontal="left" vertical="center" wrapText="1"/>
    </xf>
    <xf numFmtId="49" fontId="8" fillId="5" borderId="19" xfId="0" applyNumberFormat="1" applyFont="1" applyFill="1" applyBorder="1" applyAlignment="1">
      <alignment horizontal="left" vertical="center" wrapText="1"/>
    </xf>
    <xf numFmtId="49" fontId="8" fillId="0" borderId="20" xfId="0" applyNumberFormat="1" applyFont="1" applyBorder="1" applyAlignment="1">
      <alignment horizontal="left" vertical="center" wrapText="1"/>
    </xf>
    <xf numFmtId="49" fontId="8" fillId="0" borderId="20" xfId="0" applyNumberFormat="1" applyFont="1" applyBorder="1" applyAlignment="1">
      <alignment horizontal="center" vertical="center" wrapText="1"/>
    </xf>
    <xf numFmtId="49" fontId="8" fillId="0" borderId="21" xfId="0" applyNumberFormat="1" applyFont="1" applyBorder="1" applyAlignment="1">
      <alignment horizontal="left" vertical="center" wrapText="1"/>
    </xf>
    <xf numFmtId="49" fontId="9" fillId="3" borderId="12" xfId="0" applyNumberFormat="1" applyFont="1" applyFill="1" applyBorder="1" applyAlignment="1"/>
    <xf numFmtId="49" fontId="8" fillId="0" borderId="22" xfId="0" applyNumberFormat="1" applyFont="1" applyBorder="1" applyAlignment="1">
      <alignment horizontal="left"/>
    </xf>
    <xf numFmtId="164" fontId="8" fillId="0" borderId="23" xfId="0" applyNumberFormat="1" applyFont="1" applyBorder="1" applyAlignment="1">
      <alignment horizontal="right"/>
    </xf>
    <xf numFmtId="49" fontId="8" fillId="0" borderId="24" xfId="0" applyNumberFormat="1" applyFont="1" applyBorder="1" applyAlignment="1">
      <alignment horizontal="left"/>
    </xf>
    <xf numFmtId="165" fontId="8" fillId="0" borderId="10" xfId="0" applyNumberFormat="1" applyFont="1" applyBorder="1" applyAlignment="1">
      <alignment horizontal="right"/>
    </xf>
    <xf numFmtId="49" fontId="7" fillId="4" borderId="5" xfId="0" applyNumberFormat="1" applyFont="1" applyFill="1" applyBorder="1" applyAlignment="1">
      <alignment horizontal="left"/>
    </xf>
    <xf numFmtId="166" fontId="5" fillId="6" borderId="1" xfId="0" applyNumberFormat="1" applyFont="1" applyFill="1" applyBorder="1" applyAlignment="1">
      <alignment horizontal="right"/>
    </xf>
    <xf numFmtId="166" fontId="5" fillId="6" borderId="13" xfId="0" applyNumberFormat="1" applyFont="1" applyFill="1" applyBorder="1" applyAlignment="1">
      <alignment horizontal="right"/>
    </xf>
    <xf numFmtId="166" fontId="5" fillId="6" borderId="14" xfId="0" applyNumberFormat="1" applyFont="1" applyFill="1" applyBorder="1" applyAlignment="1">
      <alignment horizontal="right"/>
    </xf>
    <xf numFmtId="166" fontId="5" fillId="6" borderId="25" xfId="0" applyNumberFormat="1" applyFont="1" applyFill="1" applyBorder="1" applyAlignment="1">
      <alignment horizontal="right"/>
    </xf>
    <xf numFmtId="166" fontId="5" fillId="6" borderId="26" xfId="0" applyNumberFormat="1" applyFont="1" applyFill="1" applyBorder="1" applyAlignment="1">
      <alignment horizontal="right"/>
    </xf>
    <xf numFmtId="49" fontId="8" fillId="5" borderId="27" xfId="0" applyNumberFormat="1" applyFont="1" applyFill="1" applyBorder="1" applyAlignment="1">
      <alignment horizontal="left"/>
    </xf>
    <xf numFmtId="166" fontId="8" fillId="3" borderId="28" xfId="0" applyNumberFormat="1" applyFont="1" applyFill="1" applyBorder="1" applyAlignment="1"/>
    <xf numFmtId="166" fontId="8" fillId="3" borderId="29" xfId="0" applyNumberFormat="1" applyFont="1" applyFill="1" applyBorder="1" applyAlignment="1"/>
    <xf numFmtId="166" fontId="8" fillId="3" borderId="30" xfId="0" applyNumberFormat="1" applyFont="1" applyFill="1" applyBorder="1" applyAlignment="1"/>
    <xf numFmtId="166" fontId="8" fillId="3" borderId="31" xfId="0" applyNumberFormat="1" applyFont="1" applyFill="1" applyBorder="1" applyAlignment="1"/>
    <xf numFmtId="167" fontId="10" fillId="0" borderId="32" xfId="0" applyNumberFormat="1" applyFont="1" applyBorder="1" applyAlignment="1"/>
    <xf numFmtId="167" fontId="10" fillId="0" borderId="22" xfId="0" applyNumberFormat="1" applyFont="1" applyBorder="1" applyAlignment="1"/>
    <xf numFmtId="167" fontId="10" fillId="0" borderId="33" xfId="0" applyNumberFormat="1" applyFont="1" applyBorder="1" applyAlignment="1"/>
    <xf numFmtId="167" fontId="10" fillId="0" borderId="23" xfId="0" applyNumberFormat="1" applyFont="1" applyBorder="1" applyAlignment="1"/>
    <xf numFmtId="168" fontId="8" fillId="3" borderId="34" xfId="0" applyNumberFormat="1" applyFont="1" applyFill="1" applyBorder="1" applyAlignment="1"/>
    <xf numFmtId="168" fontId="8" fillId="3" borderId="35" xfId="0" applyNumberFormat="1" applyFont="1" applyFill="1" applyBorder="1" applyAlignment="1"/>
    <xf numFmtId="168" fontId="8" fillId="3" borderId="36" xfId="0" applyNumberFormat="1" applyFont="1" applyFill="1" applyBorder="1" applyAlignment="1"/>
    <xf numFmtId="168" fontId="8" fillId="3" borderId="37" xfId="0" applyNumberFormat="1" applyFont="1" applyFill="1" applyBorder="1" applyAlignment="1"/>
    <xf numFmtId="168" fontId="8" fillId="3" borderId="38" xfId="0" applyNumberFormat="1" applyFont="1" applyFill="1" applyBorder="1" applyAlignment="1"/>
    <xf numFmtId="169" fontId="10" fillId="0" borderId="32" xfId="0" applyNumberFormat="1" applyFont="1" applyBorder="1" applyAlignment="1"/>
    <xf numFmtId="169" fontId="10" fillId="0" borderId="22" xfId="0" applyNumberFormat="1" applyFont="1" applyBorder="1" applyAlignment="1"/>
    <xf numFmtId="169" fontId="10" fillId="0" borderId="33" xfId="0" applyNumberFormat="1" applyFont="1" applyBorder="1" applyAlignment="1"/>
    <xf numFmtId="168" fontId="8" fillId="3" borderId="35" xfId="0" applyNumberFormat="1" applyFont="1" applyFill="1" applyBorder="1" applyAlignment="1"/>
    <xf numFmtId="49" fontId="8" fillId="5" borderId="27" xfId="0" applyNumberFormat="1" applyFont="1" applyFill="1" applyBorder="1" applyAlignment="1">
      <alignment horizontal="left"/>
    </xf>
    <xf numFmtId="49" fontId="11" fillId="5" borderId="27" xfId="0" applyNumberFormat="1" applyFont="1" applyFill="1" applyBorder="1" applyAlignment="1">
      <alignment horizontal="left"/>
    </xf>
    <xf numFmtId="168" fontId="8" fillId="3" borderId="39" xfId="0" applyNumberFormat="1" applyFont="1" applyFill="1" applyBorder="1" applyAlignment="1"/>
    <xf numFmtId="168" fontId="8" fillId="3" borderId="40" xfId="0" applyNumberFormat="1" applyFont="1" applyFill="1" applyBorder="1" applyAlignment="1"/>
    <xf numFmtId="49" fontId="12" fillId="4" borderId="5" xfId="0" applyNumberFormat="1" applyFont="1" applyFill="1" applyBorder="1" applyAlignment="1">
      <alignment horizontal="left"/>
    </xf>
    <xf numFmtId="168" fontId="13" fillId="6" borderId="13" xfId="0" applyNumberFormat="1" applyFont="1" applyFill="1" applyBorder="1" applyAlignment="1"/>
    <xf numFmtId="0" fontId="0" fillId="3" borderId="41" xfId="0" applyFont="1" applyFill="1" applyBorder="1" applyAlignment="1"/>
    <xf numFmtId="49" fontId="14" fillId="3" borderId="42" xfId="0" applyNumberFormat="1" applyFont="1" applyFill="1" applyBorder="1" applyAlignment="1">
      <alignment horizontal="center" vertical="center"/>
    </xf>
    <xf numFmtId="49" fontId="14" fillId="3" borderId="12" xfId="0" applyNumberFormat="1" applyFont="1" applyFill="1" applyBorder="1" applyAlignment="1">
      <alignment horizontal="center" vertical="center"/>
    </xf>
    <xf numFmtId="49" fontId="14" fillId="3" borderId="38" xfId="0" applyNumberFormat="1" applyFont="1" applyFill="1" applyBorder="1" applyAlignment="1">
      <alignment horizontal="center" vertical="center"/>
    </xf>
    <xf numFmtId="49" fontId="15" fillId="7" borderId="43" xfId="0" applyNumberFormat="1" applyFont="1" applyFill="1" applyBorder="1" applyAlignment="1">
      <alignment horizontal="left"/>
    </xf>
    <xf numFmtId="166" fontId="16" fillId="7" borderId="44" xfId="0" applyNumberFormat="1" applyFont="1" applyFill="1" applyBorder="1" applyAlignment="1">
      <alignment horizontal="right"/>
    </xf>
    <xf numFmtId="166" fontId="16" fillId="7" borderId="45" xfId="0" applyNumberFormat="1" applyFont="1" applyFill="1" applyBorder="1" applyAlignment="1">
      <alignment horizontal="right"/>
    </xf>
    <xf numFmtId="166" fontId="16" fillId="7" borderId="46" xfId="0" applyNumberFormat="1" applyFont="1" applyFill="1" applyBorder="1" applyAlignment="1">
      <alignment horizontal="right"/>
    </xf>
    <xf numFmtId="166" fontId="16" fillId="7" borderId="47" xfId="0" applyNumberFormat="1" applyFont="1" applyFill="1" applyBorder="1" applyAlignment="1">
      <alignment horizontal="right"/>
    </xf>
    <xf numFmtId="49" fontId="17" fillId="8" borderId="48" xfId="0" applyNumberFormat="1" applyFont="1" applyFill="1" applyBorder="1" applyAlignment="1">
      <alignment horizontal="left"/>
    </xf>
    <xf numFmtId="166" fontId="8" fillId="3" borderId="32" xfId="0" applyNumberFormat="1" applyFont="1" applyFill="1" applyBorder="1" applyAlignment="1"/>
    <xf numFmtId="166" fontId="8" fillId="3" borderId="22" xfId="0" applyNumberFormat="1" applyFont="1" applyFill="1" applyBorder="1" applyAlignment="1"/>
    <xf numFmtId="166" fontId="8" fillId="3" borderId="49" xfId="0" applyNumberFormat="1" applyFont="1" applyFill="1" applyBorder="1" applyAlignment="1"/>
    <xf numFmtId="166" fontId="8" fillId="3" borderId="50" xfId="0" applyNumberFormat="1" applyFont="1" applyFill="1" applyBorder="1" applyAlignment="1"/>
    <xf numFmtId="49" fontId="17" fillId="8" borderId="27" xfId="0" applyNumberFormat="1" applyFont="1" applyFill="1" applyBorder="1" applyAlignment="1">
      <alignment horizontal="left"/>
    </xf>
    <xf numFmtId="166" fontId="8" fillId="3" borderId="51" xfId="0" applyNumberFormat="1" applyFont="1" applyFill="1" applyBorder="1" applyAlignment="1"/>
    <xf numFmtId="166" fontId="8" fillId="3" borderId="52" xfId="0" applyNumberFormat="1" applyFont="1" applyFill="1" applyBorder="1" applyAlignment="1"/>
    <xf numFmtId="168" fontId="8" fillId="3" borderId="37" xfId="0" applyNumberFormat="1" applyFont="1" applyFill="1" applyBorder="1" applyAlignment="1"/>
    <xf numFmtId="49" fontId="17" fillId="8" borderId="27" xfId="0" applyNumberFormat="1" applyFont="1" applyFill="1" applyBorder="1" applyAlignment="1">
      <alignment horizontal="left"/>
    </xf>
    <xf numFmtId="49" fontId="17" fillId="8" borderId="53" xfId="0" applyNumberFormat="1" applyFont="1" applyFill="1" applyBorder="1" applyAlignment="1">
      <alignment horizontal="left"/>
    </xf>
    <xf numFmtId="168" fontId="8" fillId="3" borderId="39" xfId="0" applyNumberFormat="1" applyFont="1" applyFill="1" applyBorder="1" applyAlignment="1"/>
    <xf numFmtId="168" fontId="8" fillId="3" borderId="54" xfId="0" applyNumberFormat="1" applyFont="1" applyFill="1" applyBorder="1" applyAlignment="1"/>
    <xf numFmtId="168" fontId="8" fillId="3" borderId="55" xfId="0" applyNumberFormat="1" applyFont="1" applyFill="1" applyBorder="1" applyAlignment="1"/>
    <xf numFmtId="168" fontId="8" fillId="3" borderId="55" xfId="0" applyNumberFormat="1" applyFont="1" applyFill="1" applyBorder="1" applyAlignment="1"/>
    <xf numFmtId="168" fontId="8" fillId="3" borderId="56" xfId="0" applyNumberFormat="1" applyFont="1" applyFill="1" applyBorder="1" applyAlignment="1"/>
    <xf numFmtId="166" fontId="18" fillId="7" borderId="57" xfId="0" applyNumberFormat="1" applyFont="1" applyFill="1" applyBorder="1" applyAlignment="1">
      <alignment horizontal="left"/>
    </xf>
    <xf numFmtId="166" fontId="14" fillId="7" borderId="58" xfId="0" applyNumberFormat="1" applyFont="1" applyFill="1" applyBorder="1" applyAlignment="1"/>
    <xf numFmtId="0" fontId="0" fillId="3" borderId="42" xfId="0" applyFont="1" applyFill="1" applyBorder="1" applyAlignment="1"/>
    <xf numFmtId="0" fontId="0" fillId="3" borderId="38" xfId="0" applyFont="1" applyFill="1" applyBorder="1" applyAlignment="1"/>
    <xf numFmtId="49" fontId="7" fillId="4" borderId="5" xfId="0" applyNumberFormat="1" applyFont="1" applyFill="1" applyBorder="1" applyAlignment="1"/>
    <xf numFmtId="168" fontId="12" fillId="4" borderId="59" xfId="0" applyNumberFormat="1" applyFont="1" applyFill="1" applyBorder="1" applyAlignment="1"/>
    <xf numFmtId="168" fontId="12" fillId="4" borderId="26" xfId="0" applyNumberFormat="1" applyFont="1" applyFill="1" applyBorder="1" applyAlignment="1"/>
    <xf numFmtId="168" fontId="0" fillId="3" borderId="42" xfId="0" applyNumberFormat="1" applyFont="1" applyFill="1" applyBorder="1" applyAlignment="1"/>
    <xf numFmtId="168" fontId="0" fillId="3" borderId="12" xfId="0" applyNumberFormat="1" applyFont="1" applyFill="1" applyBorder="1" applyAlignment="1"/>
    <xf numFmtId="168" fontId="0" fillId="3" borderId="38" xfId="0" applyNumberFormat="1" applyFont="1" applyFill="1" applyBorder="1" applyAlignment="1"/>
    <xf numFmtId="168" fontId="12" fillId="4" borderId="2" xfId="0" applyNumberFormat="1" applyFont="1" applyFill="1" applyBorder="1" applyAlignment="1"/>
    <xf numFmtId="49" fontId="7" fillId="4" borderId="5" xfId="0" applyNumberFormat="1" applyFont="1" applyFill="1" applyBorder="1" applyAlignment="1">
      <alignment wrapText="1"/>
    </xf>
    <xf numFmtId="166" fontId="12" fillId="0" borderId="3" xfId="0" applyNumberFormat="1" applyFont="1" applyBorder="1" applyAlignment="1">
      <alignment vertical="center"/>
    </xf>
    <xf numFmtId="0" fontId="19" fillId="0" borderId="60" xfId="0" applyFont="1" applyBorder="1" applyAlignment="1"/>
    <xf numFmtId="0" fontId="19" fillId="0" borderId="10" xfId="0" applyFont="1" applyBorder="1" applyAlignment="1"/>
    <xf numFmtId="0" fontId="2" fillId="0" borderId="2" xfId="0" applyFont="1" applyBorder="1"/>
    <xf numFmtId="0" fontId="2" fillId="0" borderId="3" xfId="0" applyFont="1" applyBorder="1"/>
    <xf numFmtId="0" fontId="3" fillId="2" borderId="4" xfId="0" applyFont="1" applyFill="1" applyBorder="1" applyAlignment="1">
      <alignment horizontal="left" vertical="top" wrapText="1"/>
    </xf>
    <xf numFmtId="0" fontId="2" fillId="0" borderId="8" xfId="0" applyFont="1" applyBorder="1"/>
    <xf numFmtId="0" fontId="3" fillId="2" borderId="6" xfId="0" applyFont="1" applyFill="1" applyBorder="1" applyAlignment="1">
      <alignment horizontal="left" vertical="top" wrapText="1"/>
    </xf>
    <xf numFmtId="0" fontId="2" fillId="0" borderId="7" xfId="0" applyFont="1" applyBorder="1"/>
    <xf numFmtId="0" fontId="2" fillId="0" borderId="9" xfId="0" applyFont="1" applyBorder="1"/>
    <xf numFmtId="0" fontId="2" fillId="0" borderId="10" xfId="0" applyFont="1" applyBorder="1"/>
    <xf numFmtId="0" fontId="3" fillId="2" borderId="1" xfId="0" applyFont="1" applyFill="1" applyBorder="1" applyAlignment="1">
      <alignment horizontal="left" vertical="top" wrapText="1"/>
    </xf>
    <xf numFmtId="0" fontId="3" fillId="2" borderId="11" xfId="0" applyFont="1" applyFill="1" applyBorder="1" applyAlignment="1">
      <alignment horizontal="left" vertical="top" wrapText="1"/>
    </xf>
    <xf numFmtId="49" fontId="4" fillId="4" borderId="1" xfId="0" applyNumberFormat="1" applyFont="1" applyFill="1" applyBorder="1" applyAlignment="1">
      <alignment horizontal="center"/>
    </xf>
    <xf numFmtId="49" fontId="1" fillId="0" borderId="1" xfId="0" applyNumberFormat="1" applyFont="1" applyBorder="1" applyAlignment="1">
      <alignment horizontal="left" vertical="center"/>
    </xf>
    <xf numFmtId="0" fontId="23"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0</xdr:col>
      <xdr:colOff>1914525</xdr:colOff>
      <xdr:row>1</xdr:row>
      <xdr:rowOff>257175</xdr:rowOff>
    </xdr:from>
    <xdr:ext cx="561975" cy="276225"/>
    <xdr:pic>
      <xdr:nvPicPr>
        <xdr:cNvPr id="2" name="image6.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2133600</xdr:colOff>
      <xdr:row>1</xdr:row>
      <xdr:rowOff>276225</xdr:rowOff>
    </xdr:from>
    <xdr:ext cx="533400" cy="238125"/>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2076450</xdr:colOff>
      <xdr:row>2</xdr:row>
      <xdr:rowOff>219075</xdr:rowOff>
    </xdr:from>
    <xdr:ext cx="285750" cy="285750"/>
    <xdr:pic>
      <xdr:nvPicPr>
        <xdr:cNvPr id="4" name="image2.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914400</xdr:colOff>
      <xdr:row>1</xdr:row>
      <xdr:rowOff>295275</xdr:rowOff>
    </xdr:from>
    <xdr:ext cx="219075" cy="219075"/>
    <xdr:pic>
      <xdr:nvPicPr>
        <xdr:cNvPr id="5" name="image3.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4</xdr:col>
      <xdr:colOff>2381250</xdr:colOff>
      <xdr:row>1</xdr:row>
      <xdr:rowOff>285750</xdr:rowOff>
    </xdr:from>
    <xdr:ext cx="571500" cy="238125"/>
    <xdr:pic>
      <xdr:nvPicPr>
        <xdr:cNvPr id="6" name="image8.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4</xdr:col>
      <xdr:colOff>2324100</xdr:colOff>
      <xdr:row>2</xdr:row>
      <xdr:rowOff>276225</xdr:rowOff>
    </xdr:from>
    <xdr:ext cx="276225" cy="276225"/>
    <xdr:pic>
      <xdr:nvPicPr>
        <xdr:cNvPr id="7" name="image4.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2171700</xdr:colOff>
      <xdr:row>1</xdr:row>
      <xdr:rowOff>285750</xdr:rowOff>
    </xdr:from>
    <xdr:ext cx="247650" cy="247650"/>
    <xdr:pic>
      <xdr:nvPicPr>
        <xdr:cNvPr id="8" name="image9.pn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2</xdr:col>
      <xdr:colOff>847725</xdr:colOff>
      <xdr:row>3</xdr:row>
      <xdr:rowOff>9525</xdr:rowOff>
    </xdr:from>
    <xdr:ext cx="457200" cy="304800"/>
    <xdr:pic>
      <xdr:nvPicPr>
        <xdr:cNvPr id="9" name="image5.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5</xdr:col>
      <xdr:colOff>2143125</xdr:colOff>
      <xdr:row>3</xdr:row>
      <xdr:rowOff>0</xdr:rowOff>
    </xdr:from>
    <xdr:ext cx="285750" cy="285750"/>
    <xdr:pic>
      <xdr:nvPicPr>
        <xdr:cNvPr id="10" name="image7.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zoomScale="78" workbookViewId="0">
      <selection sqref="A1:F1"/>
    </sheetView>
  </sheetViews>
  <sheetFormatPr baseColWidth="10" defaultColWidth="11.25" defaultRowHeight="15" customHeight="1" x14ac:dyDescent="0.25"/>
  <cols>
    <col min="1" max="1" width="29.375" customWidth="1"/>
    <col min="2" max="2" width="31" customWidth="1"/>
    <col min="3" max="3" width="15.125" customWidth="1"/>
    <col min="4" max="4" width="15.25" customWidth="1"/>
    <col min="5" max="5" width="34.25" customWidth="1"/>
    <col min="6" max="6" width="32.125" customWidth="1"/>
    <col min="7" max="26" width="8.5" customWidth="1"/>
  </cols>
  <sheetData>
    <row r="1" spans="1:26" ht="24" customHeight="1" x14ac:dyDescent="0.25">
      <c r="A1" s="108" t="s">
        <v>102</v>
      </c>
      <c r="B1" s="96"/>
      <c r="C1" s="96"/>
      <c r="D1" s="96"/>
      <c r="E1" s="96"/>
      <c r="F1" s="97"/>
      <c r="G1" s="1"/>
      <c r="H1" s="1"/>
      <c r="I1" s="1"/>
      <c r="J1" s="1"/>
      <c r="K1" s="1"/>
      <c r="L1" s="1"/>
      <c r="M1" s="1"/>
      <c r="N1" s="1"/>
      <c r="O1" s="1"/>
      <c r="P1" s="1"/>
      <c r="Q1" s="1"/>
      <c r="R1" s="1"/>
      <c r="S1" s="1"/>
      <c r="T1" s="1"/>
      <c r="U1" s="1"/>
      <c r="V1" s="1"/>
      <c r="W1" s="1"/>
      <c r="X1" s="1"/>
      <c r="Y1" s="1"/>
      <c r="Z1" s="1"/>
    </row>
    <row r="2" spans="1:26" ht="191.25" customHeight="1" x14ac:dyDescent="0.25">
      <c r="A2" s="98" t="s">
        <v>0</v>
      </c>
      <c r="B2" s="2" t="s">
        <v>1</v>
      </c>
      <c r="C2" s="100" t="s">
        <v>2</v>
      </c>
      <c r="D2" s="101"/>
      <c r="E2" s="2" t="s">
        <v>3</v>
      </c>
      <c r="F2" s="98" t="s">
        <v>4</v>
      </c>
    </row>
    <row r="3" spans="1:26" ht="186" customHeight="1" x14ac:dyDescent="0.25">
      <c r="A3" s="99"/>
      <c r="B3" s="2" t="s">
        <v>5</v>
      </c>
      <c r="C3" s="102"/>
      <c r="D3" s="103"/>
      <c r="E3" s="2" t="s">
        <v>6</v>
      </c>
      <c r="F3" s="99"/>
    </row>
    <row r="4" spans="1:26" ht="104.25" customHeight="1" x14ac:dyDescent="0.25">
      <c r="A4" s="104" t="s">
        <v>7</v>
      </c>
      <c r="B4" s="96"/>
      <c r="C4" s="97"/>
      <c r="D4" s="105" t="s">
        <v>8</v>
      </c>
      <c r="E4" s="96"/>
      <c r="F4" s="97"/>
    </row>
    <row r="5" spans="1:26" ht="342.75" customHeight="1" x14ac:dyDescent="0.25"/>
    <row r="6" spans="1:26" ht="342.75" customHeight="1" x14ac:dyDescent="0.25"/>
    <row r="7" spans="1:26" ht="342.75" customHeight="1" x14ac:dyDescent="0.25"/>
    <row r="8" spans="1:26" ht="342.75" customHeight="1" x14ac:dyDescent="0.25"/>
    <row r="9" spans="1:26" ht="342.75" customHeight="1" x14ac:dyDescent="0.25"/>
    <row r="10" spans="1:26" ht="342.75" customHeight="1" x14ac:dyDescent="0.25"/>
    <row r="11" spans="1:26" ht="342.75" customHeight="1" x14ac:dyDescent="0.25"/>
    <row r="12" spans="1:26" ht="342.75" customHeight="1" x14ac:dyDescent="0.25"/>
    <row r="13" spans="1:26" ht="342.75" customHeight="1" x14ac:dyDescent="0.25"/>
    <row r="14" spans="1:26" ht="342.75" customHeight="1" x14ac:dyDescent="0.25"/>
    <row r="15" spans="1:26" ht="342.75" customHeight="1" x14ac:dyDescent="0.25"/>
    <row r="16" spans="1:26" ht="342.75" customHeight="1" x14ac:dyDescent="0.25"/>
    <row r="17" ht="342.75" customHeight="1" x14ac:dyDescent="0.25"/>
    <row r="18" ht="342.75" customHeight="1" x14ac:dyDescent="0.25"/>
    <row r="19" ht="342.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A1:F1"/>
    <mergeCell ref="A2:A3"/>
    <mergeCell ref="C2:D3"/>
    <mergeCell ref="F2:F3"/>
    <mergeCell ref="A4:C4"/>
    <mergeCell ref="D4:F4"/>
  </mergeCell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0"/>
  <sheetViews>
    <sheetView showGridLines="0" workbookViewId="0"/>
  </sheetViews>
  <sheetFormatPr baseColWidth="10" defaultColWidth="11.25" defaultRowHeight="15" customHeight="1" x14ac:dyDescent="0.25"/>
  <cols>
    <col min="1" max="1" width="37.5" customWidth="1"/>
    <col min="2" max="2" width="40.25" customWidth="1"/>
    <col min="3" max="3" width="31.875" customWidth="1"/>
    <col min="4" max="4" width="64.5" customWidth="1"/>
    <col min="5" max="5" width="10.5" customWidth="1"/>
    <col min="6" max="12" width="8.875" customWidth="1"/>
    <col min="13" max="24" width="13.5" customWidth="1"/>
  </cols>
  <sheetData>
    <row r="1" spans="1:24" ht="24" customHeight="1" x14ac:dyDescent="0.25">
      <c r="A1" s="3" t="s">
        <v>9</v>
      </c>
      <c r="B1" s="4"/>
      <c r="C1" s="5"/>
      <c r="D1" s="5"/>
      <c r="E1" s="5"/>
      <c r="F1" s="1"/>
      <c r="G1" s="1"/>
      <c r="H1" s="1"/>
      <c r="I1" s="1"/>
      <c r="J1" s="1"/>
      <c r="K1" s="1"/>
      <c r="L1" s="1"/>
      <c r="M1" s="1"/>
      <c r="N1" s="1"/>
      <c r="O1" s="1"/>
      <c r="P1" s="1"/>
      <c r="Q1" s="1"/>
      <c r="R1" s="1"/>
      <c r="S1" s="1"/>
      <c r="T1" s="1"/>
      <c r="U1" s="1"/>
      <c r="V1" s="1"/>
      <c r="W1" s="1"/>
      <c r="X1" s="1"/>
    </row>
    <row r="2" spans="1:24" ht="16.5" customHeight="1" x14ac:dyDescent="0.3">
      <c r="A2" s="6" t="s">
        <v>10</v>
      </c>
      <c r="B2" s="7"/>
      <c r="C2" s="8"/>
      <c r="D2" s="8"/>
      <c r="E2" s="8"/>
      <c r="F2" s="9"/>
      <c r="G2" s="9"/>
      <c r="H2" s="9"/>
      <c r="I2" s="9"/>
      <c r="J2" s="9"/>
      <c r="K2" s="9"/>
      <c r="L2" s="9"/>
      <c r="M2" s="9"/>
      <c r="N2" s="9"/>
      <c r="O2" s="9"/>
      <c r="P2" s="9"/>
      <c r="Q2" s="9"/>
      <c r="R2" s="9"/>
      <c r="S2" s="9"/>
      <c r="T2" s="9"/>
      <c r="U2" s="9"/>
      <c r="V2" s="9"/>
      <c r="W2" s="9"/>
      <c r="X2" s="9"/>
    </row>
    <row r="3" spans="1:24" ht="20.25" customHeight="1" x14ac:dyDescent="0.25">
      <c r="A3" s="10" t="s">
        <v>11</v>
      </c>
      <c r="B3" s="11" t="s">
        <v>12</v>
      </c>
      <c r="C3" s="11" t="s">
        <v>13</v>
      </c>
      <c r="D3" s="12" t="s">
        <v>14</v>
      </c>
      <c r="E3" s="5"/>
      <c r="F3" s="1"/>
      <c r="G3" s="1"/>
      <c r="H3" s="1"/>
      <c r="I3" s="1"/>
      <c r="J3" s="1"/>
      <c r="K3" s="1"/>
      <c r="L3" s="1"/>
      <c r="M3" s="1"/>
      <c r="N3" s="1"/>
      <c r="O3" s="1"/>
      <c r="P3" s="1"/>
      <c r="Q3" s="1"/>
      <c r="R3" s="1"/>
      <c r="S3" s="1"/>
      <c r="T3" s="1"/>
      <c r="U3" s="1"/>
      <c r="V3" s="1"/>
      <c r="W3" s="1"/>
      <c r="X3" s="1"/>
    </row>
    <row r="4" spans="1:24" ht="61.5" customHeight="1" x14ac:dyDescent="0.25">
      <c r="A4" s="13" t="s">
        <v>15</v>
      </c>
      <c r="B4" s="14" t="s">
        <v>16</v>
      </c>
      <c r="C4" s="15" t="s">
        <v>17</v>
      </c>
      <c r="D4" s="16" t="s">
        <v>18</v>
      </c>
      <c r="E4" s="5"/>
      <c r="F4" s="1"/>
      <c r="G4" s="1"/>
      <c r="H4" s="1"/>
      <c r="I4" s="1"/>
      <c r="J4" s="1"/>
      <c r="K4" s="1"/>
      <c r="L4" s="1"/>
      <c r="M4" s="1"/>
      <c r="N4" s="1"/>
      <c r="O4" s="1"/>
      <c r="P4" s="1"/>
      <c r="Q4" s="1"/>
      <c r="R4" s="1"/>
      <c r="S4" s="1"/>
      <c r="T4" s="1"/>
      <c r="U4" s="1"/>
      <c r="V4" s="1"/>
      <c r="W4" s="1"/>
      <c r="X4" s="1"/>
    </row>
    <row r="5" spans="1:24" ht="64.5" customHeight="1" x14ac:dyDescent="0.25">
      <c r="A5" s="13" t="s">
        <v>19</v>
      </c>
      <c r="B5" s="14" t="s">
        <v>20</v>
      </c>
      <c r="C5" s="15" t="s">
        <v>21</v>
      </c>
      <c r="D5" s="16" t="s">
        <v>22</v>
      </c>
      <c r="E5" s="5"/>
      <c r="F5" s="1"/>
      <c r="G5" s="1"/>
      <c r="H5" s="1"/>
      <c r="I5" s="1"/>
      <c r="J5" s="1"/>
      <c r="K5" s="1"/>
      <c r="L5" s="1"/>
      <c r="M5" s="1"/>
      <c r="N5" s="1"/>
      <c r="O5" s="1"/>
      <c r="P5" s="1"/>
      <c r="Q5" s="1"/>
      <c r="R5" s="1"/>
      <c r="S5" s="1"/>
      <c r="T5" s="1"/>
      <c r="U5" s="1"/>
      <c r="V5" s="1"/>
      <c r="W5" s="1"/>
      <c r="X5" s="1"/>
    </row>
    <row r="6" spans="1:24" ht="53.25" customHeight="1" x14ac:dyDescent="0.25">
      <c r="A6" s="17" t="s">
        <v>23</v>
      </c>
      <c r="B6" s="18" t="s">
        <v>24</v>
      </c>
      <c r="C6" s="19" t="s">
        <v>25</v>
      </c>
      <c r="D6" s="20" t="s">
        <v>26</v>
      </c>
      <c r="E6" s="5"/>
      <c r="F6" s="1"/>
      <c r="G6" s="1"/>
      <c r="H6" s="1"/>
      <c r="I6" s="1"/>
      <c r="J6" s="1"/>
      <c r="K6" s="1"/>
      <c r="L6" s="1"/>
      <c r="M6" s="1"/>
      <c r="N6" s="1"/>
      <c r="O6" s="1"/>
      <c r="P6" s="1"/>
      <c r="Q6" s="1"/>
      <c r="R6" s="1"/>
      <c r="S6" s="1"/>
      <c r="T6" s="1"/>
      <c r="U6" s="1"/>
      <c r="V6" s="1"/>
      <c r="W6" s="1"/>
      <c r="X6" s="1"/>
    </row>
    <row r="7" spans="1:24" ht="16.5" customHeight="1" x14ac:dyDescent="0.25">
      <c r="A7" s="5"/>
      <c r="B7" s="5"/>
      <c r="C7" s="5"/>
      <c r="D7" s="5"/>
      <c r="E7" s="5"/>
      <c r="F7" s="1"/>
      <c r="G7" s="1"/>
      <c r="H7" s="1"/>
      <c r="I7" s="1"/>
      <c r="J7" s="1"/>
      <c r="K7" s="1"/>
      <c r="L7" s="1"/>
      <c r="M7" s="1"/>
      <c r="N7" s="1"/>
      <c r="O7" s="1"/>
      <c r="P7" s="1"/>
      <c r="Q7" s="1"/>
      <c r="R7" s="1"/>
      <c r="S7" s="1"/>
      <c r="T7" s="1"/>
      <c r="U7" s="1"/>
      <c r="V7" s="1"/>
      <c r="W7" s="1"/>
      <c r="X7" s="1"/>
    </row>
    <row r="8" spans="1:24" ht="16.5" customHeight="1" x14ac:dyDescent="0.25">
      <c r="A8" s="21"/>
      <c r="B8" s="21"/>
      <c r="C8" s="5"/>
      <c r="D8" s="5"/>
      <c r="E8" s="5"/>
      <c r="F8" s="1"/>
      <c r="G8" s="1"/>
      <c r="H8" s="1"/>
      <c r="I8" s="1"/>
      <c r="J8" s="1"/>
      <c r="K8" s="1"/>
      <c r="L8" s="1"/>
      <c r="M8" s="1"/>
      <c r="N8" s="1"/>
      <c r="O8" s="1"/>
      <c r="P8" s="1"/>
      <c r="Q8" s="1"/>
      <c r="R8" s="1"/>
      <c r="S8" s="1"/>
      <c r="T8" s="1"/>
      <c r="U8" s="1"/>
      <c r="V8" s="1"/>
      <c r="W8" s="1"/>
      <c r="X8" s="1"/>
    </row>
    <row r="9" spans="1:24" ht="16.5" customHeight="1" x14ac:dyDescent="0.3">
      <c r="A9" s="106" t="s">
        <v>27</v>
      </c>
      <c r="B9" s="97"/>
      <c r="C9" s="5"/>
      <c r="D9" s="5"/>
      <c r="E9" s="1"/>
      <c r="F9" s="1"/>
      <c r="G9" s="1"/>
      <c r="H9" s="1"/>
      <c r="I9" s="1"/>
      <c r="J9" s="1"/>
      <c r="K9" s="1"/>
      <c r="L9" s="1"/>
      <c r="M9" s="1"/>
      <c r="N9" s="1"/>
      <c r="O9" s="1"/>
      <c r="P9" s="1"/>
      <c r="Q9" s="1"/>
      <c r="R9" s="1"/>
      <c r="S9" s="1"/>
      <c r="T9" s="1"/>
      <c r="U9" s="1"/>
      <c r="V9" s="1"/>
      <c r="W9" s="1"/>
      <c r="X9" s="1"/>
    </row>
    <row r="10" spans="1:24" ht="16.5" customHeight="1" x14ac:dyDescent="0.25">
      <c r="A10" s="22" t="s">
        <v>28</v>
      </c>
      <c r="B10" s="23" t="s">
        <v>29</v>
      </c>
      <c r="C10" s="5"/>
      <c r="D10" s="5"/>
      <c r="E10" s="1"/>
      <c r="F10" s="1"/>
      <c r="G10" s="1"/>
      <c r="H10" s="1"/>
      <c r="I10" s="1"/>
      <c r="J10" s="1"/>
      <c r="K10" s="1"/>
      <c r="L10" s="1"/>
      <c r="M10" s="1"/>
      <c r="N10" s="1"/>
      <c r="O10" s="1"/>
      <c r="P10" s="1"/>
      <c r="Q10" s="1"/>
      <c r="R10" s="1"/>
      <c r="S10" s="1"/>
      <c r="T10" s="1"/>
      <c r="U10" s="1"/>
      <c r="V10" s="1"/>
      <c r="W10" s="1"/>
      <c r="X10" s="1"/>
    </row>
    <row r="11" spans="1:24" ht="16.5" customHeight="1" x14ac:dyDescent="0.25">
      <c r="A11" s="22" t="s">
        <v>30</v>
      </c>
      <c r="B11" s="23" t="s">
        <v>29</v>
      </c>
      <c r="C11" s="5"/>
      <c r="D11" s="5"/>
      <c r="E11" s="1"/>
      <c r="F11" s="1"/>
      <c r="G11" s="1"/>
      <c r="H11" s="1"/>
      <c r="I11" s="1"/>
      <c r="J11" s="1"/>
      <c r="K11" s="1"/>
      <c r="L11" s="1"/>
      <c r="M11" s="1"/>
      <c r="N11" s="1"/>
      <c r="O11" s="1"/>
      <c r="P11" s="1"/>
      <c r="Q11" s="1"/>
      <c r="R11" s="1"/>
      <c r="S11" s="1"/>
      <c r="T11" s="1"/>
      <c r="U11" s="1"/>
      <c r="V11" s="1"/>
      <c r="W11" s="1"/>
      <c r="X11" s="1"/>
    </row>
    <row r="12" spans="1:24" ht="16.5" customHeight="1" x14ac:dyDescent="0.25">
      <c r="A12" s="22" t="s">
        <v>31</v>
      </c>
      <c r="B12" s="23" t="s">
        <v>29</v>
      </c>
      <c r="C12" s="5"/>
      <c r="D12" s="5"/>
      <c r="E12" s="1"/>
      <c r="F12" s="1"/>
      <c r="G12" s="1"/>
      <c r="H12" s="1"/>
      <c r="I12" s="1"/>
      <c r="J12" s="1"/>
      <c r="K12" s="1"/>
      <c r="L12" s="1"/>
      <c r="M12" s="1"/>
      <c r="N12" s="1"/>
      <c r="O12" s="1"/>
      <c r="P12" s="1"/>
      <c r="Q12" s="1"/>
      <c r="R12" s="1"/>
      <c r="S12" s="1"/>
      <c r="T12" s="1"/>
      <c r="U12" s="1"/>
      <c r="V12" s="1"/>
      <c r="W12" s="1"/>
      <c r="X12" s="1"/>
    </row>
    <row r="13" spans="1:24" ht="16.5" customHeight="1" x14ac:dyDescent="0.25">
      <c r="A13" s="24" t="s">
        <v>32</v>
      </c>
      <c r="B13" s="25" t="s">
        <v>33</v>
      </c>
      <c r="C13" s="5"/>
      <c r="D13" s="5"/>
      <c r="E13" s="1"/>
      <c r="F13" s="1"/>
      <c r="G13" s="1"/>
      <c r="H13" s="1"/>
      <c r="I13" s="1"/>
      <c r="J13" s="1"/>
      <c r="K13" s="1"/>
      <c r="L13" s="1"/>
      <c r="M13" s="1"/>
      <c r="N13" s="1"/>
      <c r="O13" s="1"/>
      <c r="P13" s="1"/>
      <c r="Q13" s="1"/>
      <c r="R13" s="1"/>
      <c r="S13" s="1"/>
      <c r="T13" s="1"/>
      <c r="U13" s="1"/>
      <c r="V13" s="1"/>
      <c r="W13" s="1"/>
      <c r="X13" s="1"/>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9:B9"/>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1003"/>
  <sheetViews>
    <sheetView showGridLines="0" tabSelected="1" workbookViewId="0">
      <selection sqref="A1:AL1"/>
    </sheetView>
  </sheetViews>
  <sheetFormatPr baseColWidth="10" defaultColWidth="11.25" defaultRowHeight="15" customHeight="1" x14ac:dyDescent="0.25"/>
  <cols>
    <col min="1" max="1" width="35.5" customWidth="1"/>
    <col min="2" max="38" width="14.875" customWidth="1"/>
    <col min="39" max="48" width="8.875" customWidth="1"/>
  </cols>
  <sheetData>
    <row r="1" spans="1:48" ht="24" customHeight="1" x14ac:dyDescent="0.25">
      <c r="A1" s="107" t="s">
        <v>34</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7"/>
      <c r="AM1" s="1"/>
      <c r="AN1" s="1"/>
      <c r="AO1" s="1"/>
      <c r="AP1" s="1"/>
      <c r="AQ1" s="1"/>
      <c r="AR1" s="1"/>
      <c r="AS1" s="1"/>
      <c r="AT1" s="1"/>
      <c r="AU1" s="1"/>
      <c r="AV1" s="1"/>
    </row>
    <row r="2" spans="1:48" ht="21" customHeight="1" x14ac:dyDescent="0.35">
      <c r="A2" s="26" t="s">
        <v>35</v>
      </c>
      <c r="B2" s="27" t="s">
        <v>36</v>
      </c>
      <c r="C2" s="28" t="s">
        <v>37</v>
      </c>
      <c r="D2" s="29" t="s">
        <v>38</v>
      </c>
      <c r="E2" s="29" t="s">
        <v>39</v>
      </c>
      <c r="F2" s="29" t="s">
        <v>40</v>
      </c>
      <c r="G2" s="29" t="s">
        <v>41</v>
      </c>
      <c r="H2" s="29" t="s">
        <v>42</v>
      </c>
      <c r="I2" s="29" t="s">
        <v>43</v>
      </c>
      <c r="J2" s="30" t="s">
        <v>44</v>
      </c>
      <c r="K2" s="29" t="s">
        <v>45</v>
      </c>
      <c r="L2" s="29" t="s">
        <v>46</v>
      </c>
      <c r="M2" s="29" t="s">
        <v>47</v>
      </c>
      <c r="N2" s="29" t="s">
        <v>48</v>
      </c>
      <c r="O2" s="29" t="s">
        <v>49</v>
      </c>
      <c r="P2" s="29" t="s">
        <v>50</v>
      </c>
      <c r="Q2" s="29" t="s">
        <v>51</v>
      </c>
      <c r="R2" s="29" t="s">
        <v>52</v>
      </c>
      <c r="S2" s="29" t="s">
        <v>53</v>
      </c>
      <c r="T2" s="29" t="s">
        <v>54</v>
      </c>
      <c r="U2" s="29" t="s">
        <v>55</v>
      </c>
      <c r="V2" s="30" t="s">
        <v>56</v>
      </c>
      <c r="W2" s="29" t="s">
        <v>57</v>
      </c>
      <c r="X2" s="29" t="s">
        <v>58</v>
      </c>
      <c r="Y2" s="29" t="s">
        <v>59</v>
      </c>
      <c r="Z2" s="29" t="s">
        <v>60</v>
      </c>
      <c r="AA2" s="29" t="s">
        <v>61</v>
      </c>
      <c r="AB2" s="29" t="s">
        <v>62</v>
      </c>
      <c r="AC2" s="29" t="s">
        <v>63</v>
      </c>
      <c r="AD2" s="29" t="s">
        <v>64</v>
      </c>
      <c r="AE2" s="29" t="s">
        <v>65</v>
      </c>
      <c r="AF2" s="29" t="s">
        <v>66</v>
      </c>
      <c r="AG2" s="29" t="s">
        <v>67</v>
      </c>
      <c r="AH2" s="29" t="s">
        <v>68</v>
      </c>
      <c r="AI2" s="29" t="s">
        <v>69</v>
      </c>
      <c r="AJ2" s="29" t="s">
        <v>70</v>
      </c>
      <c r="AK2" s="29" t="s">
        <v>71</v>
      </c>
      <c r="AL2" s="31" t="s">
        <v>72</v>
      </c>
      <c r="AM2" s="1"/>
      <c r="AN2" s="1"/>
      <c r="AO2" s="1"/>
      <c r="AP2" s="1"/>
      <c r="AQ2" s="1"/>
      <c r="AR2" s="1"/>
      <c r="AS2" s="1"/>
      <c r="AT2" s="1"/>
      <c r="AU2" s="1"/>
      <c r="AV2" s="1"/>
    </row>
    <row r="3" spans="1:48" ht="16.5" customHeight="1" x14ac:dyDescent="0.25">
      <c r="A3" s="32" t="s">
        <v>73</v>
      </c>
      <c r="B3" s="33"/>
      <c r="C3" s="34">
        <v>40</v>
      </c>
      <c r="D3" s="34">
        <v>40</v>
      </c>
      <c r="E3" s="34">
        <v>40</v>
      </c>
      <c r="F3" s="34">
        <v>40</v>
      </c>
      <c r="G3" s="34">
        <v>40</v>
      </c>
      <c r="H3" s="34">
        <v>40</v>
      </c>
      <c r="I3" s="35">
        <v>160</v>
      </c>
      <c r="J3" s="35">
        <v>160</v>
      </c>
      <c r="K3" s="35">
        <v>160</v>
      </c>
      <c r="L3" s="35">
        <v>160</v>
      </c>
      <c r="M3" s="35">
        <v>160</v>
      </c>
      <c r="N3" s="35">
        <v>160</v>
      </c>
      <c r="O3" s="35">
        <v>640</v>
      </c>
      <c r="P3" s="35">
        <v>640</v>
      </c>
      <c r="Q3" s="35">
        <v>640</v>
      </c>
      <c r="R3" s="35">
        <v>640</v>
      </c>
      <c r="S3" s="35">
        <v>640</v>
      </c>
      <c r="T3" s="35">
        <v>640</v>
      </c>
      <c r="U3" s="35">
        <v>640</v>
      </c>
      <c r="V3" s="36">
        <v>1000</v>
      </c>
      <c r="W3" s="36">
        <v>1000</v>
      </c>
      <c r="X3" s="36">
        <v>1000</v>
      </c>
      <c r="Y3" s="36">
        <v>1000</v>
      </c>
      <c r="Z3" s="36">
        <v>1000</v>
      </c>
      <c r="AA3" s="35">
        <v>1500</v>
      </c>
      <c r="AB3" s="35">
        <v>1500</v>
      </c>
      <c r="AC3" s="35">
        <v>1500</v>
      </c>
      <c r="AD3" s="35">
        <v>1500</v>
      </c>
      <c r="AE3" s="35">
        <v>1500</v>
      </c>
      <c r="AF3" s="35">
        <v>1500</v>
      </c>
      <c r="AG3" s="35">
        <v>1500</v>
      </c>
      <c r="AH3" s="35">
        <v>1500</v>
      </c>
      <c r="AI3" s="35">
        <v>1500</v>
      </c>
      <c r="AJ3" s="35">
        <v>1500</v>
      </c>
      <c r="AK3" s="35">
        <v>1500</v>
      </c>
      <c r="AL3" s="35">
        <v>1500</v>
      </c>
      <c r="AM3" s="1"/>
      <c r="AN3" s="1"/>
      <c r="AO3" s="1"/>
      <c r="AP3" s="1"/>
      <c r="AQ3" s="1"/>
      <c r="AR3" s="1"/>
      <c r="AS3" s="1"/>
      <c r="AT3" s="1"/>
      <c r="AU3" s="1"/>
      <c r="AV3" s="1"/>
    </row>
    <row r="4" spans="1:48" ht="16.5" customHeight="1" x14ac:dyDescent="0.25">
      <c r="A4" s="32" t="s">
        <v>74</v>
      </c>
      <c r="B4" s="37"/>
      <c r="C4" s="38">
        <v>4</v>
      </c>
      <c r="D4" s="39">
        <f t="shared" ref="D4:AL4" si="0">C4</f>
        <v>4</v>
      </c>
      <c r="E4" s="39">
        <f t="shared" si="0"/>
        <v>4</v>
      </c>
      <c r="F4" s="39">
        <f t="shared" si="0"/>
        <v>4</v>
      </c>
      <c r="G4" s="39">
        <f t="shared" si="0"/>
        <v>4</v>
      </c>
      <c r="H4" s="39">
        <f t="shared" si="0"/>
        <v>4</v>
      </c>
      <c r="I4" s="39">
        <f t="shared" si="0"/>
        <v>4</v>
      </c>
      <c r="J4" s="39">
        <f t="shared" si="0"/>
        <v>4</v>
      </c>
      <c r="K4" s="39">
        <f t="shared" si="0"/>
        <v>4</v>
      </c>
      <c r="L4" s="39">
        <f t="shared" si="0"/>
        <v>4</v>
      </c>
      <c r="M4" s="39">
        <f t="shared" si="0"/>
        <v>4</v>
      </c>
      <c r="N4" s="39">
        <f t="shared" si="0"/>
        <v>4</v>
      </c>
      <c r="O4" s="39">
        <f t="shared" si="0"/>
        <v>4</v>
      </c>
      <c r="P4" s="39">
        <f t="shared" si="0"/>
        <v>4</v>
      </c>
      <c r="Q4" s="39">
        <f t="shared" si="0"/>
        <v>4</v>
      </c>
      <c r="R4" s="39">
        <f t="shared" si="0"/>
        <v>4</v>
      </c>
      <c r="S4" s="39">
        <f t="shared" si="0"/>
        <v>4</v>
      </c>
      <c r="T4" s="39">
        <f t="shared" si="0"/>
        <v>4</v>
      </c>
      <c r="U4" s="39">
        <f t="shared" si="0"/>
        <v>4</v>
      </c>
      <c r="V4" s="39">
        <f t="shared" si="0"/>
        <v>4</v>
      </c>
      <c r="W4" s="39">
        <f t="shared" si="0"/>
        <v>4</v>
      </c>
      <c r="X4" s="39">
        <f t="shared" si="0"/>
        <v>4</v>
      </c>
      <c r="Y4" s="39">
        <f t="shared" si="0"/>
        <v>4</v>
      </c>
      <c r="Z4" s="39">
        <f t="shared" si="0"/>
        <v>4</v>
      </c>
      <c r="AA4" s="39">
        <f t="shared" si="0"/>
        <v>4</v>
      </c>
      <c r="AB4" s="39">
        <f t="shared" si="0"/>
        <v>4</v>
      </c>
      <c r="AC4" s="39">
        <f t="shared" si="0"/>
        <v>4</v>
      </c>
      <c r="AD4" s="39">
        <f t="shared" si="0"/>
        <v>4</v>
      </c>
      <c r="AE4" s="39">
        <f t="shared" si="0"/>
        <v>4</v>
      </c>
      <c r="AF4" s="39">
        <f t="shared" si="0"/>
        <v>4</v>
      </c>
      <c r="AG4" s="39">
        <f t="shared" si="0"/>
        <v>4</v>
      </c>
      <c r="AH4" s="39">
        <f t="shared" si="0"/>
        <v>4</v>
      </c>
      <c r="AI4" s="39">
        <f t="shared" si="0"/>
        <v>4</v>
      </c>
      <c r="AJ4" s="39">
        <f t="shared" si="0"/>
        <v>4</v>
      </c>
      <c r="AK4" s="39">
        <f t="shared" si="0"/>
        <v>4</v>
      </c>
      <c r="AL4" s="40">
        <f t="shared" si="0"/>
        <v>4</v>
      </c>
      <c r="AM4" s="1"/>
      <c r="AN4" s="1"/>
      <c r="AO4" s="1"/>
      <c r="AP4" s="1"/>
      <c r="AQ4" s="1"/>
      <c r="AR4" s="1"/>
      <c r="AS4" s="1"/>
      <c r="AT4" s="1"/>
      <c r="AU4" s="1"/>
      <c r="AV4" s="1"/>
    </row>
    <row r="5" spans="1:48" ht="16.5" customHeight="1" x14ac:dyDescent="0.25">
      <c r="A5" s="32" t="s">
        <v>75</v>
      </c>
      <c r="B5" s="41"/>
      <c r="C5" s="42">
        <f t="shared" ref="C5:AL5" si="1">C3*C4</f>
        <v>160</v>
      </c>
      <c r="D5" s="43">
        <f t="shared" si="1"/>
        <v>160</v>
      </c>
      <c r="E5" s="43">
        <f t="shared" si="1"/>
        <v>160</v>
      </c>
      <c r="F5" s="43">
        <f t="shared" si="1"/>
        <v>160</v>
      </c>
      <c r="G5" s="43">
        <f t="shared" si="1"/>
        <v>160</v>
      </c>
      <c r="H5" s="43">
        <f t="shared" si="1"/>
        <v>160</v>
      </c>
      <c r="I5" s="43">
        <f t="shared" si="1"/>
        <v>640</v>
      </c>
      <c r="J5" s="44">
        <f t="shared" si="1"/>
        <v>640</v>
      </c>
      <c r="K5" s="43">
        <f t="shared" si="1"/>
        <v>640</v>
      </c>
      <c r="L5" s="43">
        <f t="shared" si="1"/>
        <v>640</v>
      </c>
      <c r="M5" s="43">
        <f t="shared" si="1"/>
        <v>640</v>
      </c>
      <c r="N5" s="43">
        <f t="shared" si="1"/>
        <v>640</v>
      </c>
      <c r="O5" s="43">
        <f t="shared" si="1"/>
        <v>2560</v>
      </c>
      <c r="P5" s="43">
        <f t="shared" si="1"/>
        <v>2560</v>
      </c>
      <c r="Q5" s="43">
        <f t="shared" si="1"/>
        <v>2560</v>
      </c>
      <c r="R5" s="43">
        <f t="shared" si="1"/>
        <v>2560</v>
      </c>
      <c r="S5" s="43">
        <f t="shared" si="1"/>
        <v>2560</v>
      </c>
      <c r="T5" s="43">
        <f t="shared" si="1"/>
        <v>2560</v>
      </c>
      <c r="U5" s="43">
        <f t="shared" si="1"/>
        <v>2560</v>
      </c>
      <c r="V5" s="44">
        <f t="shared" si="1"/>
        <v>4000</v>
      </c>
      <c r="W5" s="43">
        <f t="shared" si="1"/>
        <v>4000</v>
      </c>
      <c r="X5" s="43">
        <f t="shared" si="1"/>
        <v>4000</v>
      </c>
      <c r="Y5" s="43">
        <f t="shared" si="1"/>
        <v>4000</v>
      </c>
      <c r="Z5" s="43">
        <f t="shared" si="1"/>
        <v>4000</v>
      </c>
      <c r="AA5" s="43">
        <f t="shared" si="1"/>
        <v>6000</v>
      </c>
      <c r="AB5" s="43">
        <f t="shared" si="1"/>
        <v>6000</v>
      </c>
      <c r="AC5" s="43">
        <f t="shared" si="1"/>
        <v>6000</v>
      </c>
      <c r="AD5" s="43">
        <f t="shared" si="1"/>
        <v>6000</v>
      </c>
      <c r="AE5" s="43">
        <f t="shared" si="1"/>
        <v>6000</v>
      </c>
      <c r="AF5" s="43">
        <f t="shared" si="1"/>
        <v>6000</v>
      </c>
      <c r="AG5" s="43">
        <f t="shared" si="1"/>
        <v>6000</v>
      </c>
      <c r="AH5" s="43">
        <f t="shared" si="1"/>
        <v>6000</v>
      </c>
      <c r="AI5" s="43">
        <f t="shared" si="1"/>
        <v>6000</v>
      </c>
      <c r="AJ5" s="43">
        <f t="shared" si="1"/>
        <v>6000</v>
      </c>
      <c r="AK5" s="43">
        <f t="shared" si="1"/>
        <v>6000</v>
      </c>
      <c r="AL5" s="45">
        <f t="shared" si="1"/>
        <v>6000</v>
      </c>
      <c r="AM5" s="1"/>
      <c r="AN5" s="1"/>
      <c r="AO5" s="1"/>
      <c r="AP5" s="1"/>
      <c r="AQ5" s="1"/>
      <c r="AR5" s="1"/>
      <c r="AS5" s="1"/>
      <c r="AT5" s="1"/>
      <c r="AU5" s="1"/>
      <c r="AV5" s="1"/>
    </row>
    <row r="6" spans="1:48" ht="16.5" customHeight="1" x14ac:dyDescent="0.25">
      <c r="A6" s="32" t="s">
        <v>76</v>
      </c>
      <c r="B6" s="46"/>
      <c r="C6" s="47">
        <v>100</v>
      </c>
      <c r="D6" s="47">
        <v>100</v>
      </c>
      <c r="E6" s="47">
        <v>100</v>
      </c>
      <c r="F6" s="47">
        <v>100</v>
      </c>
      <c r="G6" s="47">
        <v>100</v>
      </c>
      <c r="H6" s="47">
        <v>100</v>
      </c>
      <c r="I6" s="47">
        <v>100</v>
      </c>
      <c r="J6" s="47">
        <v>100</v>
      </c>
      <c r="K6" s="47">
        <v>100</v>
      </c>
      <c r="L6" s="47">
        <v>100</v>
      </c>
      <c r="M6" s="47">
        <v>100</v>
      </c>
      <c r="N6" s="47">
        <v>100</v>
      </c>
      <c r="O6" s="48">
        <v>400</v>
      </c>
      <c r="P6" s="48">
        <v>400</v>
      </c>
      <c r="Q6" s="48">
        <v>400</v>
      </c>
      <c r="R6" s="48">
        <v>400</v>
      </c>
      <c r="S6" s="48">
        <v>400</v>
      </c>
      <c r="T6" s="48">
        <v>400</v>
      </c>
      <c r="U6" s="48">
        <v>400</v>
      </c>
      <c r="V6" s="48">
        <v>400</v>
      </c>
      <c r="W6" s="48">
        <v>400</v>
      </c>
      <c r="X6" s="48">
        <v>400</v>
      </c>
      <c r="Y6" s="48">
        <v>400</v>
      </c>
      <c r="Z6" s="48">
        <v>400</v>
      </c>
      <c r="AA6" s="48">
        <v>800</v>
      </c>
      <c r="AB6" s="48">
        <v>800</v>
      </c>
      <c r="AC6" s="48">
        <v>800</v>
      </c>
      <c r="AD6" s="48">
        <v>800</v>
      </c>
      <c r="AE6" s="48">
        <v>800</v>
      </c>
      <c r="AF6" s="48">
        <v>800</v>
      </c>
      <c r="AG6" s="48">
        <v>800</v>
      </c>
      <c r="AH6" s="48">
        <v>800</v>
      </c>
      <c r="AI6" s="48">
        <v>800</v>
      </c>
      <c r="AJ6" s="48">
        <v>800</v>
      </c>
      <c r="AK6" s="48">
        <v>800</v>
      </c>
      <c r="AL6" s="48">
        <v>800</v>
      </c>
      <c r="AM6" s="1"/>
      <c r="AN6" s="1"/>
      <c r="AO6" s="1"/>
      <c r="AP6" s="1"/>
      <c r="AQ6" s="1"/>
      <c r="AR6" s="1"/>
      <c r="AS6" s="1"/>
      <c r="AT6" s="1"/>
      <c r="AU6" s="1"/>
      <c r="AV6" s="1"/>
    </row>
    <row r="7" spans="1:48" ht="16.5" customHeight="1" x14ac:dyDescent="0.25">
      <c r="A7" s="32" t="s">
        <v>77</v>
      </c>
      <c r="B7" s="41"/>
      <c r="C7" s="49">
        <v>4</v>
      </c>
      <c r="D7" s="49">
        <v>4</v>
      </c>
      <c r="E7" s="49">
        <v>4</v>
      </c>
      <c r="F7" s="49">
        <v>4</v>
      </c>
      <c r="G7" s="49">
        <v>4</v>
      </c>
      <c r="H7" s="49">
        <v>4</v>
      </c>
      <c r="I7" s="49">
        <v>4</v>
      </c>
      <c r="J7" s="49">
        <v>4</v>
      </c>
      <c r="K7" s="49">
        <v>4</v>
      </c>
      <c r="L7" s="49">
        <v>4</v>
      </c>
      <c r="M7" s="49">
        <v>4</v>
      </c>
      <c r="N7" s="49">
        <v>4</v>
      </c>
      <c r="O7" s="49">
        <v>4</v>
      </c>
      <c r="P7" s="49">
        <v>4</v>
      </c>
      <c r="Q7" s="49">
        <v>4</v>
      </c>
      <c r="R7" s="49">
        <v>4</v>
      </c>
      <c r="S7" s="49">
        <v>4</v>
      </c>
      <c r="T7" s="49">
        <v>4</v>
      </c>
      <c r="U7" s="49">
        <v>4</v>
      </c>
      <c r="V7" s="49">
        <v>4</v>
      </c>
      <c r="W7" s="49">
        <v>4</v>
      </c>
      <c r="X7" s="49">
        <v>4</v>
      </c>
      <c r="Y7" s="49">
        <v>4</v>
      </c>
      <c r="Z7" s="49">
        <v>4</v>
      </c>
      <c r="AA7" s="49">
        <v>4</v>
      </c>
      <c r="AB7" s="49">
        <v>4</v>
      </c>
      <c r="AC7" s="49">
        <v>4</v>
      </c>
      <c r="AD7" s="49">
        <v>4</v>
      </c>
      <c r="AE7" s="49">
        <v>4</v>
      </c>
      <c r="AF7" s="49">
        <v>4</v>
      </c>
      <c r="AG7" s="49">
        <v>4</v>
      </c>
      <c r="AH7" s="49">
        <v>4</v>
      </c>
      <c r="AI7" s="49">
        <v>4</v>
      </c>
      <c r="AJ7" s="49">
        <v>4</v>
      </c>
      <c r="AK7" s="49">
        <v>4</v>
      </c>
      <c r="AL7" s="49">
        <v>4</v>
      </c>
      <c r="AM7" s="1"/>
      <c r="AN7" s="1"/>
      <c r="AO7" s="1"/>
      <c r="AP7" s="1"/>
      <c r="AQ7" s="1"/>
      <c r="AR7" s="1"/>
      <c r="AS7" s="1"/>
      <c r="AT7" s="1"/>
      <c r="AU7" s="1"/>
      <c r="AV7" s="1"/>
    </row>
    <row r="8" spans="1:48" ht="16.5" customHeight="1" x14ac:dyDescent="0.25">
      <c r="A8" s="32" t="s">
        <v>78</v>
      </c>
      <c r="B8" s="41"/>
      <c r="C8" s="42">
        <f t="shared" ref="C8:AL8" si="2">C7*C6</f>
        <v>400</v>
      </c>
      <c r="D8" s="43">
        <f t="shared" si="2"/>
        <v>400</v>
      </c>
      <c r="E8" s="43">
        <f t="shared" si="2"/>
        <v>400</v>
      </c>
      <c r="F8" s="43">
        <f t="shared" si="2"/>
        <v>400</v>
      </c>
      <c r="G8" s="43">
        <f t="shared" si="2"/>
        <v>400</v>
      </c>
      <c r="H8" s="43">
        <f t="shared" si="2"/>
        <v>400</v>
      </c>
      <c r="I8" s="43">
        <f t="shared" si="2"/>
        <v>400</v>
      </c>
      <c r="J8" s="44">
        <f t="shared" si="2"/>
        <v>400</v>
      </c>
      <c r="K8" s="43">
        <f t="shared" si="2"/>
        <v>400</v>
      </c>
      <c r="L8" s="43">
        <f t="shared" si="2"/>
        <v>400</v>
      </c>
      <c r="M8" s="43">
        <f t="shared" si="2"/>
        <v>400</v>
      </c>
      <c r="N8" s="43">
        <f t="shared" si="2"/>
        <v>400</v>
      </c>
      <c r="O8" s="43">
        <f t="shared" si="2"/>
        <v>1600</v>
      </c>
      <c r="P8" s="43">
        <f t="shared" si="2"/>
        <v>1600</v>
      </c>
      <c r="Q8" s="43">
        <f t="shared" si="2"/>
        <v>1600</v>
      </c>
      <c r="R8" s="43">
        <f t="shared" si="2"/>
        <v>1600</v>
      </c>
      <c r="S8" s="43">
        <f t="shared" si="2"/>
        <v>1600</v>
      </c>
      <c r="T8" s="43">
        <f t="shared" si="2"/>
        <v>1600</v>
      </c>
      <c r="U8" s="43">
        <f t="shared" si="2"/>
        <v>1600</v>
      </c>
      <c r="V8" s="44">
        <f t="shared" si="2"/>
        <v>1600</v>
      </c>
      <c r="W8" s="43">
        <f t="shared" si="2"/>
        <v>1600</v>
      </c>
      <c r="X8" s="43">
        <f t="shared" si="2"/>
        <v>1600</v>
      </c>
      <c r="Y8" s="43">
        <f t="shared" si="2"/>
        <v>1600</v>
      </c>
      <c r="Z8" s="43">
        <f t="shared" si="2"/>
        <v>1600</v>
      </c>
      <c r="AA8" s="43">
        <f t="shared" si="2"/>
        <v>3200</v>
      </c>
      <c r="AB8" s="43">
        <f t="shared" si="2"/>
        <v>3200</v>
      </c>
      <c r="AC8" s="43">
        <f t="shared" si="2"/>
        <v>3200</v>
      </c>
      <c r="AD8" s="43">
        <f t="shared" si="2"/>
        <v>3200</v>
      </c>
      <c r="AE8" s="43">
        <f t="shared" si="2"/>
        <v>3200</v>
      </c>
      <c r="AF8" s="43">
        <f t="shared" si="2"/>
        <v>3200</v>
      </c>
      <c r="AG8" s="43">
        <f t="shared" si="2"/>
        <v>3200</v>
      </c>
      <c r="AH8" s="43">
        <f t="shared" si="2"/>
        <v>3200</v>
      </c>
      <c r="AI8" s="43">
        <f t="shared" si="2"/>
        <v>3200</v>
      </c>
      <c r="AJ8" s="43">
        <f t="shared" si="2"/>
        <v>3200</v>
      </c>
      <c r="AK8" s="43">
        <f t="shared" si="2"/>
        <v>3200</v>
      </c>
      <c r="AL8" s="45">
        <f t="shared" si="2"/>
        <v>3200</v>
      </c>
      <c r="AM8" s="1"/>
      <c r="AN8" s="1"/>
      <c r="AO8" s="1"/>
      <c r="AP8" s="1"/>
      <c r="AQ8" s="1"/>
      <c r="AR8" s="1"/>
      <c r="AS8" s="1"/>
      <c r="AT8" s="1"/>
      <c r="AU8" s="1"/>
      <c r="AV8" s="1"/>
    </row>
    <row r="9" spans="1:48" ht="16.5" customHeight="1" x14ac:dyDescent="0.25">
      <c r="A9" s="50" t="s">
        <v>79</v>
      </c>
      <c r="B9" s="46"/>
      <c r="C9" s="47">
        <v>2</v>
      </c>
      <c r="D9" s="47">
        <v>2</v>
      </c>
      <c r="E9" s="47">
        <v>2</v>
      </c>
      <c r="F9" s="47">
        <v>10</v>
      </c>
      <c r="G9" s="47">
        <v>10</v>
      </c>
      <c r="H9" s="47">
        <v>10</v>
      </c>
      <c r="I9" s="47">
        <v>10</v>
      </c>
      <c r="J9" s="47">
        <v>10</v>
      </c>
      <c r="K9" s="47">
        <v>10</v>
      </c>
      <c r="L9" s="47">
        <v>15</v>
      </c>
      <c r="M9" s="47">
        <v>15</v>
      </c>
      <c r="N9" s="47">
        <v>15</v>
      </c>
      <c r="O9" s="48">
        <v>30</v>
      </c>
      <c r="P9" s="48">
        <v>30</v>
      </c>
      <c r="Q9" s="48">
        <v>30</v>
      </c>
      <c r="R9" s="48">
        <v>30</v>
      </c>
      <c r="S9" s="48">
        <v>30</v>
      </c>
      <c r="T9" s="48">
        <v>30</v>
      </c>
      <c r="U9" s="48">
        <v>30</v>
      </c>
      <c r="V9" s="48">
        <v>30</v>
      </c>
      <c r="W9" s="48">
        <v>50</v>
      </c>
      <c r="X9" s="48">
        <v>50</v>
      </c>
      <c r="Y9" s="48">
        <v>50</v>
      </c>
      <c r="Z9" s="48">
        <v>50</v>
      </c>
      <c r="AA9" s="48">
        <v>70</v>
      </c>
      <c r="AB9" s="48">
        <v>70</v>
      </c>
      <c r="AC9" s="48">
        <v>70</v>
      </c>
      <c r="AD9" s="48">
        <v>70</v>
      </c>
      <c r="AE9" s="48">
        <v>70</v>
      </c>
      <c r="AF9" s="48">
        <v>70</v>
      </c>
      <c r="AG9" s="48">
        <v>100</v>
      </c>
      <c r="AH9" s="48">
        <v>100</v>
      </c>
      <c r="AI9" s="48">
        <v>100</v>
      </c>
      <c r="AJ9" s="48">
        <v>100</v>
      </c>
      <c r="AK9" s="48">
        <v>100</v>
      </c>
      <c r="AL9" s="48">
        <v>100</v>
      </c>
      <c r="AM9" s="1"/>
      <c r="AN9" s="1"/>
      <c r="AO9" s="1"/>
      <c r="AP9" s="1"/>
      <c r="AQ9" s="1"/>
      <c r="AR9" s="1"/>
      <c r="AS9" s="1"/>
      <c r="AT9" s="1"/>
      <c r="AU9" s="1"/>
      <c r="AV9" s="1"/>
    </row>
    <row r="10" spans="1:48" ht="16.5" customHeight="1" x14ac:dyDescent="0.25">
      <c r="A10" s="50" t="s">
        <v>80</v>
      </c>
      <c r="B10" s="41"/>
      <c r="C10" s="49">
        <v>4</v>
      </c>
      <c r="D10" s="49">
        <v>4</v>
      </c>
      <c r="E10" s="49">
        <v>4</v>
      </c>
      <c r="F10" s="49">
        <v>4</v>
      </c>
      <c r="G10" s="49">
        <v>4</v>
      </c>
      <c r="H10" s="49">
        <v>4</v>
      </c>
      <c r="I10" s="49">
        <v>4</v>
      </c>
      <c r="J10" s="49">
        <v>4</v>
      </c>
      <c r="K10" s="49">
        <v>4</v>
      </c>
      <c r="L10" s="49">
        <v>4</v>
      </c>
      <c r="M10" s="49">
        <v>4</v>
      </c>
      <c r="N10" s="49">
        <v>4</v>
      </c>
      <c r="O10" s="49">
        <v>4</v>
      </c>
      <c r="P10" s="49">
        <v>4</v>
      </c>
      <c r="Q10" s="49">
        <v>4</v>
      </c>
      <c r="R10" s="49">
        <v>4</v>
      </c>
      <c r="S10" s="49">
        <v>4</v>
      </c>
      <c r="T10" s="49">
        <v>4</v>
      </c>
      <c r="U10" s="49">
        <v>4</v>
      </c>
      <c r="V10" s="49">
        <v>4</v>
      </c>
      <c r="W10" s="49">
        <v>4</v>
      </c>
      <c r="X10" s="49">
        <v>4</v>
      </c>
      <c r="Y10" s="49">
        <v>4</v>
      </c>
      <c r="Z10" s="49">
        <v>4</v>
      </c>
      <c r="AA10" s="49">
        <v>4</v>
      </c>
      <c r="AB10" s="49">
        <v>4</v>
      </c>
      <c r="AC10" s="49">
        <v>4</v>
      </c>
      <c r="AD10" s="49">
        <v>4</v>
      </c>
      <c r="AE10" s="49">
        <v>4</v>
      </c>
      <c r="AF10" s="49">
        <v>4</v>
      </c>
      <c r="AG10" s="49">
        <v>4</v>
      </c>
      <c r="AH10" s="49">
        <v>4</v>
      </c>
      <c r="AI10" s="49">
        <v>4</v>
      </c>
      <c r="AJ10" s="49">
        <v>4</v>
      </c>
      <c r="AK10" s="49">
        <v>4</v>
      </c>
      <c r="AL10" s="49">
        <v>4</v>
      </c>
      <c r="AM10" s="1"/>
      <c r="AN10" s="1"/>
      <c r="AO10" s="1"/>
      <c r="AP10" s="1"/>
      <c r="AQ10" s="1"/>
      <c r="AR10" s="1"/>
      <c r="AS10" s="1"/>
      <c r="AT10" s="1"/>
      <c r="AU10" s="1"/>
      <c r="AV10" s="1"/>
    </row>
    <row r="11" spans="1:48" ht="16.5" customHeight="1" x14ac:dyDescent="0.25">
      <c r="A11" s="50" t="s">
        <v>81</v>
      </c>
      <c r="B11" s="41"/>
      <c r="C11" s="42">
        <f t="shared" ref="C11:AL11" si="3">C10*C9</f>
        <v>8</v>
      </c>
      <c r="D11" s="43">
        <f t="shared" si="3"/>
        <v>8</v>
      </c>
      <c r="E11" s="43">
        <f t="shared" si="3"/>
        <v>8</v>
      </c>
      <c r="F11" s="43">
        <f t="shared" si="3"/>
        <v>40</v>
      </c>
      <c r="G11" s="43">
        <f t="shared" si="3"/>
        <v>40</v>
      </c>
      <c r="H11" s="43">
        <f t="shared" si="3"/>
        <v>40</v>
      </c>
      <c r="I11" s="43">
        <f t="shared" si="3"/>
        <v>40</v>
      </c>
      <c r="J11" s="44">
        <f t="shared" si="3"/>
        <v>40</v>
      </c>
      <c r="K11" s="43">
        <f t="shared" si="3"/>
        <v>40</v>
      </c>
      <c r="L11" s="43">
        <f t="shared" si="3"/>
        <v>60</v>
      </c>
      <c r="M11" s="43">
        <f t="shared" si="3"/>
        <v>60</v>
      </c>
      <c r="N11" s="43">
        <f t="shared" si="3"/>
        <v>60</v>
      </c>
      <c r="O11" s="43">
        <f t="shared" si="3"/>
        <v>120</v>
      </c>
      <c r="P11" s="43">
        <f t="shared" si="3"/>
        <v>120</v>
      </c>
      <c r="Q11" s="43">
        <f t="shared" si="3"/>
        <v>120</v>
      </c>
      <c r="R11" s="43">
        <f t="shared" si="3"/>
        <v>120</v>
      </c>
      <c r="S11" s="43">
        <f t="shared" si="3"/>
        <v>120</v>
      </c>
      <c r="T11" s="43">
        <f t="shared" si="3"/>
        <v>120</v>
      </c>
      <c r="U11" s="43">
        <f t="shared" si="3"/>
        <v>120</v>
      </c>
      <c r="V11" s="44">
        <f t="shared" si="3"/>
        <v>120</v>
      </c>
      <c r="W11" s="43">
        <f t="shared" si="3"/>
        <v>200</v>
      </c>
      <c r="X11" s="43">
        <f t="shared" si="3"/>
        <v>200</v>
      </c>
      <c r="Y11" s="43">
        <f t="shared" si="3"/>
        <v>200</v>
      </c>
      <c r="Z11" s="43">
        <f t="shared" si="3"/>
        <v>200</v>
      </c>
      <c r="AA11" s="43">
        <f t="shared" si="3"/>
        <v>280</v>
      </c>
      <c r="AB11" s="43">
        <f t="shared" si="3"/>
        <v>280</v>
      </c>
      <c r="AC11" s="43">
        <f t="shared" si="3"/>
        <v>280</v>
      </c>
      <c r="AD11" s="43">
        <f t="shared" si="3"/>
        <v>280</v>
      </c>
      <c r="AE11" s="43">
        <f t="shared" si="3"/>
        <v>280</v>
      </c>
      <c r="AF11" s="43">
        <f t="shared" si="3"/>
        <v>280</v>
      </c>
      <c r="AG11" s="43">
        <f t="shared" si="3"/>
        <v>400</v>
      </c>
      <c r="AH11" s="43">
        <f t="shared" si="3"/>
        <v>400</v>
      </c>
      <c r="AI11" s="43">
        <f t="shared" si="3"/>
        <v>400</v>
      </c>
      <c r="AJ11" s="43">
        <f t="shared" si="3"/>
        <v>400</v>
      </c>
      <c r="AK11" s="43">
        <f t="shared" si="3"/>
        <v>400</v>
      </c>
      <c r="AL11" s="45">
        <f t="shared" si="3"/>
        <v>400</v>
      </c>
      <c r="AM11" s="1"/>
      <c r="AN11" s="1"/>
      <c r="AO11" s="1"/>
      <c r="AP11" s="1"/>
      <c r="AQ11" s="1"/>
      <c r="AR11" s="1"/>
      <c r="AS11" s="1"/>
      <c r="AT11" s="1"/>
      <c r="AU11" s="1"/>
      <c r="AV11" s="1"/>
    </row>
    <row r="12" spans="1:48" ht="16.5" customHeight="1" x14ac:dyDescent="0.25">
      <c r="A12" s="51" t="s">
        <v>82</v>
      </c>
      <c r="B12" s="52">
        <v>600</v>
      </c>
      <c r="C12" s="52">
        <v>600</v>
      </c>
      <c r="D12" s="52">
        <v>600</v>
      </c>
      <c r="E12" s="52">
        <v>600</v>
      </c>
      <c r="F12" s="52">
        <v>600</v>
      </c>
      <c r="G12" s="52">
        <v>600</v>
      </c>
      <c r="H12" s="52">
        <v>600</v>
      </c>
      <c r="I12" s="52">
        <v>600</v>
      </c>
      <c r="J12" s="52">
        <v>600</v>
      </c>
      <c r="K12" s="52">
        <v>600</v>
      </c>
      <c r="L12" s="52">
        <v>600</v>
      </c>
      <c r="M12" s="52">
        <v>600</v>
      </c>
      <c r="N12" s="52">
        <v>600</v>
      </c>
      <c r="O12" s="53">
        <v>650</v>
      </c>
      <c r="P12" s="53">
        <v>650</v>
      </c>
      <c r="Q12" s="53">
        <v>650</v>
      </c>
      <c r="R12" s="53">
        <v>650</v>
      </c>
      <c r="S12" s="53">
        <v>650</v>
      </c>
      <c r="T12" s="53">
        <v>650</v>
      </c>
      <c r="U12" s="53">
        <v>650</v>
      </c>
      <c r="V12" s="53">
        <v>650</v>
      </c>
      <c r="W12" s="53">
        <v>650</v>
      </c>
      <c r="X12" s="53">
        <v>650</v>
      </c>
      <c r="Y12" s="53">
        <v>650</v>
      </c>
      <c r="Z12" s="53">
        <v>650</v>
      </c>
      <c r="AA12" s="53">
        <v>700</v>
      </c>
      <c r="AB12" s="53">
        <v>700</v>
      </c>
      <c r="AC12" s="53">
        <v>700</v>
      </c>
      <c r="AD12" s="53">
        <v>700</v>
      </c>
      <c r="AE12" s="53">
        <v>700</v>
      </c>
      <c r="AF12" s="53">
        <v>700</v>
      </c>
      <c r="AG12" s="53">
        <v>700</v>
      </c>
      <c r="AH12" s="53">
        <v>700</v>
      </c>
      <c r="AI12" s="53">
        <v>700</v>
      </c>
      <c r="AJ12" s="53">
        <v>700</v>
      </c>
      <c r="AK12" s="53">
        <v>700</v>
      </c>
      <c r="AL12" s="53">
        <v>700</v>
      </c>
      <c r="AM12" s="1"/>
      <c r="AN12" s="1"/>
      <c r="AO12" s="1"/>
      <c r="AP12" s="1"/>
      <c r="AQ12" s="1"/>
      <c r="AR12" s="1"/>
      <c r="AS12" s="1"/>
      <c r="AT12" s="1"/>
      <c r="AU12" s="1"/>
      <c r="AV12" s="1"/>
    </row>
    <row r="13" spans="1:48" ht="17.25" customHeight="1" x14ac:dyDescent="0.25">
      <c r="A13" s="54" t="s">
        <v>83</v>
      </c>
      <c r="B13" s="55">
        <f t="shared" ref="B13:AL13" si="4">B5+B8+B12+B11</f>
        <v>600</v>
      </c>
      <c r="C13" s="55">
        <f t="shared" si="4"/>
        <v>1168</v>
      </c>
      <c r="D13" s="55">
        <f t="shared" si="4"/>
        <v>1168</v>
      </c>
      <c r="E13" s="55">
        <f t="shared" si="4"/>
        <v>1168</v>
      </c>
      <c r="F13" s="55">
        <f t="shared" si="4"/>
        <v>1200</v>
      </c>
      <c r="G13" s="55">
        <f t="shared" si="4"/>
        <v>1200</v>
      </c>
      <c r="H13" s="55">
        <f t="shared" si="4"/>
        <v>1200</v>
      </c>
      <c r="I13" s="55">
        <f t="shared" si="4"/>
        <v>1680</v>
      </c>
      <c r="J13" s="55">
        <f t="shared" si="4"/>
        <v>1680</v>
      </c>
      <c r="K13" s="55">
        <f t="shared" si="4"/>
        <v>1680</v>
      </c>
      <c r="L13" s="55">
        <f t="shared" si="4"/>
        <v>1700</v>
      </c>
      <c r="M13" s="55">
        <f t="shared" si="4"/>
        <v>1700</v>
      </c>
      <c r="N13" s="55">
        <f t="shared" si="4"/>
        <v>1700</v>
      </c>
      <c r="O13" s="55">
        <f t="shared" si="4"/>
        <v>4930</v>
      </c>
      <c r="P13" s="55">
        <f t="shared" si="4"/>
        <v>4930</v>
      </c>
      <c r="Q13" s="55">
        <f t="shared" si="4"/>
        <v>4930</v>
      </c>
      <c r="R13" s="55">
        <f t="shared" si="4"/>
        <v>4930</v>
      </c>
      <c r="S13" s="55">
        <f t="shared" si="4"/>
        <v>4930</v>
      </c>
      <c r="T13" s="55">
        <f t="shared" si="4"/>
        <v>4930</v>
      </c>
      <c r="U13" s="55">
        <f t="shared" si="4"/>
        <v>4930</v>
      </c>
      <c r="V13" s="55">
        <f t="shared" si="4"/>
        <v>6370</v>
      </c>
      <c r="W13" s="55">
        <f t="shared" si="4"/>
        <v>6450</v>
      </c>
      <c r="X13" s="55">
        <f t="shared" si="4"/>
        <v>6450</v>
      </c>
      <c r="Y13" s="55">
        <f t="shared" si="4"/>
        <v>6450</v>
      </c>
      <c r="Z13" s="55">
        <f t="shared" si="4"/>
        <v>6450</v>
      </c>
      <c r="AA13" s="55">
        <f t="shared" si="4"/>
        <v>10180</v>
      </c>
      <c r="AB13" s="55">
        <f t="shared" si="4"/>
        <v>10180</v>
      </c>
      <c r="AC13" s="55">
        <f t="shared" si="4"/>
        <v>10180</v>
      </c>
      <c r="AD13" s="55">
        <f t="shared" si="4"/>
        <v>10180</v>
      </c>
      <c r="AE13" s="55">
        <f t="shared" si="4"/>
        <v>10180</v>
      </c>
      <c r="AF13" s="55">
        <f t="shared" si="4"/>
        <v>10180</v>
      </c>
      <c r="AG13" s="55">
        <f t="shared" si="4"/>
        <v>10300</v>
      </c>
      <c r="AH13" s="55">
        <f t="shared" si="4"/>
        <v>10300</v>
      </c>
      <c r="AI13" s="55">
        <f t="shared" si="4"/>
        <v>10300</v>
      </c>
      <c r="AJ13" s="55">
        <f t="shared" si="4"/>
        <v>10300</v>
      </c>
      <c r="AK13" s="55">
        <f t="shared" si="4"/>
        <v>10300</v>
      </c>
      <c r="AL13" s="55">
        <f t="shared" si="4"/>
        <v>10300</v>
      </c>
      <c r="AM13" s="1"/>
      <c r="AN13" s="1"/>
      <c r="AO13" s="1"/>
      <c r="AP13" s="1"/>
      <c r="AQ13" s="1"/>
      <c r="AR13" s="1"/>
      <c r="AS13" s="1"/>
      <c r="AT13" s="1"/>
      <c r="AU13" s="1"/>
      <c r="AV13" s="1"/>
    </row>
    <row r="14" spans="1:48" ht="17.25" customHeight="1" x14ac:dyDescent="0.25">
      <c r="A14" s="56"/>
      <c r="B14" s="57"/>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9"/>
      <c r="AM14" s="1"/>
      <c r="AN14" s="1"/>
      <c r="AO14" s="1"/>
      <c r="AP14" s="1"/>
      <c r="AQ14" s="1"/>
      <c r="AR14" s="1"/>
      <c r="AS14" s="1"/>
      <c r="AT14" s="1"/>
      <c r="AU14" s="1"/>
      <c r="AV14" s="1"/>
    </row>
    <row r="15" spans="1:48" ht="21" customHeight="1" x14ac:dyDescent="0.35">
      <c r="A15" s="60" t="s">
        <v>84</v>
      </c>
      <c r="B15" s="61" t="s">
        <v>85</v>
      </c>
      <c r="C15" s="62" t="s">
        <v>37</v>
      </c>
      <c r="D15" s="63" t="s">
        <v>38</v>
      </c>
      <c r="E15" s="63" t="s">
        <v>39</v>
      </c>
      <c r="F15" s="63" t="s">
        <v>40</v>
      </c>
      <c r="G15" s="63" t="s">
        <v>41</v>
      </c>
      <c r="H15" s="63" t="s">
        <v>42</v>
      </c>
      <c r="I15" s="63" t="s">
        <v>43</v>
      </c>
      <c r="J15" s="63" t="s">
        <v>44</v>
      </c>
      <c r="K15" s="63" t="s">
        <v>45</v>
      </c>
      <c r="L15" s="63" t="s">
        <v>46</v>
      </c>
      <c r="M15" s="63" t="s">
        <v>47</v>
      </c>
      <c r="N15" s="63" t="s">
        <v>48</v>
      </c>
      <c r="O15" s="63" t="s">
        <v>49</v>
      </c>
      <c r="P15" s="63" t="s">
        <v>50</v>
      </c>
      <c r="Q15" s="63" t="s">
        <v>51</v>
      </c>
      <c r="R15" s="63" t="s">
        <v>52</v>
      </c>
      <c r="S15" s="63" t="s">
        <v>53</v>
      </c>
      <c r="T15" s="63" t="s">
        <v>54</v>
      </c>
      <c r="U15" s="63" t="s">
        <v>55</v>
      </c>
      <c r="V15" s="63" t="s">
        <v>56</v>
      </c>
      <c r="W15" s="63" t="s">
        <v>57</v>
      </c>
      <c r="X15" s="63" t="s">
        <v>58</v>
      </c>
      <c r="Y15" s="63" t="s">
        <v>59</v>
      </c>
      <c r="Z15" s="63" t="s">
        <v>60</v>
      </c>
      <c r="AA15" s="63" t="s">
        <v>61</v>
      </c>
      <c r="AB15" s="63" t="s">
        <v>62</v>
      </c>
      <c r="AC15" s="63" t="s">
        <v>63</v>
      </c>
      <c r="AD15" s="63" t="s">
        <v>64</v>
      </c>
      <c r="AE15" s="63" t="s">
        <v>65</v>
      </c>
      <c r="AF15" s="63" t="s">
        <v>66</v>
      </c>
      <c r="AG15" s="63" t="s">
        <v>67</v>
      </c>
      <c r="AH15" s="63" t="s">
        <v>68</v>
      </c>
      <c r="AI15" s="63" t="s">
        <v>69</v>
      </c>
      <c r="AJ15" s="63" t="s">
        <v>70</v>
      </c>
      <c r="AK15" s="63" t="s">
        <v>71</v>
      </c>
      <c r="AL15" s="64" t="s">
        <v>72</v>
      </c>
      <c r="AM15" s="1"/>
      <c r="AN15" s="1"/>
      <c r="AO15" s="1"/>
      <c r="AP15" s="1"/>
      <c r="AQ15" s="1"/>
      <c r="AR15" s="1"/>
      <c r="AS15" s="1"/>
      <c r="AT15" s="1"/>
      <c r="AU15" s="1"/>
      <c r="AV15" s="1"/>
    </row>
    <row r="16" spans="1:48" ht="16.5" customHeight="1" x14ac:dyDescent="0.25">
      <c r="A16" s="65" t="s">
        <v>86</v>
      </c>
      <c r="B16" s="66">
        <v>0</v>
      </c>
      <c r="C16" s="67"/>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9"/>
      <c r="AM16" s="1"/>
      <c r="AN16" s="1"/>
      <c r="AO16" s="1"/>
      <c r="AP16" s="1"/>
      <c r="AQ16" s="1"/>
      <c r="AR16" s="1"/>
      <c r="AS16" s="1"/>
      <c r="AT16" s="1"/>
      <c r="AU16" s="1"/>
      <c r="AV16" s="1"/>
    </row>
    <row r="17" spans="1:48" ht="16.5" customHeight="1" x14ac:dyDescent="0.25">
      <c r="A17" s="70" t="s">
        <v>87</v>
      </c>
      <c r="B17" s="33"/>
      <c r="C17" s="71">
        <v>275</v>
      </c>
      <c r="D17" s="71">
        <v>275</v>
      </c>
      <c r="E17" s="71">
        <v>275</v>
      </c>
      <c r="F17" s="71">
        <v>275</v>
      </c>
      <c r="G17" s="71">
        <v>275</v>
      </c>
      <c r="H17" s="71">
        <v>275</v>
      </c>
      <c r="I17" s="71">
        <v>275</v>
      </c>
      <c r="J17" s="71">
        <v>275</v>
      </c>
      <c r="K17" s="71">
        <v>275</v>
      </c>
      <c r="L17" s="71">
        <v>275</v>
      </c>
      <c r="M17" s="71">
        <v>275</v>
      </c>
      <c r="N17" s="71">
        <v>275</v>
      </c>
      <c r="O17" s="72">
        <v>500</v>
      </c>
      <c r="P17" s="72">
        <v>500</v>
      </c>
      <c r="Q17" s="72">
        <v>500</v>
      </c>
      <c r="R17" s="72">
        <v>500</v>
      </c>
      <c r="S17" s="72">
        <v>500</v>
      </c>
      <c r="T17" s="72">
        <v>500</v>
      </c>
      <c r="U17" s="72">
        <v>500</v>
      </c>
      <c r="V17" s="72">
        <v>500</v>
      </c>
      <c r="W17" s="72">
        <v>500</v>
      </c>
      <c r="X17" s="72">
        <v>500</v>
      </c>
      <c r="Y17" s="72">
        <v>500</v>
      </c>
      <c r="Z17" s="72">
        <v>500</v>
      </c>
      <c r="AA17" s="72">
        <v>600</v>
      </c>
      <c r="AB17" s="72">
        <v>600</v>
      </c>
      <c r="AC17" s="72">
        <v>600</v>
      </c>
      <c r="AD17" s="72">
        <v>600</v>
      </c>
      <c r="AE17" s="72">
        <v>600</v>
      </c>
      <c r="AF17" s="72">
        <v>600</v>
      </c>
      <c r="AG17" s="72">
        <v>600</v>
      </c>
      <c r="AH17" s="72">
        <v>600</v>
      </c>
      <c r="AI17" s="72">
        <v>600</v>
      </c>
      <c r="AJ17" s="72">
        <v>600</v>
      </c>
      <c r="AK17" s="72">
        <v>600</v>
      </c>
      <c r="AL17" s="72">
        <v>600</v>
      </c>
      <c r="AM17" s="1"/>
      <c r="AN17" s="1"/>
      <c r="AO17" s="1"/>
      <c r="AP17" s="1"/>
      <c r="AQ17" s="1"/>
      <c r="AR17" s="1"/>
      <c r="AS17" s="1"/>
      <c r="AT17" s="1"/>
      <c r="AU17" s="1"/>
      <c r="AV17" s="1"/>
    </row>
    <row r="18" spans="1:48" ht="16.5" customHeight="1" x14ac:dyDescent="0.25">
      <c r="A18" s="70" t="s">
        <v>88</v>
      </c>
      <c r="B18" s="41"/>
      <c r="C18" s="49">
        <v>828</v>
      </c>
      <c r="D18" s="49">
        <v>828</v>
      </c>
      <c r="E18" s="49">
        <v>828</v>
      </c>
      <c r="F18" s="49">
        <v>828</v>
      </c>
      <c r="G18" s="49">
        <v>828</v>
      </c>
      <c r="H18" s="49">
        <v>828</v>
      </c>
      <c r="I18" s="49">
        <v>828</v>
      </c>
      <c r="J18" s="49">
        <v>828</v>
      </c>
      <c r="K18" s="49">
        <v>828</v>
      </c>
      <c r="L18" s="49">
        <v>828</v>
      </c>
      <c r="M18" s="49">
        <v>828</v>
      </c>
      <c r="N18" s="49">
        <v>828</v>
      </c>
      <c r="O18" s="73">
        <v>1100</v>
      </c>
      <c r="P18" s="73">
        <v>1100</v>
      </c>
      <c r="Q18" s="73">
        <v>1100</v>
      </c>
      <c r="R18" s="73">
        <v>1100</v>
      </c>
      <c r="S18" s="73">
        <v>1100</v>
      </c>
      <c r="T18" s="73">
        <v>1100</v>
      </c>
      <c r="U18" s="73">
        <v>1100</v>
      </c>
      <c r="V18" s="73">
        <v>1100</v>
      </c>
      <c r="W18" s="73">
        <v>1100</v>
      </c>
      <c r="X18" s="73">
        <v>1100</v>
      </c>
      <c r="Y18" s="73">
        <v>1100</v>
      </c>
      <c r="Z18" s="73">
        <v>1100</v>
      </c>
      <c r="AA18" s="73">
        <v>1380</v>
      </c>
      <c r="AB18" s="73">
        <v>1380</v>
      </c>
      <c r="AC18" s="73">
        <v>1380</v>
      </c>
      <c r="AD18" s="73">
        <v>1380</v>
      </c>
      <c r="AE18" s="73">
        <v>1380</v>
      </c>
      <c r="AF18" s="73">
        <v>1380</v>
      </c>
      <c r="AG18" s="73">
        <v>1380</v>
      </c>
      <c r="AH18" s="73">
        <v>1380</v>
      </c>
      <c r="AI18" s="73">
        <v>1380</v>
      </c>
      <c r="AJ18" s="73">
        <v>1380</v>
      </c>
      <c r="AK18" s="73">
        <v>1380</v>
      </c>
      <c r="AL18" s="73">
        <v>1380</v>
      </c>
      <c r="AM18" s="1"/>
      <c r="AN18" s="1"/>
      <c r="AO18" s="1"/>
      <c r="AP18" s="1"/>
      <c r="AQ18" s="1"/>
      <c r="AR18" s="1"/>
      <c r="AS18" s="1"/>
      <c r="AT18" s="1"/>
      <c r="AU18" s="1"/>
      <c r="AV18" s="1"/>
    </row>
    <row r="19" spans="1:48" ht="16.5" customHeight="1" x14ac:dyDescent="0.25">
      <c r="A19" s="70" t="s">
        <v>89</v>
      </c>
      <c r="B19" s="41"/>
      <c r="C19" s="49">
        <v>550</v>
      </c>
      <c r="D19" s="49">
        <v>550</v>
      </c>
      <c r="E19" s="49">
        <v>550</v>
      </c>
      <c r="F19" s="49">
        <v>550</v>
      </c>
      <c r="G19" s="49">
        <v>550</v>
      </c>
      <c r="H19" s="49">
        <v>550</v>
      </c>
      <c r="I19" s="49">
        <v>0</v>
      </c>
      <c r="J19" s="49">
        <v>0</v>
      </c>
      <c r="K19" s="49">
        <v>0</v>
      </c>
      <c r="L19" s="49">
        <v>0</v>
      </c>
      <c r="M19" s="49">
        <v>0</v>
      </c>
      <c r="N19" s="49">
        <v>0</v>
      </c>
      <c r="O19" s="73">
        <v>0</v>
      </c>
      <c r="P19" s="73">
        <v>0</v>
      </c>
      <c r="Q19" s="73">
        <v>0</v>
      </c>
      <c r="R19" s="73">
        <v>0</v>
      </c>
      <c r="S19" s="73">
        <v>0</v>
      </c>
      <c r="T19" s="73">
        <v>0</v>
      </c>
      <c r="U19" s="73">
        <v>0</v>
      </c>
      <c r="V19" s="73">
        <v>0</v>
      </c>
      <c r="W19" s="73">
        <v>0</v>
      </c>
      <c r="X19" s="73">
        <v>0</v>
      </c>
      <c r="Y19" s="73">
        <v>0</v>
      </c>
      <c r="Z19" s="73">
        <v>0</v>
      </c>
      <c r="AA19" s="73">
        <v>0</v>
      </c>
      <c r="AB19" s="73">
        <v>0</v>
      </c>
      <c r="AC19" s="73">
        <v>0</v>
      </c>
      <c r="AD19" s="73">
        <v>0</v>
      </c>
      <c r="AE19" s="73">
        <v>0</v>
      </c>
      <c r="AF19" s="73">
        <v>0</v>
      </c>
      <c r="AG19" s="73">
        <v>0</v>
      </c>
      <c r="AH19" s="73">
        <v>0</v>
      </c>
      <c r="AI19" s="73">
        <v>0</v>
      </c>
      <c r="AJ19" s="73">
        <v>0</v>
      </c>
      <c r="AK19" s="73">
        <v>0</v>
      </c>
      <c r="AL19" s="73">
        <v>0</v>
      </c>
      <c r="AM19" s="1"/>
      <c r="AN19" s="1"/>
      <c r="AO19" s="1"/>
      <c r="AP19" s="1"/>
      <c r="AQ19" s="1"/>
      <c r="AR19" s="1"/>
      <c r="AS19" s="1"/>
      <c r="AT19" s="1"/>
      <c r="AU19" s="1"/>
      <c r="AV19" s="1"/>
    </row>
    <row r="20" spans="1:48" ht="16.5" customHeight="1" x14ac:dyDescent="0.25">
      <c r="A20" s="70" t="s">
        <v>90</v>
      </c>
      <c r="B20" s="41"/>
      <c r="C20" s="49">
        <v>15</v>
      </c>
      <c r="D20" s="49">
        <v>15</v>
      </c>
      <c r="E20" s="49">
        <v>15</v>
      </c>
      <c r="F20" s="49">
        <v>15</v>
      </c>
      <c r="G20" s="49">
        <v>15</v>
      </c>
      <c r="H20" s="49">
        <v>15</v>
      </c>
      <c r="I20" s="49">
        <v>15</v>
      </c>
      <c r="J20" s="49">
        <v>15</v>
      </c>
      <c r="K20" s="49">
        <v>15</v>
      </c>
      <c r="L20" s="49">
        <v>15</v>
      </c>
      <c r="M20" s="49">
        <v>15</v>
      </c>
      <c r="N20" s="49">
        <v>15</v>
      </c>
      <c r="O20" s="49">
        <v>15</v>
      </c>
      <c r="P20" s="49">
        <v>15</v>
      </c>
      <c r="Q20" s="49">
        <v>15</v>
      </c>
      <c r="R20" s="49">
        <v>15</v>
      </c>
      <c r="S20" s="49">
        <v>15</v>
      </c>
      <c r="T20" s="49">
        <v>15</v>
      </c>
      <c r="U20" s="49">
        <v>15</v>
      </c>
      <c r="V20" s="49">
        <v>15</v>
      </c>
      <c r="W20" s="49">
        <v>15</v>
      </c>
      <c r="X20" s="49">
        <v>15</v>
      </c>
      <c r="Y20" s="49">
        <v>15</v>
      </c>
      <c r="Z20" s="49">
        <v>15</v>
      </c>
      <c r="AA20" s="49">
        <v>15</v>
      </c>
      <c r="AB20" s="49">
        <v>15</v>
      </c>
      <c r="AC20" s="49">
        <v>15</v>
      </c>
      <c r="AD20" s="49">
        <v>15</v>
      </c>
      <c r="AE20" s="49">
        <v>15</v>
      </c>
      <c r="AF20" s="49">
        <v>15</v>
      </c>
      <c r="AG20" s="49">
        <v>15</v>
      </c>
      <c r="AH20" s="49">
        <v>15</v>
      </c>
      <c r="AI20" s="49">
        <v>15</v>
      </c>
      <c r="AJ20" s="49">
        <v>15</v>
      </c>
      <c r="AK20" s="49">
        <v>15</v>
      </c>
      <c r="AL20" s="49">
        <v>15</v>
      </c>
      <c r="AM20" s="1"/>
      <c r="AN20" s="1"/>
      <c r="AO20" s="1"/>
      <c r="AP20" s="1"/>
      <c r="AQ20" s="1"/>
      <c r="AR20" s="1"/>
      <c r="AS20" s="1"/>
      <c r="AT20" s="1"/>
      <c r="AU20" s="1"/>
      <c r="AV20" s="1"/>
    </row>
    <row r="21" spans="1:48" ht="16.5" customHeight="1" x14ac:dyDescent="0.25">
      <c r="A21" s="70" t="s">
        <v>91</v>
      </c>
      <c r="B21" s="41"/>
      <c r="C21" s="49">
        <v>550</v>
      </c>
      <c r="D21" s="49">
        <v>550</v>
      </c>
      <c r="E21" s="49">
        <v>550</v>
      </c>
      <c r="F21" s="49">
        <v>550</v>
      </c>
      <c r="G21" s="49">
        <v>550</v>
      </c>
      <c r="H21" s="49">
        <v>550</v>
      </c>
      <c r="I21" s="49">
        <v>550</v>
      </c>
      <c r="J21" s="49">
        <v>550</v>
      </c>
      <c r="K21" s="49">
        <v>550</v>
      </c>
      <c r="L21" s="49">
        <v>550</v>
      </c>
      <c r="M21" s="49">
        <v>550</v>
      </c>
      <c r="N21" s="49">
        <v>550</v>
      </c>
      <c r="O21" s="49">
        <v>550</v>
      </c>
      <c r="P21" s="49">
        <v>550</v>
      </c>
      <c r="Q21" s="49">
        <v>550</v>
      </c>
      <c r="R21" s="49">
        <v>550</v>
      </c>
      <c r="S21" s="49">
        <v>550</v>
      </c>
      <c r="T21" s="49">
        <v>550</v>
      </c>
      <c r="U21" s="49">
        <v>550</v>
      </c>
      <c r="V21" s="49">
        <v>550</v>
      </c>
      <c r="W21" s="49">
        <v>550</v>
      </c>
      <c r="X21" s="49">
        <v>550</v>
      </c>
      <c r="Y21" s="49">
        <v>550</v>
      </c>
      <c r="Z21" s="49">
        <v>550</v>
      </c>
      <c r="AA21" s="49">
        <v>550</v>
      </c>
      <c r="AB21" s="49">
        <v>550</v>
      </c>
      <c r="AC21" s="49">
        <v>550</v>
      </c>
      <c r="AD21" s="49">
        <v>550</v>
      </c>
      <c r="AE21" s="49">
        <v>550</v>
      </c>
      <c r="AF21" s="49">
        <v>550</v>
      </c>
      <c r="AG21" s="49">
        <v>550</v>
      </c>
      <c r="AH21" s="49">
        <v>550</v>
      </c>
      <c r="AI21" s="49">
        <v>550</v>
      </c>
      <c r="AJ21" s="49">
        <v>550</v>
      </c>
      <c r="AK21" s="49">
        <v>550</v>
      </c>
      <c r="AL21" s="49">
        <v>550</v>
      </c>
      <c r="AM21" s="1"/>
      <c r="AN21" s="1"/>
      <c r="AO21" s="1"/>
      <c r="AP21" s="1"/>
      <c r="AQ21" s="1"/>
      <c r="AR21" s="1"/>
      <c r="AS21" s="1"/>
      <c r="AT21" s="1"/>
      <c r="AU21" s="1"/>
      <c r="AV21" s="1"/>
    </row>
    <row r="22" spans="1:48" ht="16.5" customHeight="1" x14ac:dyDescent="0.25">
      <c r="A22" s="74" t="s">
        <v>92</v>
      </c>
      <c r="B22" s="41"/>
      <c r="C22" s="49">
        <v>3</v>
      </c>
      <c r="D22" s="49">
        <v>3</v>
      </c>
      <c r="E22" s="49">
        <v>3</v>
      </c>
      <c r="F22" s="49">
        <v>3</v>
      </c>
      <c r="G22" s="49">
        <v>3</v>
      </c>
      <c r="H22" s="49">
        <v>3</v>
      </c>
      <c r="I22" s="49">
        <v>3</v>
      </c>
      <c r="J22" s="49">
        <v>3</v>
      </c>
      <c r="K22" s="49">
        <v>3</v>
      </c>
      <c r="L22" s="49">
        <v>3</v>
      </c>
      <c r="M22" s="49">
        <v>3</v>
      </c>
      <c r="N22" s="49">
        <v>3</v>
      </c>
      <c r="O22" s="49">
        <v>3</v>
      </c>
      <c r="P22" s="49">
        <v>3</v>
      </c>
      <c r="Q22" s="49">
        <v>3</v>
      </c>
      <c r="R22" s="49">
        <v>3</v>
      </c>
      <c r="S22" s="49">
        <v>3</v>
      </c>
      <c r="T22" s="49">
        <v>3</v>
      </c>
      <c r="U22" s="49">
        <v>3</v>
      </c>
      <c r="V22" s="49">
        <v>3</v>
      </c>
      <c r="W22" s="49">
        <v>3</v>
      </c>
      <c r="X22" s="49">
        <v>3</v>
      </c>
      <c r="Y22" s="49">
        <v>3</v>
      </c>
      <c r="Z22" s="49">
        <v>3</v>
      </c>
      <c r="AA22" s="49">
        <v>3</v>
      </c>
      <c r="AB22" s="49">
        <v>3</v>
      </c>
      <c r="AC22" s="49">
        <v>3</v>
      </c>
      <c r="AD22" s="49">
        <v>3</v>
      </c>
      <c r="AE22" s="49">
        <v>3</v>
      </c>
      <c r="AF22" s="49">
        <v>3</v>
      </c>
      <c r="AG22" s="49">
        <v>3</v>
      </c>
      <c r="AH22" s="49">
        <v>3</v>
      </c>
      <c r="AI22" s="49">
        <v>3</v>
      </c>
      <c r="AJ22" s="49">
        <v>3</v>
      </c>
      <c r="AK22" s="49">
        <v>3</v>
      </c>
      <c r="AL22" s="49">
        <v>3</v>
      </c>
      <c r="AM22" s="1"/>
      <c r="AN22" s="1"/>
      <c r="AO22" s="1"/>
      <c r="AP22" s="1"/>
      <c r="AQ22" s="1"/>
      <c r="AR22" s="1"/>
      <c r="AS22" s="1"/>
      <c r="AT22" s="1"/>
      <c r="AU22" s="1"/>
      <c r="AV22" s="1"/>
    </row>
    <row r="23" spans="1:48" ht="16.5" customHeight="1" x14ac:dyDescent="0.25">
      <c r="A23" s="74" t="s">
        <v>93</v>
      </c>
      <c r="B23" s="41"/>
      <c r="C23" s="49">
        <v>470</v>
      </c>
      <c r="D23" s="44">
        <f t="shared" ref="D23:E23" si="5">C23</f>
        <v>470</v>
      </c>
      <c r="E23" s="44">
        <f t="shared" si="5"/>
        <v>470</v>
      </c>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5"/>
      <c r="AM23" s="1"/>
      <c r="AN23" s="1"/>
      <c r="AO23" s="1"/>
      <c r="AP23" s="1"/>
      <c r="AQ23" s="1"/>
      <c r="AR23" s="1"/>
      <c r="AS23" s="1"/>
      <c r="AT23" s="1"/>
      <c r="AU23" s="1"/>
      <c r="AV23" s="1"/>
    </row>
    <row r="24" spans="1:48" ht="17.25" customHeight="1" x14ac:dyDescent="0.25">
      <c r="A24" s="70" t="s">
        <v>94</v>
      </c>
      <c r="B24" s="41"/>
      <c r="C24" s="42">
        <v>0</v>
      </c>
      <c r="D24" s="44">
        <f t="shared" ref="D24:E24" si="6">C24</f>
        <v>0</v>
      </c>
      <c r="E24" s="44">
        <f t="shared" si="6"/>
        <v>0</v>
      </c>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5"/>
      <c r="AM24" s="1"/>
      <c r="AN24" s="1"/>
      <c r="AO24" s="1"/>
      <c r="AP24" s="1"/>
      <c r="AQ24" s="1"/>
      <c r="AR24" s="1"/>
      <c r="AS24" s="1"/>
      <c r="AT24" s="1"/>
      <c r="AU24" s="1"/>
      <c r="AV24" s="1"/>
    </row>
    <row r="25" spans="1:48" ht="17.25" customHeight="1" x14ac:dyDescent="0.25">
      <c r="A25" s="70" t="s">
        <v>95</v>
      </c>
      <c r="B25" s="41"/>
      <c r="C25" s="42">
        <v>0</v>
      </c>
      <c r="D25" s="44">
        <f t="shared" ref="D25:E25" si="7">C25</f>
        <v>0</v>
      </c>
      <c r="E25" s="44">
        <f t="shared" si="7"/>
        <v>0</v>
      </c>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5"/>
      <c r="AM25" s="1"/>
      <c r="AN25" s="1"/>
      <c r="AO25" s="1"/>
      <c r="AP25" s="1"/>
      <c r="AQ25" s="1"/>
      <c r="AR25" s="1"/>
      <c r="AS25" s="1"/>
      <c r="AT25" s="1"/>
      <c r="AU25" s="1"/>
      <c r="AV25" s="1"/>
    </row>
    <row r="26" spans="1:48" ht="17.25" customHeight="1" x14ac:dyDescent="0.25">
      <c r="A26" s="75" t="s">
        <v>96</v>
      </c>
      <c r="B26" s="76"/>
      <c r="C26" s="77">
        <v>550</v>
      </c>
      <c r="D26" s="44">
        <f t="shared" ref="D26:E26" si="8">C26</f>
        <v>550</v>
      </c>
      <c r="E26" s="44">
        <f t="shared" si="8"/>
        <v>550</v>
      </c>
      <c r="F26" s="78"/>
      <c r="G26" s="78"/>
      <c r="H26" s="78"/>
      <c r="I26" s="78"/>
      <c r="J26" s="78"/>
      <c r="K26" s="78"/>
      <c r="L26" s="78"/>
      <c r="M26" s="78"/>
      <c r="N26" s="78"/>
      <c r="O26" s="79">
        <v>650</v>
      </c>
      <c r="P26" s="79">
        <v>650</v>
      </c>
      <c r="Q26" s="79">
        <v>650</v>
      </c>
      <c r="R26" s="78"/>
      <c r="S26" s="78"/>
      <c r="T26" s="78"/>
      <c r="U26" s="78"/>
      <c r="V26" s="78"/>
      <c r="W26" s="78"/>
      <c r="X26" s="78"/>
      <c r="Y26" s="78"/>
      <c r="Z26" s="78"/>
      <c r="AA26" s="78"/>
      <c r="AB26" s="78"/>
      <c r="AC26" s="78"/>
      <c r="AD26" s="78"/>
      <c r="AE26" s="78"/>
      <c r="AF26" s="78"/>
      <c r="AG26" s="78"/>
      <c r="AH26" s="78"/>
      <c r="AI26" s="78"/>
      <c r="AJ26" s="78"/>
      <c r="AK26" s="78"/>
      <c r="AL26" s="80"/>
      <c r="AM26" s="1"/>
      <c r="AN26" s="1"/>
      <c r="AO26" s="1"/>
      <c r="AP26" s="1"/>
      <c r="AQ26" s="1"/>
      <c r="AR26" s="1"/>
      <c r="AS26" s="1"/>
      <c r="AT26" s="1"/>
      <c r="AU26" s="1"/>
      <c r="AV26" s="1"/>
    </row>
    <row r="27" spans="1:48" ht="17.25" customHeight="1" x14ac:dyDescent="0.25">
      <c r="A27" s="81" t="s">
        <v>97</v>
      </c>
      <c r="B27" s="82">
        <f t="shared" ref="B27:AL27" si="9">SUM(B16:B26)</f>
        <v>0</v>
      </c>
      <c r="C27" s="82">
        <f t="shared" si="9"/>
        <v>3241</v>
      </c>
      <c r="D27" s="82">
        <f t="shared" si="9"/>
        <v>3241</v>
      </c>
      <c r="E27" s="82">
        <f t="shared" si="9"/>
        <v>3241</v>
      </c>
      <c r="F27" s="82">
        <f t="shared" si="9"/>
        <v>2221</v>
      </c>
      <c r="G27" s="82">
        <f t="shared" si="9"/>
        <v>2221</v>
      </c>
      <c r="H27" s="82">
        <f t="shared" si="9"/>
        <v>2221</v>
      </c>
      <c r="I27" s="82">
        <f t="shared" si="9"/>
        <v>1671</v>
      </c>
      <c r="J27" s="82">
        <f t="shared" si="9"/>
        <v>1671</v>
      </c>
      <c r="K27" s="82">
        <f t="shared" si="9"/>
        <v>1671</v>
      </c>
      <c r="L27" s="82">
        <f t="shared" si="9"/>
        <v>1671</v>
      </c>
      <c r="M27" s="82">
        <f t="shared" si="9"/>
        <v>1671</v>
      </c>
      <c r="N27" s="82">
        <f t="shared" si="9"/>
        <v>1671</v>
      </c>
      <c r="O27" s="82">
        <f t="shared" si="9"/>
        <v>2818</v>
      </c>
      <c r="P27" s="82">
        <f t="shared" si="9"/>
        <v>2818</v>
      </c>
      <c r="Q27" s="82">
        <f t="shared" si="9"/>
        <v>2818</v>
      </c>
      <c r="R27" s="82">
        <f t="shared" si="9"/>
        <v>2168</v>
      </c>
      <c r="S27" s="82">
        <f t="shared" si="9"/>
        <v>2168</v>
      </c>
      <c r="T27" s="82">
        <f t="shared" si="9"/>
        <v>2168</v>
      </c>
      <c r="U27" s="82">
        <f t="shared" si="9"/>
        <v>2168</v>
      </c>
      <c r="V27" s="82">
        <f t="shared" si="9"/>
        <v>2168</v>
      </c>
      <c r="W27" s="82">
        <f t="shared" si="9"/>
        <v>2168</v>
      </c>
      <c r="X27" s="82">
        <f t="shared" si="9"/>
        <v>2168</v>
      </c>
      <c r="Y27" s="82">
        <f t="shared" si="9"/>
        <v>2168</v>
      </c>
      <c r="Z27" s="82">
        <f t="shared" si="9"/>
        <v>2168</v>
      </c>
      <c r="AA27" s="82">
        <f t="shared" si="9"/>
        <v>2548</v>
      </c>
      <c r="AB27" s="82">
        <f t="shared" si="9"/>
        <v>2548</v>
      </c>
      <c r="AC27" s="82">
        <f t="shared" si="9"/>
        <v>2548</v>
      </c>
      <c r="AD27" s="82">
        <f t="shared" si="9"/>
        <v>2548</v>
      </c>
      <c r="AE27" s="82">
        <f t="shared" si="9"/>
        <v>2548</v>
      </c>
      <c r="AF27" s="82">
        <f t="shared" si="9"/>
        <v>2548</v>
      </c>
      <c r="AG27" s="82">
        <f t="shared" si="9"/>
        <v>2548</v>
      </c>
      <c r="AH27" s="82">
        <f t="shared" si="9"/>
        <v>2548</v>
      </c>
      <c r="AI27" s="82">
        <f t="shared" si="9"/>
        <v>2548</v>
      </c>
      <c r="AJ27" s="82">
        <f t="shared" si="9"/>
        <v>2548</v>
      </c>
      <c r="AK27" s="82">
        <f t="shared" si="9"/>
        <v>2548</v>
      </c>
      <c r="AL27" s="82">
        <f t="shared" si="9"/>
        <v>2548</v>
      </c>
      <c r="AM27" s="1"/>
      <c r="AN27" s="1"/>
      <c r="AO27" s="1"/>
      <c r="AP27" s="1"/>
      <c r="AQ27" s="1"/>
      <c r="AR27" s="1"/>
      <c r="AS27" s="1"/>
      <c r="AT27" s="1"/>
      <c r="AU27" s="1"/>
      <c r="AV27" s="1"/>
    </row>
    <row r="28" spans="1:48" ht="18" customHeight="1" x14ac:dyDescent="0.25">
      <c r="A28" s="56"/>
      <c r="B28" s="83"/>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84"/>
      <c r="AM28" s="1"/>
      <c r="AN28" s="1"/>
      <c r="AO28" s="1"/>
      <c r="AP28" s="1"/>
      <c r="AQ28" s="1"/>
      <c r="AR28" s="1"/>
      <c r="AS28" s="1"/>
      <c r="AT28" s="1"/>
      <c r="AU28" s="1"/>
      <c r="AV28" s="1"/>
    </row>
    <row r="29" spans="1:48" ht="21" customHeight="1" x14ac:dyDescent="0.35">
      <c r="A29" s="85" t="s">
        <v>98</v>
      </c>
      <c r="B29" s="86">
        <f t="shared" ref="B29:AL29" si="10">B13-B27</f>
        <v>600</v>
      </c>
      <c r="C29" s="86">
        <f t="shared" si="10"/>
        <v>-2073</v>
      </c>
      <c r="D29" s="86">
        <f t="shared" si="10"/>
        <v>-2073</v>
      </c>
      <c r="E29" s="86">
        <f t="shared" si="10"/>
        <v>-2073</v>
      </c>
      <c r="F29" s="86">
        <f t="shared" si="10"/>
        <v>-1021</v>
      </c>
      <c r="G29" s="86">
        <f t="shared" si="10"/>
        <v>-1021</v>
      </c>
      <c r="H29" s="86">
        <f t="shared" si="10"/>
        <v>-1021</v>
      </c>
      <c r="I29" s="86">
        <f t="shared" si="10"/>
        <v>9</v>
      </c>
      <c r="J29" s="86">
        <f t="shared" si="10"/>
        <v>9</v>
      </c>
      <c r="K29" s="86">
        <f t="shared" si="10"/>
        <v>9</v>
      </c>
      <c r="L29" s="86">
        <f t="shared" si="10"/>
        <v>29</v>
      </c>
      <c r="M29" s="86">
        <f t="shared" si="10"/>
        <v>29</v>
      </c>
      <c r="N29" s="86">
        <f t="shared" si="10"/>
        <v>29</v>
      </c>
      <c r="O29" s="86">
        <f t="shared" si="10"/>
        <v>2112</v>
      </c>
      <c r="P29" s="86">
        <f t="shared" si="10"/>
        <v>2112</v>
      </c>
      <c r="Q29" s="86">
        <f t="shared" si="10"/>
        <v>2112</v>
      </c>
      <c r="R29" s="86">
        <f t="shared" si="10"/>
        <v>2762</v>
      </c>
      <c r="S29" s="86">
        <f t="shared" si="10"/>
        <v>2762</v>
      </c>
      <c r="T29" s="86">
        <f t="shared" si="10"/>
        <v>2762</v>
      </c>
      <c r="U29" s="86">
        <f t="shared" si="10"/>
        <v>2762</v>
      </c>
      <c r="V29" s="86">
        <f t="shared" si="10"/>
        <v>4202</v>
      </c>
      <c r="W29" s="86">
        <f t="shared" si="10"/>
        <v>4282</v>
      </c>
      <c r="X29" s="86">
        <f t="shared" si="10"/>
        <v>4282</v>
      </c>
      <c r="Y29" s="86">
        <f t="shared" si="10"/>
        <v>4282</v>
      </c>
      <c r="Z29" s="86">
        <f t="shared" si="10"/>
        <v>4282</v>
      </c>
      <c r="AA29" s="86">
        <f t="shared" si="10"/>
        <v>7632</v>
      </c>
      <c r="AB29" s="86">
        <f t="shared" si="10"/>
        <v>7632</v>
      </c>
      <c r="AC29" s="86">
        <f t="shared" si="10"/>
        <v>7632</v>
      </c>
      <c r="AD29" s="86">
        <f t="shared" si="10"/>
        <v>7632</v>
      </c>
      <c r="AE29" s="86">
        <f t="shared" si="10"/>
        <v>7632</v>
      </c>
      <c r="AF29" s="86">
        <f t="shared" si="10"/>
        <v>7632</v>
      </c>
      <c r="AG29" s="86">
        <f t="shared" si="10"/>
        <v>7752</v>
      </c>
      <c r="AH29" s="86">
        <f t="shared" si="10"/>
        <v>7752</v>
      </c>
      <c r="AI29" s="86">
        <f t="shared" si="10"/>
        <v>7752</v>
      </c>
      <c r="AJ29" s="86">
        <f t="shared" si="10"/>
        <v>7752</v>
      </c>
      <c r="AK29" s="86">
        <f t="shared" si="10"/>
        <v>7752</v>
      </c>
      <c r="AL29" s="87">
        <f t="shared" si="10"/>
        <v>7752</v>
      </c>
      <c r="AM29" s="1"/>
      <c r="AN29" s="1"/>
      <c r="AO29" s="1"/>
      <c r="AP29" s="1"/>
      <c r="AQ29" s="1"/>
      <c r="AR29" s="1"/>
      <c r="AS29" s="1"/>
      <c r="AT29" s="1"/>
      <c r="AU29" s="1"/>
      <c r="AV29" s="1"/>
    </row>
    <row r="30" spans="1:48" ht="17.25" customHeight="1" x14ac:dyDescent="0.25">
      <c r="A30" s="56"/>
      <c r="B30" s="88"/>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90"/>
      <c r="AM30" s="1"/>
      <c r="AN30" s="1"/>
      <c r="AO30" s="1"/>
      <c r="AP30" s="1"/>
      <c r="AQ30" s="1"/>
      <c r="AR30" s="1"/>
      <c r="AS30" s="1"/>
      <c r="AT30" s="1"/>
      <c r="AU30" s="1"/>
      <c r="AV30" s="1"/>
    </row>
    <row r="31" spans="1:48" ht="21" customHeight="1" x14ac:dyDescent="0.35">
      <c r="A31" s="85" t="s">
        <v>99</v>
      </c>
      <c r="B31" s="91">
        <f>B29</f>
        <v>600</v>
      </c>
      <c r="C31" s="86">
        <f t="shared" ref="C31:AL31" si="11">B31+C29</f>
        <v>-1473</v>
      </c>
      <c r="D31" s="86">
        <f t="shared" si="11"/>
        <v>-3546</v>
      </c>
      <c r="E31" s="86">
        <f t="shared" si="11"/>
        <v>-5619</v>
      </c>
      <c r="F31" s="86">
        <f t="shared" si="11"/>
        <v>-6640</v>
      </c>
      <c r="G31" s="86">
        <f t="shared" si="11"/>
        <v>-7661</v>
      </c>
      <c r="H31" s="86">
        <f t="shared" si="11"/>
        <v>-8682</v>
      </c>
      <c r="I31" s="86">
        <f t="shared" si="11"/>
        <v>-8673</v>
      </c>
      <c r="J31" s="86">
        <f t="shared" si="11"/>
        <v>-8664</v>
      </c>
      <c r="K31" s="86">
        <f t="shared" si="11"/>
        <v>-8655</v>
      </c>
      <c r="L31" s="86">
        <f t="shared" si="11"/>
        <v>-8626</v>
      </c>
      <c r="M31" s="86">
        <f t="shared" si="11"/>
        <v>-8597</v>
      </c>
      <c r="N31" s="86">
        <f t="shared" si="11"/>
        <v>-8568</v>
      </c>
      <c r="O31" s="86">
        <f t="shared" si="11"/>
        <v>-6456</v>
      </c>
      <c r="P31" s="86">
        <f t="shared" si="11"/>
        <v>-4344</v>
      </c>
      <c r="Q31" s="86">
        <f t="shared" si="11"/>
        <v>-2232</v>
      </c>
      <c r="R31" s="86">
        <f t="shared" si="11"/>
        <v>530</v>
      </c>
      <c r="S31" s="86">
        <f t="shared" si="11"/>
        <v>3292</v>
      </c>
      <c r="T31" s="86">
        <f t="shared" si="11"/>
        <v>6054</v>
      </c>
      <c r="U31" s="86">
        <f t="shared" si="11"/>
        <v>8816</v>
      </c>
      <c r="V31" s="86">
        <f t="shared" si="11"/>
        <v>13018</v>
      </c>
      <c r="W31" s="86">
        <f t="shared" si="11"/>
        <v>17300</v>
      </c>
      <c r="X31" s="86">
        <f t="shared" si="11"/>
        <v>21582</v>
      </c>
      <c r="Y31" s="86">
        <f t="shared" si="11"/>
        <v>25864</v>
      </c>
      <c r="Z31" s="86">
        <f t="shared" si="11"/>
        <v>30146</v>
      </c>
      <c r="AA31" s="86">
        <f t="shared" si="11"/>
        <v>37778</v>
      </c>
      <c r="AB31" s="86">
        <f t="shared" si="11"/>
        <v>45410</v>
      </c>
      <c r="AC31" s="86">
        <f t="shared" si="11"/>
        <v>53042</v>
      </c>
      <c r="AD31" s="86">
        <f t="shared" si="11"/>
        <v>60674</v>
      </c>
      <c r="AE31" s="86">
        <f t="shared" si="11"/>
        <v>68306</v>
      </c>
      <c r="AF31" s="86">
        <f t="shared" si="11"/>
        <v>75938</v>
      </c>
      <c r="AG31" s="86">
        <f t="shared" si="11"/>
        <v>83690</v>
      </c>
      <c r="AH31" s="86">
        <f t="shared" si="11"/>
        <v>91442</v>
      </c>
      <c r="AI31" s="86">
        <f t="shared" si="11"/>
        <v>99194</v>
      </c>
      <c r="AJ31" s="86">
        <f t="shared" si="11"/>
        <v>106946</v>
      </c>
      <c r="AK31" s="86">
        <f t="shared" si="11"/>
        <v>114698</v>
      </c>
      <c r="AL31" s="87">
        <f t="shared" si="11"/>
        <v>122450</v>
      </c>
      <c r="AM31" s="1"/>
      <c r="AN31" s="1"/>
      <c r="AO31" s="1"/>
      <c r="AP31" s="1"/>
      <c r="AQ31" s="1"/>
      <c r="AR31" s="1"/>
      <c r="AS31" s="1"/>
      <c r="AT31" s="1"/>
      <c r="AU31" s="1"/>
      <c r="AV31" s="1"/>
    </row>
    <row r="32" spans="1:48" ht="16.5" customHeight="1" x14ac:dyDescent="0.25">
      <c r="A32" s="56"/>
      <c r="B32" s="83"/>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84"/>
      <c r="AM32" s="1"/>
      <c r="AN32" s="1"/>
      <c r="AO32" s="1"/>
      <c r="AP32" s="1"/>
      <c r="AQ32" s="1"/>
      <c r="AR32" s="1"/>
      <c r="AS32" s="1"/>
      <c r="AT32" s="1"/>
      <c r="AU32" s="1"/>
      <c r="AV32" s="1"/>
    </row>
    <row r="33" spans="1:48" ht="17.25" customHeight="1" x14ac:dyDescent="0.25">
      <c r="A33" s="56"/>
      <c r="B33" s="83"/>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84"/>
      <c r="AM33" s="1"/>
      <c r="AN33" s="1"/>
      <c r="AO33" s="1"/>
      <c r="AP33" s="1"/>
      <c r="AQ33" s="1"/>
      <c r="AR33" s="1"/>
      <c r="AS33" s="1"/>
      <c r="AT33" s="1"/>
      <c r="AU33" s="1"/>
      <c r="AV33" s="1"/>
    </row>
    <row r="34" spans="1:48" ht="41.25" customHeight="1" x14ac:dyDescent="0.35">
      <c r="A34" s="92" t="s">
        <v>100</v>
      </c>
      <c r="B34" s="93"/>
      <c r="C34" s="93">
        <f>MIN(C31:AL31)</f>
        <v>-8682</v>
      </c>
      <c r="D34" s="94" t="s">
        <v>101</v>
      </c>
      <c r="E34" s="94"/>
      <c r="F34" s="94"/>
      <c r="G34" s="94"/>
      <c r="H34" s="94"/>
      <c r="I34" s="94"/>
      <c r="J34" s="94"/>
      <c r="K34" s="94"/>
      <c r="L34" s="94"/>
      <c r="M34" s="94"/>
      <c r="N34" s="94"/>
      <c r="O34" s="94"/>
      <c r="P34" s="94"/>
      <c r="Q34" s="94"/>
      <c r="R34" s="94"/>
      <c r="S34" s="94"/>
      <c r="T34" s="94"/>
      <c r="U34" s="94"/>
      <c r="V34" s="94"/>
      <c r="W34" s="94"/>
      <c r="X34" s="94"/>
      <c r="Y34" s="94"/>
      <c r="Z34" s="94"/>
      <c r="AA34" s="94"/>
      <c r="AB34" s="94"/>
      <c r="AC34" s="94"/>
      <c r="AD34" s="94"/>
      <c r="AE34" s="94"/>
      <c r="AF34" s="94"/>
      <c r="AG34" s="94"/>
      <c r="AH34" s="94"/>
      <c r="AI34" s="94"/>
      <c r="AJ34" s="94"/>
      <c r="AK34" s="94"/>
      <c r="AL34" s="95"/>
      <c r="AM34" s="1"/>
      <c r="AN34" s="1"/>
      <c r="AO34" s="1"/>
      <c r="AP34" s="1"/>
      <c r="AQ34" s="1"/>
      <c r="AR34" s="1"/>
      <c r="AS34" s="1"/>
      <c r="AT34" s="1"/>
      <c r="AU34" s="1"/>
      <c r="AV34" s="1"/>
    </row>
    <row r="35" spans="1:48" ht="15.75" customHeight="1" x14ac:dyDescent="0.25"/>
    <row r="36" spans="1:48" ht="15.75" customHeight="1" x14ac:dyDescent="0.25"/>
    <row r="37" spans="1:48" ht="15.75" customHeight="1" x14ac:dyDescent="0.25"/>
    <row r="38" spans="1:48" ht="15.75" customHeight="1" x14ac:dyDescent="0.25"/>
    <row r="39" spans="1:48" ht="15.75" customHeight="1" x14ac:dyDescent="0.25"/>
    <row r="40" spans="1:48" ht="15.75" customHeight="1" x14ac:dyDescent="0.25"/>
    <row r="41" spans="1:48" ht="15.75" customHeight="1" x14ac:dyDescent="0.25"/>
    <row r="42" spans="1:48" ht="15.75" customHeight="1" x14ac:dyDescent="0.25"/>
    <row r="43" spans="1:48" ht="15.75" customHeight="1" x14ac:dyDescent="0.25"/>
    <row r="44" spans="1:48" ht="15.75" customHeight="1" x14ac:dyDescent="0.25"/>
    <row r="45" spans="1:48" ht="15.75" customHeight="1" x14ac:dyDescent="0.25"/>
    <row r="46" spans="1:48" ht="15.75" customHeight="1" x14ac:dyDescent="0.25"/>
    <row r="47" spans="1:48" ht="15.75" customHeight="1" x14ac:dyDescent="0.25"/>
    <row r="48" spans="1: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mergeCells count="1">
    <mergeCell ref="A1:AL1"/>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0.Modelo Canvas</vt:lpstr>
      <vt:lpstr>1.Propuesta de Valor</vt:lpstr>
      <vt:lpstr>2.Flujo de caja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Angel Borja Acevedo</cp:lastModifiedBy>
  <dcterms:modified xsi:type="dcterms:W3CDTF">2020-09-07T22:42:08Z</dcterms:modified>
</cp:coreProperties>
</file>