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624"/>
  <workbookPr date1904="1" showInkAnnotation="0" autoCompressPictures="0"/>
  <mc:AlternateContent xmlns:mc="http://schemas.openxmlformats.org/markup-compatibility/2006">
    <mc:Choice Requires="x15">
      <x15ac:absPath xmlns:x15ac="http://schemas.microsoft.com/office/spreadsheetml/2010/11/ac" url="C:\Users\miahn\Documents\cs555\SSW555_DRAIN\"/>
    </mc:Choice>
  </mc:AlternateContent>
  <xr:revisionPtr revIDLastSave="0" documentId="13_ncr:1_{241369CA-1BBF-4B0A-B40B-CC2221CFC483}" xr6:coauthVersionLast="45" xr6:coauthVersionMax="45" xr10:uidLastSave="{00000000-0000-0000-0000-000000000000}"/>
  <bookViews>
    <workbookView xWindow="-108" yWindow="-108" windowWidth="23256" windowHeight="12576" tabRatio="500" firstSheet="3" activeTab="8" xr2:uid="{00000000-000D-0000-FFFF-FFFF00000000}"/>
  </bookViews>
  <sheets>
    <sheet name="Team" sheetId="1" r:id="rId1"/>
    <sheet name="Backlog" sheetId="2" r:id="rId2"/>
    <sheet name="Burndown README" sheetId="13" r:id="rId3"/>
    <sheet name="Burndown" sheetId="7" r:id="rId4"/>
    <sheet name="sample sprint" sheetId="3" r:id="rId5"/>
    <sheet name="Sprint1" sheetId="4" r:id="rId6"/>
    <sheet name="Sprint2" sheetId="5" r:id="rId7"/>
    <sheet name="Sprint3" sheetId="14" r:id="rId8"/>
    <sheet name="Sprint4" sheetId="6" r:id="rId9"/>
    <sheet name="Stories" sheetId="11" r:id="rId10"/>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F6" i="7" l="1"/>
  <c r="E6" i="7"/>
  <c r="D6" i="7"/>
  <c r="G3" i="6" l="1"/>
  <c r="F5" i="7" l="1"/>
  <c r="E5" i="7"/>
  <c r="D5" i="7"/>
  <c r="F3" i="7" l="1"/>
  <c r="D4" i="7"/>
  <c r="F4" i="7" s="1"/>
  <c r="G5" i="5" l="1"/>
  <c r="G17" i="13" l="1"/>
  <c r="G18" i="13"/>
  <c r="G19" i="13"/>
  <c r="D17" i="13"/>
  <c r="D18" i="13"/>
  <c r="D19" i="13"/>
  <c r="G16" i="13"/>
  <c r="D16" i="13"/>
</calcChain>
</file>

<file path=xl/sharedStrings.xml><?xml version="1.0" encoding="utf-8"?>
<sst xmlns="http://schemas.openxmlformats.org/spreadsheetml/2006/main" count="944" uniqueCount="454">
  <si>
    <t>Find marriage date</t>
    <phoneticPr fontId="2" type="noConversion"/>
  </si>
  <si>
    <t>Compare marriage date to birth date</t>
    <phoneticPr fontId="2" type="noConversion"/>
  </si>
  <si>
    <t>Done</t>
    <phoneticPr fontId="2" type="noConversion"/>
  </si>
  <si>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</si>
  <si>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</si>
  <si>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</si>
  <si>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</si>
  <si>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</si>
  <si>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</si>
  <si>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</si>
  <si>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</si>
  <si>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</si>
  <si>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</si>
  <si>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</si>
  <si>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</si>
  <si>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</si>
  <si>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</si>
  <si>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</si>
  <si>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</si>
  <si>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</si>
  <si>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</si>
  <si>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</si>
  <si>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</si>
  <si>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</si>
  <si>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</si>
  <si>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</si>
  <si>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</si>
  <si>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</si>
  <si>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gh(at)</t>
    <phoneticPr fontId="2" type="noConversion"/>
  </si>
  <si>
    <t>gh(hm)</t>
    <phoneticPr fontId="2" type="noConversion"/>
  </si>
  <si>
    <t>hm</t>
    <phoneticPr fontId="2" type="noConversion"/>
  </si>
  <si>
    <t>gh</t>
    <phoneticPr fontId="2" type="noConversion"/>
  </si>
  <si>
    <t>Owner</t>
    <phoneticPr fontId="2" type="noConversion"/>
  </si>
  <si>
    <t>Status</t>
    <phoneticPr fontId="2" type="noConversion"/>
  </si>
  <si>
    <t>Done</t>
    <phoneticPr fontId="2" type="noConversion"/>
  </si>
  <si>
    <t>Sprint</t>
    <phoneticPr fontId="2" type="noConversion"/>
  </si>
  <si>
    <t>Store birth date</t>
    <phoneticPr fontId="2" type="noConversion"/>
  </si>
  <si>
    <t>Store death date</t>
    <phoneticPr fontId="2" type="noConversion"/>
  </si>
  <si>
    <t>Compare birth and death dates</t>
    <phoneticPr fontId="2" type="noConversion"/>
  </si>
  <si>
    <t>Coding</t>
    <phoneticPr fontId="2" type="noConversion"/>
  </si>
  <si>
    <t>Find marriage record for individual</t>
    <phoneticPr fontId="2" type="noConversion"/>
  </si>
  <si>
    <t>Review Results</t>
  </si>
  <si>
    <t>Keep doing:</t>
  </si>
  <si>
    <t>Avoid:</t>
  </si>
  <si>
    <t>GitHub Username</t>
  </si>
  <si>
    <t>GitHub Repository:</t>
  </si>
  <si>
    <t>Bring pizza to our meetings</t>
  </si>
  <si>
    <t>Leaving leftover pizza on the counter</t>
  </si>
  <si>
    <t>Bring silverware for everyone</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</si>
  <si>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</si>
  <si>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</si>
  <si>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</si>
  <si>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</si>
  <si>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</si>
  <si>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</si>
  <si>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</si>
  <si>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</si>
  <si>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</si>
  <si>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</si>
  <si>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</si>
  <si>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</si>
  <si>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</si>
  <si>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</si>
  <si>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</si>
  <si>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</si>
  <si>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</si>
  <si>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</si>
  <si>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</si>
  <si>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</si>
  <si>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</si>
  <si>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</si>
  <si>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</si>
  <si>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</si>
  <si>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</si>
  <si>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</si>
  <si>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</si>
  <si>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</si>
  <si>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</si>
  <si>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</si>
  <si>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</si>
  <si>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</si>
  <si>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</si>
  <si>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</si>
  <si>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</si>
  <si>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</si>
  <si>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</si>
  <si>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</si>
  <si>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</si>
  <si>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</si>
  <si>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</si>
  <si>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</si>
  <si>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</si>
  <si>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</si>
  <si>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</si>
  <si>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</si>
  <si>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</si>
  <si>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</si>
  <si>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</si>
  <si>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</si>
  <si>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</si>
  <si>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</si>
  <si>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</si>
  <si>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</si>
  <si>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</si>
  <si>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</si>
  <si>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</si>
  <si>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</si>
  <si>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</si>
  <si>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</si>
  <si>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</si>
  <si>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</si>
  <si>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</si>
  <si>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</si>
  <si>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</si>
  <si>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</si>
  <si>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</si>
  <si>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</si>
  <si>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</si>
  <si>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</si>
  <si>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</si>
  <si>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</si>
  <si>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</si>
  <si>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</si>
  <si>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</si>
  <si>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</si>
  <si>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</si>
  <si>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</si>
  <si>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</si>
  <si>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</si>
  <si>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</si>
  <si>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</si>
  <si>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</si>
  <si>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</si>
  <si>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</si>
  <si>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</si>
  <si>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</si>
  <si>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</si>
  <si>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</si>
  <si>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</si>
  <si>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</si>
  <si>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</si>
  <si>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</si>
  <si>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</si>
  <si>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</si>
  <si>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</si>
  <si>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</si>
  <si>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</si>
  <si>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</si>
  <si>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</si>
  <si>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</si>
  <si>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</si>
  <si>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</si>
  <si>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</si>
  <si>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</si>
  <si>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</si>
  <si>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</si>
  <si>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</si>
  <si>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</si>
  <si>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</si>
  <si>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</si>
  <si>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</si>
  <si>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</si>
  <si>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</si>
  <si>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</si>
  <si>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</si>
  <si>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</si>
  <si>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</si>
  <si>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</si>
  <si>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T03.01</t>
  </si>
  <si>
    <t>T03.02</t>
  </si>
  <si>
    <t>T03.03</t>
  </si>
  <si>
    <t>T05.01</t>
  </si>
  <si>
    <t>T05.02</t>
  </si>
  <si>
    <t>T05.03</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</si>
  <si>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</si>
  <si>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</si>
  <si>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</si>
  <si>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</si>
  <si>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</si>
  <si>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</si>
  <si>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</si>
  <si>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</si>
  <si>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</si>
  <si>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</si>
  <si>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</si>
  <si>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</si>
  <si>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</si>
  <si>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</si>
  <si>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</si>
  <si>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</si>
  <si>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</si>
  <si>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</si>
  <si>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</si>
  <si>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</si>
  <si>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Parents should not marry any of their children</t>
  </si>
  <si>
    <t>No marriages to children</t>
  </si>
  <si>
    <t>Source File</t>
  </si>
  <si>
    <t>gedcom.py</t>
  </si>
  <si>
    <t>us03_birth_b4_death</t>
  </si>
  <si>
    <t>33-36</t>
  </si>
  <si>
    <t>Test File</t>
  </si>
  <si>
    <t>Source Function</t>
  </si>
  <si>
    <t>Source Lines</t>
  </si>
  <si>
    <t>Test Function</t>
  </si>
  <si>
    <t>Test lines</t>
  </si>
  <si>
    <t>test_us03</t>
  </si>
  <si>
    <t>15-23</t>
  </si>
  <si>
    <t>us05_marr_b4_death</t>
  </si>
  <si>
    <t>test_us05</t>
  </si>
  <si>
    <t>29-34</t>
  </si>
  <si>
    <t>test03.py</t>
  </si>
  <si>
    <t>test05.py</t>
  </si>
  <si>
    <t>ij</t>
  </si>
  <si>
    <t>Isabelle</t>
  </si>
  <si>
    <t>Joyce</t>
  </si>
  <si>
    <t>ijoyce@stevens.edu</t>
  </si>
  <si>
    <t>ijoyce833</t>
  </si>
  <si>
    <t>dm</t>
  </si>
  <si>
    <t>Dana</t>
  </si>
  <si>
    <t>McGuire</t>
  </si>
  <si>
    <t>dmcguir1@stevens.edu</t>
  </si>
  <si>
    <t>dmcguir1</t>
  </si>
  <si>
    <t>miahnaseem</t>
  </si>
  <si>
    <t>amandag0mes</t>
  </si>
  <si>
    <t>ag</t>
  </si>
  <si>
    <t>Amanda</t>
  </si>
  <si>
    <t>Gomes</t>
  </si>
  <si>
    <t>rq</t>
  </si>
  <si>
    <t>Ryan</t>
  </si>
  <si>
    <t>Qin</t>
  </si>
  <si>
    <t>nm</t>
  </si>
  <si>
    <t>Naseem</t>
  </si>
  <si>
    <t>Miah</t>
  </si>
  <si>
    <t>rqin@stevens.edu</t>
  </si>
  <si>
    <t>nmiah@stevens.edu</t>
  </si>
  <si>
    <t>agomes@stevens.edu</t>
  </si>
  <si>
    <t>rqin00</t>
  </si>
  <si>
    <t>SSW555_DRAIN</t>
  </si>
  <si>
    <t>Done</t>
  </si>
  <si>
    <t>parseGEDCOM.py</t>
  </si>
  <si>
    <t>checkUS07</t>
  </si>
  <si>
    <t>checkUS08</t>
  </si>
  <si>
    <t>checkUS09</t>
  </si>
  <si>
    <t>checkUS10</t>
  </si>
  <si>
    <t>testUS07.py</t>
  </si>
  <si>
    <t>testUS08.py</t>
  </si>
  <si>
    <t>testUS09.py</t>
  </si>
  <si>
    <t>testUS10.py</t>
  </si>
  <si>
    <t>testUS07</t>
  </si>
  <si>
    <t>testUS08</t>
  </si>
  <si>
    <t>testUS09</t>
  </si>
  <si>
    <t>testUS10</t>
  </si>
  <si>
    <t>5-6</t>
  </si>
  <si>
    <t>Completed</t>
  </si>
  <si>
    <t>checkUS02</t>
  </si>
  <si>
    <t>checkUS03</t>
  </si>
  <si>
    <t>testUS02.py</t>
  </si>
  <si>
    <t>testUS03.py</t>
  </si>
  <si>
    <t>testUS02</t>
  </si>
  <si>
    <t>testUS03</t>
  </si>
  <si>
    <t>testUS01.py</t>
  </si>
  <si>
    <t>testUS01</t>
  </si>
  <si>
    <t>checkUS06</t>
  </si>
  <si>
    <t>checkUS01</t>
  </si>
  <si>
    <t>testUS06.py</t>
  </si>
  <si>
    <t>testUS06</t>
  </si>
  <si>
    <t>27-59</t>
  </si>
  <si>
    <t>checkUS04</t>
  </si>
  <si>
    <t>checkUS05</t>
  </si>
  <si>
    <t>102-115</t>
  </si>
  <si>
    <t>119-140</t>
  </si>
  <si>
    <t>testUS04.py</t>
  </si>
  <si>
    <t>testUS05.py</t>
  </si>
  <si>
    <t>testUS04</t>
  </si>
  <si>
    <t>testUS05</t>
  </si>
  <si>
    <t>143-165</t>
  </si>
  <si>
    <t>168-185</t>
  </si>
  <si>
    <t>188-214</t>
  </si>
  <si>
    <t>216-247</t>
  </si>
  <si>
    <t>250-275</t>
  </si>
  <si>
    <t>86-99</t>
  </si>
  <si>
    <t>62-83</t>
  </si>
  <si>
    <t>dates- marriage</t>
  </si>
  <si>
    <t>age, family members</t>
  </si>
  <si>
    <t>dates- birth, family members</t>
  </si>
  <si>
    <t>family members</t>
  </si>
  <si>
    <t>marriage, family members</t>
  </si>
  <si>
    <t>ids</t>
  </si>
  <si>
    <t>name, dates- birth</t>
  </si>
  <si>
    <t>name, dates- marriage</t>
  </si>
  <si>
    <t>name, dates- birth, family members</t>
  </si>
  <si>
    <t>ids, family members</t>
  </si>
  <si>
    <t>dates- birth</t>
  </si>
  <si>
    <t>dates- death</t>
  </si>
  <si>
    <t>dates- marriage, dates- death</t>
  </si>
  <si>
    <t>dates- death, dates- birth, family members</t>
  </si>
  <si>
    <t>dates- birth, dates- marriage</t>
  </si>
  <si>
    <t>dates- death, family members</t>
  </si>
  <si>
    <t>misc</t>
  </si>
  <si>
    <t>dates- all</t>
  </si>
  <si>
    <t>Keep Doing:</t>
  </si>
  <si>
    <t>Est Size</t>
  </si>
  <si>
    <t>Doing things last-minute</t>
  </si>
  <si>
    <t>More team meetings (virtual or in person)</t>
  </si>
  <si>
    <t>Pair programming</t>
  </si>
  <si>
    <t>Getting user stories done on time</t>
  </si>
  <si>
    <t>Forgetting to comment code</t>
  </si>
  <si>
    <t>Not double checking code</t>
  </si>
  <si>
    <t>checkUS11</t>
  </si>
  <si>
    <t>checkUS16</t>
  </si>
  <si>
    <t>checkUS17</t>
  </si>
  <si>
    <t>checkUS18</t>
  </si>
  <si>
    <t>testUS11.py</t>
  </si>
  <si>
    <t>testUS16.py</t>
  </si>
  <si>
    <t>testUS17.py</t>
  </si>
  <si>
    <t>testUS18.py</t>
  </si>
  <si>
    <t>testUS11</t>
  </si>
  <si>
    <t>testUS16</t>
  </si>
  <si>
    <t>testUS17</t>
  </si>
  <si>
    <t>testUS18</t>
  </si>
  <si>
    <t>5-7</t>
  </si>
  <si>
    <t>checkUS14</t>
  </si>
  <si>
    <t>checkUS15</t>
  </si>
  <si>
    <t>testUS14</t>
  </si>
  <si>
    <t>testUS15.py</t>
  </si>
  <si>
    <t>testUS14.py</t>
  </si>
  <si>
    <t>testUS15</t>
  </si>
  <si>
    <t>4-8</t>
  </si>
  <si>
    <t>4-7</t>
  </si>
  <si>
    <t>checkUS12</t>
  </si>
  <si>
    <t>checkUS13</t>
  </si>
  <si>
    <t>testUS12.py</t>
  </si>
  <si>
    <t>testUS13.py</t>
  </si>
  <si>
    <t>testUS12</t>
  </si>
  <si>
    <t>testUS13</t>
  </si>
  <si>
    <t>checkUS19</t>
  </si>
  <si>
    <t>checkUS20</t>
  </si>
  <si>
    <t>testUS19.py</t>
  </si>
  <si>
    <t>testUS20.py</t>
  </si>
  <si>
    <t>testUS19</t>
  </si>
  <si>
    <t>testUS20</t>
  </si>
  <si>
    <t>278-373</t>
  </si>
  <si>
    <t>374-399</t>
  </si>
  <si>
    <t>401-427</t>
  </si>
  <si>
    <t>429-450</t>
  </si>
  <si>
    <t>452-463</t>
  </si>
  <si>
    <t>464-483</t>
  </si>
  <si>
    <t>485-514</t>
  </si>
  <si>
    <t>516-542</t>
  </si>
  <si>
    <t>544-592</t>
  </si>
  <si>
    <t>594-638</t>
  </si>
  <si>
    <t>testUS29.py</t>
  </si>
  <si>
    <t>testUS30.py</t>
  </si>
  <si>
    <t>checkUS29()</t>
  </si>
  <si>
    <t>checkUS30()</t>
  </si>
  <si>
    <t>testUS29()</t>
  </si>
  <si>
    <t>testUS30()</t>
  </si>
  <si>
    <t>5-18</t>
  </si>
  <si>
    <t>5-26</t>
  </si>
  <si>
    <t>checkUS31()</t>
  </si>
  <si>
    <t>testUS31.py</t>
  </si>
  <si>
    <t>testUS31()</t>
  </si>
  <si>
    <t>5-27</t>
  </si>
  <si>
    <t>checkUS32()</t>
  </si>
  <si>
    <t>testUS32.py</t>
  </si>
  <si>
    <t>testUS32()</t>
  </si>
  <si>
    <t>5-12</t>
  </si>
  <si>
    <t>checkUS25()</t>
  </si>
  <si>
    <t>testUS25.py</t>
  </si>
  <si>
    <t>testUS25()</t>
  </si>
  <si>
    <t>5-8</t>
  </si>
  <si>
    <t>checkUS28()</t>
  </si>
  <si>
    <t>testUS28.py</t>
  </si>
  <si>
    <t>testUS28()</t>
  </si>
  <si>
    <t>5-22</t>
  </si>
  <si>
    <t>checkUS24()</t>
  </si>
  <si>
    <t>testUS24.py</t>
  </si>
  <si>
    <t>testUS24()</t>
  </si>
  <si>
    <t>checkUS33()</t>
  </si>
  <si>
    <t>testUS33.py</t>
  </si>
  <si>
    <t>testUS33()</t>
  </si>
  <si>
    <t>5-9</t>
  </si>
  <si>
    <t>686-709</t>
  </si>
  <si>
    <t>716-744</t>
  </si>
  <si>
    <t>747-776</t>
  </si>
  <si>
    <t>779-794</t>
  </si>
  <si>
    <t>797-813</t>
  </si>
  <si>
    <t>816-832</t>
  </si>
  <si>
    <t>835-848</t>
  </si>
  <si>
    <t>851-868</t>
  </si>
  <si>
    <t>642-654</t>
  </si>
  <si>
    <t>657-683</t>
  </si>
  <si>
    <t>checkUS23()</t>
  </si>
  <si>
    <t>checkUS21()</t>
  </si>
  <si>
    <t>testUS21.py</t>
  </si>
  <si>
    <t>testUS23.py</t>
  </si>
  <si>
    <t>testUS21()</t>
  </si>
  <si>
    <t>testUS23()</t>
  </si>
  <si>
    <t>5-10</t>
  </si>
  <si>
    <t>Keep up Weekly Google Hangout Meetings</t>
  </si>
  <si>
    <t>Work Remotely due to Virus</t>
  </si>
  <si>
    <t>Complete work in a timely manner</t>
  </si>
  <si>
    <t>Getting COVID-19</t>
  </si>
  <si>
    <t>Going outside</t>
  </si>
  <si>
    <t>Meeting in person</t>
  </si>
  <si>
    <t>Merge Conflicts</t>
  </si>
  <si>
    <t>checkUS36()</t>
  </si>
  <si>
    <t>testUS36()</t>
  </si>
  <si>
    <t>testUS37()</t>
  </si>
  <si>
    <t>checkUS37()</t>
  </si>
  <si>
    <t>testUS36().py</t>
  </si>
  <si>
    <t>testUS37().py</t>
  </si>
  <si>
    <t>checkUS34()</t>
  </si>
  <si>
    <t>checkUS35()</t>
  </si>
  <si>
    <t>testUS34().py</t>
  </si>
  <si>
    <t>testUS35().py</t>
  </si>
  <si>
    <t>testUS34()</t>
  </si>
  <si>
    <t>testUS35()</t>
  </si>
  <si>
    <t>5-15</t>
  </si>
  <si>
    <t>checkUS26()</t>
  </si>
  <si>
    <t>checkUS42()</t>
  </si>
  <si>
    <t>745-792</t>
  </si>
  <si>
    <t>testUS42.py</t>
  </si>
  <si>
    <t>testUS26.py</t>
  </si>
  <si>
    <t>testUS26()</t>
  </si>
  <si>
    <t>*1026-1029, 1149-1156, 1177-1184, 1192-1199</t>
  </si>
  <si>
    <t>*Implementation for this user story is partially in the building of the tables</t>
  </si>
  <si>
    <t>testUS42()</t>
  </si>
  <si>
    <t>920-941</t>
  </si>
  <si>
    <t>944-958</t>
  </si>
  <si>
    <t>960-978</t>
  </si>
  <si>
    <t>980-1024</t>
  </si>
  <si>
    <t>checkUS22()</t>
  </si>
  <si>
    <t>658-688</t>
  </si>
  <si>
    <t>testUS22.py</t>
  </si>
  <si>
    <t>testUS22()</t>
  </si>
  <si>
    <t>checkUS27()</t>
  </si>
  <si>
    <t>827-829</t>
  </si>
  <si>
    <t>testUS27.py</t>
  </si>
  <si>
    <t>testUS27()</t>
  </si>
  <si>
    <t>checkUS38()</t>
  </si>
  <si>
    <t>checkUS39()</t>
  </si>
  <si>
    <t>1072-1095</t>
  </si>
  <si>
    <t>1097-1123</t>
  </si>
  <si>
    <t>testUS38().py</t>
  </si>
  <si>
    <t>testUS39().oy</t>
  </si>
  <si>
    <t>testUS39()</t>
  </si>
  <si>
    <t>testUS38()</t>
  </si>
  <si>
    <t>Consistent updates and reports</t>
  </si>
  <si>
    <t>Continuous integration</t>
  </si>
  <si>
    <t>Implementing flexible features</t>
  </si>
  <si>
    <t>Setting up early infrastructure without later stories in mind</t>
  </si>
  <si>
    <t>Changing requirements during the sprint</t>
  </si>
  <si>
    <t>Forgettig to label the user stories in the output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</si>
</sst>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8" x14ac:knownFonts="1">
    <font>
      <sz val="10"/>
      <name val="Verdana"/>
    </font>
    <font>
      <b/>
      <sz val="10"/>
      <name val="Verdana"/>
      <family val="2"/>
    </font>
    <font>
      <sz val="8"/>
      <name val="Verdana"/>
      <family val="2"/>
    </font>
    <font>
      <u/>
      <sz val="10"/>
      <color theme="10"/>
      <name val="Verdana"/>
      <family val="2"/>
    </font>
    <font>
      <u/>
      <sz val="10"/>
      <color theme="11"/>
      <name val="Verdana"/>
      <family val="2"/>
    </font>
    <font>
      <sz val="12"/>
      <name val="Cambria"/>
      <family val="1"/>
    </font>
    <font>
      <sz val="10"/>
      <name val="Verdana"/>
      <family val="2"/>
    </font>
    <font>
      <u/>
      <sz val="10"/>
      <color theme="10"/>
      <name val="Verdana"/>
    </font>
  </fonts>
  <fills count="4">
    <fill>
      <patternFill patternType="none"/>
    </fill>
    <fill>
      <patternFill patternType="gray125"/>
    </fill>
    <fill>
      <patternFill patternType="solid">
        <fgColor theme="6" tint="0.59999389629810485"/>
        <bgColor indexed="64"/>
      </patternFill>
    </fill>
    <fill>
      <patternFill patternType="solid">
        <fgColor theme="0" tint="-0.14999847407452621"/>
        <bgColor indexed="64"/>
      </patternFill>
    </fill>
  </fills>
  <borders count="1">
    <border>
      <left/>
      <right/>
      <top/>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7" fillId="0" borderId="0" applyNumberFormat="0" applyFill="0" applyBorder="0" applyAlignment="0" applyProtection="0"/>
  </cellStyleXfs>
  <cellXfs count="32">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14" fontId="0" fillId="0" borderId="0" xfId="0" applyNumberFormat="1"/>
    <xf numFmtId="0" fontId="0" fillId="2" borderId="0" xfId="0" applyFill="1"/>
    <xf numFmtId="165" fontId="0" fillId="2" borderId="0" xfId="0" applyNumberFormat="1" applyFill="1"/>
    <xf numFmtId="0" fontId="1" fillId="0" borderId="0" xfId="0" applyFont="1" applyAlignment="1">
      <alignment horizontal="left"/>
    </xf>
    <xf numFmtId="0" fontId="0" fillId="0" borderId="0" xfId="0" applyAlignment="1">
      <alignment horizontal="left"/>
    </xf>
    <xf numFmtId="0" fontId="6" fillId="0" borderId="0" xfId="0" applyFont="1" applyAlignment="1">
      <alignment horizontal="left"/>
    </xf>
    <xf numFmtId="0" fontId="7" fillId="0" borderId="0" xfId="65"/>
    <xf numFmtId="16" fontId="0" fillId="0" borderId="0" xfId="0" applyNumberFormat="1"/>
    <xf numFmtId="16" fontId="6" fillId="0" borderId="0" xfId="0" quotePrefix="1" applyNumberFormat="1" applyFont="1"/>
    <xf numFmtId="0" fontId="6" fillId="0" borderId="0" xfId="0" quotePrefix="1" applyFont="1"/>
    <xf numFmtId="16" fontId="0" fillId="0" borderId="0" xfId="0" quotePrefix="1" applyNumberFormat="1"/>
    <xf numFmtId="16" fontId="6" fillId="0" borderId="0" xfId="0" quotePrefix="1" applyNumberFormat="1" applyFont="1" applyAlignment="1">
      <alignment horizontal="left"/>
    </xf>
    <xf numFmtId="0" fontId="0" fillId="3" borderId="0" xfId="0" applyFill="1"/>
    <xf numFmtId="49" fontId="5" fillId="3" borderId="0" xfId="0" applyNumberFormat="1" applyFont="1" applyFill="1" applyAlignment="1">
      <alignment horizontal="left" vertical="center" wrapText="1" indent="1"/>
    </xf>
    <xf numFmtId="0" fontId="6" fillId="0" borderId="0" xfId="0" applyFont="1"/>
    <xf numFmtId="0" fontId="0" fillId="0" borderId="0" xfId="0" quotePrefix="1"/>
    <xf numFmtId="0" fontId="0" fillId="0" borderId="0" xfId="0" quotePrefix="1" applyNumberFormat="1"/>
    <xf numFmtId="49" fontId="6" fillId="0" borderId="0" xfId="0" quotePrefix="1" applyNumberFormat="1" applyFont="1"/>
    <xf numFmtId="0" fontId="6" fillId="0" borderId="0" xfId="0" quotePrefix="1" applyNumberFormat="1" applyFont="1"/>
  </cellXfs>
  <cellStyles count="6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F2EA-E74F-87D6-37D93C2D00E4}"/>
            </c:ext>
          </c:extLst>
        </c:ser>
        <c:dLbls>
          <c:showLegendKey val="0"/>
          <c:showVal val="0"/>
          <c:showCatName val="0"/>
          <c:showSerName val="0"/>
          <c:showPercent val="0"/>
          <c:showBubbleSize val="0"/>
        </c:dLbls>
        <c:marker val="1"/>
        <c:smooth val="0"/>
        <c:axId val="1133140192"/>
        <c:axId val="1133111936"/>
      </c:lineChart>
      <c:dateAx>
        <c:axId val="1133140192"/>
        <c:scaling>
          <c:orientation val="minMax"/>
        </c:scaling>
        <c:delete val="0"/>
        <c:axPos val="b"/>
        <c:numFmt formatCode="m/d/yyyy" sourceLinked="1"/>
        <c:majorTickMark val="out"/>
        <c:minorTickMark val="none"/>
        <c:tickLblPos val="nextTo"/>
        <c:crossAx val="1133111936"/>
        <c:crosses val="autoZero"/>
        <c:auto val="1"/>
        <c:lblOffset val="100"/>
        <c:baseTimeUnit val="days"/>
      </c:dateAx>
      <c:valAx>
        <c:axId val="1133111936"/>
        <c:scaling>
          <c:orientation val="minMax"/>
        </c:scaling>
        <c:delete val="0"/>
        <c:axPos val="l"/>
        <c:majorGridlines/>
        <c:numFmt formatCode="General" sourceLinked="1"/>
        <c:majorTickMark val="out"/>
        <c:minorTickMark val="none"/>
        <c:tickLblPos val="nextTo"/>
        <c:crossAx val="113314019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Burndown!$A$2:$A$6</c:f>
              <c:numCache>
                <c:formatCode>m/d</c:formatCode>
                <c:ptCount val="5"/>
                <c:pt idx="0">
                  <c:v>42406</c:v>
                </c:pt>
                <c:pt idx="1">
                  <c:v>42422</c:v>
                </c:pt>
                <c:pt idx="2">
                  <c:v>42436</c:v>
                </c:pt>
                <c:pt idx="3">
                  <c:v>42457</c:v>
                </c:pt>
                <c:pt idx="4">
                  <c:v>42471</c:v>
                </c:pt>
              </c:numCache>
            </c:numRef>
          </c:cat>
          <c:val>
            <c:numRef>
              <c:f>Burndown!$B$2:$B$6</c:f>
              <c:numCache>
                <c:formatCode>General</c:formatCode>
                <c:ptCount val="5"/>
                <c:pt idx="0">
                  <c:v>40</c:v>
                </c:pt>
                <c:pt idx="1">
                  <c:v>30</c:v>
                </c:pt>
                <c:pt idx="2">
                  <c:v>20</c:v>
                </c:pt>
                <c:pt idx="3">
                  <c:v>10</c:v>
                </c:pt>
                <c:pt idx="4">
                  <c:v>0</c:v>
                </c:pt>
              </c:numCache>
            </c:numRef>
          </c:val>
          <c:smooth val="0"/>
          <c:extLst>
            <c:ext xmlns:c16="http://schemas.microsoft.com/office/drawing/2014/chart" uri="{C3380CC4-5D6E-409C-BE32-E72D297353CC}">
              <c16:uniqueId val="{00000000-11E8-C342-B214-D8822EBCC57B}"/>
            </c:ext>
          </c:extLst>
        </c:ser>
        <c:dLbls>
          <c:showLegendKey val="0"/>
          <c:showVal val="0"/>
          <c:showCatName val="0"/>
          <c:showSerName val="0"/>
          <c:showPercent val="0"/>
          <c:showBubbleSize val="0"/>
        </c:dLbls>
        <c:marker val="1"/>
        <c:smooth val="0"/>
        <c:axId val="1158123744"/>
        <c:axId val="1158126064"/>
      </c:lineChart>
      <c:dateAx>
        <c:axId val="1158123744"/>
        <c:scaling>
          <c:orientation val="minMax"/>
        </c:scaling>
        <c:delete val="0"/>
        <c:axPos val="b"/>
        <c:numFmt formatCode="m/d" sourceLinked="1"/>
        <c:majorTickMark val="out"/>
        <c:minorTickMark val="none"/>
        <c:tickLblPos val="nextTo"/>
        <c:crossAx val="1158126064"/>
        <c:crosses val="autoZero"/>
        <c:auto val="1"/>
        <c:lblOffset val="100"/>
        <c:baseTimeUnit val="days"/>
      </c:dateAx>
      <c:valAx>
        <c:axId val="1158126064"/>
        <c:scaling>
          <c:orientation val="minMax"/>
        </c:scaling>
        <c:delete val="0"/>
        <c:axPos val="l"/>
        <c:majorGridlines/>
        <c:numFmt formatCode="General" sourceLinked="1"/>
        <c:majorTickMark val="out"/>
        <c:minorTickMark val="none"/>
        <c:tickLblPos val="nextTo"/>
        <c:crossAx val="1158123744"/>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948267</xdr:colOff>
      <xdr:row>7</xdr:row>
      <xdr:rowOff>160867</xdr:rowOff>
    </xdr:from>
    <xdr:to>
      <xdr:col>6</xdr:col>
      <xdr:colOff>397934</xdr:colOff>
      <xdr:row>24</xdr:row>
      <xdr:rowOff>25401</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rqin@stevens.edu" TargetMode="External"/><Relationship Id="rId2" Type="http://schemas.openxmlformats.org/officeDocument/2006/relationships/hyperlink" Target="mailto:dmcguir1@stevens.edu" TargetMode="External"/><Relationship Id="rId1" Type="http://schemas.openxmlformats.org/officeDocument/2006/relationships/hyperlink" Target="mailto:ijoyce@stevens.edu" TargetMode="External"/><Relationship Id="rId5" Type="http://schemas.openxmlformats.org/officeDocument/2006/relationships/hyperlink" Target="mailto:agomes@stevens.edu" TargetMode="External"/><Relationship Id="rId4" Type="http://schemas.openxmlformats.org/officeDocument/2006/relationships/hyperlink" Target="mailto:nmiah@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zoomScale="150" workbookViewId="0">
      <selection activeCell="E10" sqref="E10"/>
    </sheetView>
  </sheetViews>
  <sheetFormatPr defaultColWidth="10.81640625" defaultRowHeight="12.6" x14ac:dyDescent="0.2"/>
  <cols>
    <col min="1" max="1" width="7.81640625" bestFit="1" customWidth="1"/>
    <col min="2" max="2" width="6.453125" customWidth="1"/>
    <col min="3" max="3" width="8.453125" customWidth="1"/>
    <col min="4" max="5" width="20.453125" customWidth="1"/>
  </cols>
  <sheetData>
    <row r="1" spans="1:5" s="4" customFormat="1" x14ac:dyDescent="0.2">
      <c r="A1" s="4" t="s">
        <v>21</v>
      </c>
      <c r="B1" s="4" t="s">
        <v>23</v>
      </c>
      <c r="C1" s="4" t="s">
        <v>22</v>
      </c>
      <c r="D1" s="4" t="s">
        <v>24</v>
      </c>
      <c r="E1" s="4" t="s">
        <v>44</v>
      </c>
    </row>
    <row r="2" spans="1:5" x14ac:dyDescent="0.2">
      <c r="A2" t="s">
        <v>212</v>
      </c>
      <c r="B2" t="s">
        <v>213</v>
      </c>
      <c r="C2" t="s">
        <v>214</v>
      </c>
      <c r="D2" s="19" t="s">
        <v>215</v>
      </c>
      <c r="E2" t="s">
        <v>216</v>
      </c>
    </row>
    <row r="3" spans="1:5" x14ac:dyDescent="0.2">
      <c r="A3" t="s">
        <v>217</v>
      </c>
      <c r="B3" t="s">
        <v>218</v>
      </c>
      <c r="C3" t="s">
        <v>219</v>
      </c>
      <c r="D3" s="19" t="s">
        <v>220</v>
      </c>
      <c r="E3" t="s">
        <v>221</v>
      </c>
    </row>
    <row r="4" spans="1:5" x14ac:dyDescent="0.2">
      <c r="A4" t="s">
        <v>230</v>
      </c>
      <c r="B4" t="s">
        <v>231</v>
      </c>
      <c r="C4" t="s">
        <v>232</v>
      </c>
      <c r="D4" s="19" t="s">
        <v>234</v>
      </c>
      <c r="E4" t="s">
        <v>222</v>
      </c>
    </row>
    <row r="5" spans="1:5" x14ac:dyDescent="0.2">
      <c r="A5" t="s">
        <v>224</v>
      </c>
      <c r="B5" t="s">
        <v>225</v>
      </c>
      <c r="C5" t="s">
        <v>226</v>
      </c>
      <c r="D5" s="19" t="s">
        <v>235</v>
      </c>
      <c r="E5" t="s">
        <v>223</v>
      </c>
    </row>
    <row r="6" spans="1:5" x14ac:dyDescent="0.2">
      <c r="A6" t="s">
        <v>227</v>
      </c>
      <c r="B6" t="s">
        <v>228</v>
      </c>
      <c r="C6" t="s">
        <v>229</v>
      </c>
      <c r="D6" s="19" t="s">
        <v>233</v>
      </c>
      <c r="E6" t="s">
        <v>236</v>
      </c>
    </row>
    <row r="9" spans="1:5" x14ac:dyDescent="0.2">
      <c r="D9" s="4" t="s">
        <v>45</v>
      </c>
      <c r="E9" t="s">
        <v>237</v>
      </c>
    </row>
  </sheetData>
  <sortState xmlns:xlrd2="http://schemas.microsoft.com/office/spreadsheetml/2017/richdata2" ref="A3:D5">
    <sortCondition ref="C3:C5"/>
  </sortState>
  <phoneticPr fontId="2" type="noConversion"/>
  <hyperlinks>
    <hyperlink ref="D2" r:id="rId1" xr:uid="{703C676E-B8F2-435C-88A3-3D40894F017F}"/>
    <hyperlink ref="D3" r:id="rId2" xr:uid="{DAEF2113-B5C7-4D08-AE42-DA899A5CA48B}"/>
    <hyperlink ref="D6" r:id="rId3" xr:uid="{B4C9A7A1-1246-FA47-A90C-8E0632CFE79D}"/>
    <hyperlink ref="D4" r:id="rId4" xr:uid="{720CEDB6-2B34-0B41-A22D-446D59A21DB2}"/>
    <hyperlink ref="D5" r:id="rId5" xr:uid="{3B21B841-9FA2-2244-94B4-99E4D642A9C4}"/>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3"/>
  <sheetViews>
    <sheetView topLeftCell="A5" zoomScaleNormal="100" workbookViewId="0">
      <selection activeCell="F40" sqref="F40"/>
    </sheetView>
  </sheetViews>
  <sheetFormatPr defaultColWidth="10.81640625" defaultRowHeight="12.6" x14ac:dyDescent="0.2"/>
  <cols>
    <col min="1" max="1" width="5.1796875" customWidth="1"/>
    <col min="3" max="3" width="28.1796875" bestFit="1" customWidth="1"/>
    <col min="4" max="4" width="6.6328125" customWidth="1"/>
    <col min="5" max="5" width="9.6328125" customWidth="1"/>
  </cols>
  <sheetData>
    <row r="1" spans="1:5" s="4" customFormat="1" x14ac:dyDescent="0.2">
      <c r="A1" s="4" t="s">
        <v>35</v>
      </c>
      <c r="B1" s="4" t="s">
        <v>125</v>
      </c>
      <c r="C1" s="4" t="s">
        <v>79</v>
      </c>
      <c r="D1" s="4" t="s">
        <v>32</v>
      </c>
      <c r="E1" s="4" t="s">
        <v>33</v>
      </c>
    </row>
    <row r="2" spans="1:5" x14ac:dyDescent="0.2">
      <c r="A2">
        <v>1</v>
      </c>
      <c r="B2" t="s">
        <v>126</v>
      </c>
      <c r="C2" t="s">
        <v>174</v>
      </c>
      <c r="D2" t="s">
        <v>230</v>
      </c>
      <c r="E2" t="s">
        <v>253</v>
      </c>
    </row>
    <row r="3" spans="1:5" x14ac:dyDescent="0.2">
      <c r="A3">
        <v>1</v>
      </c>
      <c r="B3" t="s">
        <v>127</v>
      </c>
      <c r="C3" t="s">
        <v>82</v>
      </c>
      <c r="D3" t="s">
        <v>217</v>
      </c>
      <c r="E3" t="s">
        <v>253</v>
      </c>
    </row>
    <row r="4" spans="1:5" x14ac:dyDescent="0.2">
      <c r="A4">
        <v>1</v>
      </c>
      <c r="B4" t="s">
        <v>128</v>
      </c>
      <c r="C4" t="s">
        <v>81</v>
      </c>
      <c r="D4" t="s">
        <v>217</v>
      </c>
      <c r="E4" t="s">
        <v>253</v>
      </c>
    </row>
    <row r="5" spans="1:5" x14ac:dyDescent="0.2">
      <c r="A5">
        <v>1</v>
      </c>
      <c r="B5" t="s">
        <v>129</v>
      </c>
      <c r="C5" t="s">
        <v>83</v>
      </c>
      <c r="D5" t="s">
        <v>212</v>
      </c>
      <c r="E5" t="s">
        <v>253</v>
      </c>
    </row>
    <row r="6" spans="1:5" x14ac:dyDescent="0.2">
      <c r="A6">
        <v>1</v>
      </c>
      <c r="B6" t="s">
        <v>130</v>
      </c>
      <c r="C6" t="s">
        <v>84</v>
      </c>
      <c r="D6" t="s">
        <v>212</v>
      </c>
      <c r="E6" t="s">
        <v>253</v>
      </c>
    </row>
    <row r="7" spans="1:5" x14ac:dyDescent="0.2">
      <c r="A7">
        <v>1</v>
      </c>
      <c r="B7" t="s">
        <v>131</v>
      </c>
      <c r="C7" t="s">
        <v>85</v>
      </c>
      <c r="D7" t="s">
        <v>230</v>
      </c>
      <c r="E7" t="s">
        <v>253</v>
      </c>
    </row>
    <row r="8" spans="1:5" x14ac:dyDescent="0.2">
      <c r="A8">
        <v>1</v>
      </c>
      <c r="B8" t="s">
        <v>132</v>
      </c>
      <c r="C8" t="s">
        <v>86</v>
      </c>
      <c r="D8" t="s">
        <v>227</v>
      </c>
      <c r="E8" t="s">
        <v>253</v>
      </c>
    </row>
    <row r="9" spans="1:5" x14ac:dyDescent="0.2">
      <c r="A9">
        <v>1</v>
      </c>
      <c r="B9" t="s">
        <v>133</v>
      </c>
      <c r="C9" t="s">
        <v>175</v>
      </c>
      <c r="D9" t="s">
        <v>224</v>
      </c>
      <c r="E9" t="s">
        <v>253</v>
      </c>
    </row>
    <row r="10" spans="1:5" x14ac:dyDescent="0.2">
      <c r="A10">
        <v>1</v>
      </c>
      <c r="B10" t="s">
        <v>134</v>
      </c>
      <c r="C10" t="s">
        <v>88</v>
      </c>
      <c r="D10" t="s">
        <v>224</v>
      </c>
      <c r="E10" t="s">
        <v>253</v>
      </c>
    </row>
    <row r="11" spans="1:5" x14ac:dyDescent="0.2">
      <c r="A11">
        <v>1</v>
      </c>
      <c r="B11" t="s">
        <v>135</v>
      </c>
      <c r="C11" t="s">
        <v>90</v>
      </c>
      <c r="D11" t="s">
        <v>227</v>
      </c>
      <c r="E11" t="s">
        <v>253</v>
      </c>
    </row>
    <row r="12" spans="1:5" x14ac:dyDescent="0.2">
      <c r="A12">
        <v>2</v>
      </c>
      <c r="B12" t="s">
        <v>136</v>
      </c>
      <c r="C12" t="s">
        <v>91</v>
      </c>
      <c r="D12" s="27" t="s">
        <v>227</v>
      </c>
      <c r="E12" s="27" t="s">
        <v>253</v>
      </c>
    </row>
    <row r="13" spans="1:5" x14ac:dyDescent="0.2">
      <c r="A13">
        <v>2</v>
      </c>
      <c r="B13" t="s">
        <v>137</v>
      </c>
      <c r="C13" t="s">
        <v>92</v>
      </c>
      <c r="D13" s="27" t="s">
        <v>217</v>
      </c>
      <c r="E13" s="27" t="s">
        <v>253</v>
      </c>
    </row>
    <row r="14" spans="1:5" x14ac:dyDescent="0.2">
      <c r="A14">
        <v>2</v>
      </c>
      <c r="B14" t="s">
        <v>138</v>
      </c>
      <c r="C14" t="s">
        <v>94</v>
      </c>
      <c r="D14" s="27" t="s">
        <v>217</v>
      </c>
      <c r="E14" s="27" t="s">
        <v>253</v>
      </c>
    </row>
    <row r="15" spans="1:5" x14ac:dyDescent="0.2">
      <c r="A15">
        <v>2</v>
      </c>
      <c r="B15" t="s">
        <v>139</v>
      </c>
      <c r="C15" t="s">
        <v>188</v>
      </c>
      <c r="D15" s="27" t="s">
        <v>212</v>
      </c>
      <c r="E15" s="27" t="s">
        <v>253</v>
      </c>
    </row>
    <row r="16" spans="1:5" x14ac:dyDescent="0.2">
      <c r="A16">
        <v>2</v>
      </c>
      <c r="B16" t="s">
        <v>140</v>
      </c>
      <c r="C16" t="s">
        <v>95</v>
      </c>
      <c r="D16" s="27" t="s">
        <v>212</v>
      </c>
      <c r="E16" s="27" t="s">
        <v>253</v>
      </c>
    </row>
    <row r="17" spans="1:5" x14ac:dyDescent="0.2">
      <c r="A17">
        <v>2</v>
      </c>
      <c r="B17" t="s">
        <v>141</v>
      </c>
      <c r="C17" t="s">
        <v>96</v>
      </c>
      <c r="D17" s="27" t="s">
        <v>227</v>
      </c>
      <c r="E17" s="27" t="s">
        <v>253</v>
      </c>
    </row>
    <row r="18" spans="1:5" x14ac:dyDescent="0.2">
      <c r="A18">
        <v>2</v>
      </c>
      <c r="B18" t="s">
        <v>142</v>
      </c>
      <c r="C18" t="s">
        <v>195</v>
      </c>
      <c r="D18" s="27" t="s">
        <v>224</v>
      </c>
      <c r="E18" s="27" t="s">
        <v>253</v>
      </c>
    </row>
    <row r="19" spans="1:5" x14ac:dyDescent="0.2">
      <c r="A19">
        <v>2</v>
      </c>
      <c r="B19" t="s">
        <v>143</v>
      </c>
      <c r="C19" t="s">
        <v>97</v>
      </c>
      <c r="D19" s="27" t="s">
        <v>224</v>
      </c>
      <c r="E19" s="27" t="s">
        <v>253</v>
      </c>
    </row>
    <row r="20" spans="1:5" x14ac:dyDescent="0.2">
      <c r="A20">
        <v>2</v>
      </c>
      <c r="B20" t="s">
        <v>144</v>
      </c>
      <c r="C20" t="s">
        <v>98</v>
      </c>
      <c r="D20" s="27" t="s">
        <v>230</v>
      </c>
      <c r="E20" s="27" t="s">
        <v>253</v>
      </c>
    </row>
    <row r="21" spans="1:5" x14ac:dyDescent="0.2">
      <c r="A21">
        <v>2</v>
      </c>
      <c r="B21" t="s">
        <v>145</v>
      </c>
      <c r="C21" t="s">
        <v>99</v>
      </c>
      <c r="D21" s="27" t="s">
        <v>230</v>
      </c>
      <c r="E21" s="27" t="s">
        <v>253</v>
      </c>
    </row>
    <row r="22" spans="1:5" x14ac:dyDescent="0.2">
      <c r="A22">
        <v>3</v>
      </c>
      <c r="B22" t="s">
        <v>146</v>
      </c>
      <c r="C22" t="s">
        <v>100</v>
      </c>
      <c r="D22" s="27" t="s">
        <v>212</v>
      </c>
      <c r="E22" s="27" t="s">
        <v>253</v>
      </c>
    </row>
    <row r="23" spans="1:5" x14ac:dyDescent="0.2">
      <c r="A23">
        <v>4</v>
      </c>
      <c r="B23" t="s">
        <v>147</v>
      </c>
      <c r="C23" t="s">
        <v>103</v>
      </c>
      <c r="D23" s="27" t="s">
        <v>230</v>
      </c>
      <c r="E23" s="27" t="s">
        <v>253</v>
      </c>
    </row>
    <row r="24" spans="1:5" x14ac:dyDescent="0.2">
      <c r="A24">
        <v>3</v>
      </c>
      <c r="B24" t="s">
        <v>148</v>
      </c>
      <c r="C24" t="s">
        <v>104</v>
      </c>
      <c r="D24" t="s">
        <v>212</v>
      </c>
      <c r="E24" t="s">
        <v>253</v>
      </c>
    </row>
    <row r="25" spans="1:5" x14ac:dyDescent="0.2">
      <c r="A25">
        <v>3</v>
      </c>
      <c r="B25" t="s">
        <v>149</v>
      </c>
      <c r="C25" t="s">
        <v>105</v>
      </c>
      <c r="D25" t="s">
        <v>230</v>
      </c>
      <c r="E25" t="s">
        <v>253</v>
      </c>
    </row>
    <row r="26" spans="1:5" x14ac:dyDescent="0.2">
      <c r="A26">
        <v>3</v>
      </c>
      <c r="B26" t="s">
        <v>150</v>
      </c>
      <c r="C26" t="s">
        <v>106</v>
      </c>
      <c r="D26" t="s">
        <v>227</v>
      </c>
      <c r="E26" t="s">
        <v>253</v>
      </c>
    </row>
    <row r="27" spans="1:5" x14ac:dyDescent="0.2">
      <c r="A27">
        <v>4</v>
      </c>
      <c r="B27" t="s">
        <v>151</v>
      </c>
      <c r="C27" t="s">
        <v>107</v>
      </c>
      <c r="D27" t="s">
        <v>212</v>
      </c>
      <c r="E27" t="s">
        <v>253</v>
      </c>
    </row>
    <row r="28" spans="1:5" x14ac:dyDescent="0.2">
      <c r="A28">
        <v>4</v>
      </c>
      <c r="B28" t="s">
        <v>152</v>
      </c>
      <c r="C28" t="s">
        <v>108</v>
      </c>
      <c r="D28" t="s">
        <v>230</v>
      </c>
      <c r="E28" s="27" t="s">
        <v>253</v>
      </c>
    </row>
    <row r="29" spans="1:5" x14ac:dyDescent="0.2">
      <c r="A29">
        <v>3</v>
      </c>
      <c r="B29" t="s">
        <v>153</v>
      </c>
      <c r="C29" t="s">
        <v>109</v>
      </c>
      <c r="D29" t="s">
        <v>227</v>
      </c>
      <c r="E29" t="s">
        <v>253</v>
      </c>
    </row>
    <row r="30" spans="1:5" x14ac:dyDescent="0.2">
      <c r="A30">
        <v>3</v>
      </c>
      <c r="B30" t="s">
        <v>154</v>
      </c>
      <c r="C30" t="s">
        <v>110</v>
      </c>
      <c r="D30" t="s">
        <v>224</v>
      </c>
      <c r="E30" t="s">
        <v>253</v>
      </c>
    </row>
    <row r="31" spans="1:5" x14ac:dyDescent="0.2">
      <c r="A31">
        <v>3</v>
      </c>
      <c r="B31" t="s">
        <v>155</v>
      </c>
      <c r="C31" t="s">
        <v>111</v>
      </c>
      <c r="D31" t="s">
        <v>224</v>
      </c>
      <c r="E31" t="s">
        <v>253</v>
      </c>
    </row>
    <row r="32" spans="1:5" x14ac:dyDescent="0.2">
      <c r="A32">
        <v>3</v>
      </c>
      <c r="B32" t="s">
        <v>156</v>
      </c>
      <c r="C32" t="s">
        <v>112</v>
      </c>
      <c r="D32" t="s">
        <v>217</v>
      </c>
      <c r="E32" t="s">
        <v>253</v>
      </c>
    </row>
    <row r="33" spans="1:5" x14ac:dyDescent="0.2">
      <c r="A33">
        <v>3</v>
      </c>
      <c r="B33" t="s">
        <v>157</v>
      </c>
      <c r="C33" t="s">
        <v>113</v>
      </c>
      <c r="D33" t="s">
        <v>217</v>
      </c>
      <c r="E33" t="s">
        <v>253</v>
      </c>
    </row>
    <row r="34" spans="1:5" x14ac:dyDescent="0.2">
      <c r="A34">
        <v>3</v>
      </c>
      <c r="B34" t="s">
        <v>158</v>
      </c>
      <c r="C34" t="s">
        <v>114</v>
      </c>
      <c r="D34" t="s">
        <v>230</v>
      </c>
      <c r="E34" t="s">
        <v>253</v>
      </c>
    </row>
    <row r="35" spans="1:5" x14ac:dyDescent="0.2">
      <c r="A35">
        <v>4</v>
      </c>
      <c r="B35" t="s">
        <v>159</v>
      </c>
      <c r="C35" t="s">
        <v>124</v>
      </c>
      <c r="D35" t="s">
        <v>217</v>
      </c>
      <c r="E35" s="27" t="s">
        <v>253</v>
      </c>
    </row>
    <row r="36" spans="1:5" x14ac:dyDescent="0.2">
      <c r="A36">
        <v>4</v>
      </c>
      <c r="B36" t="s">
        <v>160</v>
      </c>
      <c r="C36" t="s">
        <v>115</v>
      </c>
      <c r="D36" t="s">
        <v>217</v>
      </c>
      <c r="E36" s="27" t="s">
        <v>253</v>
      </c>
    </row>
    <row r="37" spans="1:5" x14ac:dyDescent="0.2">
      <c r="A37">
        <v>4</v>
      </c>
      <c r="B37" t="s">
        <v>161</v>
      </c>
      <c r="C37" t="s">
        <v>116</v>
      </c>
      <c r="D37" t="s">
        <v>224</v>
      </c>
      <c r="E37" s="27" t="s">
        <v>253</v>
      </c>
    </row>
    <row r="38" spans="1:5" x14ac:dyDescent="0.2">
      <c r="A38">
        <v>4</v>
      </c>
      <c r="B38" t="s">
        <v>162</v>
      </c>
      <c r="C38" t="s">
        <v>117</v>
      </c>
      <c r="D38" t="s">
        <v>224</v>
      </c>
      <c r="E38" s="27" t="s">
        <v>253</v>
      </c>
    </row>
    <row r="39" spans="1:5" x14ac:dyDescent="0.2">
      <c r="A39">
        <v>4</v>
      </c>
      <c r="B39" t="s">
        <v>163</v>
      </c>
      <c r="C39" t="s">
        <v>118</v>
      </c>
      <c r="D39" t="s">
        <v>227</v>
      </c>
      <c r="E39" s="27" t="s">
        <v>253</v>
      </c>
    </row>
    <row r="40" spans="1:5" x14ac:dyDescent="0.2">
      <c r="A40">
        <v>4</v>
      </c>
      <c r="B40" t="s">
        <v>164</v>
      </c>
      <c r="C40" t="s">
        <v>119</v>
      </c>
      <c r="D40" t="s">
        <v>227</v>
      </c>
      <c r="E40" s="27" t="s">
        <v>253</v>
      </c>
    </row>
    <row r="41" spans="1:5" x14ac:dyDescent="0.2">
      <c r="B41" t="s">
        <v>165</v>
      </c>
      <c r="C41" t="s">
        <v>120</v>
      </c>
    </row>
    <row r="42" spans="1:5" x14ac:dyDescent="0.2">
      <c r="B42" t="s">
        <v>166</v>
      </c>
      <c r="C42" t="s">
        <v>122</v>
      </c>
    </row>
    <row r="43" spans="1:5" x14ac:dyDescent="0.2">
      <c r="A43">
        <v>4</v>
      </c>
      <c r="B43" t="s">
        <v>167</v>
      </c>
      <c r="C43" t="s">
        <v>123</v>
      </c>
      <c r="D43" t="s">
        <v>212</v>
      </c>
      <c r="E43" t="s">
        <v>253</v>
      </c>
    </row>
  </sheetData>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topLeftCell="A10" zoomScale="150" workbookViewId="0">
      <selection activeCell="G17" sqref="G17"/>
    </sheetView>
  </sheetViews>
  <sheetFormatPr defaultColWidth="10.81640625" defaultRowHeight="12.6" x14ac:dyDescent="0.2"/>
  <cols>
    <col min="1" max="1" width="10.81640625" style="7"/>
    <col min="2" max="2" width="9.453125" customWidth="1"/>
    <col min="3" max="3" width="15.81640625" bestFit="1" customWidth="1"/>
    <col min="4" max="4" width="12.36328125" customWidth="1"/>
    <col min="5" max="5" width="6.81640625" customWidth="1"/>
    <col min="6" max="6" width="12.453125" style="9" customWidth="1"/>
  </cols>
  <sheetData>
    <row r="1" spans="1:7" x14ac:dyDescent="0.2">
      <c r="A1" s="7" t="s">
        <v>176</v>
      </c>
    </row>
    <row r="2" spans="1:7" x14ac:dyDescent="0.2">
      <c r="A2" s="7" t="s">
        <v>177</v>
      </c>
    </row>
    <row r="3" spans="1:7" x14ac:dyDescent="0.2">
      <c r="A3" s="7" t="s">
        <v>178</v>
      </c>
    </row>
    <row r="5" spans="1:7" x14ac:dyDescent="0.2">
      <c r="A5" s="7" t="s">
        <v>185</v>
      </c>
    </row>
    <row r="6" spans="1:7" x14ac:dyDescent="0.2">
      <c r="A6" s="7" t="s">
        <v>186</v>
      </c>
    </row>
    <row r="8" spans="1:7" x14ac:dyDescent="0.2">
      <c r="A8" s="7" t="s">
        <v>187</v>
      </c>
    </row>
    <row r="14" spans="1:7" s="4" customFormat="1" x14ac:dyDescent="0.2">
      <c r="A14" s="4" t="s">
        <v>179</v>
      </c>
      <c r="B14" s="3" t="s">
        <v>3</v>
      </c>
      <c r="C14" s="4" t="s">
        <v>4</v>
      </c>
      <c r="D14" s="4" t="s">
        <v>5</v>
      </c>
      <c r="E14" s="4" t="s">
        <v>25</v>
      </c>
      <c r="F14" s="4" t="s">
        <v>27</v>
      </c>
      <c r="G14" s="8" t="s">
        <v>26</v>
      </c>
    </row>
    <row r="15" spans="1:7" x14ac:dyDescent="0.2">
      <c r="A15" t="s">
        <v>180</v>
      </c>
      <c r="B15" s="13">
        <v>41065</v>
      </c>
      <c r="C15" s="14">
        <v>24</v>
      </c>
      <c r="E15" s="14">
        <v>0</v>
      </c>
      <c r="F15" s="14"/>
      <c r="G15" s="9"/>
    </row>
    <row r="16" spans="1:7" x14ac:dyDescent="0.2">
      <c r="A16" t="s">
        <v>181</v>
      </c>
      <c r="B16" s="13">
        <v>41078</v>
      </c>
      <c r="C16" s="14">
        <v>18</v>
      </c>
      <c r="D16">
        <f>C15-C16</f>
        <v>6</v>
      </c>
      <c r="E16" s="14">
        <v>250</v>
      </c>
      <c r="F16" s="14">
        <v>120</v>
      </c>
      <c r="G16" s="9">
        <f>(E16-E15)/F16*60</f>
        <v>125.00000000000001</v>
      </c>
    </row>
    <row r="17" spans="1:7" x14ac:dyDescent="0.2">
      <c r="A17" s="7" t="s">
        <v>182</v>
      </c>
      <c r="B17" s="13">
        <v>41092</v>
      </c>
      <c r="C17" s="14">
        <v>12</v>
      </c>
      <c r="D17">
        <f>C16-C17</f>
        <v>6</v>
      </c>
      <c r="E17" s="14">
        <v>480</v>
      </c>
      <c r="F17" s="15">
        <v>135</v>
      </c>
      <c r="G17" s="9">
        <f>(E17-E16)/F17*60</f>
        <v>102.22222222222223</v>
      </c>
    </row>
    <row r="18" spans="1:7" x14ac:dyDescent="0.2">
      <c r="A18" s="7" t="s">
        <v>183</v>
      </c>
      <c r="B18" s="13">
        <v>41106</v>
      </c>
      <c r="C18" s="14">
        <v>6</v>
      </c>
      <c r="D18">
        <f>C17-C18</f>
        <v>6</v>
      </c>
      <c r="E18" s="14">
        <v>740</v>
      </c>
      <c r="F18" s="15">
        <v>160</v>
      </c>
      <c r="G18" s="9">
        <f>(E18-E17)/F18*60</f>
        <v>97.5</v>
      </c>
    </row>
    <row r="19" spans="1:7" x14ac:dyDescent="0.2">
      <c r="A19" s="7" t="s">
        <v>184</v>
      </c>
      <c r="B19" s="13">
        <v>41120</v>
      </c>
      <c r="C19" s="14">
        <v>0</v>
      </c>
      <c r="D19">
        <f>C18-C19</f>
        <v>6</v>
      </c>
      <c r="E19" s="14">
        <v>1100</v>
      </c>
      <c r="F19" s="15">
        <v>145</v>
      </c>
      <c r="G19" s="9">
        <f>(E19-E18)/F19*60</f>
        <v>148.9655172413793</v>
      </c>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6"/>
  <sheetViews>
    <sheetView zoomScale="150" workbookViewId="0">
      <selection activeCell="A6" sqref="A6"/>
    </sheetView>
  </sheetViews>
  <sheetFormatPr defaultColWidth="10.81640625" defaultRowHeight="12.6" x14ac:dyDescent="0.2"/>
  <cols>
    <col min="1" max="1" width="10.81640625" style="2"/>
    <col min="2" max="2" width="16.6328125" customWidth="1"/>
    <col min="3" max="3" width="12.453125" customWidth="1"/>
    <col min="4" max="4" width="7.1796875" customWidth="1"/>
    <col min="5" max="5" width="6.81640625" customWidth="1"/>
    <col min="6" max="6" width="12.453125" style="9" customWidth="1"/>
  </cols>
  <sheetData>
    <row r="1" spans="1:6" s="4" customFormat="1" x14ac:dyDescent="0.2">
      <c r="A1" s="3" t="s">
        <v>3</v>
      </c>
      <c r="B1" s="4" t="s">
        <v>4</v>
      </c>
      <c r="C1" s="4" t="s">
        <v>5</v>
      </c>
      <c r="D1" s="4" t="s">
        <v>25</v>
      </c>
      <c r="E1" s="4" t="s">
        <v>27</v>
      </c>
      <c r="F1" s="8" t="s">
        <v>26</v>
      </c>
    </row>
    <row r="2" spans="1:6" x14ac:dyDescent="0.2">
      <c r="A2" s="2">
        <v>42406</v>
      </c>
      <c r="B2">
        <v>40</v>
      </c>
      <c r="C2">
        <v>0</v>
      </c>
      <c r="D2">
        <v>0</v>
      </c>
      <c r="E2">
        <v>0</v>
      </c>
      <c r="F2" s="9">
        <v>0</v>
      </c>
    </row>
    <row r="3" spans="1:6" x14ac:dyDescent="0.2">
      <c r="A3" s="2">
        <v>42422</v>
      </c>
      <c r="B3">
        <v>30</v>
      </c>
      <c r="C3">
        <v>10</v>
      </c>
      <c r="D3">
        <v>450</v>
      </c>
      <c r="E3">
        <v>436</v>
      </c>
      <c r="F3" s="9">
        <f>D3/E3 * 60</f>
        <v>61.926605504587151</v>
      </c>
    </row>
    <row r="4" spans="1:6" x14ac:dyDescent="0.2">
      <c r="A4" s="2">
        <v>42436</v>
      </c>
      <c r="B4">
        <v>20</v>
      </c>
      <c r="C4">
        <v>20</v>
      </c>
      <c r="D4">
        <f>349+450</f>
        <v>799</v>
      </c>
      <c r="E4">
        <v>633</v>
      </c>
      <c r="F4" s="9">
        <f>(D4-D3)/E4 * 60</f>
        <v>33.080568720379148</v>
      </c>
    </row>
    <row r="5" spans="1:6" x14ac:dyDescent="0.2">
      <c r="A5" s="2">
        <v>42457</v>
      </c>
      <c r="B5">
        <v>10</v>
      </c>
      <c r="C5">
        <v>30</v>
      </c>
      <c r="D5">
        <f>D4+211</f>
        <v>1010</v>
      </c>
      <c r="E5">
        <f>E4+294</f>
        <v>927</v>
      </c>
      <c r="F5" s="9">
        <f>(D5-D4)/E5 * 60</f>
        <v>13.656957928802589</v>
      </c>
    </row>
    <row r="6" spans="1:6" x14ac:dyDescent="0.2">
      <c r="A6" s="2">
        <v>42471</v>
      </c>
      <c r="B6">
        <v>0</v>
      </c>
      <c r="C6">
        <v>40</v>
      </c>
      <c r="D6">
        <f>D5+258</f>
        <v>1268</v>
      </c>
      <c r="E6">
        <f>E5+248</f>
        <v>1175</v>
      </c>
      <c r="F6" s="9">
        <f>(D6-D5)/E6*60</f>
        <v>13.174468085106383</v>
      </c>
    </row>
  </sheetData>
  <phoneticPr fontId="2" type="noConversion"/>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1"/>
  <sheetViews>
    <sheetView topLeftCell="B1" zoomScaleNormal="100" workbookViewId="0">
      <selection activeCell="E22" sqref="E22"/>
    </sheetView>
  </sheetViews>
  <sheetFormatPr defaultColWidth="10.81640625" defaultRowHeight="12.6" x14ac:dyDescent="0.2"/>
  <cols>
    <col min="1" max="1" width="7.6328125" customWidth="1"/>
    <col min="2" max="2" width="24.453125" style="1" customWidth="1"/>
    <col min="3" max="3" width="7.36328125" bestFit="1" customWidth="1"/>
    <col min="4" max="4" width="7" bestFit="1" customWidth="1"/>
    <col min="5" max="5" width="6.81640625" customWidth="1"/>
    <col min="6" max="6" width="9.1796875" bestFit="1" customWidth="1"/>
    <col min="7" max="7" width="8.453125" bestFit="1" customWidth="1"/>
    <col min="8" max="8" width="9.36328125" bestFit="1" customWidth="1"/>
    <col min="9" max="9" width="11" style="6" bestFit="1" customWidth="1"/>
    <col min="11" max="11" width="11.453125" style="17" bestFit="1" customWidth="1"/>
    <col min="12" max="12" width="19.1796875" style="17" bestFit="1" customWidth="1"/>
    <col min="13" max="13" width="13" style="17" bestFit="1" customWidth="1"/>
    <col min="14" max="14" width="1.81640625" style="17" customWidth="1"/>
    <col min="15" max="15" width="10.1796875" style="17" bestFit="1" customWidth="1"/>
    <col min="16" max="16" width="16.453125" style="17" bestFit="1" customWidth="1"/>
    <col min="17" max="17" width="10.1796875" style="17" bestFit="1" customWidth="1"/>
  </cols>
  <sheetData>
    <row r="1" spans="1:17" x14ac:dyDescent="0.2">
      <c r="A1" s="4" t="s">
        <v>12</v>
      </c>
      <c r="B1" s="5" t="s">
        <v>13</v>
      </c>
      <c r="C1" s="4" t="s">
        <v>14</v>
      </c>
      <c r="D1" s="4" t="s">
        <v>15</v>
      </c>
      <c r="E1" s="10" t="s">
        <v>16</v>
      </c>
      <c r="F1" s="10" t="s">
        <v>17</v>
      </c>
      <c r="G1" s="10" t="s">
        <v>18</v>
      </c>
      <c r="H1" s="10" t="s">
        <v>19</v>
      </c>
      <c r="I1" s="11" t="s">
        <v>20</v>
      </c>
      <c r="K1" s="16" t="s">
        <v>196</v>
      </c>
      <c r="L1" s="16" t="s">
        <v>201</v>
      </c>
      <c r="M1" s="16" t="s">
        <v>202</v>
      </c>
      <c r="O1" s="16" t="s">
        <v>200</v>
      </c>
      <c r="P1" s="16" t="s">
        <v>203</v>
      </c>
      <c r="Q1" s="16" t="s">
        <v>204</v>
      </c>
    </row>
    <row r="2" spans="1:17" x14ac:dyDescent="0.2">
      <c r="A2" t="s">
        <v>128</v>
      </c>
      <c r="B2" s="1" t="s">
        <v>81</v>
      </c>
      <c r="C2" t="s">
        <v>30</v>
      </c>
      <c r="D2" t="s">
        <v>34</v>
      </c>
      <c r="E2">
        <v>150</v>
      </c>
      <c r="F2">
        <v>60</v>
      </c>
      <c r="G2">
        <v>120</v>
      </c>
      <c r="H2">
        <v>90</v>
      </c>
      <c r="I2" s="6">
        <v>40444</v>
      </c>
      <c r="K2" s="18" t="s">
        <v>197</v>
      </c>
      <c r="L2" s="18" t="s">
        <v>198</v>
      </c>
      <c r="M2" s="18" t="s">
        <v>199</v>
      </c>
      <c r="O2" s="18" t="s">
        <v>210</v>
      </c>
      <c r="P2" s="18" t="s">
        <v>205</v>
      </c>
      <c r="Q2" s="18" t="s">
        <v>206</v>
      </c>
    </row>
    <row r="4" spans="1:17" x14ac:dyDescent="0.2">
      <c r="A4" t="s">
        <v>168</v>
      </c>
      <c r="B4" s="1" t="s">
        <v>36</v>
      </c>
      <c r="C4" t="s">
        <v>30</v>
      </c>
    </row>
    <row r="5" spans="1:17" x14ac:dyDescent="0.2">
      <c r="A5" t="s">
        <v>169</v>
      </c>
      <c r="B5" s="1" t="s">
        <v>37</v>
      </c>
      <c r="C5" t="s">
        <v>30</v>
      </c>
    </row>
    <row r="6" spans="1:17" ht="25.2" x14ac:dyDescent="0.2">
      <c r="A6" t="s">
        <v>170</v>
      </c>
      <c r="B6" s="1" t="s">
        <v>38</v>
      </c>
      <c r="C6" t="s">
        <v>30</v>
      </c>
    </row>
    <row r="8" spans="1:17" x14ac:dyDescent="0.2">
      <c r="A8" t="s">
        <v>130</v>
      </c>
      <c r="B8" s="1" t="s">
        <v>84</v>
      </c>
      <c r="C8" t="s">
        <v>31</v>
      </c>
      <c r="D8" t="s">
        <v>39</v>
      </c>
      <c r="E8">
        <v>200</v>
      </c>
      <c r="F8">
        <v>120</v>
      </c>
      <c r="K8" s="18" t="s">
        <v>197</v>
      </c>
      <c r="L8" s="18" t="s">
        <v>207</v>
      </c>
      <c r="M8" s="18" t="s">
        <v>199</v>
      </c>
      <c r="O8" s="18" t="s">
        <v>211</v>
      </c>
      <c r="P8" s="18" t="s">
        <v>208</v>
      </c>
      <c r="Q8" s="18" t="s">
        <v>209</v>
      </c>
    </row>
    <row r="10" spans="1:17" ht="25.2" x14ac:dyDescent="0.2">
      <c r="A10" t="s">
        <v>171</v>
      </c>
      <c r="B10" s="1" t="s">
        <v>40</v>
      </c>
      <c r="C10" t="s">
        <v>28</v>
      </c>
      <c r="D10" t="s">
        <v>2</v>
      </c>
    </row>
    <row r="11" spans="1:17" x14ac:dyDescent="0.2">
      <c r="A11" t="s">
        <v>172</v>
      </c>
      <c r="B11" s="1" t="s">
        <v>0</v>
      </c>
      <c r="C11" t="s">
        <v>31</v>
      </c>
    </row>
    <row r="12" spans="1:17" ht="25.2" x14ac:dyDescent="0.2">
      <c r="A12" t="s">
        <v>173</v>
      </c>
      <c r="B12" s="1" t="s">
        <v>1</v>
      </c>
      <c r="C12" t="s">
        <v>29</v>
      </c>
    </row>
    <row r="14" spans="1:17" x14ac:dyDescent="0.2">
      <c r="B14" s="5" t="s">
        <v>41</v>
      </c>
    </row>
    <row r="15" spans="1:17" x14ac:dyDescent="0.2">
      <c r="B15" s="5"/>
      <c r="I15" s="7"/>
    </row>
    <row r="16" spans="1:17" x14ac:dyDescent="0.2">
      <c r="B16" s="5" t="s">
        <v>42</v>
      </c>
    </row>
    <row r="17" spans="2:2" x14ac:dyDescent="0.2">
      <c r="B17" s="1" t="s">
        <v>46</v>
      </c>
    </row>
    <row r="18" spans="2:2" x14ac:dyDescent="0.2">
      <c r="B18" s="1" t="s">
        <v>48</v>
      </c>
    </row>
    <row r="20" spans="2:2" x14ac:dyDescent="0.2">
      <c r="B20" s="5" t="s">
        <v>43</v>
      </c>
    </row>
    <row r="21" spans="2:2" ht="25.2" x14ac:dyDescent="0.2">
      <c r="B21" s="1" t="s">
        <v>47</v>
      </c>
    </row>
  </sheetData>
  <phoneticPr fontId="2" type="noConversion"/>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36"/>
  <sheetViews>
    <sheetView zoomScale="85" zoomScaleNormal="85" workbookViewId="0">
      <selection activeCell="G35" sqref="G35"/>
    </sheetView>
  </sheetViews>
  <sheetFormatPr defaultColWidth="10.81640625" defaultRowHeight="12.6" x14ac:dyDescent="0.2"/>
  <cols>
    <col min="1" max="1" width="8.1796875" bestFit="1" customWidth="1"/>
    <col min="2" max="2" width="27.36328125" customWidth="1"/>
    <col min="3" max="3" width="6.6328125" bestFit="1" customWidth="1"/>
    <col min="4" max="4" width="15.6328125" customWidth="1"/>
    <col min="5" max="5" width="7.6328125" bestFit="1" customWidth="1"/>
    <col min="6" max="6" width="8.36328125" bestFit="1" customWidth="1"/>
    <col min="7" max="7" width="7.6328125" bestFit="1" customWidth="1"/>
    <col min="8" max="8" width="8.453125" bestFit="1" customWidth="1"/>
    <col min="9" max="9" width="10.1796875" bestFit="1" customWidth="1"/>
    <col min="11" max="11" width="18.36328125" customWidth="1"/>
    <col min="12" max="12" width="14.81640625" bestFit="1" customWidth="1"/>
    <col min="13" max="13" width="11.81640625" bestFit="1" customWidth="1"/>
    <col min="14" max="14" width="2" customWidth="1"/>
    <col min="15" max="15" width="10.6328125" bestFit="1" customWidth="1"/>
    <col min="16" max="16" width="12.6328125" bestFit="1" customWidth="1"/>
    <col min="17" max="17" width="9.1796875" bestFit="1" customWidth="1"/>
  </cols>
  <sheetData>
    <row r="1" spans="1:17" x14ac:dyDescent="0.2">
      <c r="A1" s="4" t="s">
        <v>12</v>
      </c>
      <c r="B1" s="5" t="s">
        <v>13</v>
      </c>
      <c r="C1" s="4" t="s">
        <v>14</v>
      </c>
      <c r="D1" s="4" t="s">
        <v>15</v>
      </c>
      <c r="E1" s="10" t="s">
        <v>16</v>
      </c>
      <c r="F1" s="10" t="s">
        <v>17</v>
      </c>
      <c r="G1" s="10" t="s">
        <v>18</v>
      </c>
      <c r="H1" s="10" t="s">
        <v>19</v>
      </c>
      <c r="I1" s="10" t="s">
        <v>20</v>
      </c>
      <c r="K1" s="16" t="s">
        <v>196</v>
      </c>
      <c r="L1" s="16" t="s">
        <v>201</v>
      </c>
      <c r="M1" s="16" t="s">
        <v>202</v>
      </c>
      <c r="N1" s="17"/>
      <c r="O1" s="16" t="s">
        <v>200</v>
      </c>
      <c r="P1" s="16" t="s">
        <v>203</v>
      </c>
      <c r="Q1" s="16" t="s">
        <v>204</v>
      </c>
    </row>
    <row r="2" spans="1:17" x14ac:dyDescent="0.2">
      <c r="A2" t="s">
        <v>126</v>
      </c>
      <c r="B2" t="s">
        <v>174</v>
      </c>
      <c r="C2" t="s">
        <v>230</v>
      </c>
      <c r="D2" t="s">
        <v>238</v>
      </c>
      <c r="E2">
        <v>30</v>
      </c>
      <c r="F2">
        <v>60</v>
      </c>
      <c r="G2">
        <v>31</v>
      </c>
      <c r="H2">
        <v>35</v>
      </c>
      <c r="I2" s="20">
        <v>42422</v>
      </c>
      <c r="K2" t="s">
        <v>239</v>
      </c>
      <c r="L2" s="18" t="s">
        <v>263</v>
      </c>
      <c r="M2" s="18" t="s">
        <v>266</v>
      </c>
      <c r="N2" s="17"/>
      <c r="O2" s="18" t="s">
        <v>260</v>
      </c>
      <c r="P2" t="s">
        <v>261</v>
      </c>
      <c r="Q2" s="24" t="s">
        <v>252</v>
      </c>
    </row>
    <row r="3" spans="1:17" x14ac:dyDescent="0.2">
      <c r="K3" s="17"/>
      <c r="L3" s="17"/>
      <c r="M3" s="17"/>
      <c r="N3" s="17"/>
      <c r="O3" s="17"/>
      <c r="P3" s="17"/>
      <c r="Q3" s="17"/>
    </row>
    <row r="4" spans="1:17" x14ac:dyDescent="0.2">
      <c r="K4" s="17"/>
      <c r="L4" s="17"/>
      <c r="M4" s="17"/>
      <c r="N4" s="17"/>
      <c r="O4" s="17"/>
      <c r="P4" s="17"/>
      <c r="Q4" s="17"/>
    </row>
    <row r="5" spans="1:17" x14ac:dyDescent="0.2">
      <c r="A5" t="s">
        <v>127</v>
      </c>
      <c r="B5" t="s">
        <v>82</v>
      </c>
      <c r="C5" t="s">
        <v>217</v>
      </c>
      <c r="D5" s="27" t="s">
        <v>238</v>
      </c>
      <c r="E5">
        <v>30</v>
      </c>
      <c r="F5">
        <v>90</v>
      </c>
      <c r="G5">
        <v>22</v>
      </c>
      <c r="H5">
        <v>32</v>
      </c>
      <c r="I5" s="20">
        <v>42421</v>
      </c>
      <c r="K5" t="s">
        <v>239</v>
      </c>
      <c r="L5" t="s">
        <v>254</v>
      </c>
      <c r="M5" s="17" t="s">
        <v>281</v>
      </c>
      <c r="N5" s="17"/>
      <c r="O5" t="s">
        <v>256</v>
      </c>
      <c r="P5" t="s">
        <v>258</v>
      </c>
      <c r="Q5" s="21" t="s">
        <v>252</v>
      </c>
    </row>
    <row r="6" spans="1:17" x14ac:dyDescent="0.2">
      <c r="K6" s="17"/>
      <c r="L6" s="17"/>
      <c r="M6" s="17"/>
      <c r="N6" s="17"/>
      <c r="O6" s="17"/>
      <c r="P6" s="17"/>
      <c r="Q6" s="17"/>
    </row>
    <row r="7" spans="1:17" x14ac:dyDescent="0.2">
      <c r="K7" s="17"/>
      <c r="L7" s="17"/>
      <c r="M7" s="17"/>
      <c r="N7" s="17"/>
      <c r="O7" s="17"/>
      <c r="P7" s="17"/>
      <c r="Q7" s="17"/>
    </row>
    <row r="8" spans="1:17" x14ac:dyDescent="0.2">
      <c r="A8" t="s">
        <v>128</v>
      </c>
      <c r="B8" t="s">
        <v>81</v>
      </c>
      <c r="C8" t="s">
        <v>217</v>
      </c>
      <c r="D8" s="27" t="s">
        <v>238</v>
      </c>
      <c r="E8">
        <v>30</v>
      </c>
      <c r="F8">
        <v>90</v>
      </c>
      <c r="G8">
        <v>14</v>
      </c>
      <c r="H8">
        <v>45</v>
      </c>
      <c r="I8" s="20">
        <v>42421</v>
      </c>
      <c r="K8" t="s">
        <v>239</v>
      </c>
      <c r="L8" t="s">
        <v>255</v>
      </c>
      <c r="M8" s="18" t="s">
        <v>280</v>
      </c>
      <c r="N8" s="17"/>
      <c r="O8" t="s">
        <v>257</v>
      </c>
      <c r="P8" t="s">
        <v>259</v>
      </c>
      <c r="Q8" s="21" t="s">
        <v>252</v>
      </c>
    </row>
    <row r="11" spans="1:17" x14ac:dyDescent="0.2">
      <c r="A11" t="s">
        <v>129</v>
      </c>
      <c r="B11" t="s">
        <v>83</v>
      </c>
      <c r="C11" t="s">
        <v>212</v>
      </c>
      <c r="D11" t="s">
        <v>238</v>
      </c>
      <c r="E11">
        <v>20</v>
      </c>
      <c r="F11">
        <v>60</v>
      </c>
      <c r="G11">
        <v>13</v>
      </c>
      <c r="H11">
        <v>30</v>
      </c>
      <c r="I11" s="20">
        <v>42422</v>
      </c>
      <c r="K11" t="s">
        <v>239</v>
      </c>
      <c r="L11" t="s">
        <v>267</v>
      </c>
      <c r="M11" t="s">
        <v>269</v>
      </c>
      <c r="O11" t="s">
        <v>271</v>
      </c>
      <c r="P11" t="s">
        <v>273</v>
      </c>
      <c r="Q11" s="21" t="s">
        <v>252</v>
      </c>
    </row>
    <row r="14" spans="1:17" x14ac:dyDescent="0.2">
      <c r="A14" t="s">
        <v>130</v>
      </c>
      <c r="B14" t="s">
        <v>84</v>
      </c>
      <c r="C14" t="s">
        <v>212</v>
      </c>
      <c r="D14" t="s">
        <v>238</v>
      </c>
      <c r="E14">
        <v>20</v>
      </c>
      <c r="F14">
        <v>60</v>
      </c>
      <c r="G14">
        <v>21</v>
      </c>
      <c r="H14">
        <v>40</v>
      </c>
      <c r="I14" s="20">
        <v>42422</v>
      </c>
      <c r="K14" t="s">
        <v>239</v>
      </c>
      <c r="L14" t="s">
        <v>268</v>
      </c>
      <c r="M14" t="s">
        <v>270</v>
      </c>
      <c r="O14" t="s">
        <v>272</v>
      </c>
      <c r="P14" t="s">
        <v>274</v>
      </c>
      <c r="Q14" s="21" t="s">
        <v>252</v>
      </c>
    </row>
    <row r="17" spans="1:17" x14ac:dyDescent="0.2">
      <c r="A17" t="s">
        <v>131</v>
      </c>
      <c r="B17" t="s">
        <v>85</v>
      </c>
      <c r="C17" t="s">
        <v>230</v>
      </c>
      <c r="D17" s="27" t="s">
        <v>238</v>
      </c>
      <c r="E17">
        <v>30</v>
      </c>
      <c r="F17">
        <v>90</v>
      </c>
      <c r="G17">
        <v>22</v>
      </c>
      <c r="H17">
        <v>40</v>
      </c>
      <c r="I17" s="20">
        <v>42422</v>
      </c>
      <c r="K17" t="s">
        <v>239</v>
      </c>
      <c r="L17" t="s">
        <v>262</v>
      </c>
      <c r="M17" t="s">
        <v>275</v>
      </c>
      <c r="O17" t="s">
        <v>264</v>
      </c>
      <c r="P17" t="s">
        <v>265</v>
      </c>
      <c r="Q17" s="23" t="s">
        <v>252</v>
      </c>
    </row>
    <row r="20" spans="1:17" x14ac:dyDescent="0.2">
      <c r="A20" t="s">
        <v>132</v>
      </c>
      <c r="B20" t="s">
        <v>86</v>
      </c>
      <c r="C20" t="s">
        <v>227</v>
      </c>
      <c r="D20" t="s">
        <v>238</v>
      </c>
      <c r="E20">
        <v>20</v>
      </c>
      <c r="F20">
        <v>30</v>
      </c>
      <c r="G20">
        <v>15</v>
      </c>
      <c r="H20">
        <v>31</v>
      </c>
      <c r="I20" s="20">
        <v>42419</v>
      </c>
      <c r="K20" t="s">
        <v>239</v>
      </c>
      <c r="L20" t="s">
        <v>240</v>
      </c>
      <c r="M20" t="s">
        <v>276</v>
      </c>
      <c r="O20" t="s">
        <v>244</v>
      </c>
      <c r="P20" t="s">
        <v>248</v>
      </c>
      <c r="Q20" s="21" t="s">
        <v>252</v>
      </c>
    </row>
    <row r="23" spans="1:17" x14ac:dyDescent="0.2">
      <c r="A23" t="s">
        <v>133</v>
      </c>
      <c r="B23" t="s">
        <v>175</v>
      </c>
      <c r="C23" t="s">
        <v>224</v>
      </c>
      <c r="D23" t="s">
        <v>238</v>
      </c>
      <c r="E23">
        <v>30</v>
      </c>
      <c r="F23">
        <v>100</v>
      </c>
      <c r="G23">
        <v>27</v>
      </c>
      <c r="H23">
        <v>87</v>
      </c>
      <c r="I23" s="20">
        <v>42419</v>
      </c>
      <c r="K23" t="s">
        <v>239</v>
      </c>
      <c r="L23" t="s">
        <v>241</v>
      </c>
      <c r="M23" t="s">
        <v>277</v>
      </c>
      <c r="O23" t="s">
        <v>245</v>
      </c>
      <c r="P23" t="s">
        <v>249</v>
      </c>
      <c r="Q23" s="22" t="s">
        <v>252</v>
      </c>
    </row>
    <row r="26" spans="1:17" x14ac:dyDescent="0.2">
      <c r="A26" t="s">
        <v>134</v>
      </c>
      <c r="B26" t="s">
        <v>88</v>
      </c>
      <c r="C26" t="s">
        <v>224</v>
      </c>
      <c r="D26" t="s">
        <v>238</v>
      </c>
      <c r="E26">
        <v>30</v>
      </c>
      <c r="F26">
        <v>100</v>
      </c>
      <c r="G26">
        <v>26</v>
      </c>
      <c r="H26">
        <v>73</v>
      </c>
      <c r="I26" s="20">
        <v>42419</v>
      </c>
      <c r="K26" t="s">
        <v>239</v>
      </c>
      <c r="L26" t="s">
        <v>242</v>
      </c>
      <c r="M26" t="s">
        <v>278</v>
      </c>
      <c r="O26" t="s">
        <v>246</v>
      </c>
      <c r="P26" t="s">
        <v>250</v>
      </c>
      <c r="Q26" s="22" t="s">
        <v>252</v>
      </c>
    </row>
    <row r="29" spans="1:17" x14ac:dyDescent="0.2">
      <c r="A29" t="s">
        <v>135</v>
      </c>
      <c r="B29" t="s">
        <v>90</v>
      </c>
      <c r="C29" t="s">
        <v>227</v>
      </c>
      <c r="D29" t="s">
        <v>238</v>
      </c>
      <c r="E29">
        <v>30</v>
      </c>
      <c r="F29">
        <v>45</v>
      </c>
      <c r="G29">
        <v>19</v>
      </c>
      <c r="H29">
        <v>23</v>
      </c>
      <c r="I29" s="20">
        <v>42419</v>
      </c>
      <c r="K29" t="s">
        <v>239</v>
      </c>
      <c r="L29" t="s">
        <v>243</v>
      </c>
      <c r="M29" t="s">
        <v>279</v>
      </c>
      <c r="O29" t="s">
        <v>247</v>
      </c>
      <c r="P29" t="s">
        <v>251</v>
      </c>
      <c r="Q29" s="22" t="s">
        <v>252</v>
      </c>
    </row>
    <row r="31" spans="1:17" x14ac:dyDescent="0.2">
      <c r="B31" s="4" t="s">
        <v>41</v>
      </c>
    </row>
    <row r="33" spans="2:4" x14ac:dyDescent="0.2">
      <c r="B33" s="4" t="s">
        <v>300</v>
      </c>
      <c r="D33" s="4" t="s">
        <v>43</v>
      </c>
    </row>
    <row r="34" spans="2:4" x14ac:dyDescent="0.2">
      <c r="B34" s="27" t="s">
        <v>303</v>
      </c>
      <c r="D34" s="27" t="s">
        <v>302</v>
      </c>
    </row>
    <row r="35" spans="2:4" x14ac:dyDescent="0.2">
      <c r="B35" s="27" t="s">
        <v>304</v>
      </c>
      <c r="D35" s="27" t="s">
        <v>306</v>
      </c>
    </row>
    <row r="36" spans="2:4" x14ac:dyDescent="0.2">
      <c r="B36" s="27" t="s">
        <v>305</v>
      </c>
      <c r="D36" s="27" t="s">
        <v>307</v>
      </c>
    </row>
  </sheetData>
  <phoneticPr fontId="2" type="noConversion"/>
  <pageMargins left="0.75" right="0.75" top="1" bottom="1" header="0.5" footer="0.5"/>
  <pageSetup orientation="portrait" horizontalDpi="4294967292" verticalDpi="4294967292"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23"/>
  <sheetViews>
    <sheetView zoomScale="130" zoomScaleNormal="130" workbookViewId="0">
      <selection activeCell="A13" sqref="A13:B23"/>
    </sheetView>
  </sheetViews>
  <sheetFormatPr defaultColWidth="10.81640625" defaultRowHeight="12.6" x14ac:dyDescent="0.2"/>
  <cols>
    <col min="1" max="1" width="8.6328125" customWidth="1"/>
    <col min="2" max="2" width="24.81640625" customWidth="1"/>
    <col min="4" max="4" width="21" customWidth="1"/>
    <col min="5" max="5" width="9.1796875" customWidth="1"/>
    <col min="6" max="7" width="8.453125" customWidth="1"/>
    <col min="10" max="10" width="9.36328125" customWidth="1"/>
    <col min="11" max="11" width="15.81640625" bestFit="1" customWidth="1"/>
    <col min="12" max="12" width="15.453125" customWidth="1"/>
    <col min="13" max="13" width="12.1796875" customWidth="1"/>
    <col min="14" max="14" width="2.6328125" customWidth="1"/>
    <col min="16" max="16" width="13.36328125" customWidth="1"/>
  </cols>
  <sheetData>
    <row r="1" spans="1:17" x14ac:dyDescent="0.2">
      <c r="A1" s="4" t="s">
        <v>6</v>
      </c>
      <c r="B1" s="5" t="s">
        <v>7</v>
      </c>
      <c r="C1" s="4" t="s">
        <v>8</v>
      </c>
      <c r="D1" s="4" t="s">
        <v>9</v>
      </c>
      <c r="E1" s="10" t="s">
        <v>301</v>
      </c>
      <c r="F1" s="10" t="s">
        <v>17</v>
      </c>
      <c r="G1" s="10" t="s">
        <v>10</v>
      </c>
      <c r="H1" s="10" t="s">
        <v>11</v>
      </c>
      <c r="I1" s="10" t="s">
        <v>20</v>
      </c>
      <c r="K1" s="16" t="s">
        <v>196</v>
      </c>
      <c r="L1" s="16" t="s">
        <v>201</v>
      </c>
      <c r="M1" s="16" t="s">
        <v>202</v>
      </c>
      <c r="N1" s="17"/>
      <c r="O1" s="16" t="s">
        <v>200</v>
      </c>
      <c r="P1" s="16" t="s">
        <v>203</v>
      </c>
      <c r="Q1" s="16" t="s">
        <v>204</v>
      </c>
    </row>
    <row r="2" spans="1:17" x14ac:dyDescent="0.2">
      <c r="A2" t="s">
        <v>136</v>
      </c>
      <c r="B2" t="s">
        <v>91</v>
      </c>
      <c r="C2" s="27" t="s">
        <v>227</v>
      </c>
      <c r="D2" s="27" t="s">
        <v>253</v>
      </c>
      <c r="E2">
        <v>25</v>
      </c>
      <c r="F2">
        <v>45</v>
      </c>
      <c r="G2">
        <v>96</v>
      </c>
      <c r="H2">
        <v>54</v>
      </c>
      <c r="I2" s="20">
        <v>42435</v>
      </c>
      <c r="K2" t="s">
        <v>239</v>
      </c>
      <c r="L2" t="s">
        <v>308</v>
      </c>
      <c r="M2" t="s">
        <v>341</v>
      </c>
      <c r="O2" t="s">
        <v>312</v>
      </c>
      <c r="P2" t="s">
        <v>316</v>
      </c>
      <c r="Q2" s="23" t="s">
        <v>320</v>
      </c>
    </row>
    <row r="3" spans="1:17" x14ac:dyDescent="0.2">
      <c r="A3" t="s">
        <v>137</v>
      </c>
      <c r="B3" t="s">
        <v>92</v>
      </c>
      <c r="C3" s="27" t="s">
        <v>217</v>
      </c>
      <c r="D3" s="27" t="s">
        <v>253</v>
      </c>
      <c r="E3">
        <v>20</v>
      </c>
      <c r="F3">
        <v>60</v>
      </c>
      <c r="G3">
        <v>27</v>
      </c>
      <c r="H3">
        <v>60</v>
      </c>
      <c r="I3" s="20">
        <v>42436</v>
      </c>
      <c r="K3" t="s">
        <v>239</v>
      </c>
      <c r="L3" t="s">
        <v>329</v>
      </c>
      <c r="M3" t="s">
        <v>342</v>
      </c>
      <c r="O3" t="s">
        <v>331</v>
      </c>
      <c r="P3" t="s">
        <v>333</v>
      </c>
      <c r="Q3" s="28" t="s">
        <v>320</v>
      </c>
    </row>
    <row r="4" spans="1:17" x14ac:dyDescent="0.2">
      <c r="A4" t="s">
        <v>138</v>
      </c>
      <c r="B4" t="s">
        <v>94</v>
      </c>
      <c r="C4" s="27" t="s">
        <v>217</v>
      </c>
      <c r="D4" s="27" t="s">
        <v>253</v>
      </c>
      <c r="E4">
        <v>30</v>
      </c>
      <c r="F4">
        <v>60</v>
      </c>
      <c r="G4">
        <v>26</v>
      </c>
      <c r="H4">
        <v>70</v>
      </c>
      <c r="I4" s="20">
        <v>42436</v>
      </c>
      <c r="K4" t="s">
        <v>239</v>
      </c>
      <c r="L4" t="s">
        <v>330</v>
      </c>
      <c r="M4" t="s">
        <v>343</v>
      </c>
      <c r="O4" t="s">
        <v>332</v>
      </c>
      <c r="P4" t="s">
        <v>334</v>
      </c>
      <c r="Q4" s="28" t="s">
        <v>320</v>
      </c>
    </row>
    <row r="5" spans="1:17" x14ac:dyDescent="0.2">
      <c r="A5" t="s">
        <v>139</v>
      </c>
      <c r="B5" t="s">
        <v>188</v>
      </c>
      <c r="C5" s="27" t="s">
        <v>212</v>
      </c>
      <c r="D5" s="27" t="s">
        <v>253</v>
      </c>
      <c r="E5">
        <v>20</v>
      </c>
      <c r="F5">
        <v>40</v>
      </c>
      <c r="G5">
        <f>397-376</f>
        <v>21</v>
      </c>
      <c r="H5">
        <v>60</v>
      </c>
      <c r="I5" s="13">
        <v>42436</v>
      </c>
      <c r="K5" t="s">
        <v>239</v>
      </c>
      <c r="L5" t="s">
        <v>321</v>
      </c>
      <c r="M5" t="s">
        <v>344</v>
      </c>
      <c r="O5" t="s">
        <v>325</v>
      </c>
      <c r="P5" t="s">
        <v>323</v>
      </c>
      <c r="Q5" s="23" t="s">
        <v>327</v>
      </c>
    </row>
    <row r="6" spans="1:17" x14ac:dyDescent="0.2">
      <c r="A6" t="s">
        <v>140</v>
      </c>
      <c r="B6" t="s">
        <v>95</v>
      </c>
      <c r="C6" s="27" t="s">
        <v>212</v>
      </c>
      <c r="D6" s="27" t="s">
        <v>253</v>
      </c>
      <c r="E6">
        <v>20</v>
      </c>
      <c r="F6">
        <v>30</v>
      </c>
      <c r="G6">
        <v>11</v>
      </c>
      <c r="H6">
        <v>60</v>
      </c>
      <c r="I6" s="13">
        <v>42436</v>
      </c>
      <c r="K6" t="s">
        <v>239</v>
      </c>
      <c r="L6" t="s">
        <v>322</v>
      </c>
      <c r="M6" t="s">
        <v>345</v>
      </c>
      <c r="O6" t="s">
        <v>324</v>
      </c>
      <c r="P6" t="s">
        <v>326</v>
      </c>
      <c r="Q6" s="28" t="s">
        <v>328</v>
      </c>
    </row>
    <row r="7" spans="1:17" x14ac:dyDescent="0.2">
      <c r="A7" t="s">
        <v>141</v>
      </c>
      <c r="B7" t="s">
        <v>96</v>
      </c>
      <c r="C7" s="27" t="s">
        <v>227</v>
      </c>
      <c r="D7" s="27" t="s">
        <v>253</v>
      </c>
      <c r="E7">
        <v>30</v>
      </c>
      <c r="F7">
        <v>60</v>
      </c>
      <c r="G7">
        <v>19</v>
      </c>
      <c r="H7">
        <v>27</v>
      </c>
      <c r="I7" s="20">
        <v>42435</v>
      </c>
      <c r="K7" t="s">
        <v>239</v>
      </c>
      <c r="L7" t="s">
        <v>309</v>
      </c>
      <c r="M7" t="s">
        <v>346</v>
      </c>
      <c r="O7" t="s">
        <v>313</v>
      </c>
      <c r="P7" t="s">
        <v>317</v>
      </c>
      <c r="Q7" s="28" t="s">
        <v>320</v>
      </c>
    </row>
    <row r="8" spans="1:17" x14ac:dyDescent="0.2">
      <c r="A8" t="s">
        <v>142</v>
      </c>
      <c r="B8" t="s">
        <v>195</v>
      </c>
      <c r="C8" s="27" t="s">
        <v>224</v>
      </c>
      <c r="D8" s="27" t="s">
        <v>253</v>
      </c>
      <c r="E8">
        <v>30</v>
      </c>
      <c r="F8">
        <v>100</v>
      </c>
      <c r="G8">
        <v>30</v>
      </c>
      <c r="H8">
        <v>75</v>
      </c>
      <c r="I8" s="20">
        <v>42435</v>
      </c>
      <c r="K8" t="s">
        <v>239</v>
      </c>
      <c r="L8" t="s">
        <v>310</v>
      </c>
      <c r="M8" t="s">
        <v>347</v>
      </c>
      <c r="O8" t="s">
        <v>314</v>
      </c>
      <c r="P8" t="s">
        <v>318</v>
      </c>
      <c r="Q8" s="28" t="s">
        <v>320</v>
      </c>
    </row>
    <row r="9" spans="1:17" x14ac:dyDescent="0.2">
      <c r="A9" t="s">
        <v>143</v>
      </c>
      <c r="B9" t="s">
        <v>97</v>
      </c>
      <c r="C9" s="27" t="s">
        <v>224</v>
      </c>
      <c r="D9" s="27" t="s">
        <v>253</v>
      </c>
      <c r="E9">
        <v>30</v>
      </c>
      <c r="F9">
        <v>100</v>
      </c>
      <c r="G9">
        <v>27</v>
      </c>
      <c r="H9">
        <v>72</v>
      </c>
      <c r="I9" s="20">
        <v>42435</v>
      </c>
      <c r="K9" t="s">
        <v>239</v>
      </c>
      <c r="L9" t="s">
        <v>311</v>
      </c>
      <c r="M9" t="s">
        <v>348</v>
      </c>
      <c r="O9" t="s">
        <v>315</v>
      </c>
      <c r="P9" t="s">
        <v>319</v>
      </c>
      <c r="Q9" s="28" t="s">
        <v>320</v>
      </c>
    </row>
    <row r="10" spans="1:17" x14ac:dyDescent="0.2">
      <c r="A10" t="s">
        <v>144</v>
      </c>
      <c r="B10" t="s">
        <v>98</v>
      </c>
      <c r="C10" s="27" t="s">
        <v>230</v>
      </c>
      <c r="D10" s="27" t="s">
        <v>253</v>
      </c>
      <c r="E10">
        <v>40</v>
      </c>
      <c r="F10">
        <v>120</v>
      </c>
      <c r="G10">
        <v>48</v>
      </c>
      <c r="H10">
        <v>105</v>
      </c>
      <c r="I10" s="20">
        <v>42436</v>
      </c>
      <c r="K10" t="s">
        <v>239</v>
      </c>
      <c r="L10" t="s">
        <v>335</v>
      </c>
      <c r="M10" t="s">
        <v>349</v>
      </c>
      <c r="O10" t="s">
        <v>337</v>
      </c>
      <c r="P10" t="s">
        <v>339</v>
      </c>
      <c r="Q10" s="23" t="s">
        <v>320</v>
      </c>
    </row>
    <row r="11" spans="1:17" x14ac:dyDescent="0.2">
      <c r="A11" t="s">
        <v>145</v>
      </c>
      <c r="B11" t="s">
        <v>99</v>
      </c>
      <c r="C11" s="27" t="s">
        <v>230</v>
      </c>
      <c r="D11" s="27" t="s">
        <v>253</v>
      </c>
      <c r="E11">
        <v>40</v>
      </c>
      <c r="F11">
        <v>120</v>
      </c>
      <c r="G11">
        <v>44</v>
      </c>
      <c r="H11">
        <v>40</v>
      </c>
      <c r="I11" s="20">
        <v>42436</v>
      </c>
      <c r="K11" t="s">
        <v>239</v>
      </c>
      <c r="L11" t="s">
        <v>336</v>
      </c>
      <c r="M11" t="s">
        <v>350</v>
      </c>
      <c r="O11" t="s">
        <v>338</v>
      </c>
      <c r="P11" t="s">
        <v>340</v>
      </c>
      <c r="Q11" s="28" t="s">
        <v>320</v>
      </c>
    </row>
    <row r="13" spans="1:17" x14ac:dyDescent="0.2">
      <c r="A13" s="4" t="s">
        <v>41</v>
      </c>
    </row>
    <row r="15" spans="1:17" x14ac:dyDescent="0.2">
      <c r="A15" s="4" t="s">
        <v>300</v>
      </c>
    </row>
    <row r="16" spans="1:17" x14ac:dyDescent="0.2">
      <c r="A16" s="27" t="s">
        <v>303</v>
      </c>
    </row>
    <row r="17" spans="1:1" x14ac:dyDescent="0.2">
      <c r="A17" s="27" t="s">
        <v>304</v>
      </c>
    </row>
    <row r="18" spans="1:1" x14ac:dyDescent="0.2">
      <c r="A18" s="27" t="s">
        <v>305</v>
      </c>
    </row>
    <row r="20" spans="1:1" x14ac:dyDescent="0.2">
      <c r="A20" s="4" t="s">
        <v>43</v>
      </c>
    </row>
    <row r="21" spans="1:1" x14ac:dyDescent="0.2">
      <c r="A21" s="27" t="s">
        <v>302</v>
      </c>
    </row>
    <row r="22" spans="1:1" x14ac:dyDescent="0.2">
      <c r="A22" s="27" t="s">
        <v>306</v>
      </c>
    </row>
    <row r="23" spans="1:1" x14ac:dyDescent="0.2">
      <c r="A23" s="27" t="s">
        <v>307</v>
      </c>
    </row>
  </sheetData>
  <phoneticPr fontId="2" type="noConversion"/>
  <pageMargins left="0.75" right="0.75" top="1" bottom="1" header="0.5" footer="0.5"/>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DC2923-12C2-4914-B422-2854C29C5C4E}">
  <dimension ref="A1:Q24"/>
  <sheetViews>
    <sheetView workbookViewId="0">
      <selection activeCell="B24" sqref="A13:B24"/>
    </sheetView>
  </sheetViews>
  <sheetFormatPr defaultColWidth="8.81640625" defaultRowHeight="12.6" x14ac:dyDescent="0.2"/>
  <cols>
    <col min="2" max="2" width="28.6328125" customWidth="1"/>
    <col min="4" max="4" width="13.36328125" customWidth="1"/>
    <col min="8" max="8" width="8.6328125" customWidth="1"/>
    <col min="9" max="9" width="12.1796875" customWidth="1"/>
    <col min="11" max="11" width="15.453125" customWidth="1"/>
    <col min="12" max="12" width="17.453125" customWidth="1"/>
    <col min="15" max="15" width="11.453125" customWidth="1"/>
    <col min="16" max="16" width="10.36328125" customWidth="1"/>
  </cols>
  <sheetData>
    <row r="1" spans="1:17" x14ac:dyDescent="0.2">
      <c r="A1" s="4" t="s">
        <v>6</v>
      </c>
      <c r="B1" s="5" t="s">
        <v>7</v>
      </c>
      <c r="C1" s="4" t="s">
        <v>8</v>
      </c>
      <c r="D1" s="4" t="s">
        <v>9</v>
      </c>
      <c r="E1" s="10" t="s">
        <v>301</v>
      </c>
      <c r="F1" s="10" t="s">
        <v>17</v>
      </c>
      <c r="G1" s="10" t="s">
        <v>10</v>
      </c>
      <c r="H1" s="10" t="s">
        <v>11</v>
      </c>
      <c r="I1" s="10" t="s">
        <v>20</v>
      </c>
      <c r="K1" s="16" t="s">
        <v>196</v>
      </c>
      <c r="L1" s="16" t="s">
        <v>201</v>
      </c>
      <c r="M1" s="16" t="s">
        <v>202</v>
      </c>
      <c r="N1" s="17"/>
      <c r="O1" s="16" t="s">
        <v>200</v>
      </c>
      <c r="P1" s="16" t="s">
        <v>203</v>
      </c>
      <c r="Q1" s="16" t="s">
        <v>204</v>
      </c>
    </row>
    <row r="2" spans="1:17" x14ac:dyDescent="0.2">
      <c r="A2" t="s">
        <v>146</v>
      </c>
      <c r="B2" t="s">
        <v>100</v>
      </c>
      <c r="C2" s="27" t="s">
        <v>212</v>
      </c>
      <c r="D2" s="27" t="s">
        <v>253</v>
      </c>
      <c r="E2">
        <v>40</v>
      </c>
      <c r="F2">
        <v>60</v>
      </c>
      <c r="G2">
        <v>13</v>
      </c>
      <c r="H2">
        <v>20</v>
      </c>
      <c r="I2" s="20">
        <v>42456</v>
      </c>
      <c r="K2" t="s">
        <v>239</v>
      </c>
      <c r="L2" t="s">
        <v>393</v>
      </c>
      <c r="M2" t="s">
        <v>390</v>
      </c>
      <c r="O2" t="s">
        <v>394</v>
      </c>
      <c r="P2" t="s">
        <v>396</v>
      </c>
      <c r="Q2" s="21" t="s">
        <v>398</v>
      </c>
    </row>
    <row r="3" spans="1:17" x14ac:dyDescent="0.2">
      <c r="A3" t="s">
        <v>148</v>
      </c>
      <c r="B3" t="s">
        <v>104</v>
      </c>
      <c r="C3" s="27" t="s">
        <v>212</v>
      </c>
      <c r="D3" s="27" t="s">
        <v>253</v>
      </c>
      <c r="E3">
        <v>20</v>
      </c>
      <c r="F3">
        <v>40</v>
      </c>
      <c r="G3">
        <v>26</v>
      </c>
      <c r="H3">
        <v>40</v>
      </c>
      <c r="I3" s="20">
        <v>42456</v>
      </c>
      <c r="K3" t="s">
        <v>239</v>
      </c>
      <c r="L3" t="s">
        <v>392</v>
      </c>
      <c r="M3" t="s">
        <v>391</v>
      </c>
      <c r="O3" t="s">
        <v>395</v>
      </c>
      <c r="P3" t="s">
        <v>397</v>
      </c>
      <c r="Q3" s="31" t="s">
        <v>370</v>
      </c>
    </row>
    <row r="4" spans="1:17" x14ac:dyDescent="0.2">
      <c r="A4" t="s">
        <v>149</v>
      </c>
      <c r="B4" t="s">
        <v>105</v>
      </c>
      <c r="C4" s="27" t="s">
        <v>230</v>
      </c>
      <c r="D4" s="27" t="s">
        <v>253</v>
      </c>
      <c r="E4">
        <v>40</v>
      </c>
      <c r="F4">
        <v>60</v>
      </c>
      <c r="G4">
        <v>24</v>
      </c>
      <c r="H4">
        <v>30</v>
      </c>
      <c r="I4" s="20">
        <v>42457</v>
      </c>
      <c r="K4" t="s">
        <v>239</v>
      </c>
      <c r="L4" t="s">
        <v>375</v>
      </c>
      <c r="M4" t="s">
        <v>382</v>
      </c>
      <c r="O4" t="s">
        <v>376</v>
      </c>
      <c r="P4" t="s">
        <v>377</v>
      </c>
      <c r="Q4" s="29" t="s">
        <v>370</v>
      </c>
    </row>
    <row r="5" spans="1:17" x14ac:dyDescent="0.2">
      <c r="A5" t="s">
        <v>150</v>
      </c>
      <c r="B5" t="s">
        <v>106</v>
      </c>
      <c r="C5" s="27" t="s">
        <v>227</v>
      </c>
      <c r="D5" s="27" t="s">
        <v>253</v>
      </c>
      <c r="E5">
        <v>30</v>
      </c>
      <c r="F5">
        <v>45</v>
      </c>
      <c r="G5">
        <v>36</v>
      </c>
      <c r="H5">
        <v>36</v>
      </c>
      <c r="I5" s="20">
        <v>42457</v>
      </c>
      <c r="K5" t="s">
        <v>239</v>
      </c>
      <c r="L5" t="s">
        <v>367</v>
      </c>
      <c r="M5" t="s">
        <v>383</v>
      </c>
      <c r="O5" t="s">
        <v>368</v>
      </c>
      <c r="P5" t="s">
        <v>369</v>
      </c>
      <c r="Q5" s="23" t="s">
        <v>370</v>
      </c>
    </row>
    <row r="6" spans="1:17" x14ac:dyDescent="0.2">
      <c r="A6" t="s">
        <v>153</v>
      </c>
      <c r="B6" t="s">
        <v>109</v>
      </c>
      <c r="C6" s="27" t="s">
        <v>227</v>
      </c>
      <c r="D6" s="27" t="s">
        <v>253</v>
      </c>
      <c r="E6">
        <v>30</v>
      </c>
      <c r="F6">
        <v>60</v>
      </c>
      <c r="G6">
        <v>31</v>
      </c>
      <c r="H6">
        <v>58</v>
      </c>
      <c r="I6" s="20">
        <v>42457</v>
      </c>
      <c r="K6" t="s">
        <v>239</v>
      </c>
      <c r="L6" t="s">
        <v>371</v>
      </c>
      <c r="M6" t="s">
        <v>384</v>
      </c>
      <c r="O6" t="s">
        <v>372</v>
      </c>
      <c r="P6" t="s">
        <v>373</v>
      </c>
      <c r="Q6" s="29" t="s">
        <v>374</v>
      </c>
    </row>
    <row r="7" spans="1:17" x14ac:dyDescent="0.2">
      <c r="A7" t="s">
        <v>154</v>
      </c>
      <c r="B7" t="s">
        <v>110</v>
      </c>
      <c r="C7" s="27" t="s">
        <v>224</v>
      </c>
      <c r="D7" s="27" t="s">
        <v>253</v>
      </c>
      <c r="E7">
        <v>20</v>
      </c>
      <c r="F7">
        <v>45</v>
      </c>
      <c r="G7">
        <v>16</v>
      </c>
      <c r="H7">
        <v>10</v>
      </c>
      <c r="I7" s="20">
        <v>42446</v>
      </c>
      <c r="K7" t="s">
        <v>239</v>
      </c>
      <c r="L7" t="s">
        <v>353</v>
      </c>
      <c r="M7" t="s">
        <v>385</v>
      </c>
      <c r="O7" t="s">
        <v>351</v>
      </c>
      <c r="P7" t="s">
        <v>355</v>
      </c>
      <c r="Q7" s="30" t="s">
        <v>357</v>
      </c>
    </row>
    <row r="8" spans="1:17" x14ac:dyDescent="0.2">
      <c r="A8" t="s">
        <v>155</v>
      </c>
      <c r="B8" t="s">
        <v>111</v>
      </c>
      <c r="C8" s="27" t="s">
        <v>224</v>
      </c>
      <c r="D8" s="27" t="s">
        <v>253</v>
      </c>
      <c r="E8">
        <v>20</v>
      </c>
      <c r="F8">
        <v>45</v>
      </c>
      <c r="G8">
        <v>16</v>
      </c>
      <c r="H8">
        <v>10</v>
      </c>
      <c r="I8" s="20">
        <v>42446</v>
      </c>
      <c r="K8" t="s">
        <v>239</v>
      </c>
      <c r="L8" t="s">
        <v>354</v>
      </c>
      <c r="M8" t="s">
        <v>386</v>
      </c>
      <c r="O8" t="s">
        <v>352</v>
      </c>
      <c r="P8" t="s">
        <v>356</v>
      </c>
      <c r="Q8" s="30" t="s">
        <v>358</v>
      </c>
    </row>
    <row r="9" spans="1:17" x14ac:dyDescent="0.2">
      <c r="A9" t="s">
        <v>156</v>
      </c>
      <c r="B9" t="s">
        <v>112</v>
      </c>
      <c r="C9" s="27" t="s">
        <v>217</v>
      </c>
      <c r="D9" s="27" t="s">
        <v>253</v>
      </c>
      <c r="E9">
        <v>40</v>
      </c>
      <c r="F9">
        <v>60</v>
      </c>
      <c r="G9">
        <v>17</v>
      </c>
      <c r="H9">
        <v>15</v>
      </c>
      <c r="I9" s="20">
        <v>42456</v>
      </c>
      <c r="K9" t="s">
        <v>239</v>
      </c>
      <c r="L9" t="s">
        <v>359</v>
      </c>
      <c r="M9" t="s">
        <v>387</v>
      </c>
      <c r="O9" t="s">
        <v>360</v>
      </c>
      <c r="P9" t="s">
        <v>361</v>
      </c>
      <c r="Q9" s="30" t="s">
        <v>362</v>
      </c>
    </row>
    <row r="10" spans="1:17" x14ac:dyDescent="0.2">
      <c r="A10" t="s">
        <v>157</v>
      </c>
      <c r="B10" t="s">
        <v>113</v>
      </c>
      <c r="C10" s="27" t="s">
        <v>217</v>
      </c>
      <c r="D10" s="27" t="s">
        <v>253</v>
      </c>
      <c r="E10">
        <v>20</v>
      </c>
      <c r="F10">
        <v>40</v>
      </c>
      <c r="G10">
        <v>14</v>
      </c>
      <c r="H10">
        <v>45</v>
      </c>
      <c r="I10" s="20">
        <v>42456</v>
      </c>
      <c r="K10" t="s">
        <v>239</v>
      </c>
      <c r="L10" t="s">
        <v>363</v>
      </c>
      <c r="M10" t="s">
        <v>388</v>
      </c>
      <c r="O10" t="s">
        <v>364</v>
      </c>
      <c r="P10" t="s">
        <v>365</v>
      </c>
      <c r="Q10" s="30" t="s">
        <v>366</v>
      </c>
    </row>
    <row r="11" spans="1:17" x14ac:dyDescent="0.2">
      <c r="A11" t="s">
        <v>158</v>
      </c>
      <c r="B11" t="s">
        <v>114</v>
      </c>
      <c r="C11" s="27" t="s">
        <v>230</v>
      </c>
      <c r="D11" s="27" t="s">
        <v>253</v>
      </c>
      <c r="E11">
        <v>20</v>
      </c>
      <c r="F11">
        <v>30</v>
      </c>
      <c r="G11">
        <v>18</v>
      </c>
      <c r="H11">
        <v>30</v>
      </c>
      <c r="I11" s="20">
        <v>42457</v>
      </c>
      <c r="K11" t="s">
        <v>239</v>
      </c>
      <c r="L11" t="s">
        <v>378</v>
      </c>
      <c r="M11" t="s">
        <v>389</v>
      </c>
      <c r="O11" t="s">
        <v>379</v>
      </c>
      <c r="P11" t="s">
        <v>380</v>
      </c>
      <c r="Q11" s="23" t="s">
        <v>381</v>
      </c>
    </row>
    <row r="13" spans="1:17" x14ac:dyDescent="0.2">
      <c r="A13" s="4" t="s">
        <v>41</v>
      </c>
      <c r="C13" s="27"/>
      <c r="D13" s="27"/>
      <c r="I13" s="20"/>
      <c r="Q13" s="30"/>
    </row>
    <row r="15" spans="1:17" x14ac:dyDescent="0.2">
      <c r="A15" s="4" t="s">
        <v>300</v>
      </c>
    </row>
    <row r="16" spans="1:17" x14ac:dyDescent="0.2">
      <c r="A16" s="27" t="s">
        <v>399</v>
      </c>
    </row>
    <row r="17" spans="1:2" x14ac:dyDescent="0.2">
      <c r="A17" s="27" t="s">
        <v>400</v>
      </c>
      <c r="B17" s="27"/>
    </row>
    <row r="18" spans="1:2" x14ac:dyDescent="0.2">
      <c r="A18" s="27" t="s">
        <v>401</v>
      </c>
    </row>
    <row r="20" spans="1:2" x14ac:dyDescent="0.2">
      <c r="A20" s="4" t="s">
        <v>43</v>
      </c>
    </row>
    <row r="21" spans="1:2" x14ac:dyDescent="0.2">
      <c r="A21" s="27" t="s">
        <v>402</v>
      </c>
    </row>
    <row r="22" spans="1:2" x14ac:dyDescent="0.2">
      <c r="A22" s="27" t="s">
        <v>403</v>
      </c>
    </row>
    <row r="23" spans="1:2" x14ac:dyDescent="0.2">
      <c r="A23" s="27" t="s">
        <v>404</v>
      </c>
    </row>
    <row r="24" spans="1:2" x14ac:dyDescent="0.2">
      <c r="A24" s="27" t="s">
        <v>405</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24"/>
  <sheetViews>
    <sheetView tabSelected="1" topLeftCell="H1" zoomScaleNormal="100" workbookViewId="0">
      <selection activeCell="D15" sqref="D15"/>
    </sheetView>
  </sheetViews>
  <sheetFormatPr defaultColWidth="10.81640625" defaultRowHeight="12.6" x14ac:dyDescent="0.2"/>
  <cols>
    <col min="2" max="2" width="27.6328125" customWidth="1"/>
    <col min="3" max="3" width="14.81640625" customWidth="1"/>
    <col min="12" max="12" width="15.81640625" bestFit="1" customWidth="1"/>
    <col min="13" max="13" width="14.81640625" bestFit="1" customWidth="1"/>
    <col min="14" max="14" width="11.81640625" bestFit="1" customWidth="1"/>
    <col min="16" max="16" width="11.81640625" bestFit="1" customWidth="1"/>
    <col min="17" max="17" width="12.6328125" bestFit="1" customWidth="1"/>
    <col min="18" max="18" width="9.1796875" bestFit="1" customWidth="1"/>
  </cols>
  <sheetData>
    <row r="1" spans="1:18" x14ac:dyDescent="0.2">
      <c r="A1" s="4" t="s">
        <v>6</v>
      </c>
      <c r="B1" s="5" t="s">
        <v>7</v>
      </c>
      <c r="C1" s="4" t="s">
        <v>8</v>
      </c>
      <c r="D1" s="4" t="s">
        <v>9</v>
      </c>
      <c r="E1" s="10" t="s">
        <v>16</v>
      </c>
      <c r="F1" s="10" t="s">
        <v>17</v>
      </c>
      <c r="G1" s="10" t="s">
        <v>10</v>
      </c>
      <c r="H1" s="10" t="s">
        <v>11</v>
      </c>
      <c r="I1" s="10" t="s">
        <v>20</v>
      </c>
      <c r="L1" s="16" t="s">
        <v>196</v>
      </c>
      <c r="M1" s="16" t="s">
        <v>201</v>
      </c>
      <c r="N1" s="16" t="s">
        <v>202</v>
      </c>
      <c r="O1" s="17"/>
      <c r="P1" s="16" t="s">
        <v>200</v>
      </c>
      <c r="Q1" s="16" t="s">
        <v>203</v>
      </c>
      <c r="R1" s="16" t="s">
        <v>204</v>
      </c>
    </row>
    <row r="2" spans="1:18" x14ac:dyDescent="0.2">
      <c r="A2" t="s">
        <v>147</v>
      </c>
      <c r="B2" t="s">
        <v>103</v>
      </c>
      <c r="C2" t="s">
        <v>230</v>
      </c>
      <c r="D2" s="27" t="s">
        <v>253</v>
      </c>
      <c r="E2">
        <v>30</v>
      </c>
      <c r="F2">
        <v>30</v>
      </c>
      <c r="G2">
        <v>30</v>
      </c>
      <c r="H2">
        <v>15</v>
      </c>
      <c r="I2" s="23">
        <v>42471</v>
      </c>
      <c r="L2" t="s">
        <v>239</v>
      </c>
      <c r="M2" t="s">
        <v>432</v>
      </c>
      <c r="N2" t="s">
        <v>433</v>
      </c>
      <c r="P2" t="s">
        <v>434</v>
      </c>
      <c r="Q2" t="s">
        <v>435</v>
      </c>
      <c r="R2" s="23" t="s">
        <v>320</v>
      </c>
    </row>
    <row r="3" spans="1:18" x14ac:dyDescent="0.2">
      <c r="A3" t="s">
        <v>151</v>
      </c>
      <c r="B3" t="s">
        <v>107</v>
      </c>
      <c r="C3" t="s">
        <v>212</v>
      </c>
      <c r="D3" s="27" t="s">
        <v>253</v>
      </c>
      <c r="E3">
        <v>60</v>
      </c>
      <c r="F3">
        <v>30</v>
      </c>
      <c r="G3">
        <f>790-746</f>
        <v>44</v>
      </c>
      <c r="H3">
        <v>40</v>
      </c>
      <c r="I3" s="20">
        <v>42471</v>
      </c>
      <c r="L3" t="s">
        <v>239</v>
      </c>
      <c r="M3" t="s">
        <v>419</v>
      </c>
      <c r="N3" t="s">
        <v>421</v>
      </c>
      <c r="P3" t="s">
        <v>423</v>
      </c>
      <c r="Q3" t="s">
        <v>424</v>
      </c>
      <c r="R3" s="28" t="s">
        <v>370</v>
      </c>
    </row>
    <row r="4" spans="1:18" x14ac:dyDescent="0.2">
      <c r="A4" t="s">
        <v>152</v>
      </c>
      <c r="B4" t="s">
        <v>108</v>
      </c>
      <c r="C4" t="s">
        <v>230</v>
      </c>
      <c r="D4" s="27" t="s">
        <v>253</v>
      </c>
      <c r="E4">
        <v>20</v>
      </c>
      <c r="F4">
        <v>30</v>
      </c>
      <c r="G4">
        <v>12</v>
      </c>
      <c r="H4">
        <v>10</v>
      </c>
      <c r="I4" s="20">
        <v>42471</v>
      </c>
      <c r="L4" t="s">
        <v>239</v>
      </c>
      <c r="M4" t="s">
        <v>436</v>
      </c>
      <c r="N4" t="s">
        <v>437</v>
      </c>
      <c r="P4" t="s">
        <v>438</v>
      </c>
      <c r="Q4" t="s">
        <v>439</v>
      </c>
      <c r="R4" s="28" t="s">
        <v>320</v>
      </c>
    </row>
    <row r="5" spans="1:18" x14ac:dyDescent="0.2">
      <c r="A5" t="s">
        <v>159</v>
      </c>
      <c r="B5" t="s">
        <v>124</v>
      </c>
      <c r="C5" t="s">
        <v>217</v>
      </c>
      <c r="D5" t="s">
        <v>253</v>
      </c>
      <c r="E5">
        <v>30</v>
      </c>
      <c r="F5">
        <v>40</v>
      </c>
      <c r="G5">
        <v>22</v>
      </c>
      <c r="H5">
        <v>30</v>
      </c>
      <c r="I5" s="20">
        <v>42469</v>
      </c>
      <c r="L5" t="s">
        <v>239</v>
      </c>
      <c r="M5" t="s">
        <v>412</v>
      </c>
      <c r="N5" t="s">
        <v>428</v>
      </c>
      <c r="P5" t="s">
        <v>414</v>
      </c>
      <c r="Q5" t="s">
        <v>416</v>
      </c>
      <c r="R5" s="23" t="s">
        <v>418</v>
      </c>
    </row>
    <row r="6" spans="1:18" x14ac:dyDescent="0.2">
      <c r="A6" t="s">
        <v>160</v>
      </c>
      <c r="B6" t="s">
        <v>115</v>
      </c>
      <c r="C6" t="s">
        <v>217</v>
      </c>
      <c r="D6" t="s">
        <v>253</v>
      </c>
      <c r="E6">
        <v>30</v>
      </c>
      <c r="F6">
        <v>40</v>
      </c>
      <c r="G6">
        <v>17</v>
      </c>
      <c r="H6">
        <v>15</v>
      </c>
      <c r="I6" s="20">
        <v>42469</v>
      </c>
      <c r="L6" t="s">
        <v>239</v>
      </c>
      <c r="M6" t="s">
        <v>413</v>
      </c>
      <c r="N6" t="s">
        <v>429</v>
      </c>
      <c r="P6" t="s">
        <v>415</v>
      </c>
      <c r="Q6" t="s">
        <v>417</v>
      </c>
      <c r="R6" s="23" t="s">
        <v>398</v>
      </c>
    </row>
    <row r="7" spans="1:18" x14ac:dyDescent="0.2">
      <c r="A7" t="s">
        <v>161</v>
      </c>
      <c r="B7" t="s">
        <v>116</v>
      </c>
      <c r="C7" t="s">
        <v>224</v>
      </c>
      <c r="D7" t="s">
        <v>253</v>
      </c>
      <c r="E7">
        <v>20</v>
      </c>
      <c r="F7">
        <v>20</v>
      </c>
      <c r="G7">
        <v>19</v>
      </c>
      <c r="H7">
        <v>10</v>
      </c>
      <c r="I7" s="20">
        <v>42469</v>
      </c>
      <c r="L7" t="s">
        <v>239</v>
      </c>
      <c r="M7" t="s">
        <v>406</v>
      </c>
      <c r="N7" t="s">
        <v>430</v>
      </c>
      <c r="P7" t="s">
        <v>410</v>
      </c>
      <c r="Q7" t="s">
        <v>407</v>
      </c>
      <c r="R7" s="23" t="s">
        <v>398</v>
      </c>
    </row>
    <row r="8" spans="1:18" x14ac:dyDescent="0.2">
      <c r="A8" t="s">
        <v>162</v>
      </c>
      <c r="B8" t="s">
        <v>117</v>
      </c>
      <c r="C8" t="s">
        <v>224</v>
      </c>
      <c r="D8" t="s">
        <v>253</v>
      </c>
      <c r="E8">
        <v>20</v>
      </c>
      <c r="F8">
        <v>20</v>
      </c>
      <c r="G8">
        <v>30</v>
      </c>
      <c r="H8">
        <v>30</v>
      </c>
      <c r="I8" s="20">
        <v>42469</v>
      </c>
      <c r="L8" t="s">
        <v>239</v>
      </c>
      <c r="M8" t="s">
        <v>409</v>
      </c>
      <c r="N8" t="s">
        <v>431</v>
      </c>
      <c r="P8" t="s">
        <v>411</v>
      </c>
      <c r="Q8" t="s">
        <v>408</v>
      </c>
      <c r="R8" s="28" t="s">
        <v>381</v>
      </c>
    </row>
    <row r="9" spans="1:18" x14ac:dyDescent="0.2">
      <c r="A9" t="s">
        <v>163</v>
      </c>
      <c r="B9" t="s">
        <v>118</v>
      </c>
      <c r="C9" t="s">
        <v>227</v>
      </c>
      <c r="D9" s="27" t="s">
        <v>253</v>
      </c>
      <c r="E9">
        <v>28</v>
      </c>
      <c r="F9">
        <v>30</v>
      </c>
      <c r="G9">
        <v>23</v>
      </c>
      <c r="H9">
        <v>36</v>
      </c>
      <c r="I9" s="20">
        <v>42471</v>
      </c>
      <c r="L9" t="s">
        <v>239</v>
      </c>
      <c r="M9" t="s">
        <v>440</v>
      </c>
      <c r="N9" t="s">
        <v>442</v>
      </c>
      <c r="P9" t="s">
        <v>444</v>
      </c>
      <c r="Q9" t="s">
        <v>447</v>
      </c>
      <c r="R9" s="23" t="s">
        <v>370</v>
      </c>
    </row>
    <row r="10" spans="1:18" x14ac:dyDescent="0.2">
      <c r="A10" t="s">
        <v>164</v>
      </c>
      <c r="B10" t="s">
        <v>119</v>
      </c>
      <c r="C10" t="s">
        <v>227</v>
      </c>
      <c r="D10" s="27" t="s">
        <v>253</v>
      </c>
      <c r="E10">
        <v>35</v>
      </c>
      <c r="F10">
        <v>45</v>
      </c>
      <c r="G10">
        <v>26</v>
      </c>
      <c r="H10">
        <v>22</v>
      </c>
      <c r="I10" s="20">
        <v>42471</v>
      </c>
      <c r="L10" t="s">
        <v>239</v>
      </c>
      <c r="M10" t="s">
        <v>441</v>
      </c>
      <c r="N10" t="s">
        <v>443</v>
      </c>
      <c r="P10" t="s">
        <v>445</v>
      </c>
      <c r="Q10" t="s">
        <v>446</v>
      </c>
      <c r="R10" s="23" t="s">
        <v>381</v>
      </c>
    </row>
    <row r="11" spans="1:18" x14ac:dyDescent="0.2">
      <c r="A11" t="s">
        <v>167</v>
      </c>
      <c r="B11" t="s">
        <v>123</v>
      </c>
      <c r="C11" t="s">
        <v>212</v>
      </c>
      <c r="D11" s="27" t="s">
        <v>253</v>
      </c>
      <c r="E11">
        <v>30</v>
      </c>
      <c r="F11">
        <v>20</v>
      </c>
      <c r="G11">
        <v>35</v>
      </c>
      <c r="H11">
        <v>40</v>
      </c>
      <c r="I11" s="20">
        <v>42471</v>
      </c>
      <c r="L11" t="s">
        <v>239</v>
      </c>
      <c r="M11" t="s">
        <v>420</v>
      </c>
      <c r="N11" t="s">
        <v>425</v>
      </c>
      <c r="P11" t="s">
        <v>422</v>
      </c>
      <c r="Q11" t="s">
        <v>427</v>
      </c>
      <c r="R11" s="28" t="s">
        <v>398</v>
      </c>
    </row>
    <row r="12" spans="1:18" x14ac:dyDescent="0.2">
      <c r="N12" t="s">
        <v>426</v>
      </c>
    </row>
    <row r="13" spans="1:18" x14ac:dyDescent="0.2">
      <c r="A13" s="4" t="s">
        <v>41</v>
      </c>
    </row>
    <row r="15" spans="1:18" x14ac:dyDescent="0.2">
      <c r="A15" s="4" t="s">
        <v>300</v>
      </c>
    </row>
    <row r="16" spans="1:18" x14ac:dyDescent="0.2">
      <c r="A16" s="27" t="s">
        <v>448</v>
      </c>
    </row>
    <row r="17" spans="1:2" x14ac:dyDescent="0.2">
      <c r="A17" s="27" t="s">
        <v>449</v>
      </c>
      <c r="B17" s="27"/>
    </row>
    <row r="18" spans="1:2" x14ac:dyDescent="0.2">
      <c r="A18" s="27" t="s">
        <v>450</v>
      </c>
    </row>
    <row r="20" spans="1:2" x14ac:dyDescent="0.2">
      <c r="A20" s="4" t="s">
        <v>43</v>
      </c>
    </row>
    <row r="21" spans="1:2" x14ac:dyDescent="0.2">
      <c r="A21" s="27" t="s">
        <v>451</v>
      </c>
    </row>
    <row r="22" spans="1:2" x14ac:dyDescent="0.2">
      <c r="A22" s="27" t="s">
        <v>452</v>
      </c>
    </row>
    <row r="23" spans="1:2" x14ac:dyDescent="0.2">
      <c r="A23" s="27" t="s">
        <v>453</v>
      </c>
    </row>
    <row r="24" spans="1:2" x14ac:dyDescent="0.2">
      <c r="A24" s="27"/>
    </row>
  </sheetData>
  <phoneticPr fontId="2" type="noConversion"/>
  <pageMargins left="0.75" right="0.75" top="1" bottom="1" header="0.5" footer="0.5"/>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43"/>
  <sheetViews>
    <sheetView topLeftCell="A35" zoomScale="104" zoomScaleNormal="150" zoomScalePageLayoutView="150" workbookViewId="0">
      <selection activeCell="C43" sqref="C43"/>
    </sheetView>
  </sheetViews>
  <sheetFormatPr defaultColWidth="10.81640625" defaultRowHeight="12.6" x14ac:dyDescent="0.2"/>
  <cols>
    <col min="2" max="2" width="28.1796875" bestFit="1" customWidth="1"/>
    <col min="3" max="3" width="49.453125" style="1" customWidth="1"/>
  </cols>
  <sheetData>
    <row r="1" spans="1:4" s="4" customFormat="1" x14ac:dyDescent="0.2">
      <c r="A1" s="4" t="s">
        <v>125</v>
      </c>
      <c r="B1" s="4" t="s">
        <v>79</v>
      </c>
      <c r="C1" s="5" t="s">
        <v>80</v>
      </c>
    </row>
    <row r="2" spans="1:4" ht="30" x14ac:dyDescent="0.2">
      <c r="A2" s="25" t="s">
        <v>126</v>
      </c>
      <c r="B2" s="25" t="s">
        <v>174</v>
      </c>
      <c r="C2" s="26" t="s">
        <v>49</v>
      </c>
    </row>
    <row r="3" spans="1:4" ht="15" x14ac:dyDescent="0.2">
      <c r="A3" s="25" t="s">
        <v>127</v>
      </c>
      <c r="B3" s="25" t="s">
        <v>82</v>
      </c>
      <c r="C3" s="26" t="s">
        <v>50</v>
      </c>
    </row>
    <row r="4" spans="1:4" ht="15" x14ac:dyDescent="0.2">
      <c r="A4" s="25" t="s">
        <v>128</v>
      </c>
      <c r="B4" s="25" t="s">
        <v>81</v>
      </c>
      <c r="C4" s="26" t="s">
        <v>51</v>
      </c>
    </row>
    <row r="5" spans="1:4" ht="30" x14ac:dyDescent="0.2">
      <c r="A5" s="25" t="s">
        <v>129</v>
      </c>
      <c r="B5" s="25" t="s">
        <v>83</v>
      </c>
      <c r="C5" s="26" t="s">
        <v>52</v>
      </c>
    </row>
    <row r="6" spans="1:4" ht="15" x14ac:dyDescent="0.2">
      <c r="A6" s="25" t="s">
        <v>130</v>
      </c>
      <c r="B6" s="25" t="s">
        <v>84</v>
      </c>
      <c r="C6" s="26" t="s">
        <v>53</v>
      </c>
    </row>
    <row r="7" spans="1:4" ht="15" x14ac:dyDescent="0.2">
      <c r="A7" s="25" t="s">
        <v>131</v>
      </c>
      <c r="B7" s="25" t="s">
        <v>85</v>
      </c>
      <c r="C7" s="26" t="s">
        <v>54</v>
      </c>
    </row>
    <row r="8" spans="1:4" ht="45" x14ac:dyDescent="0.2">
      <c r="A8" s="25" t="s">
        <v>132</v>
      </c>
      <c r="B8" s="25" t="s">
        <v>86</v>
      </c>
      <c r="C8" s="26" t="s">
        <v>87</v>
      </c>
    </row>
    <row r="9" spans="1:4" ht="30" x14ac:dyDescent="0.2">
      <c r="A9" s="25" t="s">
        <v>133</v>
      </c>
      <c r="B9" s="25" t="s">
        <v>175</v>
      </c>
      <c r="C9" s="26" t="s">
        <v>189</v>
      </c>
    </row>
    <row r="10" spans="1:4" ht="30" x14ac:dyDescent="0.2">
      <c r="A10" s="25" t="s">
        <v>134</v>
      </c>
      <c r="B10" s="25" t="s">
        <v>88</v>
      </c>
      <c r="C10" s="26" t="s">
        <v>89</v>
      </c>
    </row>
    <row r="11" spans="1:4" ht="30" x14ac:dyDescent="0.2">
      <c r="A11" s="25" t="s">
        <v>135</v>
      </c>
      <c r="B11" s="25" t="s">
        <v>90</v>
      </c>
      <c r="C11" s="26" t="s">
        <v>190</v>
      </c>
    </row>
    <row r="12" spans="1:4" ht="30" x14ac:dyDescent="0.2">
      <c r="A12" t="s">
        <v>136</v>
      </c>
      <c r="B12" t="s">
        <v>91</v>
      </c>
      <c r="C12" s="12" t="s">
        <v>55</v>
      </c>
      <c r="D12" t="s">
        <v>282</v>
      </c>
    </row>
    <row r="13" spans="1:4" ht="45" x14ac:dyDescent="0.2">
      <c r="A13" t="s">
        <v>137</v>
      </c>
      <c r="B13" t="s">
        <v>92</v>
      </c>
      <c r="C13" s="12" t="s">
        <v>93</v>
      </c>
      <c r="D13" t="s">
        <v>283</v>
      </c>
    </row>
    <row r="14" spans="1:4" ht="45" x14ac:dyDescent="0.2">
      <c r="A14" t="s">
        <v>138</v>
      </c>
      <c r="B14" t="s">
        <v>94</v>
      </c>
      <c r="C14" s="12" t="s">
        <v>191</v>
      </c>
      <c r="D14" t="s">
        <v>284</v>
      </c>
    </row>
    <row r="15" spans="1:4" ht="15" x14ac:dyDescent="0.2">
      <c r="A15" t="s">
        <v>139</v>
      </c>
      <c r="B15" t="s">
        <v>188</v>
      </c>
      <c r="C15" s="12" t="s">
        <v>56</v>
      </c>
      <c r="D15" t="s">
        <v>284</v>
      </c>
    </row>
    <row r="16" spans="1:4" ht="15" x14ac:dyDescent="0.2">
      <c r="A16" t="s">
        <v>140</v>
      </c>
      <c r="B16" t="s">
        <v>95</v>
      </c>
      <c r="C16" s="12" t="s">
        <v>57</v>
      </c>
      <c r="D16" t="s">
        <v>285</v>
      </c>
    </row>
    <row r="17" spans="1:4" ht="30" x14ac:dyDescent="0.2">
      <c r="A17" t="s">
        <v>141</v>
      </c>
      <c r="B17" t="s">
        <v>96</v>
      </c>
      <c r="C17" s="12" t="s">
        <v>58</v>
      </c>
      <c r="D17" t="s">
        <v>285</v>
      </c>
    </row>
    <row r="18" spans="1:4" ht="15" x14ac:dyDescent="0.2">
      <c r="A18" t="s">
        <v>142</v>
      </c>
      <c r="B18" t="s">
        <v>195</v>
      </c>
      <c r="C18" s="12" t="s">
        <v>194</v>
      </c>
      <c r="D18" t="s">
        <v>286</v>
      </c>
    </row>
    <row r="19" spans="1:4" ht="15" x14ac:dyDescent="0.2">
      <c r="A19" t="s">
        <v>143</v>
      </c>
      <c r="B19" t="s">
        <v>97</v>
      </c>
      <c r="C19" s="12" t="s">
        <v>59</v>
      </c>
      <c r="D19" t="s">
        <v>286</v>
      </c>
    </row>
    <row r="20" spans="1:4" ht="15" x14ac:dyDescent="0.2">
      <c r="A20" t="s">
        <v>144</v>
      </c>
      <c r="B20" t="s">
        <v>98</v>
      </c>
      <c r="C20" s="12" t="s">
        <v>60</v>
      </c>
      <c r="D20" t="s">
        <v>286</v>
      </c>
    </row>
    <row r="21" spans="1:4" ht="15" x14ac:dyDescent="0.2">
      <c r="A21" t="s">
        <v>145</v>
      </c>
      <c r="B21" t="s">
        <v>99</v>
      </c>
      <c r="C21" s="12" t="s">
        <v>61</v>
      </c>
      <c r="D21" t="s">
        <v>286</v>
      </c>
    </row>
    <row r="22" spans="1:4" ht="30" x14ac:dyDescent="0.2">
      <c r="A22" t="s">
        <v>146</v>
      </c>
      <c r="B22" t="s">
        <v>100</v>
      </c>
      <c r="C22" s="12" t="s">
        <v>101</v>
      </c>
      <c r="D22" t="s">
        <v>285</v>
      </c>
    </row>
    <row r="23" spans="1:4" ht="30" x14ac:dyDescent="0.2">
      <c r="A23" t="s">
        <v>147</v>
      </c>
      <c r="B23" t="s">
        <v>103</v>
      </c>
      <c r="C23" s="12" t="s">
        <v>102</v>
      </c>
      <c r="D23" t="s">
        <v>287</v>
      </c>
    </row>
    <row r="24" spans="1:4" ht="30" x14ac:dyDescent="0.2">
      <c r="A24" t="s">
        <v>148</v>
      </c>
      <c r="B24" t="s">
        <v>104</v>
      </c>
      <c r="C24" s="12" t="s">
        <v>62</v>
      </c>
      <c r="D24" t="s">
        <v>288</v>
      </c>
    </row>
    <row r="25" spans="1:4" ht="45" x14ac:dyDescent="0.2">
      <c r="A25" t="s">
        <v>149</v>
      </c>
      <c r="B25" t="s">
        <v>105</v>
      </c>
      <c r="C25" s="12" t="s">
        <v>63</v>
      </c>
      <c r="D25" t="s">
        <v>289</v>
      </c>
    </row>
    <row r="26" spans="1:4" ht="30" x14ac:dyDescent="0.2">
      <c r="A26" t="s">
        <v>150</v>
      </c>
      <c r="B26" t="s">
        <v>106</v>
      </c>
      <c r="C26" s="12" t="s">
        <v>64</v>
      </c>
      <c r="D26" t="s">
        <v>290</v>
      </c>
    </row>
    <row r="27" spans="1:4" ht="105" x14ac:dyDescent="0.2">
      <c r="A27" t="s">
        <v>151</v>
      </c>
      <c r="B27" t="s">
        <v>107</v>
      </c>
      <c r="C27" s="12" t="s">
        <v>192</v>
      </c>
      <c r="D27" t="s">
        <v>291</v>
      </c>
    </row>
    <row r="28" spans="1:4" ht="15" x14ac:dyDescent="0.2">
      <c r="A28" t="s">
        <v>152</v>
      </c>
      <c r="B28" t="s">
        <v>108</v>
      </c>
      <c r="C28" s="12" t="s">
        <v>65</v>
      </c>
      <c r="D28" t="s">
        <v>292</v>
      </c>
    </row>
    <row r="29" spans="1:4" ht="30" x14ac:dyDescent="0.2">
      <c r="A29" t="s">
        <v>153</v>
      </c>
      <c r="B29" t="s">
        <v>109</v>
      </c>
      <c r="C29" s="12" t="s">
        <v>193</v>
      </c>
      <c r="D29" t="s">
        <v>284</v>
      </c>
    </row>
    <row r="30" spans="1:4" ht="15" x14ac:dyDescent="0.2">
      <c r="A30" t="s">
        <v>154</v>
      </c>
      <c r="B30" t="s">
        <v>110</v>
      </c>
      <c r="C30" s="12" t="s">
        <v>66</v>
      </c>
      <c r="D30" t="s">
        <v>293</v>
      </c>
    </row>
    <row r="31" spans="1:4" ht="15" x14ac:dyDescent="0.2">
      <c r="A31" t="s">
        <v>155</v>
      </c>
      <c r="B31" t="s">
        <v>111</v>
      </c>
      <c r="C31" s="12" t="s">
        <v>67</v>
      </c>
      <c r="D31" t="s">
        <v>294</v>
      </c>
    </row>
    <row r="32" spans="1:4" ht="30" x14ac:dyDescent="0.2">
      <c r="A32" t="s">
        <v>156</v>
      </c>
      <c r="B32" t="s">
        <v>112</v>
      </c>
      <c r="C32" s="12" t="s">
        <v>68</v>
      </c>
      <c r="D32" t="s">
        <v>284</v>
      </c>
    </row>
    <row r="33" spans="1:4" ht="15" x14ac:dyDescent="0.2">
      <c r="A33" t="s">
        <v>157</v>
      </c>
      <c r="B33" t="s">
        <v>113</v>
      </c>
      <c r="C33" s="12" t="s">
        <v>69</v>
      </c>
      <c r="D33" t="s">
        <v>284</v>
      </c>
    </row>
    <row r="34" spans="1:4" ht="30" x14ac:dyDescent="0.2">
      <c r="A34" t="s">
        <v>158</v>
      </c>
      <c r="B34" t="s">
        <v>114</v>
      </c>
      <c r="C34" s="12" t="s">
        <v>70</v>
      </c>
      <c r="D34" t="s">
        <v>295</v>
      </c>
    </row>
    <row r="35" spans="1:4" ht="30" x14ac:dyDescent="0.2">
      <c r="A35" t="s">
        <v>159</v>
      </c>
      <c r="B35" t="s">
        <v>124</v>
      </c>
      <c r="C35" s="12" t="s">
        <v>71</v>
      </c>
      <c r="D35" t="s">
        <v>296</v>
      </c>
    </row>
    <row r="36" spans="1:4" ht="30" x14ac:dyDescent="0.2">
      <c r="A36" t="s">
        <v>160</v>
      </c>
      <c r="B36" t="s">
        <v>115</v>
      </c>
      <c r="C36" s="12" t="s">
        <v>72</v>
      </c>
      <c r="D36" t="s">
        <v>292</v>
      </c>
    </row>
    <row r="37" spans="1:4" ht="15" x14ac:dyDescent="0.2">
      <c r="A37" t="s">
        <v>161</v>
      </c>
      <c r="B37" t="s">
        <v>116</v>
      </c>
      <c r="C37" s="12" t="s">
        <v>73</v>
      </c>
      <c r="D37" t="s">
        <v>293</v>
      </c>
    </row>
    <row r="38" spans="1:4" ht="30" x14ac:dyDescent="0.2">
      <c r="A38" t="s">
        <v>162</v>
      </c>
      <c r="B38" t="s">
        <v>117</v>
      </c>
      <c r="C38" s="12" t="s">
        <v>74</v>
      </c>
      <c r="D38" t="s">
        <v>297</v>
      </c>
    </row>
    <row r="39" spans="1:4" ht="30" x14ac:dyDescent="0.2">
      <c r="A39" t="s">
        <v>163</v>
      </c>
      <c r="B39" t="s">
        <v>118</v>
      </c>
      <c r="C39" s="12" t="s">
        <v>75</v>
      </c>
      <c r="D39" t="s">
        <v>292</v>
      </c>
    </row>
    <row r="40" spans="1:4" ht="30" x14ac:dyDescent="0.2">
      <c r="A40" t="s">
        <v>164</v>
      </c>
      <c r="B40" t="s">
        <v>119</v>
      </c>
      <c r="C40" s="12" t="s">
        <v>76</v>
      </c>
      <c r="D40" t="s">
        <v>282</v>
      </c>
    </row>
    <row r="41" spans="1:4" ht="30" x14ac:dyDescent="0.2">
      <c r="A41" t="s">
        <v>165</v>
      </c>
      <c r="B41" t="s">
        <v>120</v>
      </c>
      <c r="C41" s="12" t="s">
        <v>121</v>
      </c>
      <c r="D41" t="s">
        <v>298</v>
      </c>
    </row>
    <row r="42" spans="1:4" ht="30" x14ac:dyDescent="0.2">
      <c r="A42" t="s">
        <v>166</v>
      </c>
      <c r="B42" t="s">
        <v>122</v>
      </c>
      <c r="C42" s="12" t="s">
        <v>77</v>
      </c>
      <c r="D42" t="s">
        <v>299</v>
      </c>
    </row>
    <row r="43" spans="1:4" ht="30" x14ac:dyDescent="0.2">
      <c r="A43" t="s">
        <v>167</v>
      </c>
      <c r="B43" t="s">
        <v>123</v>
      </c>
      <c r="C43" s="12" t="s">
        <v>78</v>
      </c>
      <c r="D43" t="s">
        <v>299</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Team</vt:lpstr>
      <vt:lpstr>Backlog</vt:lpstr>
      <vt:lpstr>Burndown README</vt:lpstr>
      <vt:lpstr>Burndown</vt:lpstr>
      <vt:lpstr>sample sprint</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Naseem Miah</cp:lastModifiedBy>
  <dcterms:created xsi:type="dcterms:W3CDTF">2014-07-11T14:28:17Z</dcterms:created>
  <dcterms:modified xsi:type="dcterms:W3CDTF">2020-04-13T01:40:49Z</dcterms:modified>
</cp:coreProperties>
</file>