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6" firstSheet="0" activeTab="0"/>
  </bookViews>
  <sheets>
    <sheet name="Sheet1" sheetId="1" state="visible" r:id="rId2"/>
  </sheets>
  <calcPr iterateCount="100" refMode="A1" iterate="fals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D56" authorId="0">
      <text>
        <r>
          <rPr>
            <sz val="10"/>
            <rFont val="Arial"/>
            <family val="2"/>
          </rPr>
          <t xml:space="preserve">Заливка новой стены</t>
        </r>
      </text>
    </comment>
    <comment ref="F55" authorId="0">
      <text>
        <r>
          <rPr>
            <sz val="10"/>
            <rFont val="Arial"/>
            <family val="2"/>
          </rPr>
          <t xml:space="preserve">0.094 м3 на м2</t>
        </r>
      </text>
    </comment>
    <comment ref="F60" authorId="0">
      <text>
        <r>
          <rPr>
            <sz val="10"/>
            <rFont val="Arial"/>
            <family val="2"/>
          </rPr>
          <t xml:space="preserve">0.094 м3 на м2</t>
        </r>
      </text>
    </comment>
  </commentList>
</comments>
</file>

<file path=xl/sharedStrings.xml><?xml version="1.0" encoding="utf-8"?>
<sst xmlns="http://schemas.openxmlformats.org/spreadsheetml/2006/main" count="83" uniqueCount="47">
  <si>
    <t>Инженерные сети</t>
  </si>
  <si>
    <t>вентиляция</t>
  </si>
  <si>
    <t>канализация</t>
  </si>
  <si>
    <t>водоснабжение</t>
  </si>
  <si>
    <t>газ</t>
  </si>
  <si>
    <t>Фундамент</t>
  </si>
  <si>
    <t>м3</t>
  </si>
  <si>
    <t>м2</t>
  </si>
  <si>
    <t>цена</t>
  </si>
  <si>
    <t>котлован</t>
  </si>
  <si>
    <t>экскаватор</t>
  </si>
  <si>
    <t>вывоз</t>
  </si>
  <si>
    <t>доработка</t>
  </si>
  <si>
    <t>фундамент</t>
  </si>
  <si>
    <t>основание</t>
  </si>
  <si>
    <t>опалубка</t>
  </si>
  <si>
    <t>армирование</t>
  </si>
  <si>
    <t>заливка</t>
  </si>
  <si>
    <t>бетон</t>
  </si>
  <si>
    <t>гидроизоляция</t>
  </si>
  <si>
    <t>утепление</t>
  </si>
  <si>
    <t>дренаж</t>
  </si>
  <si>
    <t>h</t>
  </si>
  <si>
    <t>м.п.</t>
  </si>
  <si>
    <t>кол-во</t>
  </si>
  <si>
    <t>итого</t>
  </si>
  <si>
    <t>стены</t>
  </si>
  <si>
    <t>аренда опалубки</t>
  </si>
  <si>
    <t>1ый ряд</t>
  </si>
  <si>
    <t>внешняя стена</t>
  </si>
  <si>
    <t>плита VELOX WS EPS 185</t>
  </si>
  <si>
    <t>внутренняя стена</t>
  </si>
  <si>
    <t>плита VELOX WSD-35</t>
  </si>
  <si>
    <t>внутренние несущ</t>
  </si>
  <si>
    <t>стяжки</t>
  </si>
  <si>
    <t>2-5 ряд</t>
  </si>
  <si>
    <t>перекрытие</t>
  </si>
  <si>
    <t>короба VELOX WSK 170</t>
  </si>
  <si>
    <t>6-8 ряд</t>
  </si>
  <si>
    <t>Заливка 1</t>
  </si>
  <si>
    <t>Заливка внеш</t>
  </si>
  <si>
    <t>заливка внутр</t>
  </si>
  <si>
    <t>Заливка 2</t>
  </si>
  <si>
    <t>заливка перекрытия</t>
  </si>
  <si>
    <t>Заливка 3</t>
  </si>
  <si>
    <t>Заливка 4</t>
  </si>
  <si>
    <t>полы 0 этаж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</si>
</sst>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  <font>
      <u val="single"/>
      <sz val="10"/>
      <name val="Arial"/>
      <family val="2"/>
    </font>
    <font>
      <b val="true"/>
      <u val="single"/>
      <sz val="10"/>
      <name val="Times New Roman"/>
      <family val="1"/>
    </font>
    <font>
      <b val="true"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7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F29" activeCellId="0" sqref="F29"/>
    </sheetView>
  </sheetViews>
  <sheetFormatPr defaultRowHeight="12.8"/>
  <cols>
    <col collapsed="false" hidden="false" max="1" min="1" style="0" width="5.69897959183674"/>
    <col collapsed="false" hidden="false" max="2" min="2" style="0" width="22.6428571428571"/>
    <col collapsed="false" hidden="false" max="3" min="3" style="0" width="14.8673469387755"/>
    <col collapsed="false" hidden="false" max="4" min="4" style="0" width="11.5204081632653"/>
    <col collapsed="false" hidden="false" max="5" min="5" style="0" width="17.2244897959184"/>
    <col collapsed="false" hidden="false" max="11" min="6" style="0" width="11.5204081632653"/>
    <col collapsed="false" hidden="false" max="12" min="12" style="0" width="15.9744897959184"/>
    <col collapsed="false" hidden="false" max="13" min="13" style="0" width="32.9285714285714"/>
    <col collapsed="false" hidden="false" max="1025" min="14" style="0" width="11.5204081632653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2.8" hidden="false" customHeight="false" outlineLevel="0" collapsed="false">
      <c r="A2" s="2" t="n">
        <v>1</v>
      </c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customFormat="false" ht="12.8" hidden="false" customHeight="false" outlineLevel="0" collapsed="false">
      <c r="A3" s="1"/>
      <c r="B3" s="1"/>
      <c r="C3" s="2" t="s">
        <v>1</v>
      </c>
      <c r="D3" s="1"/>
      <c r="E3" s="1"/>
      <c r="F3" s="1"/>
      <c r="G3" s="1"/>
      <c r="H3" s="1"/>
      <c r="I3" s="1"/>
      <c r="J3" s="1"/>
      <c r="K3" s="1"/>
      <c r="L3" s="1"/>
      <c r="M3" s="1"/>
    </row>
    <row r="4" customFormat="false" ht="12.8" hidden="false" customHeight="false" outlineLevel="0" collapsed="false">
      <c r="A4" s="1"/>
      <c r="B4" s="1"/>
      <c r="C4" s="2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</row>
    <row r="5" customFormat="false" ht="12.8" hidden="false" customHeight="false" outlineLevel="0" collapsed="false">
      <c r="A5" s="1"/>
      <c r="B5" s="1"/>
      <c r="C5" s="2" t="s">
        <v>3</v>
      </c>
      <c r="D5" s="1"/>
      <c r="E5" s="1"/>
      <c r="F5" s="1"/>
      <c r="G5" s="1"/>
      <c r="H5" s="1"/>
      <c r="I5" s="1"/>
      <c r="J5" s="1"/>
      <c r="K5" s="1"/>
      <c r="L5" s="1"/>
      <c r="M5" s="1"/>
    </row>
    <row r="6" customFormat="false" ht="12.8" hidden="false" customHeight="false" outlineLevel="0" collapsed="false">
      <c r="A6" s="1"/>
      <c r="B6" s="1"/>
      <c r="C6" s="2" t="s">
        <v>4</v>
      </c>
      <c r="D6" s="1"/>
      <c r="E6" s="1"/>
      <c r="F6" s="1"/>
      <c r="G6" s="1"/>
      <c r="H6" s="1"/>
      <c r="I6" s="1"/>
      <c r="J6" s="1"/>
      <c r="K6" s="1"/>
      <c r="L6" s="1"/>
      <c r="M6" s="1"/>
    </row>
    <row r="7" customFormat="false" ht="12.8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customFormat="false" ht="12.8" hidden="false" customHeight="false" outlineLevel="0" collapsed="false">
      <c r="A8" s="2" t="n">
        <v>2</v>
      </c>
      <c r="B8" s="2" t="s">
        <v>5</v>
      </c>
      <c r="C8" s="1"/>
      <c r="D8" s="1"/>
      <c r="E8" s="2" t="s">
        <v>6</v>
      </c>
      <c r="F8" s="2" t="s">
        <v>7</v>
      </c>
      <c r="G8" s="1"/>
      <c r="H8" s="1"/>
      <c r="I8" s="1"/>
      <c r="J8" s="1"/>
      <c r="K8" s="2" t="s">
        <v>8</v>
      </c>
      <c r="L8" s="1"/>
      <c r="M8" s="1"/>
    </row>
    <row r="9" customFormat="false" ht="12.8" hidden="false" customHeight="false" outlineLevel="0" collapsed="false">
      <c r="A9" s="1"/>
      <c r="B9" s="1"/>
      <c r="C9" s="2" t="s">
        <v>9</v>
      </c>
      <c r="D9" s="1"/>
      <c r="E9" s="1"/>
      <c r="F9" s="1"/>
      <c r="G9" s="1"/>
      <c r="H9" s="1"/>
      <c r="I9" s="1"/>
      <c r="J9" s="1"/>
      <c r="K9" s="1"/>
      <c r="L9" s="1"/>
      <c r="M9" s="1"/>
    </row>
    <row r="10" customFormat="false" ht="12.8" hidden="false" customHeight="false" outlineLevel="0" collapsed="false">
      <c r="A10" s="1"/>
      <c r="B10" s="1"/>
      <c r="C10" s="1"/>
      <c r="D10" s="2" t="s">
        <v>10</v>
      </c>
      <c r="E10" s="2" t="n">
        <v>600</v>
      </c>
      <c r="F10" s="1"/>
      <c r="G10" s="1"/>
      <c r="H10" s="1"/>
      <c r="I10" s="1"/>
      <c r="J10" s="1"/>
      <c r="K10" s="1"/>
      <c r="L10" s="1"/>
      <c r="M10" s="1"/>
    </row>
    <row r="11" customFormat="false" ht="12.8" hidden="false" customHeight="false" outlineLevel="0" collapsed="false">
      <c r="A11" s="1"/>
      <c r="B11" s="1"/>
      <c r="C11" s="1"/>
      <c r="D11" s="2" t="s">
        <v>11</v>
      </c>
      <c r="E11" s="2"/>
      <c r="F11" s="1"/>
      <c r="G11" s="1"/>
      <c r="H11" s="1"/>
      <c r="I11" s="1"/>
      <c r="J11" s="1"/>
      <c r="K11" s="1"/>
      <c r="L11" s="1"/>
      <c r="M11" s="1"/>
    </row>
    <row r="12" customFormat="false" ht="12.8" hidden="false" customHeight="false" outlineLevel="0" collapsed="false">
      <c r="A12" s="1"/>
      <c r="B12" s="1"/>
      <c r="C12" s="1"/>
      <c r="D12" s="2" t="s">
        <v>12</v>
      </c>
      <c r="E12" s="1"/>
      <c r="F12" s="1"/>
      <c r="G12" s="1"/>
      <c r="H12" s="1"/>
      <c r="I12" s="1"/>
      <c r="J12" s="1"/>
      <c r="K12" s="1"/>
      <c r="L12" s="1"/>
      <c r="M12" s="1"/>
    </row>
    <row r="13" customFormat="false" ht="12.8" hidden="false" customHeight="false" outlineLevel="0" collapsed="false">
      <c r="A13" s="1"/>
      <c r="B13" s="1"/>
      <c r="C13" s="2" t="s">
        <v>13</v>
      </c>
      <c r="D13" s="1"/>
      <c r="E13" s="1"/>
      <c r="F13" s="1"/>
      <c r="G13" s="1"/>
      <c r="H13" s="1"/>
      <c r="I13" s="1"/>
      <c r="J13" s="1"/>
      <c r="K13" s="1"/>
      <c r="L13" s="1"/>
      <c r="M13" s="1"/>
    </row>
    <row r="14" customFormat="false" ht="12.8" hidden="false" customHeight="false" outlineLevel="0" collapsed="false">
      <c r="A14" s="1"/>
      <c r="B14" s="1"/>
      <c r="C14" s="1"/>
      <c r="D14" s="2" t="s">
        <v>14</v>
      </c>
      <c r="E14" s="1"/>
      <c r="F14" s="1"/>
      <c r="G14" s="1"/>
      <c r="H14" s="1"/>
      <c r="I14" s="1"/>
      <c r="J14" s="1"/>
      <c r="K14" s="1"/>
      <c r="L14" s="1"/>
      <c r="M14" s="1"/>
    </row>
    <row r="15" customFormat="false" ht="12.8" hidden="false" customHeight="false" outlineLevel="0" collapsed="false">
      <c r="A15" s="1"/>
      <c r="B15" s="1"/>
      <c r="C15" s="1"/>
      <c r="D15" s="2" t="s">
        <v>15</v>
      </c>
      <c r="E15" s="1"/>
      <c r="F15" s="1"/>
      <c r="G15" s="1"/>
      <c r="H15" s="1"/>
      <c r="I15" s="1"/>
      <c r="J15" s="1"/>
      <c r="K15" s="1"/>
      <c r="L15" s="1"/>
      <c r="M15" s="1"/>
    </row>
    <row r="16" customFormat="false" ht="12.8" hidden="false" customHeight="false" outlineLevel="0" collapsed="false">
      <c r="A16" s="1"/>
      <c r="B16" s="1"/>
      <c r="C16" s="1"/>
      <c r="D16" s="2" t="s">
        <v>16</v>
      </c>
      <c r="E16" s="1"/>
      <c r="F16" s="2" t="n">
        <v>95.3</v>
      </c>
      <c r="G16" s="1"/>
      <c r="H16" s="1"/>
      <c r="I16" s="1"/>
      <c r="J16" s="1"/>
      <c r="K16" s="1"/>
      <c r="L16" s="1"/>
      <c r="M16" s="1"/>
    </row>
    <row r="17" customFormat="false" ht="12.8" hidden="false" customHeight="false" outlineLevel="0" collapsed="false">
      <c r="A17" s="1"/>
      <c r="B17" s="1"/>
      <c r="C17" s="1"/>
      <c r="D17" s="2" t="s">
        <v>17</v>
      </c>
      <c r="E17" s="2" t="n">
        <v>28.6</v>
      </c>
      <c r="F17" s="1"/>
      <c r="G17" s="1"/>
      <c r="H17" s="1"/>
      <c r="I17" s="1"/>
      <c r="J17" s="1"/>
      <c r="K17" s="1" t="n">
        <f aca="false">3900+350</f>
        <v>4250</v>
      </c>
      <c r="L17" s="1" t="n">
        <f aca="false">K17*E17</f>
        <v>121550</v>
      </c>
      <c r="M17" s="1" t="s">
        <v>18</v>
      </c>
    </row>
    <row r="18" customFormat="false" ht="12.8" hidden="false" customHeight="false" outlineLevel="0" collapsed="false">
      <c r="A18" s="1"/>
      <c r="B18" s="1"/>
      <c r="C18" s="2" t="s">
        <v>19</v>
      </c>
      <c r="D18" s="1"/>
      <c r="E18" s="1"/>
      <c r="F18" s="1"/>
      <c r="G18" s="1"/>
      <c r="H18" s="1"/>
      <c r="I18" s="1"/>
      <c r="J18" s="1"/>
      <c r="K18" s="1"/>
      <c r="L18" s="1"/>
      <c r="M18" s="1"/>
    </row>
    <row r="19" customFormat="false" ht="12.8" hidden="false" customHeight="false" outlineLevel="0" collapsed="false">
      <c r="A19" s="1"/>
      <c r="B19" s="1"/>
      <c r="C19" s="2" t="s">
        <v>20</v>
      </c>
      <c r="D19" s="1"/>
      <c r="E19" s="1"/>
      <c r="F19" s="1"/>
      <c r="G19" s="1"/>
      <c r="H19" s="1"/>
      <c r="I19" s="1"/>
      <c r="J19" s="1"/>
      <c r="K19" s="1"/>
      <c r="L19" s="1"/>
      <c r="M19" s="1"/>
    </row>
    <row r="20" customFormat="false" ht="12.8" hidden="false" customHeight="false" outlineLevel="0" collapsed="false">
      <c r="A20" s="1"/>
      <c r="B20" s="1"/>
      <c r="C20" s="2" t="s">
        <v>21</v>
      </c>
      <c r="D20" s="1"/>
      <c r="E20" s="1"/>
      <c r="F20" s="1"/>
      <c r="G20" s="1"/>
      <c r="H20" s="1"/>
      <c r="I20" s="1"/>
      <c r="J20" s="1"/>
      <c r="K20" s="1"/>
      <c r="L20" s="1"/>
      <c r="M20" s="1"/>
    </row>
    <row r="21" customFormat="false" ht="12.8" hidden="false" customHeight="false" outlineLevel="0" collapsed="false">
      <c r="A21" s="1"/>
      <c r="B21" s="1"/>
      <c r="C21" s="1"/>
      <c r="D21" s="1"/>
      <c r="E21" s="1"/>
      <c r="F21" s="2" t="s">
        <v>6</v>
      </c>
      <c r="G21" s="2" t="s">
        <v>7</v>
      </c>
      <c r="H21" s="2" t="s">
        <v>22</v>
      </c>
      <c r="I21" s="2" t="s">
        <v>23</v>
      </c>
      <c r="J21" s="2" t="s">
        <v>24</v>
      </c>
      <c r="K21" s="2" t="s">
        <v>8</v>
      </c>
      <c r="L21" s="2" t="s">
        <v>25</v>
      </c>
      <c r="M21" s="1"/>
    </row>
    <row r="22" customFormat="false" ht="12.8" hidden="false" customHeight="false" outlineLevel="0" collapsed="false">
      <c r="A22" s="2" t="n">
        <v>3</v>
      </c>
      <c r="B22" s="2" t="s">
        <v>26</v>
      </c>
      <c r="C22" s="1"/>
      <c r="D22" s="1"/>
      <c r="E22" s="1"/>
      <c r="L22" s="3" t="n">
        <f aca="false">L24+L45+L48</f>
        <v>701160.35</v>
      </c>
      <c r="M22" s="1"/>
    </row>
    <row r="23" customFormat="false" ht="12.8" hidden="false" customHeight="false" outlineLevel="0" collapsed="false">
      <c r="A23" s="2"/>
      <c r="B23" s="2"/>
      <c r="C23" s="1" t="s">
        <v>27</v>
      </c>
      <c r="D23" s="1"/>
      <c r="E23" s="1"/>
      <c r="L23" s="3"/>
      <c r="M23" s="1"/>
    </row>
    <row r="24" customFormat="false" ht="12.8" hidden="false" customHeight="false" outlineLevel="0" collapsed="false">
      <c r="A24" s="1"/>
      <c r="B24" s="1"/>
      <c r="C24" s="2" t="s">
        <v>15</v>
      </c>
      <c r="D24" s="1"/>
      <c r="E24" s="1"/>
      <c r="F24" s="1"/>
      <c r="G24" s="1"/>
      <c r="H24" s="1"/>
      <c r="I24" s="1"/>
      <c r="J24" s="1"/>
      <c r="K24" s="1"/>
      <c r="L24" s="4" t="n">
        <f aca="false">L25+L30+L35+L36+L41</f>
        <v>393610</v>
      </c>
      <c r="M24" s="1"/>
    </row>
    <row r="25" customFormat="false" ht="12.8" hidden="false" customHeight="false" outlineLevel="0" collapsed="false">
      <c r="A25" s="1"/>
      <c r="B25" s="1"/>
      <c r="C25" s="1"/>
      <c r="D25" s="2" t="s">
        <v>28</v>
      </c>
      <c r="E25" s="1"/>
      <c r="F25" s="1"/>
      <c r="G25" s="1" t="n">
        <f aca="false">H25*I25</f>
        <v>37.225</v>
      </c>
      <c r="H25" s="1" t="n">
        <v>0.5</v>
      </c>
      <c r="I25" s="1" t="n">
        <f aca="false">(I26+I27)/2+I28</f>
        <v>74.45</v>
      </c>
      <c r="J25" s="1"/>
      <c r="K25" s="1"/>
      <c r="L25" s="5" t="n">
        <f aca="false">SUM(L26:L29)</f>
        <v>41554</v>
      </c>
      <c r="M25" s="1"/>
    </row>
    <row r="26" customFormat="false" ht="12.8" hidden="false" customHeight="false" outlineLevel="0" collapsed="false">
      <c r="A26" s="1"/>
      <c r="B26" s="1"/>
      <c r="C26" s="1"/>
      <c r="D26" s="1"/>
      <c r="E26" s="0" t="s">
        <v>29</v>
      </c>
      <c r="F26" s="1"/>
      <c r="G26" s="1"/>
      <c r="H26" s="2" t="n">
        <v>0.5</v>
      </c>
      <c r="I26" s="2" t="n">
        <v>38.7</v>
      </c>
      <c r="J26" s="1" t="n">
        <f aca="false">I26/2*H26/0.5</f>
        <v>19.35</v>
      </c>
      <c r="K26" s="1" t="n">
        <v>900</v>
      </c>
      <c r="L26" s="1" t="n">
        <f aca="false">J26*K26</f>
        <v>17415</v>
      </c>
      <c r="M26" s="2" t="s">
        <v>30</v>
      </c>
    </row>
    <row r="27" customFormat="false" ht="12.8" hidden="false" customHeight="false" outlineLevel="0" collapsed="false">
      <c r="A27" s="1"/>
      <c r="B27" s="1"/>
      <c r="C27" s="1"/>
      <c r="D27" s="1"/>
      <c r="E27" s="0" t="s">
        <v>31</v>
      </c>
      <c r="F27" s="1"/>
      <c r="G27" s="1"/>
      <c r="H27" s="2" t="n">
        <v>0.5</v>
      </c>
      <c r="I27" s="2" t="n">
        <v>36.6</v>
      </c>
      <c r="J27" s="1" t="n">
        <f aca="false">I27/2*H27/0.5</f>
        <v>18.3</v>
      </c>
      <c r="K27" s="1" t="n">
        <v>330</v>
      </c>
      <c r="L27" s="1" t="n">
        <f aca="false">J27*K27</f>
        <v>6039</v>
      </c>
      <c r="M27" s="2" t="s">
        <v>32</v>
      </c>
    </row>
    <row r="28" customFormat="false" ht="12.8" hidden="false" customHeight="false" outlineLevel="0" collapsed="false">
      <c r="A28" s="1"/>
      <c r="B28" s="1"/>
      <c r="C28" s="1"/>
      <c r="D28" s="1"/>
      <c r="E28" s="0" t="s">
        <v>33</v>
      </c>
      <c r="F28" s="1"/>
      <c r="G28" s="1"/>
      <c r="H28" s="2" t="n">
        <v>0.5</v>
      </c>
      <c r="I28" s="1" t="n">
        <v>36.8</v>
      </c>
      <c r="J28" s="1" t="n">
        <f aca="false">I28/2*H28/0.5*2</f>
        <v>36.8</v>
      </c>
      <c r="K28" s="1" t="n">
        <v>330</v>
      </c>
      <c r="L28" s="1" t="n">
        <f aca="false">J28*K28</f>
        <v>12144</v>
      </c>
      <c r="M28" s="2" t="s">
        <v>32</v>
      </c>
    </row>
    <row r="29" customFormat="false" ht="12.8" hidden="false" customHeight="false" outlineLevel="0" collapsed="false">
      <c r="A29" s="1"/>
      <c r="B29" s="1"/>
      <c r="C29" s="1"/>
      <c r="D29" s="1"/>
      <c r="E29" s="0" t="s">
        <v>34</v>
      </c>
      <c r="F29" s="1"/>
      <c r="G29" s="1"/>
      <c r="H29" s="2"/>
      <c r="I29" s="1" t="n">
        <f aca="false">I28+(I26+I27)/2</f>
        <v>74.45</v>
      </c>
      <c r="J29" s="1" t="n">
        <f aca="false">I29*4</f>
        <v>297.8</v>
      </c>
      <c r="K29" s="1" t="n">
        <v>20</v>
      </c>
      <c r="L29" s="1" t="n">
        <f aca="false">J29*K29</f>
        <v>5956</v>
      </c>
      <c r="M29" s="2"/>
    </row>
    <row r="30" customFormat="false" ht="12.8" hidden="false" customHeight="false" outlineLevel="0" collapsed="false">
      <c r="A30" s="1"/>
      <c r="B30" s="1"/>
      <c r="C30" s="1"/>
      <c r="D30" s="1" t="s">
        <v>35</v>
      </c>
      <c r="F30" s="1"/>
      <c r="G30" s="1" t="n">
        <f aca="false">H30*I30</f>
        <v>148.9</v>
      </c>
      <c r="H30" s="1" t="n">
        <v>2</v>
      </c>
      <c r="I30" s="1" t="n">
        <f aca="false">(I31+I32)/2+I33</f>
        <v>74.45</v>
      </c>
      <c r="J30" s="1"/>
      <c r="K30" s="1"/>
      <c r="L30" s="5" t="n">
        <f aca="false">SUM(L31:L33)</f>
        <v>142392</v>
      </c>
      <c r="M30" s="1"/>
    </row>
    <row r="31" customFormat="false" ht="12.8" hidden="false" customHeight="false" outlineLevel="0" collapsed="false">
      <c r="A31" s="1"/>
      <c r="B31" s="1"/>
      <c r="C31" s="1"/>
      <c r="D31" s="1"/>
      <c r="E31" s="0" t="s">
        <v>29</v>
      </c>
      <c r="F31" s="1"/>
      <c r="G31" s="1"/>
      <c r="H31" s="2" t="n">
        <v>2</v>
      </c>
      <c r="I31" s="2" t="n">
        <v>38.7</v>
      </c>
      <c r="J31" s="1" t="n">
        <f aca="false">I31/2*H31/0.5</f>
        <v>77.4</v>
      </c>
      <c r="K31" s="1" t="n">
        <v>900</v>
      </c>
      <c r="L31" s="1" t="n">
        <f aca="false">J31*K31</f>
        <v>69660</v>
      </c>
      <c r="M31" s="2" t="s">
        <v>30</v>
      </c>
    </row>
    <row r="32" customFormat="false" ht="12.8" hidden="false" customHeight="false" outlineLevel="0" collapsed="false">
      <c r="A32" s="1"/>
      <c r="B32" s="1"/>
      <c r="C32" s="1"/>
      <c r="D32" s="1"/>
      <c r="E32" s="0" t="s">
        <v>31</v>
      </c>
      <c r="F32" s="1"/>
      <c r="G32" s="1"/>
      <c r="H32" s="2" t="n">
        <v>2</v>
      </c>
      <c r="I32" s="2" t="n">
        <v>36.6</v>
      </c>
      <c r="J32" s="1" t="n">
        <f aca="false">I32/2*H32/0.5</f>
        <v>73.2</v>
      </c>
      <c r="K32" s="1" t="n">
        <v>330</v>
      </c>
      <c r="L32" s="1" t="n">
        <f aca="false">J32*K32</f>
        <v>24156</v>
      </c>
      <c r="M32" s="2" t="s">
        <v>32</v>
      </c>
    </row>
    <row r="33" customFormat="false" ht="12.8" hidden="false" customHeight="false" outlineLevel="0" collapsed="false">
      <c r="A33" s="1"/>
      <c r="B33" s="1"/>
      <c r="C33" s="1"/>
      <c r="D33" s="1"/>
      <c r="E33" s="0" t="s">
        <v>33</v>
      </c>
      <c r="F33" s="1"/>
      <c r="G33" s="1"/>
      <c r="H33" s="2" t="n">
        <v>2</v>
      </c>
      <c r="I33" s="1" t="n">
        <v>36.8</v>
      </c>
      <c r="J33" s="1" t="n">
        <f aca="false">I33/2*H33/0.5*2</f>
        <v>147.2</v>
      </c>
      <c r="K33" s="1" t="n">
        <v>330</v>
      </c>
      <c r="L33" s="1" t="n">
        <f aca="false">J33*K33</f>
        <v>48576</v>
      </c>
      <c r="M33" s="2" t="s">
        <v>32</v>
      </c>
    </row>
    <row r="34" customFormat="false" ht="12.8" hidden="false" customHeight="false" outlineLevel="0" collapsed="false">
      <c r="A34" s="1"/>
      <c r="B34" s="1"/>
      <c r="C34" s="1"/>
      <c r="D34" s="1"/>
      <c r="E34" s="0" t="s">
        <v>34</v>
      </c>
      <c r="F34" s="1"/>
      <c r="G34" s="1"/>
      <c r="H34" s="2"/>
      <c r="I34" s="1" t="n">
        <f aca="false">I33+(I31+I32)/2</f>
        <v>74.45</v>
      </c>
      <c r="J34" s="1" t="n">
        <f aca="false">I34*4*H31/0.5</f>
        <v>1191.2</v>
      </c>
      <c r="K34" s="1" t="n">
        <v>20</v>
      </c>
      <c r="L34" s="1" t="n">
        <f aca="false">J34*K34</f>
        <v>23824</v>
      </c>
      <c r="M34" s="2"/>
    </row>
    <row r="35" customFormat="false" ht="12.8" hidden="false" customHeight="false" outlineLevel="0" collapsed="false">
      <c r="A35" s="1"/>
      <c r="B35" s="1"/>
      <c r="C35" s="1"/>
      <c r="D35" s="1" t="s">
        <v>36</v>
      </c>
      <c r="F35" s="1"/>
      <c r="G35" s="1" t="n">
        <v>72.5</v>
      </c>
      <c r="H35" s="2" t="n">
        <v>0</v>
      </c>
      <c r="I35" s="1"/>
      <c r="J35" s="1" t="n">
        <f aca="false">G35</f>
        <v>72.5</v>
      </c>
      <c r="K35" s="1" t="n">
        <v>900</v>
      </c>
      <c r="L35" s="5" t="n">
        <f aca="false">J35*K35</f>
        <v>65250</v>
      </c>
      <c r="M35" s="2" t="s">
        <v>37</v>
      </c>
    </row>
    <row r="36" customFormat="false" ht="12.8" hidden="false" customHeight="false" outlineLevel="0" collapsed="false">
      <c r="A36" s="1"/>
      <c r="B36" s="1"/>
      <c r="C36" s="1"/>
      <c r="D36" s="1" t="s">
        <v>38</v>
      </c>
      <c r="F36" s="1"/>
      <c r="G36" s="1" t="n">
        <f aca="false">H36*I36</f>
        <v>111.675</v>
      </c>
      <c r="H36" s="1" t="n">
        <v>1.5</v>
      </c>
      <c r="I36" s="1" t="n">
        <f aca="false">(I37+I38)/2+I39</f>
        <v>74.45</v>
      </c>
      <c r="J36" s="1"/>
      <c r="K36" s="1"/>
      <c r="L36" s="5" t="n">
        <f aca="false">SUM(L37:L39)</f>
        <v>106794</v>
      </c>
      <c r="M36" s="2"/>
    </row>
    <row r="37" customFormat="false" ht="12.8" hidden="false" customHeight="false" outlineLevel="0" collapsed="false">
      <c r="A37" s="1"/>
      <c r="B37" s="1"/>
      <c r="C37" s="1"/>
      <c r="D37" s="1"/>
      <c r="E37" s="0" t="s">
        <v>29</v>
      </c>
      <c r="F37" s="1"/>
      <c r="G37" s="1"/>
      <c r="H37" s="2" t="n">
        <v>1.5</v>
      </c>
      <c r="I37" s="2" t="n">
        <v>38.7</v>
      </c>
      <c r="J37" s="1" t="n">
        <f aca="false">I37/2*H37/0.5</f>
        <v>58.05</v>
      </c>
      <c r="K37" s="1" t="n">
        <v>900</v>
      </c>
      <c r="L37" s="1" t="n">
        <f aca="false">J37*K37</f>
        <v>52245</v>
      </c>
      <c r="M37" s="2" t="s">
        <v>30</v>
      </c>
    </row>
    <row r="38" customFormat="false" ht="12.8" hidden="false" customHeight="false" outlineLevel="0" collapsed="false">
      <c r="A38" s="1"/>
      <c r="B38" s="1"/>
      <c r="C38" s="1"/>
      <c r="D38" s="1"/>
      <c r="E38" s="0" t="s">
        <v>31</v>
      </c>
      <c r="F38" s="1"/>
      <c r="G38" s="1"/>
      <c r="H38" s="2" t="n">
        <v>1.5</v>
      </c>
      <c r="I38" s="2" t="n">
        <v>36.6</v>
      </c>
      <c r="J38" s="1" t="n">
        <f aca="false">I38/2*H38/0.5</f>
        <v>54.9</v>
      </c>
      <c r="K38" s="1" t="n">
        <v>330</v>
      </c>
      <c r="L38" s="1" t="n">
        <f aca="false">J38*K38</f>
        <v>18117</v>
      </c>
      <c r="M38" s="2" t="s">
        <v>32</v>
      </c>
    </row>
    <row r="39" customFormat="false" ht="12.8" hidden="false" customHeight="false" outlineLevel="0" collapsed="false">
      <c r="A39" s="1"/>
      <c r="B39" s="1"/>
      <c r="C39" s="1"/>
      <c r="D39" s="1"/>
      <c r="E39" s="0" t="s">
        <v>33</v>
      </c>
      <c r="F39" s="1"/>
      <c r="G39" s="1"/>
      <c r="H39" s="2" t="n">
        <v>1.5</v>
      </c>
      <c r="I39" s="1" t="n">
        <v>36.8</v>
      </c>
      <c r="J39" s="1" t="n">
        <f aca="false">I39/2*H39/0.5*2</f>
        <v>110.4</v>
      </c>
      <c r="K39" s="1" t="n">
        <v>330</v>
      </c>
      <c r="L39" s="1" t="n">
        <f aca="false">J39*K39</f>
        <v>36432</v>
      </c>
      <c r="M39" s="2" t="s">
        <v>32</v>
      </c>
    </row>
    <row r="40" customFormat="false" ht="12.8" hidden="false" customHeight="false" outlineLevel="0" collapsed="false">
      <c r="A40" s="1"/>
      <c r="B40" s="1"/>
      <c r="C40" s="1"/>
      <c r="D40" s="1"/>
      <c r="E40" s="0" t="s">
        <v>34</v>
      </c>
      <c r="F40" s="1"/>
      <c r="G40" s="1"/>
      <c r="H40" s="2"/>
      <c r="I40" s="1" t="n">
        <f aca="false">I39+(I37+I38)/2</f>
        <v>74.45</v>
      </c>
      <c r="J40" s="1" t="n">
        <f aca="false">I40*4*H37/0.5</f>
        <v>893.4</v>
      </c>
      <c r="K40" s="1" t="n">
        <v>20</v>
      </c>
      <c r="L40" s="1" t="n">
        <f aca="false">J40*K40</f>
        <v>17868</v>
      </c>
      <c r="M40" s="2"/>
    </row>
    <row r="41" customFormat="false" ht="12.8" hidden="false" customHeight="false" outlineLevel="0" collapsed="false">
      <c r="A41" s="1"/>
      <c r="B41" s="1"/>
      <c r="C41" s="1"/>
      <c r="D41" s="1" t="s">
        <v>36</v>
      </c>
      <c r="F41" s="1"/>
      <c r="G41" s="1" t="n">
        <v>41.8</v>
      </c>
      <c r="H41" s="2" t="n">
        <v>0</v>
      </c>
      <c r="I41" s="1"/>
      <c r="J41" s="1" t="n">
        <f aca="false">G41</f>
        <v>41.8</v>
      </c>
      <c r="K41" s="1" t="n">
        <v>900</v>
      </c>
      <c r="L41" s="5" t="n">
        <f aca="false">J41*K41</f>
        <v>37620</v>
      </c>
      <c r="M41" s="2" t="s">
        <v>37</v>
      </c>
    </row>
    <row r="42" customFormat="false" ht="12.8" hidden="false" customHeight="false" outlineLevel="0" collapsed="false">
      <c r="A42" s="1"/>
      <c r="B42" s="1"/>
      <c r="C42" s="1"/>
      <c r="D42" s="1"/>
      <c r="F42" s="1"/>
      <c r="G42" s="1"/>
      <c r="H42" s="2"/>
      <c r="I42" s="1"/>
      <c r="J42" s="1"/>
      <c r="K42" s="1"/>
      <c r="L42" s="1"/>
      <c r="M42" s="2"/>
    </row>
    <row r="43" customFormat="false" ht="12.8" hidden="false" customHeight="false" outlineLevel="0" collapsed="false">
      <c r="A43" s="1"/>
      <c r="B43" s="1"/>
      <c r="C43" s="1"/>
      <c r="D43" s="1"/>
      <c r="F43" s="1"/>
      <c r="G43" s="1"/>
      <c r="H43" s="2"/>
      <c r="I43" s="1"/>
      <c r="J43" s="1"/>
      <c r="K43" s="1"/>
      <c r="L43" s="1"/>
      <c r="M43" s="2"/>
    </row>
    <row r="44" customFormat="false" ht="12.8" hidden="false" customHeight="false" outlineLevel="0" collapsed="false">
      <c r="A44" s="1"/>
      <c r="B44" s="1"/>
      <c r="C44" s="1"/>
      <c r="D44" s="1"/>
      <c r="F44" s="1"/>
      <c r="G44" s="1"/>
      <c r="H44" s="2"/>
      <c r="I44" s="1"/>
      <c r="J44" s="1"/>
      <c r="K44" s="1"/>
      <c r="L44" s="1"/>
      <c r="M44" s="2"/>
    </row>
    <row r="45" customFormat="false" ht="12.8" hidden="false" customHeight="false" outlineLevel="0" collapsed="false">
      <c r="A45" s="1"/>
      <c r="B45" s="1"/>
      <c r="C45" s="2" t="s">
        <v>16</v>
      </c>
      <c r="D45" s="1"/>
      <c r="E45" s="2"/>
      <c r="F45" s="1"/>
      <c r="G45" s="1" t="s">
        <v>7</v>
      </c>
      <c r="H45" s="1"/>
      <c r="I45" s="1"/>
      <c r="J45" s="1"/>
      <c r="K45" s="1"/>
      <c r="L45" s="4" t="n">
        <f aca="false">L46+L47</f>
        <v>72040</v>
      </c>
      <c r="M45" s="1"/>
    </row>
    <row r="46" customFormat="false" ht="12.8" hidden="false" customHeight="false" outlineLevel="0" collapsed="false">
      <c r="A46" s="1"/>
      <c r="B46" s="1"/>
      <c r="C46" s="2"/>
      <c r="D46" s="1" t="s">
        <v>26</v>
      </c>
      <c r="E46" s="2"/>
      <c r="F46" s="1"/>
      <c r="G46" s="1" t="n">
        <f aca="false">G36+G30+G25</f>
        <v>297.8</v>
      </c>
      <c r="H46" s="1"/>
      <c r="I46" s="1"/>
      <c r="J46" s="1"/>
      <c r="K46" s="1" t="n">
        <v>50</v>
      </c>
      <c r="L46" s="1" t="n">
        <f aca="false">K46*G46</f>
        <v>14890</v>
      </c>
      <c r="M46" s="1"/>
    </row>
    <row r="47" customFormat="false" ht="12.8" hidden="false" customHeight="false" outlineLevel="0" collapsed="false">
      <c r="A47" s="1"/>
      <c r="B47" s="1"/>
      <c r="C47" s="2"/>
      <c r="D47" s="1" t="s">
        <v>36</v>
      </c>
      <c r="E47" s="2"/>
      <c r="F47" s="1"/>
      <c r="G47" s="1" t="n">
        <f aca="false">G41+G35</f>
        <v>114.3</v>
      </c>
      <c r="H47" s="1"/>
      <c r="I47" s="1"/>
      <c r="J47" s="1"/>
      <c r="K47" s="1" t="n">
        <v>500</v>
      </c>
      <c r="L47" s="1" t="n">
        <f aca="false">K47*G47</f>
        <v>57150</v>
      </c>
      <c r="M47" s="1"/>
    </row>
    <row r="48" customFormat="false" ht="12.8" hidden="false" customHeight="false" outlineLevel="0" collapsed="false">
      <c r="A48" s="1"/>
      <c r="B48" s="1"/>
      <c r="C48" s="2" t="s">
        <v>17</v>
      </c>
      <c r="D48" s="1"/>
      <c r="E48" s="2"/>
      <c r="F48" s="1" t="n">
        <f aca="false">F49+F52+F56+F57</f>
        <v>55.4142</v>
      </c>
      <c r="G48" s="1"/>
      <c r="H48" s="1"/>
      <c r="I48" s="1"/>
      <c r="J48" s="1"/>
      <c r="K48" s="1" t="n">
        <v>4250</v>
      </c>
      <c r="L48" s="4" t="n">
        <f aca="false">K48*F48</f>
        <v>235510.35</v>
      </c>
      <c r="M48" s="1"/>
    </row>
    <row r="49" customFormat="false" ht="12.8" hidden="false" customHeight="false" outlineLevel="0" collapsed="false">
      <c r="A49" s="1"/>
      <c r="B49" s="1"/>
      <c r="C49" s="2"/>
      <c r="D49" s="1" t="s">
        <v>39</v>
      </c>
      <c r="E49" s="2"/>
      <c r="F49" s="1" t="n">
        <f aca="false">SUM(F50:F51)</f>
        <v>4.467</v>
      </c>
      <c r="G49" s="1"/>
      <c r="H49" s="1"/>
      <c r="I49" s="1"/>
      <c r="J49" s="1"/>
      <c r="K49" s="1"/>
      <c r="L49" s="1"/>
      <c r="M49" s="1"/>
    </row>
    <row r="50" customFormat="false" ht="12.8" hidden="false" customHeight="false" outlineLevel="0" collapsed="false">
      <c r="A50" s="1"/>
      <c r="B50" s="1"/>
      <c r="E50" s="2" t="s">
        <v>40</v>
      </c>
      <c r="F50" s="1" t="n">
        <f aca="false">(I26+I27)/2*H50*0.15</f>
        <v>2.259</v>
      </c>
      <c r="G50" s="1"/>
      <c r="H50" s="1" t="n">
        <v>0.4</v>
      </c>
      <c r="I50" s="1"/>
      <c r="J50" s="1"/>
      <c r="K50" s="1"/>
      <c r="L50" s="1"/>
      <c r="M50" s="1"/>
    </row>
    <row r="51" customFormat="false" ht="12.8" hidden="false" customHeight="false" outlineLevel="0" collapsed="false">
      <c r="A51" s="1"/>
      <c r="B51" s="1"/>
      <c r="D51" s="1"/>
      <c r="E51" s="1" t="s">
        <v>41</v>
      </c>
      <c r="F51" s="1" t="n">
        <f aca="false">I28*H51*0.15</f>
        <v>2.208</v>
      </c>
      <c r="G51" s="1"/>
      <c r="H51" s="1" t="n">
        <v>0.4</v>
      </c>
      <c r="I51" s="1"/>
      <c r="J51" s="1"/>
      <c r="K51" s="1"/>
      <c r="L51" s="1"/>
      <c r="M51" s="1"/>
    </row>
    <row r="52" customFormat="false" ht="12.8" hidden="false" customHeight="false" outlineLevel="0" collapsed="false">
      <c r="A52" s="1"/>
      <c r="B52" s="1"/>
      <c r="D52" s="1" t="s">
        <v>42</v>
      </c>
      <c r="E52" s="1"/>
      <c r="F52" s="1" t="n">
        <f aca="false">SUM(F53:F55)</f>
        <v>30.26675</v>
      </c>
      <c r="G52" s="1"/>
      <c r="H52" s="1"/>
      <c r="I52" s="1"/>
      <c r="J52" s="1"/>
      <c r="K52" s="1"/>
      <c r="L52" s="1"/>
      <c r="M52" s="1"/>
    </row>
    <row r="53" customFormat="false" ht="12.8" hidden="false" customHeight="false" outlineLevel="0" collapsed="false">
      <c r="E53" s="2" t="s">
        <v>40</v>
      </c>
      <c r="F53" s="1" t="n">
        <f aca="false">(I31+I32)/2*H53*0.15</f>
        <v>11.85975</v>
      </c>
      <c r="G53" s="1"/>
      <c r="H53" s="1" t="n">
        <v>2.1</v>
      </c>
    </row>
    <row r="54" customFormat="false" ht="12.8" hidden="false" customHeight="false" outlineLevel="0" collapsed="false">
      <c r="A54" s="1"/>
      <c r="B54" s="1"/>
      <c r="D54" s="1"/>
      <c r="E54" s="1" t="s">
        <v>41</v>
      </c>
      <c r="F54" s="1" t="n">
        <f aca="false">I33*H54*0.15</f>
        <v>11.592</v>
      </c>
      <c r="G54" s="1"/>
      <c r="H54" s="1" t="n">
        <v>2.1</v>
      </c>
      <c r="I54" s="1"/>
      <c r="J54" s="1"/>
      <c r="K54" s="1"/>
      <c r="L54" s="1"/>
      <c r="M54" s="1"/>
    </row>
    <row r="55" customFormat="false" ht="12.8" hidden="false" customHeight="false" outlineLevel="0" collapsed="false">
      <c r="A55" s="1"/>
      <c r="B55" s="1"/>
      <c r="D55" s="1"/>
      <c r="E55" s="1" t="s">
        <v>43</v>
      </c>
      <c r="F55" s="1" t="n">
        <f aca="false">0.094*G55</f>
        <v>6.815</v>
      </c>
      <c r="G55" s="1" t="n">
        <v>72.5</v>
      </c>
      <c r="H55" s="1"/>
      <c r="I55" s="1"/>
      <c r="J55" s="1"/>
      <c r="K55" s="1"/>
      <c r="L55" s="1"/>
      <c r="M55" s="1"/>
    </row>
    <row r="56" customFormat="false" ht="12.8" hidden="false" customHeight="false" outlineLevel="0" collapsed="false">
      <c r="A56" s="1"/>
      <c r="B56" s="1"/>
      <c r="D56" s="1" t="s">
        <v>44</v>
      </c>
      <c r="E56" s="1"/>
      <c r="F56" s="1" t="n">
        <f aca="false">60*0.15*H56</f>
        <v>3.6</v>
      </c>
      <c r="G56" s="1"/>
      <c r="H56" s="1" t="n">
        <v>0.4</v>
      </c>
      <c r="I56" s="1"/>
      <c r="J56" s="1"/>
      <c r="K56" s="1"/>
      <c r="L56" s="1"/>
      <c r="M56" s="1"/>
    </row>
    <row r="57" customFormat="false" ht="12.8" hidden="false" customHeight="false" outlineLevel="0" collapsed="false">
      <c r="A57" s="1"/>
      <c r="B57" s="1"/>
      <c r="D57" s="1" t="s">
        <v>45</v>
      </c>
      <c r="F57" s="1" t="n">
        <f aca="false">SUM(F58:F60)-F56</f>
        <v>17.08045</v>
      </c>
      <c r="I57" s="1"/>
      <c r="J57" s="1"/>
      <c r="K57" s="1"/>
      <c r="L57" s="1"/>
      <c r="M57" s="1"/>
    </row>
    <row r="58" customFormat="false" ht="12.8" hidden="false" customHeight="false" outlineLevel="0" collapsed="false">
      <c r="A58" s="1"/>
      <c r="B58" s="1"/>
      <c r="D58" s="1"/>
      <c r="E58" s="2" t="s">
        <v>40</v>
      </c>
      <c r="F58" s="1" t="n">
        <f aca="false">(I37+I38)/2*H58*0.15</f>
        <v>8.47125</v>
      </c>
      <c r="G58" s="1"/>
      <c r="H58" s="1" t="n">
        <v>1.5</v>
      </c>
      <c r="I58" s="1"/>
      <c r="J58" s="1"/>
      <c r="K58" s="1"/>
      <c r="L58" s="1"/>
      <c r="M58" s="1"/>
    </row>
    <row r="59" customFormat="false" ht="12.8" hidden="false" customHeight="false" outlineLevel="0" collapsed="false">
      <c r="A59" s="1"/>
      <c r="B59" s="1"/>
      <c r="D59" s="1"/>
      <c r="E59" s="1" t="s">
        <v>41</v>
      </c>
      <c r="F59" s="1" t="n">
        <f aca="false">I39*H59*0.15</f>
        <v>8.28</v>
      </c>
      <c r="G59" s="1"/>
      <c r="H59" s="1" t="n">
        <v>1.5</v>
      </c>
      <c r="I59" s="1"/>
      <c r="J59" s="1"/>
      <c r="K59" s="1"/>
      <c r="L59" s="1"/>
      <c r="M59" s="1"/>
    </row>
    <row r="60" customFormat="false" ht="12.8" hidden="false" customHeight="false" outlineLevel="0" collapsed="false">
      <c r="A60" s="1"/>
      <c r="B60" s="1"/>
      <c r="D60" s="1"/>
      <c r="E60" s="1" t="s">
        <v>43</v>
      </c>
      <c r="F60" s="1" t="n">
        <f aca="false">0.094*G60</f>
        <v>3.9292</v>
      </c>
      <c r="G60" s="1" t="n">
        <v>41.8</v>
      </c>
      <c r="H60" s="1"/>
      <c r="I60" s="1"/>
      <c r="J60" s="1"/>
      <c r="K60" s="1"/>
      <c r="L60" s="1"/>
      <c r="M60" s="1"/>
    </row>
    <row r="61" customFormat="false" ht="12.8" hidden="false" customHeight="false" outlineLevel="0" collapsed="false">
      <c r="A61" s="1"/>
      <c r="B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customFormat="false" ht="12.8" hidden="false" customHeight="false" outlineLevel="0" collapsed="false">
      <c r="A62" s="1"/>
      <c r="B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customFormat="false" ht="12.8" hidden="false" customHeight="false" outlineLevel="0" collapsed="false">
      <c r="A63" s="1"/>
      <c r="B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customFormat="false" ht="12.8" hidden="false" customHeight="false" outlineLevel="0" collapsed="false">
      <c r="A64" s="2" t="n">
        <v>4</v>
      </c>
      <c r="B64" s="2" t="s">
        <v>46</v>
      </c>
      <c r="C64" s="1"/>
      <c r="D64" s="1"/>
      <c r="E64" s="2" t="s">
        <v>6</v>
      </c>
      <c r="F64" s="2" t="s">
        <v>7</v>
      </c>
      <c r="G64" s="1"/>
      <c r="H64" s="1"/>
      <c r="I64" s="1"/>
      <c r="J64" s="1"/>
      <c r="K64" s="1"/>
      <c r="L64" s="1"/>
      <c r="M64" s="1"/>
    </row>
    <row r="65" customFormat="false" ht="12.8" hidden="false" customHeight="false" outlineLevel="0" collapsed="false">
      <c r="A65" s="1"/>
      <c r="B65" s="1"/>
      <c r="C65" s="2" t="s">
        <v>14</v>
      </c>
      <c r="D65" s="1"/>
      <c r="E65" s="1"/>
      <c r="F65" s="1"/>
      <c r="G65" s="1"/>
      <c r="H65" s="1"/>
      <c r="I65" s="1"/>
      <c r="J65" s="1"/>
      <c r="K65" s="1"/>
      <c r="L65" s="1"/>
      <c r="M65" s="1"/>
    </row>
    <row r="66" customFormat="false" ht="12.8" hidden="false" customHeight="false" outlineLevel="0" collapsed="false">
      <c r="A66" s="1"/>
      <c r="B66" s="1"/>
      <c r="C66" s="2" t="s">
        <v>20</v>
      </c>
      <c r="D66" s="1"/>
      <c r="E66" s="1"/>
      <c r="F66" s="1"/>
      <c r="G66" s="1"/>
      <c r="H66" s="1"/>
      <c r="I66" s="1"/>
      <c r="J66" s="1"/>
      <c r="K66" s="1"/>
      <c r="L66" s="1"/>
      <c r="M66" s="1"/>
    </row>
    <row r="67" customFormat="false" ht="12.8" hidden="false" customHeight="false" outlineLevel="0" collapsed="false">
      <c r="A67" s="1"/>
      <c r="B67" s="1"/>
      <c r="C67" s="2" t="s">
        <v>17</v>
      </c>
      <c r="D67" s="1"/>
      <c r="E67" s="1"/>
      <c r="F67" s="1"/>
      <c r="G67" s="1"/>
      <c r="H67" s="1"/>
      <c r="I67" s="1"/>
      <c r="J67" s="1"/>
      <c r="K67" s="1"/>
      <c r="L67" s="1"/>
      <c r="M6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2015-02-01T00:47:34Z</dcterms:created>
  <dc:language>en-US</dc:language>
  <cp:revision>0</cp:revision>
</cp:coreProperties>
</file>