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alydefelice/Documents/code_repositories/exp_analysis/paper_plots/2019_whole_cell/"/>
    </mc:Choice>
  </mc:AlternateContent>
  <bookViews>
    <workbookView xWindow="120" yWindow="880" windowWidth="20640" windowHeight="17300" tabRatio="500" activeTab="4"/>
  </bookViews>
  <sheets>
    <sheet name="Notes" sheetId="3" r:id="rId1"/>
    <sheet name="Equations" sheetId="1" r:id="rId2"/>
    <sheet name="data_collated_all" sheetId="2" r:id="rId3"/>
    <sheet name="data_collated" sheetId="4" r:id="rId4"/>
    <sheet name="rna_seq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2" l="1"/>
  <c r="J32" i="2"/>
  <c r="J29" i="2"/>
  <c r="J26" i="2"/>
  <c r="J23" i="2"/>
  <c r="J20" i="2"/>
  <c r="J17" i="2"/>
  <c r="J14" i="2"/>
  <c r="J11" i="2"/>
  <c r="J8" i="2"/>
  <c r="J5" i="2"/>
  <c r="J2" i="2"/>
  <c r="P29" i="2"/>
  <c r="O29" i="2"/>
  <c r="P20" i="2"/>
  <c r="O20" i="2"/>
  <c r="P11" i="2"/>
  <c r="O11" i="2"/>
  <c r="P2" i="2"/>
  <c r="O2" i="2"/>
  <c r="N35" i="2"/>
  <c r="M35" i="2"/>
  <c r="N32" i="2"/>
  <c r="M32" i="2"/>
  <c r="N29" i="2"/>
  <c r="M29" i="2"/>
  <c r="N26" i="2"/>
  <c r="M26" i="2"/>
  <c r="N23" i="2"/>
  <c r="M23" i="2"/>
  <c r="N20" i="2"/>
  <c r="M20" i="2"/>
  <c r="N17" i="2"/>
  <c r="M17" i="2"/>
  <c r="N14" i="2"/>
  <c r="M14" i="2"/>
  <c r="N11" i="2"/>
  <c r="M11" i="2"/>
  <c r="N8" i="2"/>
  <c r="M8" i="2"/>
  <c r="N5" i="2"/>
  <c r="M5" i="2"/>
  <c r="N2" i="2"/>
  <c r="M2" i="2"/>
  <c r="L29" i="2"/>
  <c r="K29" i="2"/>
  <c r="L20" i="2"/>
  <c r="K20" i="2"/>
  <c r="L11" i="2"/>
  <c r="K11" i="2"/>
  <c r="L2" i="2"/>
  <c r="K2" i="2"/>
  <c r="I35" i="2"/>
  <c r="I32" i="2"/>
  <c r="I29" i="2"/>
  <c r="I26" i="2"/>
  <c r="I23" i="2"/>
  <c r="I20" i="2"/>
  <c r="I17" i="2"/>
  <c r="I14" i="2"/>
  <c r="I11" i="2"/>
  <c r="I8" i="2"/>
  <c r="I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</calcChain>
</file>

<file path=xl/sharedStrings.xml><?xml version="1.0" encoding="utf-8"?>
<sst xmlns="http://schemas.openxmlformats.org/spreadsheetml/2006/main" count="226" uniqueCount="83">
  <si>
    <t>Target</t>
  </si>
  <si>
    <t>Efficiency %</t>
  </si>
  <si>
    <t>Slope</t>
  </si>
  <si>
    <t>Y-Intercept</t>
  </si>
  <si>
    <t>R^2</t>
  </si>
  <si>
    <t>cdsA</t>
  </si>
  <si>
    <t>gyrA</t>
  </si>
  <si>
    <t>hycA</t>
  </si>
  <si>
    <t>kdpA</t>
  </si>
  <si>
    <t>mVenus</t>
  </si>
  <si>
    <t>Well</t>
  </si>
  <si>
    <t>Fluor</t>
  </si>
  <si>
    <t>Content</t>
  </si>
  <si>
    <t>Sample</t>
  </si>
  <si>
    <t>Cq</t>
  </si>
  <si>
    <t>SQ</t>
  </si>
  <si>
    <t>B01</t>
  </si>
  <si>
    <t>SYBR</t>
  </si>
  <si>
    <t>Unkn</t>
  </si>
  <si>
    <t>MG1655_7_9_19_1</t>
  </si>
  <si>
    <t>B02</t>
  </si>
  <si>
    <t>MG1655_7_9_19_2</t>
  </si>
  <si>
    <t>B03</t>
  </si>
  <si>
    <t>MG1655_7_9_19_3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</si>
  <si>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</si>
  <si>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</si>
  <si>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</si>
  <si>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</si>
  <si>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</si>
  <si>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</si>
  <si>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</si>
  <si>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</si>
  <si>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</si>
  <si>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</si>
  <si>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mVenusNB</t>
  </si>
  <si>
    <t>D02</t>
  </si>
  <si>
    <t>D03</t>
  </si>
  <si>
    <t>D04</t>
  </si>
  <si>
    <t>D05</t>
  </si>
  <si>
    <t>D06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</si>
  <si>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</si>
  <si>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</si>
  <si>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</si>
  <si>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</si>
  <si>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</si>
  <si>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</si>
  <si>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</si>
  <si>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</si>
  <si>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</si>
  <si>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These are the summarized results from 3 experiments. Run by Mialy DeFelice.</t>
  </si>
  <si>
    <t>The raw data is stored in Dropbox under the dates these experiments were run.</t>
  </si>
  <si>
    <t>F10</t>
  </si>
  <si>
    <t>F11</t>
  </si>
  <si>
    <t>F12</t>
  </si>
  <si>
    <t>F01</t>
  </si>
  <si>
    <t>F02</t>
  </si>
  <si>
    <t>F03</t>
  </si>
  <si>
    <t>F04</t>
  </si>
  <si>
    <t>F05</t>
  </si>
  <si>
    <t>F06</t>
  </si>
  <si>
    <t>MG1655_05_29_19_1</t>
  </si>
  <si>
    <t>MG1655_05_29_19_2</t>
  </si>
  <si>
    <t>MG1655_05_29_19_3</t>
  </si>
  <si>
    <t>MG1655_7_12_19_1</t>
  </si>
  <si>
    <t>MG1655_7_12_19_2</t>
  </si>
  <si>
    <t>MG1655_7_12_19_3</t>
  </si>
  <si>
    <t>counts/cell</t>
  </si>
  <si>
    <t>Avg SQ</t>
  </si>
  <si>
    <t>Std SQ</t>
  </si>
  <si>
    <t>Avg Counts/Cell</t>
  </si>
  <si>
    <t>Average Sq Overall</t>
  </si>
  <si>
    <t>Std sq overall</t>
  </si>
  <si>
    <t>Average Counts Overall</t>
  </si>
  <si>
    <t>Std Counts Overall</t>
  </si>
  <si>
    <t>avg_count</t>
  </si>
  <si>
    <t>avg_count_cell</t>
  </si>
  <si>
    <t>std_count_cell</t>
  </si>
  <si>
    <t>std_count</t>
  </si>
  <si>
    <t>name</t>
  </si>
  <si>
    <t>tpm</t>
  </si>
  <si>
    <t>std_tpm</t>
  </si>
  <si>
    <t>rpkm</t>
  </si>
  <si>
    <t>rpkm_std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</si>
</sst>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49</v>
      </c>
    </row>
    <row r="2" spans="1:1" x14ac:dyDescent="0.2">
      <c r="A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14" sqref="A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170.9422438</v>
      </c>
      <c r="C2">
        <v>-2.3101265249999998</v>
      </c>
      <c r="D2">
        <v>30.10006267</v>
      </c>
      <c r="E2">
        <v>0.92201053200000005</v>
      </c>
    </row>
    <row r="3" spans="1:5" x14ac:dyDescent="0.2">
      <c r="A3" t="s">
        <v>6</v>
      </c>
      <c r="B3">
        <v>251.0872157</v>
      </c>
      <c r="C3">
        <v>-1.8334662070000001</v>
      </c>
      <c r="D3">
        <v>28.498380139999998</v>
      </c>
      <c r="E3">
        <v>0.90604842500000005</v>
      </c>
    </row>
    <row r="4" spans="1:5" x14ac:dyDescent="0.2">
      <c r="A4" t="s">
        <v>7</v>
      </c>
      <c r="B4">
        <v>113.3888912</v>
      </c>
      <c r="C4">
        <v>-3.0379272450000001</v>
      </c>
      <c r="D4">
        <v>33.552922000000002</v>
      </c>
      <c r="E4">
        <v>0.85124784399999998</v>
      </c>
    </row>
    <row r="5" spans="1:5" x14ac:dyDescent="0.2">
      <c r="A5" t="s">
        <v>8</v>
      </c>
      <c r="B5">
        <v>150.87294349999999</v>
      </c>
      <c r="C5">
        <v>-2.503418259</v>
      </c>
      <c r="D5">
        <v>31.997048639999999</v>
      </c>
      <c r="E5">
        <v>0.97440566299999998</v>
      </c>
    </row>
    <row r="6" spans="1:5" x14ac:dyDescent="0.2">
      <c r="A6" t="s">
        <v>9</v>
      </c>
      <c r="B6">
        <v>142.0442056</v>
      </c>
      <c r="C6">
        <v>-2.6048810389999999</v>
      </c>
      <c r="D6">
        <v>33.166249839999999</v>
      </c>
      <c r="E6">
        <v>0.94666825700000001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F1" workbookViewId="0">
      <selection activeCell="K29" activeCellId="3" sqref="K2:L2 K11:L11 K20:L20 K29:L29"/>
    </sheetView>
  </sheetViews>
  <sheetFormatPr baseColWidth="10" defaultRowHeight="16" x14ac:dyDescent="0.2"/>
  <cols>
    <col min="5" max="5" width="28.83203125" customWidth="1"/>
    <col min="11" max="11" width="17.1640625" customWidth="1"/>
    <col min="12" max="12" width="14.33203125" customWidth="1"/>
  </cols>
  <sheetData>
    <row r="1" spans="1:16" x14ac:dyDescent="0.2">
      <c r="A1" t="s">
        <v>10</v>
      </c>
      <c r="B1" t="s">
        <v>11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66</v>
      </c>
      <c r="I1" t="s">
        <v>67</v>
      </c>
      <c r="J1" t="s">
        <v>68</v>
      </c>
      <c r="K1" t="s">
        <v>70</v>
      </c>
      <c r="L1" t="s">
        <v>71</v>
      </c>
      <c r="M1" t="s">
        <v>69</v>
      </c>
      <c r="N1" s="1" t="s">
        <v>69</v>
      </c>
      <c r="O1" t="s">
        <v>72</v>
      </c>
      <c r="P1" t="s">
        <v>73</v>
      </c>
    </row>
    <row r="2" spans="1:16" x14ac:dyDescent="0.2">
      <c r="A2" t="s">
        <v>40</v>
      </c>
      <c r="B2" t="s">
        <v>17</v>
      </c>
      <c r="C2" t="s">
        <v>6</v>
      </c>
      <c r="D2" t="s">
        <v>18</v>
      </c>
      <c r="E2" t="s">
        <v>60</v>
      </c>
      <c r="F2">
        <v>21.1978887746025</v>
      </c>
      <c r="G2">
        <v>9589.5364264009895</v>
      </c>
      <c r="H2">
        <f>G2/64935</f>
        <v>0.14767900864558389</v>
      </c>
      <c r="I2">
        <f>AVERAGE(G2:G4)</f>
        <v>34500.838132073455</v>
      </c>
      <c r="J2">
        <f>STDEV(G2:G4)</f>
        <v>38112.853237542244</v>
      </c>
      <c r="K2">
        <f>AVERAGE(I2,I5,I8)</f>
        <v>45574.73697180226</v>
      </c>
      <c r="L2">
        <f>STDEV(J2,J5,J8)</f>
        <v>18547.015306488323</v>
      </c>
      <c r="M2">
        <f>AVERAGE(H2:H4)</f>
        <v>0.5313134385473699</v>
      </c>
      <c r="N2">
        <f>STDEV(H2:H4)</f>
        <v>0.58693852679667735</v>
      </c>
      <c r="O2">
        <f>AVERAGE(M2,M5,M8)</f>
        <v>0.70185165121740611</v>
      </c>
      <c r="P2">
        <f>STDEV(N2,N5,N8)</f>
        <v>0.28562432134424132</v>
      </c>
    </row>
    <row r="3" spans="1:16" x14ac:dyDescent="0.2">
      <c r="A3" t="s">
        <v>41</v>
      </c>
      <c r="B3" t="s">
        <v>17</v>
      </c>
      <c r="C3" t="s">
        <v>6</v>
      </c>
      <c r="D3" t="s">
        <v>18</v>
      </c>
      <c r="E3" t="s">
        <v>61</v>
      </c>
      <c r="F3">
        <v>19.525064997863499</v>
      </c>
      <c r="G3">
        <v>78375.589344454595</v>
      </c>
      <c r="H3">
        <f t="shared" ref="H3:H37" si="0">G3/64935</f>
        <v>1.2069852828898837</v>
      </c>
    </row>
    <row r="4" spans="1:16" x14ac:dyDescent="0.2">
      <c r="A4" t="s">
        <v>42</v>
      </c>
      <c r="B4" t="s">
        <v>17</v>
      </c>
      <c r="C4" t="s">
        <v>6</v>
      </c>
      <c r="D4" t="s">
        <v>18</v>
      </c>
      <c r="E4" t="s">
        <v>62</v>
      </c>
      <c r="F4">
        <v>20.813630165336502</v>
      </c>
      <c r="G4">
        <v>15537.3886253648</v>
      </c>
      <c r="H4">
        <f t="shared" si="0"/>
        <v>0.23927602410664203</v>
      </c>
    </row>
    <row r="5" spans="1:16" x14ac:dyDescent="0.2">
      <c r="A5" t="s">
        <v>16</v>
      </c>
      <c r="B5" t="s">
        <v>17</v>
      </c>
      <c r="C5" t="s">
        <v>6</v>
      </c>
      <c r="D5" t="s">
        <v>18</v>
      </c>
      <c r="E5" t="s">
        <v>19</v>
      </c>
      <c r="F5">
        <v>20.17062468</v>
      </c>
      <c r="G5">
        <v>34840.379459999996</v>
      </c>
      <c r="H5">
        <f t="shared" si="0"/>
        <v>0.53654238022638012</v>
      </c>
      <c r="I5">
        <f>AVERAGE(G5:G7)</f>
        <v>26597.902723333333</v>
      </c>
      <c r="J5">
        <f>STDEV(G5:G7)</f>
        <v>7751.6012511104545</v>
      </c>
      <c r="M5">
        <f>AVERAGE(H5:H7)</f>
        <v>0.40960811154744481</v>
      </c>
      <c r="N5">
        <f>STDEV(H5:H7)</f>
        <v>0.11937477864187987</v>
      </c>
    </row>
    <row r="6" spans="1:16" x14ac:dyDescent="0.2">
      <c r="A6" t="s">
        <v>20</v>
      </c>
      <c r="B6" t="s">
        <v>17</v>
      </c>
      <c r="C6" t="s">
        <v>6</v>
      </c>
      <c r="D6" t="s">
        <v>18</v>
      </c>
      <c r="E6" t="s">
        <v>21</v>
      </c>
      <c r="F6">
        <v>20.41917406</v>
      </c>
      <c r="G6">
        <v>25498.833259999999</v>
      </c>
      <c r="H6">
        <f t="shared" si="0"/>
        <v>0.39268242488642485</v>
      </c>
    </row>
    <row r="7" spans="1:16" x14ac:dyDescent="0.2">
      <c r="A7" t="s">
        <v>22</v>
      </c>
      <c r="B7" t="s">
        <v>17</v>
      </c>
      <c r="C7" t="s">
        <v>6</v>
      </c>
      <c r="D7" t="s">
        <v>18</v>
      </c>
      <c r="E7" t="s">
        <v>23</v>
      </c>
      <c r="F7">
        <v>20.634606959999999</v>
      </c>
      <c r="G7">
        <v>19454.495449999999</v>
      </c>
      <c r="H7">
        <f t="shared" si="0"/>
        <v>0.29959952952952951</v>
      </c>
    </row>
    <row r="8" spans="1:16" x14ac:dyDescent="0.2">
      <c r="A8" t="s">
        <v>24</v>
      </c>
      <c r="B8" t="s">
        <v>17</v>
      </c>
      <c r="C8" t="s">
        <v>6</v>
      </c>
      <c r="D8" t="s">
        <v>18</v>
      </c>
      <c r="E8" t="s">
        <v>63</v>
      </c>
      <c r="F8">
        <v>19.165333140000001</v>
      </c>
      <c r="G8">
        <v>123135.6974</v>
      </c>
      <c r="H8">
        <f t="shared" si="0"/>
        <v>1.8962916362516362</v>
      </c>
      <c r="I8">
        <f>AVERAGE(G8:G10)</f>
        <v>75625.470060000007</v>
      </c>
      <c r="J8">
        <f>STDEV(G8:G10)</f>
        <v>41388.150783928228</v>
      </c>
      <c r="M8">
        <f>AVERAGE(H8:H10)</f>
        <v>1.1646334035574035</v>
      </c>
      <c r="N8">
        <f>STDEV(H8:H10)</f>
        <v>0.63737815945065401</v>
      </c>
    </row>
    <row r="9" spans="1:16" x14ac:dyDescent="0.2">
      <c r="A9" t="s">
        <v>25</v>
      </c>
      <c r="B9" t="s">
        <v>17</v>
      </c>
      <c r="C9" t="s">
        <v>6</v>
      </c>
      <c r="D9" t="s">
        <v>18</v>
      </c>
      <c r="E9" t="s">
        <v>64</v>
      </c>
      <c r="F9">
        <v>19.78778372</v>
      </c>
      <c r="G9">
        <v>56349.502390000001</v>
      </c>
      <c r="H9">
        <f t="shared" si="0"/>
        <v>0.86778320458920466</v>
      </c>
    </row>
    <row r="10" spans="1:16" x14ac:dyDescent="0.2">
      <c r="A10" t="s">
        <v>26</v>
      </c>
      <c r="B10" t="s">
        <v>17</v>
      </c>
      <c r="C10" t="s">
        <v>6</v>
      </c>
      <c r="D10" t="s">
        <v>18</v>
      </c>
      <c r="E10" t="s">
        <v>65</v>
      </c>
      <c r="F10">
        <v>19.925646230000002</v>
      </c>
      <c r="G10">
        <v>47391.21039</v>
      </c>
      <c r="H10">
        <f t="shared" si="0"/>
        <v>0.72982536983136981</v>
      </c>
    </row>
    <row r="11" spans="1:16" x14ac:dyDescent="0.2">
      <c r="A11" t="s">
        <v>43</v>
      </c>
      <c r="B11" t="s">
        <v>17</v>
      </c>
      <c r="C11" t="s">
        <v>5</v>
      </c>
      <c r="D11" t="s">
        <v>18</v>
      </c>
      <c r="E11" t="s">
        <v>60</v>
      </c>
      <c r="F11">
        <v>24.6452196267937</v>
      </c>
      <c r="G11">
        <v>229.760083635239</v>
      </c>
      <c r="H11">
        <f t="shared" si="0"/>
        <v>3.538308826291507E-3</v>
      </c>
      <c r="I11">
        <f>AVERAGE(G11:G13)</f>
        <v>238.94505792961067</v>
      </c>
      <c r="J11">
        <f>STDEV(G11:G13)</f>
        <v>18.40131547872015</v>
      </c>
      <c r="K11">
        <f>AVERAGE(I11,I14,I17)</f>
        <v>394.76326848764802</v>
      </c>
      <c r="L11">
        <f>STDEV(J11,J14,J17)</f>
        <v>51.876236063473243</v>
      </c>
      <c r="M11">
        <f>AVERAGE(H11:H13)</f>
        <v>3.6797575718735764E-3</v>
      </c>
      <c r="N11">
        <f>STDEV(H11:H13)</f>
        <v>2.8338054175283223E-4</v>
      </c>
      <c r="O11">
        <f>AVERAGE(M11,M14,M17)</f>
        <v>6.0793604140701937E-3</v>
      </c>
      <c r="P11">
        <f>STDEV(N11,N14,N17)</f>
        <v>7.9889483427232405E-4</v>
      </c>
    </row>
    <row r="12" spans="1:16" x14ac:dyDescent="0.2">
      <c r="A12" t="s">
        <v>44</v>
      </c>
      <c r="B12" t="s">
        <v>17</v>
      </c>
      <c r="C12" t="s">
        <v>5</v>
      </c>
      <c r="D12" t="s">
        <v>18</v>
      </c>
      <c r="E12" t="s">
        <v>61</v>
      </c>
      <c r="F12">
        <v>24.520664141896098</v>
      </c>
      <c r="G12">
        <v>260.13078456630501</v>
      </c>
      <c r="H12">
        <f t="shared" si="0"/>
        <v>4.0060180883391859E-3</v>
      </c>
    </row>
    <row r="13" spans="1:16" x14ac:dyDescent="0.2">
      <c r="A13" t="s">
        <v>45</v>
      </c>
      <c r="B13" t="s">
        <v>17</v>
      </c>
      <c r="C13" t="s">
        <v>5</v>
      </c>
      <c r="D13" t="s">
        <v>18</v>
      </c>
      <c r="E13" t="s">
        <v>62</v>
      </c>
      <c r="F13">
        <v>24.657591025681199</v>
      </c>
      <c r="G13">
        <v>226.944305587288</v>
      </c>
      <c r="H13">
        <f t="shared" si="0"/>
        <v>3.4949458009900362E-3</v>
      </c>
    </row>
    <row r="14" spans="1:16" x14ac:dyDescent="0.2">
      <c r="A14" t="s">
        <v>27</v>
      </c>
      <c r="B14" t="s">
        <v>17</v>
      </c>
      <c r="C14" t="s">
        <v>5</v>
      </c>
      <c r="D14" t="s">
        <v>18</v>
      </c>
      <c r="E14" t="s">
        <v>19</v>
      </c>
      <c r="F14">
        <v>24.026976229999999</v>
      </c>
      <c r="G14">
        <v>425.49822760000001</v>
      </c>
      <c r="H14">
        <f t="shared" si="0"/>
        <v>6.5526792577192579E-3</v>
      </c>
      <c r="I14">
        <f>AVERAGE(G14:G16)</f>
        <v>383.62108390000003</v>
      </c>
      <c r="J14">
        <f>STDEV(G14:G16)</f>
        <v>43.229899736377178</v>
      </c>
      <c r="M14">
        <f>AVERAGE(H14:H16)</f>
        <v>5.9077705998305989E-3</v>
      </c>
      <c r="N14">
        <f>STDEV(H14:H16)</f>
        <v>6.6574112168133045E-4</v>
      </c>
    </row>
    <row r="15" spans="1:16" x14ac:dyDescent="0.2">
      <c r="A15" t="s">
        <v>28</v>
      </c>
      <c r="B15" t="s">
        <v>17</v>
      </c>
      <c r="C15" t="s">
        <v>5</v>
      </c>
      <c r="D15" t="s">
        <v>18</v>
      </c>
      <c r="E15" t="s">
        <v>21</v>
      </c>
      <c r="F15">
        <v>24.124172489999999</v>
      </c>
      <c r="G15">
        <v>386.21021610000003</v>
      </c>
      <c r="H15">
        <f t="shared" si="0"/>
        <v>5.9476432755832757E-3</v>
      </c>
    </row>
    <row r="16" spans="1:16" x14ac:dyDescent="0.2">
      <c r="A16" t="s">
        <v>29</v>
      </c>
      <c r="B16" t="s">
        <v>17</v>
      </c>
      <c r="C16" t="s">
        <v>5</v>
      </c>
      <c r="D16" t="s">
        <v>18</v>
      </c>
      <c r="E16" t="s">
        <v>23</v>
      </c>
      <c r="F16">
        <v>24.25452318</v>
      </c>
      <c r="G16">
        <v>339.154808</v>
      </c>
      <c r="H16">
        <f t="shared" si="0"/>
        <v>5.2229892661892659E-3</v>
      </c>
    </row>
    <row r="17" spans="1:16" x14ac:dyDescent="0.2">
      <c r="A17" t="s">
        <v>30</v>
      </c>
      <c r="B17" t="s">
        <v>17</v>
      </c>
      <c r="C17" t="s">
        <v>5</v>
      </c>
      <c r="D17" t="s">
        <v>18</v>
      </c>
      <c r="E17" t="s">
        <v>63</v>
      </c>
      <c r="F17">
        <v>23.54309421</v>
      </c>
      <c r="G17">
        <v>689.22182290000001</v>
      </c>
      <c r="H17">
        <f t="shared" si="0"/>
        <v>1.0614026686686687E-2</v>
      </c>
      <c r="I17">
        <f>AVERAGE(G17:G19)</f>
        <v>561.72366363333333</v>
      </c>
      <c r="J17">
        <f>STDEV(G17:G19)</f>
        <v>118.0571553767161</v>
      </c>
      <c r="M17">
        <f>AVERAGE(H17:H19)</f>
        <v>8.6505530705064046E-3</v>
      </c>
      <c r="N17">
        <f>STDEV(H17:H19)</f>
        <v>1.8180820108834425E-3</v>
      </c>
    </row>
    <row r="18" spans="1:16" x14ac:dyDescent="0.2">
      <c r="A18" t="s">
        <v>31</v>
      </c>
      <c r="B18" t="s">
        <v>17</v>
      </c>
      <c r="C18" t="s">
        <v>5</v>
      </c>
      <c r="D18" t="s">
        <v>18</v>
      </c>
      <c r="E18" t="s">
        <v>64</v>
      </c>
      <c r="F18">
        <v>23.95709175</v>
      </c>
      <c r="G18">
        <v>456.19353000000001</v>
      </c>
      <c r="H18">
        <f t="shared" si="0"/>
        <v>7.0253873873873879E-3</v>
      </c>
    </row>
    <row r="19" spans="1:16" x14ac:dyDescent="0.2">
      <c r="A19" t="s">
        <v>32</v>
      </c>
      <c r="B19" t="s">
        <v>17</v>
      </c>
      <c r="C19" t="s">
        <v>5</v>
      </c>
      <c r="D19" t="s">
        <v>18</v>
      </c>
      <c r="E19" t="s">
        <v>65</v>
      </c>
      <c r="F19">
        <v>23.78834148</v>
      </c>
      <c r="G19">
        <v>539.75563799999998</v>
      </c>
      <c r="H19">
        <f t="shared" si="0"/>
        <v>8.3122451374451362E-3</v>
      </c>
    </row>
    <row r="20" spans="1:16" x14ac:dyDescent="0.2">
      <c r="A20" t="s">
        <v>46</v>
      </c>
      <c r="B20" t="s">
        <v>17</v>
      </c>
      <c r="C20" t="s">
        <v>34</v>
      </c>
      <c r="D20" t="s">
        <v>18</v>
      </c>
      <c r="E20" t="s">
        <v>60</v>
      </c>
      <c r="F20">
        <v>36.129090312936697</v>
      </c>
      <c r="G20">
        <v>7.2875454434811998E-2</v>
      </c>
      <c r="H20">
        <f t="shared" si="0"/>
        <v>1.1222831205792253E-6</v>
      </c>
      <c r="I20">
        <f>AVERAGE(G20:G22)</f>
        <v>0.22612888214778301</v>
      </c>
      <c r="J20">
        <f>STDEV(G20:G22)</f>
        <v>0.14193581551044637</v>
      </c>
      <c r="K20">
        <f>AVERAGE(I20,I23,I26)</f>
        <v>0.42841056438259439</v>
      </c>
      <c r="L20">
        <f>STDEV(J20,J23,J26)</f>
        <v>0.28855374534329653</v>
      </c>
      <c r="M20">
        <f>AVERAGE(H20:H22)</f>
        <v>3.4823882674641256E-6</v>
      </c>
      <c r="N20">
        <f>STDEV(H20:H22)</f>
        <v>2.18581374467462E-6</v>
      </c>
      <c r="O20">
        <f>AVERAGE(M20,M23,M26)</f>
        <v>6.5975292890212425E-6</v>
      </c>
      <c r="P20">
        <f>STDEV(N20,N23,N26)</f>
        <v>4.4437321220188869E-6</v>
      </c>
    </row>
    <row r="21" spans="1:16" x14ac:dyDescent="0.2">
      <c r="A21" t="s">
        <v>47</v>
      </c>
      <c r="B21" t="s">
        <v>17</v>
      </c>
      <c r="C21" t="s">
        <v>34</v>
      </c>
      <c r="D21" t="s">
        <v>18</v>
      </c>
      <c r="E21" t="s">
        <v>61</v>
      </c>
      <c r="F21">
        <v>34.344041662528802</v>
      </c>
      <c r="G21">
        <v>0.353062811145681</v>
      </c>
      <c r="H21">
        <f t="shared" si="0"/>
        <v>5.4371727288162166E-6</v>
      </c>
    </row>
    <row r="22" spans="1:16" x14ac:dyDescent="0.2">
      <c r="A22" t="s">
        <v>48</v>
      </c>
      <c r="B22" t="s">
        <v>17</v>
      </c>
      <c r="C22" t="s">
        <v>34</v>
      </c>
      <c r="D22" t="s">
        <v>18</v>
      </c>
      <c r="E22" t="s">
        <v>62</v>
      </c>
      <c r="F22">
        <v>34.723519130938698</v>
      </c>
      <c r="G22">
        <v>0.25244838086285598</v>
      </c>
      <c r="H22">
        <f t="shared" si="0"/>
        <v>3.8877089529969353E-6</v>
      </c>
    </row>
    <row r="23" spans="1:16" x14ac:dyDescent="0.2">
      <c r="A23" t="s">
        <v>33</v>
      </c>
      <c r="B23" t="s">
        <v>17</v>
      </c>
      <c r="C23" t="s">
        <v>34</v>
      </c>
      <c r="D23" t="s">
        <v>18</v>
      </c>
      <c r="E23" t="s">
        <v>19</v>
      </c>
      <c r="F23">
        <v>36.008660599999999</v>
      </c>
      <c r="G23">
        <v>8.1061306999999999E-2</v>
      </c>
      <c r="H23">
        <f t="shared" si="0"/>
        <v>1.2483453761453761E-6</v>
      </c>
      <c r="I23">
        <f>AVERAGE(G23:G25)</f>
        <v>0.39941422766666673</v>
      </c>
      <c r="J23">
        <f>STDEV(G23:G25)</f>
        <v>0.4960347843183896</v>
      </c>
      <c r="M23">
        <f>AVERAGE(H23:H25)</f>
        <v>6.1509852570519234E-6</v>
      </c>
      <c r="N23">
        <f>STDEV(H23:H25)</f>
        <v>7.6389433174465187E-6</v>
      </c>
    </row>
    <row r="24" spans="1:16" x14ac:dyDescent="0.2">
      <c r="A24" t="s">
        <v>35</v>
      </c>
      <c r="B24" t="s">
        <v>17</v>
      </c>
      <c r="C24" t="s">
        <v>34</v>
      </c>
      <c r="D24" t="s">
        <v>18</v>
      </c>
      <c r="E24" t="s">
        <v>21</v>
      </c>
      <c r="F24">
        <v>35.341209220000003</v>
      </c>
      <c r="G24">
        <v>0.146232748</v>
      </c>
      <c r="H24">
        <f t="shared" si="0"/>
        <v>2.2519865711865712E-6</v>
      </c>
    </row>
    <row r="25" spans="1:16" x14ac:dyDescent="0.2">
      <c r="A25" t="s">
        <v>36</v>
      </c>
      <c r="B25" t="s">
        <v>17</v>
      </c>
      <c r="C25" t="s">
        <v>34</v>
      </c>
      <c r="D25" t="s">
        <v>18</v>
      </c>
      <c r="E25" t="s">
        <v>23</v>
      </c>
      <c r="F25">
        <v>33.199602079999998</v>
      </c>
      <c r="G25">
        <v>0.97094862800000004</v>
      </c>
      <c r="H25">
        <f t="shared" si="0"/>
        <v>1.4952623823823824E-5</v>
      </c>
    </row>
    <row r="26" spans="1:16" x14ac:dyDescent="0.2">
      <c r="A26" t="s">
        <v>37</v>
      </c>
      <c r="B26" t="s">
        <v>17</v>
      </c>
      <c r="C26" t="s">
        <v>34</v>
      </c>
      <c r="D26" t="s">
        <v>18</v>
      </c>
      <c r="E26" t="s">
        <v>63</v>
      </c>
      <c r="F26">
        <v>34.045550710000001</v>
      </c>
      <c r="G26">
        <v>0.459664605</v>
      </c>
      <c r="H26">
        <f t="shared" si="0"/>
        <v>7.0788419958419955E-6</v>
      </c>
      <c r="I26">
        <f>AVERAGE(G26:G28)</f>
        <v>0.65968858333333336</v>
      </c>
      <c r="J26">
        <f>STDEV(G26:G28)</f>
        <v>0.71363733914872296</v>
      </c>
      <c r="M26">
        <f>AVERAGE(H26:H28)</f>
        <v>1.0159214342547675E-5</v>
      </c>
      <c r="N26">
        <f>STDEV(H26:H28)</f>
        <v>1.0990026012916345E-5</v>
      </c>
    </row>
    <row r="27" spans="1:16" x14ac:dyDescent="0.2">
      <c r="A27" t="s">
        <v>38</v>
      </c>
      <c r="B27" t="s">
        <v>17</v>
      </c>
      <c r="C27" t="s">
        <v>34</v>
      </c>
      <c r="D27" t="s">
        <v>18</v>
      </c>
      <c r="E27" t="s">
        <v>64</v>
      </c>
      <c r="F27">
        <v>32.744350259999997</v>
      </c>
      <c r="G27">
        <v>1.4519946269999999</v>
      </c>
      <c r="H27">
        <f t="shared" si="0"/>
        <v>2.2360739616539617E-5</v>
      </c>
    </row>
    <row r="28" spans="1:16" x14ac:dyDescent="0.2">
      <c r="A28" t="s">
        <v>39</v>
      </c>
      <c r="B28" t="s">
        <v>17</v>
      </c>
      <c r="C28" t="s">
        <v>34</v>
      </c>
      <c r="D28" t="s">
        <v>18</v>
      </c>
      <c r="E28" t="s">
        <v>65</v>
      </c>
      <c r="F28">
        <v>36.217342080000002</v>
      </c>
      <c r="G28">
        <v>6.7406517999999999E-2</v>
      </c>
      <c r="H28">
        <f t="shared" si="0"/>
        <v>1.0380614152614153E-6</v>
      </c>
    </row>
    <row r="29" spans="1:16" x14ac:dyDescent="0.2">
      <c r="A29" t="s">
        <v>51</v>
      </c>
      <c r="B29" t="s">
        <v>17</v>
      </c>
      <c r="C29" t="s">
        <v>8</v>
      </c>
      <c r="D29" t="s">
        <v>18</v>
      </c>
      <c r="E29" t="s">
        <v>60</v>
      </c>
      <c r="F29">
        <v>28.7233829771152</v>
      </c>
      <c r="G29">
        <v>20.308519773322601</v>
      </c>
      <c r="H29">
        <f t="shared" si="0"/>
        <v>3.1275151726068529E-4</v>
      </c>
      <c r="I29">
        <f>AVERAGE(G29:G31)</f>
        <v>17.893606266285499</v>
      </c>
      <c r="J29">
        <f>STDEV(G29:G31)</f>
        <v>2.206613839430156</v>
      </c>
      <c r="K29">
        <f>AVERAGE(I29,I32,I35)</f>
        <v>67.382661145428486</v>
      </c>
      <c r="L29">
        <f>STDEV(J29,J32,J35)</f>
        <v>9.3253584890237917</v>
      </c>
      <c r="M29">
        <f>AVERAGE(H29:H31)</f>
        <v>2.7556181206260874E-4</v>
      </c>
      <c r="N29">
        <f>STDEV(H29:H31)</f>
        <v>3.3981887109111239E-5</v>
      </c>
      <c r="O29">
        <f>AVERAGE(M29,M32,M35)</f>
        <v>1.0376940193336183E-3</v>
      </c>
      <c r="P29">
        <f>STDEV(N29,N32,N35)</f>
        <v>1.4361066434163025E-4</v>
      </c>
    </row>
    <row r="30" spans="1:16" x14ac:dyDescent="0.2">
      <c r="A30" t="s">
        <v>52</v>
      </c>
      <c r="B30" t="s">
        <v>17</v>
      </c>
      <c r="C30" t="s">
        <v>8</v>
      </c>
      <c r="D30" t="s">
        <v>18</v>
      </c>
      <c r="E30" t="s">
        <v>61</v>
      </c>
      <c r="F30">
        <v>28.892065181092001</v>
      </c>
      <c r="G30">
        <v>17.3899173732948</v>
      </c>
      <c r="H30">
        <f t="shared" si="0"/>
        <v>2.6780499535373526E-4</v>
      </c>
    </row>
    <row r="31" spans="1:16" x14ac:dyDescent="0.2">
      <c r="A31" t="s">
        <v>53</v>
      </c>
      <c r="B31" t="s">
        <v>17</v>
      </c>
      <c r="C31" t="s">
        <v>8</v>
      </c>
      <c r="D31" t="s">
        <v>18</v>
      </c>
      <c r="E31" t="s">
        <v>62</v>
      </c>
      <c r="F31">
        <v>28.9838305340588</v>
      </c>
      <c r="G31">
        <v>15.9823816522391</v>
      </c>
      <c r="H31">
        <f t="shared" si="0"/>
        <v>2.4612892357340571E-4</v>
      </c>
    </row>
    <row r="32" spans="1:16" x14ac:dyDescent="0.2">
      <c r="A32" t="s">
        <v>54</v>
      </c>
      <c r="B32" t="s">
        <v>17</v>
      </c>
      <c r="C32" t="s">
        <v>8</v>
      </c>
      <c r="D32" t="s">
        <v>18</v>
      </c>
      <c r="E32" t="s">
        <v>19</v>
      </c>
      <c r="F32">
        <v>26.869429499999999</v>
      </c>
      <c r="G32">
        <v>111.74988380000001</v>
      </c>
      <c r="H32">
        <f t="shared" si="0"/>
        <v>1.7209499314699316E-3</v>
      </c>
      <c r="I32">
        <f>AVERAGE(G32:G34)</f>
        <v>114.03306867666667</v>
      </c>
      <c r="J32">
        <f>STDEV(G32:G34)</f>
        <v>18.808037216897489</v>
      </c>
      <c r="M32">
        <f>AVERAGE(H32:H34)</f>
        <v>1.7561110137316804E-3</v>
      </c>
      <c r="N32">
        <f>STDEV(H32:H34)</f>
        <v>2.8964406278428264E-4</v>
      </c>
    </row>
    <row r="33" spans="1:14" x14ac:dyDescent="0.2">
      <c r="A33" t="s">
        <v>55</v>
      </c>
      <c r="B33" t="s">
        <v>17</v>
      </c>
      <c r="C33" t="s">
        <v>8</v>
      </c>
      <c r="D33" t="s">
        <v>18</v>
      </c>
      <c r="E33" t="s">
        <v>21</v>
      </c>
      <c r="F33">
        <v>27.029275200000001</v>
      </c>
      <c r="G33">
        <v>96.470849630000004</v>
      </c>
      <c r="H33">
        <f t="shared" si="0"/>
        <v>1.4856525699545699E-3</v>
      </c>
    </row>
    <row r="34" spans="1:14" x14ac:dyDescent="0.2">
      <c r="A34" t="s">
        <v>56</v>
      </c>
      <c r="B34" t="s">
        <v>17</v>
      </c>
      <c r="C34" t="s">
        <v>8</v>
      </c>
      <c r="D34" t="s">
        <v>18</v>
      </c>
      <c r="E34" t="s">
        <v>23</v>
      </c>
      <c r="F34">
        <v>26.67300212</v>
      </c>
      <c r="G34">
        <v>133.87847260000001</v>
      </c>
      <c r="H34">
        <f t="shared" si="0"/>
        <v>2.0617305397705398E-3</v>
      </c>
    </row>
    <row r="35" spans="1:14" x14ac:dyDescent="0.2">
      <c r="A35" t="s">
        <v>57</v>
      </c>
      <c r="B35" t="s">
        <v>17</v>
      </c>
      <c r="C35" t="s">
        <v>8</v>
      </c>
      <c r="D35" t="s">
        <v>18</v>
      </c>
      <c r="E35" t="s">
        <v>63</v>
      </c>
      <c r="F35">
        <v>27.662895590000002</v>
      </c>
      <c r="G35">
        <v>53.863431439999999</v>
      </c>
      <c r="H35">
        <f t="shared" si="0"/>
        <v>8.2949767367367371E-4</v>
      </c>
      <c r="I35">
        <f>AVERAGE(G35:G37)</f>
        <v>70.221308493333325</v>
      </c>
      <c r="J35">
        <f>STDEV(G35:G37)</f>
        <v>17.868133175968847</v>
      </c>
      <c r="M35">
        <f>AVERAGE(H35:H37)</f>
        <v>1.0814092322065656E-3</v>
      </c>
      <c r="N35">
        <f>STDEV(H35:H37)</f>
        <v>2.7516952607944576E-4</v>
      </c>
    </row>
    <row r="36" spans="1:14" x14ac:dyDescent="0.2">
      <c r="A36" t="s">
        <v>58</v>
      </c>
      <c r="B36" t="s">
        <v>17</v>
      </c>
      <c r="C36" t="s">
        <v>8</v>
      </c>
      <c r="D36" t="s">
        <v>18</v>
      </c>
      <c r="E36" t="s">
        <v>64</v>
      </c>
      <c r="F36">
        <v>27.41736594</v>
      </c>
      <c r="G36">
        <v>67.510569480000001</v>
      </c>
      <c r="H36">
        <f t="shared" si="0"/>
        <v>1.0396638096558098E-3</v>
      </c>
    </row>
    <row r="37" spans="1:14" x14ac:dyDescent="0.2">
      <c r="A37" t="s">
        <v>59</v>
      </c>
      <c r="B37" t="s">
        <v>17</v>
      </c>
      <c r="C37" t="s">
        <v>8</v>
      </c>
      <c r="D37" t="s">
        <v>18</v>
      </c>
      <c r="E37" t="s">
        <v>65</v>
      </c>
      <c r="F37">
        <v>27.113374149999999</v>
      </c>
      <c r="G37">
        <v>89.289924560000003</v>
      </c>
      <c r="H37">
        <f t="shared" si="0"/>
        <v>1.3750662132902133E-3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baseColWidth="10" defaultRowHeight="16" x14ac:dyDescent="0.2"/>
  <sheetData>
    <row r="1" spans="1:5" x14ac:dyDescent="0.2">
      <c r="A1" t="s">
        <v>78</v>
      </c>
      <c r="B1" t="s">
        <v>74</v>
      </c>
      <c r="C1" t="s">
        <v>77</v>
      </c>
      <c r="D1" t="s">
        <v>75</v>
      </c>
      <c r="E1" t="s">
        <v>76</v>
      </c>
    </row>
    <row r="2" spans="1:5" x14ac:dyDescent="0.2">
      <c r="A2" t="s">
        <v>6</v>
      </c>
      <c r="B2">
        <v>45574.73697180226</v>
      </c>
      <c r="C2">
        <v>18547.015306488323</v>
      </c>
      <c r="D2">
        <v>0.70185165121740611</v>
      </c>
      <c r="E2">
        <v>0.28562432134424132</v>
      </c>
    </row>
    <row r="3" spans="1:5" x14ac:dyDescent="0.2">
      <c r="A3" t="s">
        <v>5</v>
      </c>
      <c r="B3">
        <v>394.76326848764802</v>
      </c>
      <c r="C3">
        <v>51.876236063473243</v>
      </c>
      <c r="D3">
        <v>6.0793604140701937E-3</v>
      </c>
      <c r="E3">
        <v>7.9889483427232405E-4</v>
      </c>
    </row>
    <row r="4" spans="1:5" x14ac:dyDescent="0.2">
      <c r="A4" t="s">
        <v>8</v>
      </c>
      <c r="B4">
        <v>67.382661145428486</v>
      </c>
      <c r="C4">
        <v>9.3253584890237917</v>
      </c>
      <c r="D4">
        <v>1.0376940193336183E-3</v>
      </c>
      <c r="E4">
        <v>1.4361066434163025E-4</v>
      </c>
    </row>
    <row r="5" spans="1:5" x14ac:dyDescent="0.2">
      <c r="A5" t="s">
        <v>34</v>
      </c>
      <c r="B5">
        <v>0.42841056438259439</v>
      </c>
      <c r="C5">
        <v>0.28855374534329653</v>
      </c>
      <c r="D5">
        <v>6.5975292890212425E-6</v>
      </c>
      <c r="E5">
        <v>4.4437321220188869E-6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5" sqref="H5"/>
    </sheetView>
  </sheetViews>
  <sheetFormatPr baseColWidth="10" defaultRowHeight="16" x14ac:dyDescent="0.2"/>
  <sheetData>
    <row r="1" spans="1:5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t="s">
        <v>6</v>
      </c>
      <c r="B2">
        <v>319</v>
      </c>
      <c r="C2">
        <v>32.871464828900002</v>
      </c>
      <c r="D2">
        <v>171.50236666699999</v>
      </c>
      <c r="E2">
        <v>10.0960289388</v>
      </c>
    </row>
    <row r="3" spans="1:5" x14ac:dyDescent="0.2">
      <c r="A3" t="s">
        <v>5</v>
      </c>
      <c r="B3">
        <v>117</v>
      </c>
      <c r="C3">
        <v>2.7152593491800001</v>
      </c>
      <c r="D3">
        <v>54.369833333300001</v>
      </c>
      <c r="E3">
        <v>5.71973763035</v>
      </c>
    </row>
    <row r="4" spans="1:5" x14ac:dyDescent="0.2">
      <c r="A4" t="s">
        <v>8</v>
      </c>
      <c r="B4">
        <v>0.78</v>
      </c>
      <c r="C4">
        <v>0.21221058723200001</v>
      </c>
      <c r="D4">
        <v>0.45169999999999999</v>
      </c>
      <c r="E4">
        <v>0.14570587954299999</v>
      </c>
    </row>
    <row r="5" spans="1:5" x14ac:dyDescent="0.2">
      <c r="A5" t="s">
        <v>34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Equations</vt:lpstr>
      <vt:lpstr>data_collated_all</vt:lpstr>
      <vt:lpstr>data_collated</vt:lpstr>
      <vt:lpstr>rna_seq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2019-07-17T15:54:49Z</dcterms:created>
  <dcterms:modified xsi:type="dcterms:W3CDTF">2019-07-17T23:25:12Z</dcterms:modified>
</cp:coreProperties>
</file>