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i\Documents\JLI\Code &amp; Examples\Deep Learning\Course 1 Deep Learning and NN\"/>
    </mc:Choice>
  </mc:AlternateContent>
  <xr:revisionPtr revIDLastSave="0" documentId="13_ncr:1_{3A8FA065-6231-4778-A32C-78BBD9911959}" xr6:coauthVersionLast="36" xr6:coauthVersionMax="36" xr10:uidLastSave="{00000000-0000-0000-0000-000000000000}"/>
  <bookViews>
    <workbookView xWindow="0" yWindow="0" windowWidth="25200" windowHeight="11175" activeTab="1" xr2:uid="{F9A86E41-2FF5-4F4E-AA2E-1BE75B92823C}"/>
  </bookViews>
  <sheets>
    <sheet name="Sheet1" sheetId="1" r:id="rId1"/>
    <sheet name="logistic regression" sheetId="2" r:id="rId2"/>
    <sheet name="matrix vs element wise mu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7" i="2" l="1"/>
  <c r="C56" i="2"/>
  <c r="C25" i="2"/>
  <c r="C51" i="2"/>
  <c r="C50" i="2"/>
  <c r="C49" i="2"/>
  <c r="C23" i="2"/>
  <c r="C48" i="2"/>
  <c r="C21" i="2"/>
  <c r="C47" i="2"/>
  <c r="C19" i="2"/>
  <c r="C18" i="2"/>
  <c r="C17" i="2"/>
  <c r="C45" i="2"/>
  <c r="C44" i="2"/>
  <c r="C43" i="2"/>
  <c r="C42" i="2"/>
  <c r="E42" i="2"/>
  <c r="D42" i="2"/>
  <c r="E16" i="2"/>
  <c r="D16" i="2"/>
  <c r="C16" i="2"/>
  <c r="C36" i="2"/>
  <c r="C35" i="2"/>
  <c r="E35" i="2"/>
  <c r="D35" i="2"/>
  <c r="E9" i="2"/>
  <c r="D9" i="2"/>
  <c r="C9" i="2"/>
  <c r="E38" i="2"/>
  <c r="E36" i="2"/>
  <c r="E37" i="2" s="1"/>
  <c r="D36" i="2"/>
  <c r="D37" i="2" l="1"/>
  <c r="D38" i="2"/>
  <c r="C21" i="3" l="1"/>
  <c r="C17" i="3"/>
  <c r="D14" i="3"/>
  <c r="E14" i="3"/>
  <c r="C14" i="3"/>
  <c r="D13" i="3"/>
  <c r="E13" i="3"/>
  <c r="C13" i="3"/>
  <c r="D12" i="3"/>
  <c r="E12" i="3"/>
  <c r="C12" i="3"/>
  <c r="C10" i="2" l="1"/>
  <c r="D10" i="2"/>
  <c r="E10" i="2"/>
  <c r="E12" i="2" s="1"/>
  <c r="C11" i="2" l="1"/>
  <c r="C12" i="2"/>
  <c r="C13" i="2" s="1"/>
  <c r="E11" i="2"/>
  <c r="D11" i="2"/>
  <c r="D12" i="2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C8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C7" i="1"/>
  <c r="R16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C13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C4" i="1"/>
  <c r="C30" i="2" l="1"/>
  <c r="C22" i="2"/>
  <c r="C24" i="2" s="1"/>
  <c r="C31" i="2" s="1"/>
  <c r="C32" i="2"/>
  <c r="C37" i="2" l="1"/>
  <c r="C38" i="2"/>
  <c r="C39" i="2" s="1"/>
</calcChain>
</file>

<file path=xl/sharedStrings.xml><?xml version="1.0" encoding="utf-8"?>
<sst xmlns="http://schemas.openxmlformats.org/spreadsheetml/2006/main" count="66" uniqueCount="40">
  <si>
    <t>dot poduct</t>
  </si>
  <si>
    <t>outer product</t>
  </si>
  <si>
    <t>keep going</t>
  </si>
  <si>
    <t>element implementation</t>
  </si>
  <si>
    <t>general dot product</t>
  </si>
  <si>
    <t>w</t>
  </si>
  <si>
    <t>b</t>
  </si>
  <si>
    <t>x1</t>
  </si>
  <si>
    <t>x2</t>
  </si>
  <si>
    <t>Y</t>
  </si>
  <si>
    <t>cost</t>
  </si>
  <si>
    <t>m1</t>
  </si>
  <si>
    <t>m2</t>
  </si>
  <si>
    <t>m3</t>
  </si>
  <si>
    <t>A</t>
  </si>
  <si>
    <t>A-Y</t>
  </si>
  <si>
    <t>(A-Y).T</t>
  </si>
  <si>
    <t>dw1</t>
  </si>
  <si>
    <t>dw2</t>
  </si>
  <si>
    <t>db</t>
  </si>
  <si>
    <t>cost1</t>
  </si>
  <si>
    <t>np.dot(x1, (A-Y))</t>
  </si>
  <si>
    <t>np.dot(x2, (A-Y))</t>
  </si>
  <si>
    <t>lr</t>
  </si>
  <si>
    <t>w1</t>
  </si>
  <si>
    <t>w2</t>
  </si>
  <si>
    <t>number of iteration</t>
  </si>
  <si>
    <t>backward propagation</t>
  </si>
  <si>
    <t>optimization</t>
  </si>
  <si>
    <t>y_prediction</t>
  </si>
  <si>
    <t>element-wise multiplication</t>
  </si>
  <si>
    <t>np.sum(np.multiple(x, w))</t>
  </si>
  <si>
    <t>matrix multiplication</t>
  </si>
  <si>
    <t>x3</t>
  </si>
  <si>
    <t>w3</t>
  </si>
  <si>
    <t>x1*w1 + x2*w2 + x3*w3</t>
  </si>
  <si>
    <t>Logistic Regression</t>
  </si>
  <si>
    <t>Z</t>
  </si>
  <si>
    <t>forward propagation: W*X + b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</si>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</sst>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/>
    <xf numFmtId="0" fontId="4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69764-E73D-4F13-ADA4-0E812E468FE4}">
  <dimension ref="B1:Z16"/>
  <sheetViews>
    <sheetView workbookViewId="0">
      <selection activeCell="B19" sqref="B19"/>
    </sheetView>
  </sheetViews>
  <sheetFormatPr defaultRowHeight="15" x14ac:dyDescent="0.25"/>
  <cols>
    <col min="3" max="17" width="4.5703125" customWidth="1"/>
  </cols>
  <sheetData>
    <row r="1" spans="2:26" x14ac:dyDescent="0.25">
      <c r="U1">
        <v>0.59775635999999999</v>
      </c>
      <c r="V1">
        <v>0.59157884000000005</v>
      </c>
      <c r="W1">
        <v>0.82539275000000001</v>
      </c>
      <c r="X1">
        <v>0.71013778999999999</v>
      </c>
      <c r="Y1">
        <v>0.53367337999999997</v>
      </c>
      <c r="Z1">
        <v>0.22524822999999999</v>
      </c>
    </row>
    <row r="2" spans="2:26" x14ac:dyDescent="0.25">
      <c r="C2">
        <v>9</v>
      </c>
      <c r="D2">
        <v>2</v>
      </c>
      <c r="E2">
        <v>5</v>
      </c>
      <c r="F2">
        <v>0</v>
      </c>
      <c r="G2">
        <v>0</v>
      </c>
      <c r="H2">
        <v>7</v>
      </c>
      <c r="I2">
        <v>5</v>
      </c>
      <c r="J2">
        <v>0</v>
      </c>
      <c r="K2">
        <v>0</v>
      </c>
      <c r="L2">
        <v>0</v>
      </c>
      <c r="M2">
        <v>9</v>
      </c>
      <c r="N2">
        <v>2</v>
      </c>
      <c r="O2">
        <v>5</v>
      </c>
      <c r="P2">
        <v>0</v>
      </c>
      <c r="Q2">
        <v>0</v>
      </c>
      <c r="U2">
        <v>5.4961129999999997E-2</v>
      </c>
      <c r="V2">
        <v>0.82355175000000003</v>
      </c>
      <c r="W2">
        <v>0.35328225000000002</v>
      </c>
      <c r="X2">
        <v>0.82614482</v>
      </c>
      <c r="Y2">
        <v>0.16311216000000001</v>
      </c>
      <c r="Z2">
        <v>6.1727379999999998E-2</v>
      </c>
    </row>
    <row r="3" spans="2:26" x14ac:dyDescent="0.25">
      <c r="C3">
        <v>9</v>
      </c>
      <c r="D3">
        <v>2</v>
      </c>
      <c r="E3">
        <v>2</v>
      </c>
      <c r="F3">
        <v>9</v>
      </c>
      <c r="G3">
        <v>0</v>
      </c>
      <c r="H3">
        <v>9</v>
      </c>
      <c r="I3">
        <v>2</v>
      </c>
      <c r="J3">
        <v>5</v>
      </c>
      <c r="K3">
        <v>0</v>
      </c>
      <c r="L3">
        <v>0</v>
      </c>
      <c r="M3">
        <v>9</v>
      </c>
      <c r="N3">
        <v>2</v>
      </c>
      <c r="O3">
        <v>5</v>
      </c>
      <c r="P3">
        <v>0</v>
      </c>
      <c r="Q3">
        <v>0</v>
      </c>
      <c r="U3">
        <v>8.3212690000000006E-2</v>
      </c>
      <c r="V3">
        <v>0.37354958999999999</v>
      </c>
      <c r="W3">
        <v>0.43055638000000002</v>
      </c>
    </row>
    <row r="4" spans="2:26" x14ac:dyDescent="0.25">
      <c r="B4" t="s">
        <v>0</v>
      </c>
      <c r="C4">
        <f>C2*C3</f>
        <v>81</v>
      </c>
      <c r="D4">
        <f t="shared" ref="D4:Q4" si="0">D2*D3</f>
        <v>4</v>
      </c>
      <c r="E4">
        <f t="shared" si="0"/>
        <v>10</v>
      </c>
      <c r="F4">
        <f t="shared" si="0"/>
        <v>0</v>
      </c>
      <c r="G4">
        <f t="shared" si="0"/>
        <v>0</v>
      </c>
      <c r="H4">
        <f t="shared" si="0"/>
        <v>63</v>
      </c>
      <c r="I4">
        <f t="shared" si="0"/>
        <v>10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81</v>
      </c>
      <c r="N4">
        <f t="shared" si="0"/>
        <v>4</v>
      </c>
      <c r="O4">
        <f t="shared" si="0"/>
        <v>25</v>
      </c>
      <c r="P4">
        <f t="shared" si="0"/>
        <v>0</v>
      </c>
      <c r="Q4">
        <f t="shared" si="0"/>
        <v>0</v>
      </c>
    </row>
    <row r="6" spans="2:26" x14ac:dyDescent="0.25">
      <c r="B6" t="s">
        <v>1</v>
      </c>
    </row>
    <row r="7" spans="2:26" x14ac:dyDescent="0.25">
      <c r="C7">
        <f>$C2*C3</f>
        <v>81</v>
      </c>
      <c r="D7">
        <f t="shared" ref="D7:Q7" si="1">$C2*D3</f>
        <v>18</v>
      </c>
      <c r="E7">
        <f t="shared" si="1"/>
        <v>18</v>
      </c>
      <c r="F7">
        <f t="shared" si="1"/>
        <v>81</v>
      </c>
      <c r="G7">
        <f t="shared" si="1"/>
        <v>0</v>
      </c>
      <c r="H7">
        <f t="shared" si="1"/>
        <v>81</v>
      </c>
      <c r="I7">
        <f t="shared" si="1"/>
        <v>18</v>
      </c>
      <c r="J7">
        <f t="shared" si="1"/>
        <v>45</v>
      </c>
      <c r="K7">
        <f t="shared" si="1"/>
        <v>0</v>
      </c>
      <c r="L7">
        <f t="shared" si="1"/>
        <v>0</v>
      </c>
      <c r="M7">
        <f t="shared" si="1"/>
        <v>81</v>
      </c>
      <c r="N7">
        <f t="shared" si="1"/>
        <v>18</v>
      </c>
      <c r="O7">
        <f t="shared" si="1"/>
        <v>45</v>
      </c>
      <c r="P7">
        <f t="shared" si="1"/>
        <v>0</v>
      </c>
      <c r="Q7">
        <f t="shared" si="1"/>
        <v>0</v>
      </c>
    </row>
    <row r="8" spans="2:26" x14ac:dyDescent="0.25">
      <c r="C8">
        <f>$D2*C3</f>
        <v>18</v>
      </c>
      <c r="D8">
        <f t="shared" ref="D8:Q8" si="2">$D2*D3</f>
        <v>4</v>
      </c>
      <c r="E8">
        <f t="shared" si="2"/>
        <v>4</v>
      </c>
      <c r="F8">
        <f t="shared" si="2"/>
        <v>18</v>
      </c>
      <c r="G8">
        <f t="shared" si="2"/>
        <v>0</v>
      </c>
      <c r="H8">
        <f t="shared" si="2"/>
        <v>18</v>
      </c>
      <c r="I8">
        <f t="shared" si="2"/>
        <v>4</v>
      </c>
      <c r="J8">
        <f t="shared" si="2"/>
        <v>10</v>
      </c>
      <c r="K8">
        <f t="shared" si="2"/>
        <v>0</v>
      </c>
      <c r="L8">
        <f t="shared" si="2"/>
        <v>0</v>
      </c>
      <c r="M8">
        <f t="shared" si="2"/>
        <v>18</v>
      </c>
      <c r="N8">
        <f t="shared" si="2"/>
        <v>4</v>
      </c>
      <c r="O8">
        <f t="shared" si="2"/>
        <v>10</v>
      </c>
      <c r="P8">
        <f t="shared" si="2"/>
        <v>0</v>
      </c>
      <c r="Q8">
        <f t="shared" si="2"/>
        <v>0</v>
      </c>
    </row>
    <row r="9" spans="2:26" x14ac:dyDescent="0.25">
      <c r="C9" t="s">
        <v>2</v>
      </c>
    </row>
    <row r="12" spans="2:26" x14ac:dyDescent="0.25">
      <c r="B12" t="s">
        <v>3</v>
      </c>
    </row>
    <row r="13" spans="2:26" x14ac:dyDescent="0.25">
      <c r="C13">
        <f>C2*C3</f>
        <v>81</v>
      </c>
      <c r="D13">
        <f t="shared" ref="D13:Q13" si="3">D2*D3</f>
        <v>4</v>
      </c>
      <c r="E13">
        <f t="shared" si="3"/>
        <v>10</v>
      </c>
      <c r="F13">
        <f t="shared" si="3"/>
        <v>0</v>
      </c>
      <c r="G13">
        <f t="shared" si="3"/>
        <v>0</v>
      </c>
      <c r="H13">
        <f t="shared" si="3"/>
        <v>63</v>
      </c>
      <c r="I13">
        <f t="shared" si="3"/>
        <v>10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81</v>
      </c>
      <c r="N13">
        <f t="shared" si="3"/>
        <v>4</v>
      </c>
      <c r="O13">
        <f t="shared" si="3"/>
        <v>25</v>
      </c>
      <c r="P13">
        <f t="shared" si="3"/>
        <v>0</v>
      </c>
      <c r="Q13">
        <f t="shared" si="3"/>
        <v>0</v>
      </c>
    </row>
    <row r="15" spans="2:26" x14ac:dyDescent="0.25">
      <c r="B15" t="s">
        <v>4</v>
      </c>
    </row>
    <row r="16" spans="2:26" x14ac:dyDescent="0.25">
      <c r="C16">
        <v>0.59775635999999999</v>
      </c>
      <c r="D16">
        <v>0.59157884000000005</v>
      </c>
      <c r="E16">
        <v>0.82539275000000001</v>
      </c>
      <c r="F16">
        <v>0.71013778999999999</v>
      </c>
      <c r="G16">
        <v>0.53367337999999997</v>
      </c>
      <c r="H16">
        <v>0.22524822999999999</v>
      </c>
      <c r="I16">
        <v>5.4961129999999997E-2</v>
      </c>
      <c r="J16">
        <v>0.82355175000000003</v>
      </c>
      <c r="K16">
        <v>0.35328225000000002</v>
      </c>
      <c r="L16">
        <v>0.82614482</v>
      </c>
      <c r="M16">
        <v>0.16311216000000001</v>
      </c>
      <c r="N16">
        <v>6.1727379999999998E-2</v>
      </c>
      <c r="O16">
        <v>8.3212690000000006E-2</v>
      </c>
      <c r="P16">
        <v>0.37354958999999999</v>
      </c>
      <c r="Q16">
        <v>0.43055638000000002</v>
      </c>
      <c r="R16">
        <f>SUMPRODUCT(C2:Q2,C16:Q16)</f>
        <v>14.548999579999998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49ED8-34EF-455D-B2E7-E88F53ADE607}">
  <sheetPr>
    <tabColor rgb="FFFF0000"/>
  </sheetPr>
  <dimension ref="B1:J57"/>
  <sheetViews>
    <sheetView tabSelected="1" workbookViewId="0">
      <selection activeCell="C56" sqref="C56"/>
    </sheetView>
  </sheetViews>
  <sheetFormatPr defaultRowHeight="15" x14ac:dyDescent="0.25"/>
  <cols>
    <col min="2" max="2" width="19.7109375" customWidth="1"/>
    <col min="3" max="3" width="12.7109375" bestFit="1" customWidth="1"/>
    <col min="4" max="5" width="10.5703125" customWidth="1"/>
    <col min="10" max="10" width="16.5703125" customWidth="1"/>
    <col min="11" max="11" width="16.28515625" customWidth="1"/>
    <col min="12" max="12" width="10.5703125" customWidth="1"/>
  </cols>
  <sheetData>
    <row r="1" spans="2:10" x14ac:dyDescent="0.25">
      <c r="B1" s="6" t="s">
        <v>36</v>
      </c>
    </row>
    <row r="3" spans="2:10" s="1" customFormat="1" ht="15.75" x14ac:dyDescent="0.25">
      <c r="C3" s="1" t="s">
        <v>11</v>
      </c>
      <c r="D3" s="1" t="s">
        <v>12</v>
      </c>
      <c r="E3" s="1" t="s">
        <v>13</v>
      </c>
      <c r="G3" s="1" t="s">
        <v>39</v>
      </c>
      <c r="H3" s="1" t="s">
        <v>6</v>
      </c>
    </row>
    <row r="4" spans="2:10" s="1" customFormat="1" ht="15.75" x14ac:dyDescent="0.25">
      <c r="B4" s="1" t="s">
        <v>7</v>
      </c>
      <c r="C4" s="2">
        <v>1</v>
      </c>
      <c r="D4" s="2">
        <v>2</v>
      </c>
      <c r="E4" s="2">
        <v>-1</v>
      </c>
      <c r="G4" s="1">
        <v>1</v>
      </c>
      <c r="H4" s="1">
        <v>2</v>
      </c>
    </row>
    <row r="5" spans="2:10" s="1" customFormat="1" ht="15.75" x14ac:dyDescent="0.25">
      <c r="B5" s="1" t="s">
        <v>8</v>
      </c>
      <c r="C5" s="2">
        <v>3</v>
      </c>
      <c r="D5" s="2">
        <v>4</v>
      </c>
      <c r="E5" s="2">
        <v>-3.2</v>
      </c>
      <c r="G5" s="1">
        <v>2</v>
      </c>
    </row>
    <row r="6" spans="2:10" s="1" customFormat="1" ht="15.75" x14ac:dyDescent="0.25">
      <c r="B6" s="1" t="s">
        <v>9</v>
      </c>
      <c r="C6" s="2">
        <v>1</v>
      </c>
      <c r="D6" s="2">
        <v>0</v>
      </c>
      <c r="E6" s="2">
        <v>1</v>
      </c>
    </row>
    <row r="7" spans="2:10" s="1" customFormat="1" ht="15.75" x14ac:dyDescent="0.25">
      <c r="C7" s="3"/>
      <c r="D7" s="3"/>
      <c r="E7" s="3"/>
    </row>
    <row r="8" spans="2:10" s="1" customFormat="1" ht="15.75" x14ac:dyDescent="0.25">
      <c r="B8" s="4" t="s">
        <v>38</v>
      </c>
      <c r="J8" s="4"/>
    </row>
    <row r="9" spans="2:10" s="1" customFormat="1" ht="15.75" x14ac:dyDescent="0.25">
      <c r="B9" s="1" t="s">
        <v>37</v>
      </c>
      <c r="C9" s="1">
        <f>$C$4*$G$4+$C$5*$G$5+$H$4</f>
        <v>9</v>
      </c>
      <c r="D9" s="1">
        <f>$D$4*$G$4+$D$5*$G$5+$H$4</f>
        <v>12</v>
      </c>
      <c r="E9" s="1">
        <f>$E$4*$G$4+$E$5*$G$5+$H$4</f>
        <v>-5.4</v>
      </c>
    </row>
    <row r="10" spans="2:10" s="1" customFormat="1" ht="15.75" x14ac:dyDescent="0.25">
      <c r="B10" s="1" t="s">
        <v>14</v>
      </c>
      <c r="C10" s="1">
        <f>1/(1+EXP(-C9))</f>
        <v>0.99987660542401369</v>
      </c>
      <c r="D10" s="1">
        <f>1/(1+EXP(-D9))</f>
        <v>0.99999385582539779</v>
      </c>
      <c r="E10" s="1">
        <f>1/(1+EXP(-E9))</f>
        <v>4.4962731609411782E-3</v>
      </c>
    </row>
    <row r="11" spans="2:10" s="1" customFormat="1" ht="15.75" x14ac:dyDescent="0.25">
      <c r="B11" s="1" t="s">
        <v>29</v>
      </c>
      <c r="C11" s="1">
        <f>IF(C10&lt;=0.5,0,1)</f>
        <v>1</v>
      </c>
      <c r="D11" s="1">
        <f t="shared" ref="D11:E11" si="0">IF(D10&lt;=0.5,0,1)</f>
        <v>1</v>
      </c>
      <c r="E11" s="1">
        <f t="shared" si="0"/>
        <v>0</v>
      </c>
    </row>
    <row r="12" spans="2:10" s="1" customFormat="1" ht="15.75" x14ac:dyDescent="0.25">
      <c r="B12" s="1" t="s">
        <v>20</v>
      </c>
      <c r="C12" s="1">
        <f>(C6*LN(C10)+(1-C6)*LN(1-C10))</f>
        <v>-1.234021897233402E-4</v>
      </c>
      <c r="D12" s="1">
        <f>(D6*LN(D10)+(1-D6)*LN(1-D10))</f>
        <v>-12.000006144194687</v>
      </c>
      <c r="E12" s="1">
        <f>(E6*LN(E10)+(1-E6)*LN(1-E10))</f>
        <v>-5.4045064117992503</v>
      </c>
    </row>
    <row r="13" spans="2:10" s="1" customFormat="1" ht="15.75" x14ac:dyDescent="0.25">
      <c r="B13" s="1" t="s">
        <v>10</v>
      </c>
      <c r="C13" s="1">
        <f>-SUM(C12:E12)/3</f>
        <v>5.8015453193945534</v>
      </c>
    </row>
    <row r="14" spans="2:10" s="1" customFormat="1" ht="15.75" x14ac:dyDescent="0.25"/>
    <row r="15" spans="2:10" s="1" customFormat="1" ht="15.75" x14ac:dyDescent="0.25">
      <c r="B15" s="4" t="s">
        <v>27</v>
      </c>
      <c r="J15" s="4"/>
    </row>
    <row r="16" spans="2:10" s="1" customFormat="1" ht="15.75" x14ac:dyDescent="0.25">
      <c r="B16" s="1" t="s">
        <v>15</v>
      </c>
      <c r="C16" s="1">
        <f>C10-$C$6</f>
        <v>-1.2339457598631309E-4</v>
      </c>
      <c r="D16" s="1">
        <f>D10-$D$6</f>
        <v>0.99999385582539779</v>
      </c>
      <c r="E16" s="1">
        <f>E10-$E$6</f>
        <v>-0.99550372683905886</v>
      </c>
    </row>
    <row r="17" spans="2:10" s="1" customFormat="1" ht="15.75" x14ac:dyDescent="0.25">
      <c r="B17" s="1" t="s">
        <v>16</v>
      </c>
      <c r="C17" s="1">
        <f>C16</f>
        <v>-1.2339457598631309E-4</v>
      </c>
    </row>
    <row r="18" spans="2:10" s="1" customFormat="1" ht="15.75" x14ac:dyDescent="0.25">
      <c r="C18" s="1">
        <f>D16</f>
        <v>0.99999385582539779</v>
      </c>
    </row>
    <row r="19" spans="2:10" s="1" customFormat="1" ht="15.75" x14ac:dyDescent="0.25">
      <c r="C19" s="1">
        <f>E16</f>
        <v>-0.99550372683905886</v>
      </c>
    </row>
    <row r="20" spans="2:10" s="1" customFormat="1" ht="15.75" x14ac:dyDescent="0.25"/>
    <row r="21" spans="2:10" s="1" customFormat="1" ht="15.75" x14ac:dyDescent="0.25">
      <c r="B21" s="1" t="s">
        <v>21</v>
      </c>
      <c r="C21" s="1">
        <f>C4*C16+D16*D4+E16*E4</f>
        <v>2.9953680439138681</v>
      </c>
    </row>
    <row r="22" spans="2:10" s="1" customFormat="1" ht="15.75" x14ac:dyDescent="0.25">
      <c r="B22" s="1" t="s">
        <v>22</v>
      </c>
      <c r="C22" s="1">
        <f>C16*C5+D16*D5+E16*E5</f>
        <v>7.1852171654586208</v>
      </c>
    </row>
    <row r="23" spans="2:10" s="1" customFormat="1" ht="15.75" x14ac:dyDescent="0.25">
      <c r="B23" s="1" t="s">
        <v>17</v>
      </c>
      <c r="C23" s="1">
        <f>C21/3</f>
        <v>0.99845601463795608</v>
      </c>
    </row>
    <row r="24" spans="2:10" s="1" customFormat="1" ht="15.75" x14ac:dyDescent="0.25">
      <c r="B24" s="1" t="s">
        <v>18</v>
      </c>
      <c r="C24" s="1">
        <f>C22/3</f>
        <v>2.3950723884862071</v>
      </c>
    </row>
    <row r="25" spans="2:10" s="1" customFormat="1" ht="15.75" x14ac:dyDescent="0.25">
      <c r="B25" s="1" t="s">
        <v>19</v>
      </c>
      <c r="C25" s="1">
        <f>SUM(C16:E16)/3</f>
        <v>1.455578136784208E-3</v>
      </c>
    </row>
    <row r="26" spans="2:10" s="1" customFormat="1" ht="15.75" x14ac:dyDescent="0.25"/>
    <row r="27" spans="2:10" s="1" customFormat="1" ht="15.75" x14ac:dyDescent="0.25">
      <c r="B27" s="4" t="s">
        <v>28</v>
      </c>
      <c r="J27" s="4"/>
    </row>
    <row r="28" spans="2:10" s="1" customFormat="1" ht="15.75" x14ac:dyDescent="0.25">
      <c r="B28" s="1" t="s">
        <v>26</v>
      </c>
      <c r="C28" s="1">
        <v>1</v>
      </c>
    </row>
    <row r="29" spans="2:10" s="1" customFormat="1" ht="15.75" x14ac:dyDescent="0.25">
      <c r="B29" s="1" t="s">
        <v>23</v>
      </c>
      <c r="C29" s="1">
        <v>0.01</v>
      </c>
    </row>
    <row r="30" spans="2:10" s="1" customFormat="1" ht="15.75" x14ac:dyDescent="0.25">
      <c r="B30" s="1" t="s">
        <v>24</v>
      </c>
      <c r="C30" s="1">
        <f>G4-C29*C23</f>
        <v>0.99001543985362039</v>
      </c>
    </row>
    <row r="31" spans="2:10" s="1" customFormat="1" ht="15.75" x14ac:dyDescent="0.25">
      <c r="B31" s="1" t="s">
        <v>25</v>
      </c>
      <c r="C31" s="1">
        <f>G5-C29*C24</f>
        <v>1.976049276115138</v>
      </c>
    </row>
    <row r="32" spans="2:10" ht="15.75" x14ac:dyDescent="0.25">
      <c r="B32" s="1" t="s">
        <v>6</v>
      </c>
      <c r="C32">
        <f>H4-C29*C25</f>
        <v>1.9999854442186322</v>
      </c>
    </row>
    <row r="34" spans="2:9" ht="15.75" x14ac:dyDescent="0.25">
      <c r="B34" s="4" t="s">
        <v>38</v>
      </c>
      <c r="C34" s="1"/>
      <c r="D34" s="1"/>
      <c r="E34" s="1"/>
      <c r="H34" s="1" t="s">
        <v>39</v>
      </c>
      <c r="I34" s="1" t="s">
        <v>6</v>
      </c>
    </row>
    <row r="35" spans="2:9" ht="15.75" x14ac:dyDescent="0.25">
      <c r="B35" s="1" t="s">
        <v>37</v>
      </c>
      <c r="C35" s="1">
        <f>$C$4*H35+$C$5*H36+I35</f>
        <v>8.9181487124176684</v>
      </c>
      <c r="D35" s="1">
        <f>$D$4*$G$4+$D$5*$G$5+$H$4</f>
        <v>12</v>
      </c>
      <c r="E35" s="1">
        <f>$E$4*$G$4+$E$5*$G$5+$H$4</f>
        <v>-5.4</v>
      </c>
      <c r="H35" s="1">
        <v>0.99001543985362039</v>
      </c>
      <c r="I35" s="1">
        <v>1.9999854442186322</v>
      </c>
    </row>
    <row r="36" spans="2:9" ht="15.75" x14ac:dyDescent="0.25">
      <c r="B36" s="1" t="s">
        <v>14</v>
      </c>
      <c r="C36" s="1">
        <f>1/(1+EXP(-C35))</f>
        <v>0.99986608196702875</v>
      </c>
      <c r="D36" s="1">
        <f>1/(1+EXP(-D35))</f>
        <v>0.99999385582539779</v>
      </c>
      <c r="E36" s="1">
        <f>1/(1+EXP(-E35))</f>
        <v>4.4962731609411782E-3</v>
      </c>
      <c r="H36" s="1">
        <v>1.976049276115138</v>
      </c>
      <c r="I36" s="1"/>
    </row>
    <row r="37" spans="2:9" ht="15.75" x14ac:dyDescent="0.25">
      <c r="B37" s="1" t="s">
        <v>29</v>
      </c>
      <c r="C37" s="1">
        <f>IF(C36&lt;=0.5,0,1)</f>
        <v>1</v>
      </c>
      <c r="D37" s="1">
        <f t="shared" ref="D37:E37" si="1">IF(D36&lt;=0.5,0,1)</f>
        <v>1</v>
      </c>
      <c r="E37" s="1">
        <f t="shared" si="1"/>
        <v>0</v>
      </c>
    </row>
    <row r="38" spans="2:9" ht="15.75" x14ac:dyDescent="0.25">
      <c r="B38" s="1" t="s">
        <v>20</v>
      </c>
      <c r="C38" s="1">
        <f>(C32*LN(C36)+(1-C32)*LN(1-C36))</f>
        <v>8.917884974794589</v>
      </c>
      <c r="D38" s="1">
        <f>(D32*LN(D36)+(1-D32)*LN(1-D36))</f>
        <v>-12.000006144194687</v>
      </c>
      <c r="E38" s="1">
        <f>(E32*LN(E36)+(1-E32)*LN(1-E36))</f>
        <v>-4.506411799249389E-3</v>
      </c>
    </row>
    <row r="39" spans="2:9" ht="15.75" x14ac:dyDescent="0.25">
      <c r="B39" s="1" t="s">
        <v>10</v>
      </c>
      <c r="C39" s="1">
        <f>-SUM(C38:E38)/3</f>
        <v>1.0288758603997825</v>
      </c>
      <c r="D39" s="1"/>
      <c r="E39" s="1"/>
    </row>
    <row r="40" spans="2:9" ht="15.75" x14ac:dyDescent="0.25">
      <c r="B40" s="1"/>
      <c r="C40" s="1"/>
      <c r="D40" s="1"/>
      <c r="E40" s="1"/>
    </row>
    <row r="41" spans="2:9" ht="15.75" x14ac:dyDescent="0.25">
      <c r="B41" s="4" t="s">
        <v>27</v>
      </c>
      <c r="C41" s="1"/>
      <c r="D41" s="1"/>
      <c r="E41" s="1"/>
    </row>
    <row r="42" spans="2:9" ht="15.75" x14ac:dyDescent="0.25">
      <c r="B42" s="1" t="s">
        <v>15</v>
      </c>
      <c r="C42" s="1">
        <f>C36-$C$6</f>
        <v>-1.3391803297124749E-4</v>
      </c>
      <c r="D42" s="1">
        <f>D36-$D$6</f>
        <v>0.99999385582539779</v>
      </c>
      <c r="E42" s="1">
        <f>E36-$E$6</f>
        <v>-0.99550372683905886</v>
      </c>
    </row>
    <row r="43" spans="2:9" ht="15.75" x14ac:dyDescent="0.25">
      <c r="B43" s="1" t="s">
        <v>16</v>
      </c>
      <c r="C43" s="1">
        <f>C42</f>
        <v>-1.3391803297124749E-4</v>
      </c>
      <c r="D43" s="1"/>
      <c r="E43" s="1"/>
    </row>
    <row r="44" spans="2:9" ht="15.75" x14ac:dyDescent="0.25">
      <c r="B44" s="1"/>
      <c r="C44" s="1">
        <f>D42</f>
        <v>0.99999385582539779</v>
      </c>
      <c r="D44" s="1"/>
      <c r="E44" s="1"/>
    </row>
    <row r="45" spans="2:9" ht="15.75" x14ac:dyDescent="0.25">
      <c r="B45" s="1"/>
      <c r="C45" s="1">
        <f>E42</f>
        <v>-0.99550372683905886</v>
      </c>
      <c r="D45" s="1"/>
      <c r="E45" s="1"/>
    </row>
    <row r="46" spans="2:9" ht="15.75" x14ac:dyDescent="0.25">
      <c r="B46" s="1"/>
      <c r="C46" s="1"/>
      <c r="D46" s="1"/>
      <c r="E46" s="1"/>
    </row>
    <row r="47" spans="2:9" ht="15.75" x14ac:dyDescent="0.25">
      <c r="B47" s="1" t="s">
        <v>21</v>
      </c>
      <c r="C47" s="1">
        <f>C43*C4+C44*D4+C45*E4</f>
        <v>2.9953575204568832</v>
      </c>
      <c r="D47" s="1"/>
      <c r="E47" s="1"/>
    </row>
    <row r="48" spans="2:9" ht="15.75" x14ac:dyDescent="0.25">
      <c r="B48" s="1" t="s">
        <v>22</v>
      </c>
      <c r="C48" s="1">
        <f>C42*C5+D42*D5+E42*E5</f>
        <v>7.185185595087666</v>
      </c>
      <c r="D48" s="1"/>
      <c r="E48" s="1"/>
    </row>
    <row r="49" spans="2:5" ht="15.75" x14ac:dyDescent="0.25">
      <c r="B49" s="1" t="s">
        <v>17</v>
      </c>
      <c r="C49" s="1">
        <f>C47/3</f>
        <v>0.99845250681896103</v>
      </c>
      <c r="D49" s="1"/>
      <c r="E49" s="1"/>
    </row>
    <row r="50" spans="2:5" ht="15.75" x14ac:dyDescent="0.25">
      <c r="B50" s="1" t="s">
        <v>18</v>
      </c>
      <c r="C50" s="1">
        <f>C48/3</f>
        <v>2.3950618650292221</v>
      </c>
      <c r="D50" s="1"/>
      <c r="E50" s="1"/>
    </row>
    <row r="51" spans="2:5" ht="15.75" x14ac:dyDescent="0.25">
      <c r="B51" s="1" t="s">
        <v>19</v>
      </c>
      <c r="C51" s="1">
        <f>SUM(C42:E42)/3</f>
        <v>1.4520703177892298E-3</v>
      </c>
      <c r="D51" s="1"/>
      <c r="E51" s="1"/>
    </row>
    <row r="52" spans="2:5" ht="15.75" x14ac:dyDescent="0.25">
      <c r="B52" s="1"/>
      <c r="C52" s="1"/>
      <c r="D52" s="1"/>
      <c r="E52" s="1"/>
    </row>
    <row r="53" spans="2:5" ht="15.75" x14ac:dyDescent="0.25">
      <c r="B53" s="4" t="s">
        <v>28</v>
      </c>
      <c r="C53" s="1"/>
      <c r="D53" s="1"/>
      <c r="E53" s="1"/>
    </row>
    <row r="54" spans="2:5" ht="15.75" x14ac:dyDescent="0.25">
      <c r="B54" s="1" t="s">
        <v>26</v>
      </c>
      <c r="C54" s="1">
        <v>2</v>
      </c>
      <c r="D54" s="1"/>
      <c r="E54" s="1"/>
    </row>
    <row r="55" spans="2:5" ht="15.75" x14ac:dyDescent="0.25">
      <c r="B55" s="1" t="s">
        <v>23</v>
      </c>
      <c r="C55" s="1">
        <v>0.01</v>
      </c>
      <c r="D55" s="1"/>
      <c r="E55" s="1"/>
    </row>
    <row r="56" spans="2:5" ht="15.75" x14ac:dyDescent="0.25">
      <c r="B56" s="1" t="s">
        <v>24</v>
      </c>
      <c r="C56" s="1">
        <f>H35-C55*C49</f>
        <v>0.98003091478543081</v>
      </c>
      <c r="D56" s="1"/>
      <c r="E56" s="1"/>
    </row>
    <row r="57" spans="2:5" ht="15.75" x14ac:dyDescent="0.25">
      <c r="B57" s="1" t="s">
        <v>25</v>
      </c>
      <c r="C57" s="1">
        <f>H36-C55*C50</f>
        <v>1.9520986574648458</v>
      </c>
      <c r="D57" s="1"/>
      <c r="E57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EFA7F-47EB-44E8-B43E-83818DED174A}">
  <sheetPr>
    <tabColor rgb="FFFFC000"/>
  </sheetPr>
  <dimension ref="B4:E21"/>
  <sheetViews>
    <sheetView workbookViewId="0">
      <selection activeCell="N23" sqref="N23"/>
    </sheetView>
  </sheetViews>
  <sheetFormatPr defaultRowHeight="15" x14ac:dyDescent="0.25"/>
  <cols>
    <col min="3" max="3" width="13.28515625" customWidth="1"/>
    <col min="4" max="4" width="13.5703125" customWidth="1"/>
  </cols>
  <sheetData>
    <row r="4" spans="2:5" x14ac:dyDescent="0.25">
      <c r="B4" t="s">
        <v>7</v>
      </c>
      <c r="C4" s="5">
        <v>-0.58079722</v>
      </c>
    </row>
    <row r="5" spans="2:5" x14ac:dyDescent="0.25">
      <c r="B5" t="s">
        <v>8</v>
      </c>
      <c r="C5">
        <v>-0.11075396999999999</v>
      </c>
    </row>
    <row r="6" spans="2:5" x14ac:dyDescent="0.25">
      <c r="B6" t="s">
        <v>33</v>
      </c>
      <c r="C6" s="5">
        <v>2.0420287500000001</v>
      </c>
    </row>
    <row r="7" spans="2:5" x14ac:dyDescent="0.25">
      <c r="C7" s="5"/>
    </row>
    <row r="8" spans="2:5" x14ac:dyDescent="0.25">
      <c r="C8" t="s">
        <v>24</v>
      </c>
      <c r="D8" t="s">
        <v>25</v>
      </c>
      <c r="E8" t="s">
        <v>34</v>
      </c>
    </row>
    <row r="9" spans="2:5" x14ac:dyDescent="0.25">
      <c r="B9" t="s">
        <v>5</v>
      </c>
      <c r="C9" s="5">
        <v>0.44752069</v>
      </c>
      <c r="D9" s="5">
        <v>0.68338423000000004</v>
      </c>
      <c r="E9" s="5">
        <v>2.2885969999999999E-2</v>
      </c>
    </row>
    <row r="11" spans="2:5" x14ac:dyDescent="0.25">
      <c r="B11" t="s">
        <v>30</v>
      </c>
    </row>
    <row r="12" spans="2:5" x14ac:dyDescent="0.25">
      <c r="C12">
        <f>$C$4*C9</f>
        <v>-0.25991877264448182</v>
      </c>
      <c r="D12">
        <f t="shared" ref="D12:E12" si="0">$C$4*D9</f>
        <v>-0.39690766097584063</v>
      </c>
      <c r="E12">
        <f t="shared" si="0"/>
        <v>-1.3292107753003398E-2</v>
      </c>
    </row>
    <row r="13" spans="2:5" x14ac:dyDescent="0.25">
      <c r="C13">
        <f>$C$5*C9</f>
        <v>-4.9564693074639295E-2</v>
      </c>
      <c r="D13">
        <f t="shared" ref="D13:E13" si="1">$C$5*D9</f>
        <v>-7.5687516507893099E-2</v>
      </c>
      <c r="E13">
        <f t="shared" si="1"/>
        <v>-2.5347120348008997E-3</v>
      </c>
    </row>
    <row r="14" spans="2:5" x14ac:dyDescent="0.25">
      <c r="C14">
        <f>$C$6*C9</f>
        <v>0.9138501151998375</v>
      </c>
      <c r="D14">
        <f t="shared" ref="D14:E14" si="2">$C$6*D9</f>
        <v>1.3954902449566127</v>
      </c>
      <c r="E14">
        <f t="shared" si="2"/>
        <v>4.6733808711637501E-2</v>
      </c>
    </row>
    <row r="16" spans="2:5" x14ac:dyDescent="0.25">
      <c r="B16" t="s">
        <v>31</v>
      </c>
    </row>
    <row r="17" spans="2:3" x14ac:dyDescent="0.25">
      <c r="C17">
        <f>SUM(C12:E14)</f>
        <v>1.5581687058774285</v>
      </c>
    </row>
    <row r="19" spans="2:3" x14ac:dyDescent="0.25">
      <c r="B19" t="s">
        <v>32</v>
      </c>
    </row>
    <row r="20" spans="2:3" x14ac:dyDescent="0.25">
      <c r="C20" t="s">
        <v>35</v>
      </c>
    </row>
    <row r="21" spans="2:3" x14ac:dyDescent="0.25">
      <c r="C21">
        <f>C4*C9+C5*D9+C6*E9</f>
        <v>-0.28887248044073738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logistic regression</vt:lpstr>
      <vt:lpstr>matrix vs element wise mul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June Li</dc:creator>
  <cp:lastModifiedBy>June Li</cp:lastModifiedBy>
  <dcterms:created xsi:type="dcterms:W3CDTF">2019-01-08T15:25:34Z</dcterms:created>
  <dcterms:modified xsi:type="dcterms:W3CDTF">2019-03-20T16:17:44Z</dcterms:modified>
</cp:coreProperties>
</file>