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урсовая газовые сети\Егор\"/>
    </mc:Choice>
  </mc:AlternateContent>
  <bookViews>
    <workbookView xWindow="0" yWindow="0" windowWidth="22260" windowHeight="12648" activeTab="2"/>
  </bookViews>
  <sheets>
    <sheet name="Расходы" sheetId="1" r:id="rId1"/>
    <sheet name="Котельная" sheetId="2" r:id="rId2"/>
    <sheet name="СНД" sheetId="3" r:id="rId3"/>
    <sheet name="СВД" sheetId="4" r:id="rId4"/>
    <sheet name="Дом" sheetId="5" r:id="rId5"/>
    <sheet name="Квартал" sheetId="6" r:id="rId6"/>
  </sheets>
  <calcPr calcId="162913"/>
</workbook>
</file>

<file path=xl/calcChain.xml><?xml version="1.0" encoding="utf-8"?>
<calcChain xmlns="http://schemas.openxmlformats.org/spreadsheetml/2006/main">
  <c r="AE28" i="6" l="1"/>
  <c r="AE27" i="6"/>
  <c r="AE26" i="6"/>
  <c r="AE25" i="6"/>
  <c r="T12" i="5"/>
  <c r="T11" i="5"/>
  <c r="T10" i="5"/>
  <c r="T8" i="5"/>
  <c r="T13" i="5" s="1"/>
</calcChain>
</file>

<file path=xl/sharedStrings.xml><?xml version="1.0" encoding="utf-8"?>
<sst xmlns="http://schemas.openxmlformats.org/spreadsheetml/2006/main" count="543" uniqueCount="194">
  <si>
    <t xml:space="preserve">Общее число житилей  во всех кварталах = </t>
  </si>
  <si>
    <t>Годовой расход газа для приготовления пищи =</t>
  </si>
  <si>
    <t>Годовой расход газа для приготовления горячей воды =</t>
  </si>
  <si>
    <t>Годовой расход газа на коммунально-бытовое потребление: Больницы =</t>
  </si>
  <si>
    <t>Годовой расход газа на коммунально-бытовое потребление: Рестораны и столовые:</t>
  </si>
  <si>
    <t xml:space="preserve">Годовой расход газа на коммунально-бытовое потребление: Прачечные </t>
  </si>
  <si>
    <t xml:space="preserve">Годовой расход газа на коммунально-бытовое потребление: Пекарни </t>
  </si>
  <si>
    <t xml:space="preserve">Годовогой расход газа на коммунально-бытовое потребление: Бани </t>
  </si>
  <si>
    <t>Годовой расход газа на коммунально-бытовое потребление: Мелкая городская промышленность</t>
  </si>
  <si>
    <t>Коэффициент часового максимума</t>
  </si>
  <si>
    <t>Часовой расход газа для приготовления пищи на каждый квартал</t>
  </si>
  <si>
    <t>Часовой расход газа для приготовления воды на каждый квартал</t>
  </si>
  <si>
    <t>Часовой расход газа на коммунально-бытовое потребление: Больницы</t>
  </si>
  <si>
    <t>Часовой расход газа на коммунально-бытовое потребление: Столовые и рестораны</t>
  </si>
  <si>
    <t xml:space="preserve">Часовой расход газа на коммунально-бытовое потребление: Прачечные </t>
  </si>
  <si>
    <t xml:space="preserve">Часовой расход газа на коммунально-бытовое потребление: Бани </t>
  </si>
  <si>
    <t xml:space="preserve">Часовой расход газа на коммунально-бытовое потребление: Пекарни </t>
  </si>
  <si>
    <t xml:space="preserve">Часовой расход газа на коммунально-бытовое потребление: Мелкая городская промышленность </t>
  </si>
  <si>
    <t>поправочный коэффициент температуры</t>
  </si>
  <si>
    <t>Часовой расход газа на на отопление</t>
  </si>
  <si>
    <t>Часовой расход газа на  вентиляцию</t>
  </si>
  <si>
    <t>Часовой расход газа на Горячее водоснабжение</t>
  </si>
  <si>
    <t>Часовой расход газа на  мелкие котельные</t>
  </si>
  <si>
    <t>Часовой расход газа на крупные котельные</t>
  </si>
  <si>
    <t>Часовой расход газа на быт</t>
  </si>
  <si>
    <t>Часовой расход газа на сеть низкого давления</t>
  </si>
  <si>
    <t>Имя</t>
  </si>
  <si>
    <t>Lд</t>
  </si>
  <si>
    <t>Lр</t>
  </si>
  <si>
    <t>V</t>
  </si>
  <si>
    <t>Dн×δ</t>
  </si>
  <si>
    <t>Dвн</t>
  </si>
  <si>
    <t>Re</t>
  </si>
  <si>
    <t>Re*(n/d)</t>
  </si>
  <si>
    <t>λ</t>
  </si>
  <si>
    <t>delta_h</t>
  </si>
  <si>
    <t>+/-Нг</t>
  </si>
  <si>
    <t>dP</t>
  </si>
  <si>
    <t>dP_h</t>
  </si>
  <si>
    <t>Сумма перепадов</t>
  </si>
  <si>
    <t>1-2</t>
  </si>
  <si>
    <t>146x4,5</t>
  </si>
  <si>
    <t>2-3</t>
  </si>
  <si>
    <t>140x4,5</t>
  </si>
  <si>
    <t>3-4</t>
  </si>
  <si>
    <t>2-5</t>
  </si>
  <si>
    <t>3-6</t>
  </si>
  <si>
    <t>4-7</t>
  </si>
  <si>
    <t>№ участков</t>
  </si>
  <si>
    <t>V_уд. Пут</t>
  </si>
  <si>
    <t>V путев</t>
  </si>
  <si>
    <t>Транзитн расход</t>
  </si>
  <si>
    <t>Расчётный расход</t>
  </si>
  <si>
    <t>номер кольца</t>
  </si>
  <si>
    <t>Н</t>
  </si>
  <si>
    <t>№ Прг</t>
  </si>
  <si>
    <t>Расход Прг</t>
  </si>
  <si>
    <t>4-5</t>
  </si>
  <si>
    <t>60х3,5</t>
  </si>
  <si>
    <t>1</t>
  </si>
  <si>
    <t>5-7</t>
  </si>
  <si>
    <t>48х3,5</t>
  </si>
  <si>
    <t>7-11</t>
  </si>
  <si>
    <t>4-6</t>
  </si>
  <si>
    <t>89х3</t>
  </si>
  <si>
    <t>6-11</t>
  </si>
  <si>
    <t>42,3х3,2</t>
  </si>
  <si>
    <t>11-12</t>
  </si>
  <si>
    <t>26,8х2,8</t>
  </si>
  <si>
    <t>7-8</t>
  </si>
  <si>
    <t>4-15</t>
  </si>
  <si>
    <t>38х3</t>
  </si>
  <si>
    <t>4-2</t>
  </si>
  <si>
    <t>45х3</t>
  </si>
  <si>
    <t>15-1</t>
  </si>
  <si>
    <t>5-3</t>
  </si>
  <si>
    <t>6-10</t>
  </si>
  <si>
    <t>70х3</t>
  </si>
  <si>
    <t>10-9</t>
  </si>
  <si>
    <t>10-13</t>
  </si>
  <si>
    <t>10-14</t>
  </si>
  <si>
    <t>57х3</t>
  </si>
  <si>
    <t>Стационарный режим</t>
  </si>
  <si>
    <t>Авария на 1-2</t>
  </si>
  <si>
    <t>Авария на 1-8</t>
  </si>
  <si>
    <t>Lдейств,м</t>
  </si>
  <si>
    <t>Lпривед,км</t>
  </si>
  <si>
    <t>Qрасч м3/ч</t>
  </si>
  <si>
    <t>Pн</t>
  </si>
  <si>
    <t>Рк</t>
  </si>
  <si>
    <t>DP</t>
  </si>
  <si>
    <t>H</t>
  </si>
  <si>
    <t>ГРС-1</t>
  </si>
  <si>
    <t>820x8</t>
  </si>
  <si>
    <t>1-8</t>
  </si>
  <si>
    <t>8-7</t>
  </si>
  <si>
    <t>7-6</t>
  </si>
  <si>
    <t>3-3'</t>
  </si>
  <si>
    <t>6-5</t>
  </si>
  <si>
    <t>3'-4</t>
  </si>
  <si>
    <t>630x7</t>
  </si>
  <si>
    <t>5-4</t>
  </si>
  <si>
    <t>4-'3</t>
  </si>
  <si>
    <t>5-6</t>
  </si>
  <si>
    <t>'3-3</t>
  </si>
  <si>
    <t>6-7</t>
  </si>
  <si>
    <t>3-2</t>
  </si>
  <si>
    <t>2-Пек1</t>
  </si>
  <si>
    <t>102х3</t>
  </si>
  <si>
    <t>3-ПП1</t>
  </si>
  <si>
    <t>159x4,5</t>
  </si>
  <si>
    <t>4-ТЭЦ1</t>
  </si>
  <si>
    <t>377x9</t>
  </si>
  <si>
    <t>5-ПРГ1</t>
  </si>
  <si>
    <t>245x7</t>
  </si>
  <si>
    <t>6-ПП2</t>
  </si>
  <si>
    <t>127х4</t>
  </si>
  <si>
    <t>7-ПРГ2</t>
  </si>
  <si>
    <t>8-Прач1</t>
  </si>
  <si>
    <t>Тип</t>
  </si>
  <si>
    <t>а, доли</t>
  </si>
  <si>
    <t>n</t>
  </si>
  <si>
    <t>K, доли</t>
  </si>
  <si>
    <t>Номер ветви</t>
  </si>
  <si>
    <t>Сумма перепадов давлений</t>
  </si>
  <si>
    <t>внутри 1 гвн</t>
  </si>
  <si>
    <t>внутри 1 пл</t>
  </si>
  <si>
    <t>3-1</t>
  </si>
  <si>
    <t>внутри 1</t>
  </si>
  <si>
    <t>4-3</t>
  </si>
  <si>
    <t>стояк 1</t>
  </si>
  <si>
    <t>9-8</t>
  </si>
  <si>
    <t>60х3</t>
  </si>
  <si>
    <t>11-10</t>
  </si>
  <si>
    <t>развод</t>
  </si>
  <si>
    <t>12-11</t>
  </si>
  <si>
    <t>33,5х3,2</t>
  </si>
  <si>
    <t>13-12</t>
  </si>
  <si>
    <t>15-13</t>
  </si>
  <si>
    <t>подача</t>
  </si>
  <si>
    <t>14-15</t>
  </si>
  <si>
    <t>15-16</t>
  </si>
  <si>
    <t>16-17</t>
  </si>
  <si>
    <t>17-18</t>
  </si>
  <si>
    <t>18-19</t>
  </si>
  <si>
    <t>стояк 5</t>
  </si>
  <si>
    <t>19-20</t>
  </si>
  <si>
    <t>20-21</t>
  </si>
  <si>
    <t>21-22</t>
  </si>
  <si>
    <t>22-23</t>
  </si>
  <si>
    <t>23-24</t>
  </si>
  <si>
    <t>24-25</t>
  </si>
  <si>
    <t>25-26</t>
  </si>
  <si>
    <t>внутри 5</t>
  </si>
  <si>
    <t>26-27</t>
  </si>
  <si>
    <t>внутри 5 пл</t>
  </si>
  <si>
    <t>27-28</t>
  </si>
  <si>
    <t>внутри 5 гвн</t>
  </si>
  <si>
    <t>27-29</t>
  </si>
  <si>
    <t>19-30</t>
  </si>
  <si>
    <t>стояк 6</t>
  </si>
  <si>
    <t>30-31</t>
  </si>
  <si>
    <t>31-32</t>
  </si>
  <si>
    <t>32-33</t>
  </si>
  <si>
    <t>33-34</t>
  </si>
  <si>
    <t>34-35</t>
  </si>
  <si>
    <t>35-36</t>
  </si>
  <si>
    <t>36-37</t>
  </si>
  <si>
    <t>внутри 6</t>
  </si>
  <si>
    <t>37-38</t>
  </si>
  <si>
    <t>внутри 6 пл</t>
  </si>
  <si>
    <t>38-39</t>
  </si>
  <si>
    <t>внутри 6 гвн</t>
  </si>
  <si>
    <t>38-40</t>
  </si>
  <si>
    <t>Внутриквартальный при нерабочем 11-12</t>
  </si>
  <si>
    <t>Внутриквартальный при нерабочем 2-1</t>
  </si>
  <si>
    <t>V м3/ч</t>
  </si>
  <si>
    <t>sum_dP</t>
  </si>
  <si>
    <t>219x6</t>
  </si>
  <si>
    <t>2-2'</t>
  </si>
  <si>
    <t>11-11'</t>
  </si>
  <si>
    <t>194x6</t>
  </si>
  <si>
    <t>10-10'</t>
  </si>
  <si>
    <t>4-4'</t>
  </si>
  <si>
    <t>9-9'</t>
  </si>
  <si>
    <t>5-5'</t>
  </si>
  <si>
    <t>8-8'</t>
  </si>
  <si>
    <t>6-6'</t>
  </si>
  <si>
    <t>7-7'</t>
  </si>
  <si>
    <t>4-9</t>
  </si>
  <si>
    <t>9-4</t>
  </si>
  <si>
    <t>9-10</t>
  </si>
  <si>
    <t>10-11</t>
  </si>
  <si>
    <t>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</si>
</sst>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0.000000"/>
    <numFmt numFmtId="167" formatCode="0.0000"/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38" sqref="A38"/>
    </sheetView>
  </sheetViews>
  <sheetFormatPr defaultRowHeight="14.4" x14ac:dyDescent="0.3"/>
  <cols>
    <col min="1" max="1" width="71" customWidth="1"/>
    <col min="2" max="2" width="23.44140625" customWidth="1"/>
    <col min="4" max="4" width="11" bestFit="1" customWidth="1"/>
  </cols>
  <sheetData>
    <row r="1" spans="1:2" x14ac:dyDescent="0.3">
      <c r="A1" t="s">
        <v>0</v>
      </c>
      <c r="B1">
        <v>1100.0000000315761</v>
      </c>
    </row>
    <row r="2" spans="1:2" x14ac:dyDescent="0.3">
      <c r="A2" t="s">
        <v>1</v>
      </c>
      <c r="B2">
        <v>123409.6692147385</v>
      </c>
    </row>
    <row r="3" spans="1:2" x14ac:dyDescent="0.3">
      <c r="A3" t="s">
        <v>2</v>
      </c>
      <c r="B3">
        <v>181933.8422444083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45801.52671887201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1.6287499999999999E-4</v>
      </c>
    </row>
    <row r="11" spans="1:2" x14ac:dyDescent="0.3">
      <c r="A11" t="s">
        <v>10</v>
      </c>
      <c r="B11">
        <v>20.100349873350531</v>
      </c>
    </row>
    <row r="12" spans="1:2" x14ac:dyDescent="0.3">
      <c r="A12" t="s">
        <v>11</v>
      </c>
      <c r="B12">
        <v>29.632474555557991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7.6335877864786683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1.0980000000000001</v>
      </c>
    </row>
    <row r="20" spans="1:2" x14ac:dyDescent="0.3">
      <c r="A20" t="s">
        <v>19</v>
      </c>
      <c r="B20">
        <v>155.30758868878689</v>
      </c>
    </row>
    <row r="21" spans="1:2" x14ac:dyDescent="0.3">
      <c r="A21" t="s">
        <v>20</v>
      </c>
      <c r="B21">
        <v>35.361472834423239</v>
      </c>
    </row>
    <row r="22" spans="1:2" x14ac:dyDescent="0.3">
      <c r="A22" t="s">
        <v>21</v>
      </c>
      <c r="B22">
        <v>59.684179016830761</v>
      </c>
    </row>
    <row r="23" spans="1:2" x14ac:dyDescent="0.3">
      <c r="A23" t="s">
        <v>22</v>
      </c>
      <c r="B23">
        <v>250.3532405400409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49.732824428908522</v>
      </c>
    </row>
    <row r="26" spans="1:2" x14ac:dyDescent="0.3">
      <c r="A26" t="s">
        <v>25</v>
      </c>
      <c r="B26">
        <v>300.08606496894942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E1" workbookViewId="0">
      <selection activeCell="L2" sqref="L2:M7"/>
    </sheetView>
  </sheetViews>
  <sheetFormatPr defaultRowHeight="14.4" x14ac:dyDescent="0.3"/>
  <sheetData>
    <row r="1" spans="1:14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3">
      <c r="A2" t="s">
        <v>40</v>
      </c>
      <c r="B2" s="7">
        <v>14.5816</v>
      </c>
      <c r="C2">
        <v>14.5816</v>
      </c>
      <c r="D2" s="1">
        <v>618.0937375866107</v>
      </c>
      <c r="E2" t="s">
        <v>41</v>
      </c>
      <c r="F2">
        <v>13.7</v>
      </c>
      <c r="G2" s="5">
        <v>235118.69053584241</v>
      </c>
      <c r="H2">
        <v>171.6194821429506</v>
      </c>
      <c r="I2" s="4">
        <v>1.9654021549273051E-2</v>
      </c>
      <c r="J2">
        <v>-2.12</v>
      </c>
      <c r="K2">
        <v>-8.7764184000000007</v>
      </c>
      <c r="L2" s="7">
        <v>135.93087142544931</v>
      </c>
      <c r="M2" s="7">
        <v>127.1544530254493</v>
      </c>
      <c r="N2">
        <v>215.63665871725209</v>
      </c>
    </row>
    <row r="3" spans="1:14" x14ac:dyDescent="0.3">
      <c r="A3" t="s">
        <v>42</v>
      </c>
      <c r="B3" s="7">
        <v>7.1060000000000008</v>
      </c>
      <c r="C3">
        <v>7.1060000000000008</v>
      </c>
      <c r="D3" s="1">
        <v>412.06249172440721</v>
      </c>
      <c r="E3" t="s">
        <v>43</v>
      </c>
      <c r="F3">
        <v>13.1</v>
      </c>
      <c r="G3" s="5">
        <v>163924.99034814461</v>
      </c>
      <c r="H3">
        <v>125.13358041843099</v>
      </c>
      <c r="I3" s="4">
        <v>2.037960871669996E-2</v>
      </c>
      <c r="J3">
        <v>0</v>
      </c>
      <c r="K3">
        <v>0</v>
      </c>
      <c r="L3" s="7">
        <v>38.189711413757351</v>
      </c>
      <c r="M3" s="7">
        <v>38.189711413757351</v>
      </c>
    </row>
    <row r="4" spans="1:14" x14ac:dyDescent="0.3">
      <c r="A4" t="s">
        <v>44</v>
      </c>
      <c r="B4" s="7">
        <v>7.1060000000000008</v>
      </c>
      <c r="C4">
        <v>7.1060000000000008</v>
      </c>
      <c r="D4" s="1">
        <v>206.0312458622036</v>
      </c>
      <c r="E4" t="s">
        <v>43</v>
      </c>
      <c r="F4">
        <v>13.1</v>
      </c>
      <c r="G4" s="5">
        <v>81962.49517407229</v>
      </c>
      <c r="H4">
        <v>62.566790209215497</v>
      </c>
      <c r="I4" s="4">
        <v>2.197592044983503E-2</v>
      </c>
      <c r="J4">
        <v>0</v>
      </c>
      <c r="K4">
        <v>0</v>
      </c>
      <c r="L4" s="7">
        <v>10.295267093906061</v>
      </c>
      <c r="M4" s="7">
        <v>10.295267093906061</v>
      </c>
    </row>
    <row r="5" spans="1:14" x14ac:dyDescent="0.3">
      <c r="A5" t="s">
        <v>45</v>
      </c>
      <c r="B5" s="7">
        <v>12.177</v>
      </c>
      <c r="C5">
        <v>12.177</v>
      </c>
      <c r="D5" s="1">
        <v>206.0312458622036</v>
      </c>
      <c r="E5" t="s">
        <v>43</v>
      </c>
      <c r="F5">
        <v>13.1</v>
      </c>
      <c r="G5" s="5">
        <v>81962.49517407229</v>
      </c>
      <c r="H5">
        <v>62.566790209215497</v>
      </c>
      <c r="I5" s="4">
        <v>2.197592044983503E-2</v>
      </c>
      <c r="J5">
        <v>5.4</v>
      </c>
      <c r="K5">
        <v>22.355028000000001</v>
      </c>
      <c r="L5" s="7">
        <v>17.642199184139329</v>
      </c>
      <c r="M5" s="7">
        <v>39.997227184139327</v>
      </c>
    </row>
    <row r="6" spans="1:14" x14ac:dyDescent="0.3">
      <c r="A6" t="s">
        <v>46</v>
      </c>
      <c r="B6" s="7">
        <v>12.177</v>
      </c>
      <c r="C6">
        <v>12.177</v>
      </c>
      <c r="D6" s="1">
        <v>206.0312458622036</v>
      </c>
      <c r="E6" t="s">
        <v>43</v>
      </c>
      <c r="F6">
        <v>13.1</v>
      </c>
      <c r="G6" s="5">
        <v>81962.49517407229</v>
      </c>
      <c r="H6">
        <v>62.566790209215497</v>
      </c>
      <c r="I6" s="4">
        <v>2.197592044983503E-2</v>
      </c>
      <c r="J6">
        <v>5.4</v>
      </c>
      <c r="K6">
        <v>22.355028000000001</v>
      </c>
      <c r="L6" s="7">
        <v>17.642199184139329</v>
      </c>
      <c r="M6" s="7">
        <v>39.997227184139327</v>
      </c>
    </row>
    <row r="7" spans="1:14" x14ac:dyDescent="0.3">
      <c r="A7" t="s">
        <v>47</v>
      </c>
      <c r="B7" s="7">
        <v>12.177</v>
      </c>
      <c r="C7">
        <v>12.177</v>
      </c>
      <c r="D7" s="1">
        <v>206.0312458622036</v>
      </c>
      <c r="E7" t="s">
        <v>43</v>
      </c>
      <c r="F7">
        <v>13.1</v>
      </c>
      <c r="G7" s="5">
        <v>81962.49517407229</v>
      </c>
      <c r="H7">
        <v>62.566790209215497</v>
      </c>
      <c r="I7" s="4">
        <v>2.197592044983503E-2</v>
      </c>
      <c r="J7">
        <v>5.4</v>
      </c>
      <c r="K7">
        <v>22.355028000000001</v>
      </c>
      <c r="L7" s="7">
        <v>17.642199184139329</v>
      </c>
      <c r="M7" s="7">
        <v>39.997227184139327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E20" sqref="E20"/>
    </sheetView>
  </sheetViews>
  <sheetFormatPr defaultRowHeight="14.4" x14ac:dyDescent="0.3"/>
  <cols>
    <col min="5" max="5" width="15.88671875" customWidth="1"/>
    <col min="12" max="13" width="9.44140625" bestFit="1" customWidth="1"/>
    <col min="14" max="14" width="15.88671875" customWidth="1"/>
  </cols>
  <sheetData>
    <row r="1" spans="1:17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36</v>
      </c>
      <c r="L1" t="s">
        <v>37</v>
      </c>
      <c r="M1" t="s">
        <v>38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3">
      <c r="A2" t="s">
        <v>57</v>
      </c>
      <c r="B2">
        <v>0.18803567315084591</v>
      </c>
      <c r="C2" s="1">
        <v>11.764799756678</v>
      </c>
      <c r="D2" s="1">
        <v>64.776977851646194</v>
      </c>
      <c r="E2" s="1">
        <v>70.659377729985195</v>
      </c>
      <c r="F2" t="s">
        <v>58</v>
      </c>
      <c r="G2">
        <v>5.3</v>
      </c>
      <c r="H2" s="2">
        <v>69478.001374680432</v>
      </c>
      <c r="I2" s="2">
        <v>131.09056863147251</v>
      </c>
      <c r="J2" s="3">
        <v>2.545033642996905E-2</v>
      </c>
      <c r="K2">
        <v>0</v>
      </c>
      <c r="L2" s="4">
        <v>1009.45939429286</v>
      </c>
      <c r="M2" s="4">
        <v>1009.45939429286</v>
      </c>
      <c r="N2">
        <v>1</v>
      </c>
      <c r="O2">
        <v>8.3511230895014741</v>
      </c>
      <c r="P2" t="s">
        <v>59</v>
      </c>
      <c r="Q2">
        <v>300.08606496894942</v>
      </c>
    </row>
    <row r="3" spans="1:17" x14ac:dyDescent="0.3">
      <c r="A3" t="s">
        <v>60</v>
      </c>
      <c r="C3" s="1">
        <v>14.932270072687659</v>
      </c>
      <c r="D3" s="1">
        <v>19.35630287720333</v>
      </c>
      <c r="E3" s="1">
        <v>26.822437913547159</v>
      </c>
      <c r="F3" t="s">
        <v>61</v>
      </c>
      <c r="G3">
        <v>4.0999999999999996</v>
      </c>
      <c r="H3" s="2">
        <v>34093.200302513993</v>
      </c>
      <c r="I3" s="2">
        <v>83.154147079302433</v>
      </c>
      <c r="J3" s="3">
        <v>2.8384468038894491E-2</v>
      </c>
      <c r="K3">
        <v>0</v>
      </c>
      <c r="L3" s="4">
        <v>743.24898914273899</v>
      </c>
      <c r="M3" s="4">
        <v>743.24898914273899</v>
      </c>
    </row>
    <row r="4" spans="1:17" x14ac:dyDescent="0.3">
      <c r="A4" t="s">
        <v>62</v>
      </c>
      <c r="C4" s="1">
        <v>6.0671402263178793</v>
      </c>
      <c r="D4" s="1">
        <v>3.6427539843575638</v>
      </c>
      <c r="E4" s="1">
        <v>6.6763240975165026</v>
      </c>
      <c r="F4" t="s">
        <v>61</v>
      </c>
      <c r="G4">
        <v>4.0999999999999996</v>
      </c>
      <c r="H4" s="2">
        <v>8486.0763020414652</v>
      </c>
      <c r="I4" s="2">
        <v>20.69774707814992</v>
      </c>
      <c r="J4" s="3">
        <v>3.2965505654596383E-2</v>
      </c>
      <c r="K4">
        <v>0</v>
      </c>
      <c r="L4" s="4">
        <v>43.459009752855742</v>
      </c>
      <c r="M4" s="4">
        <v>43.459009752855742</v>
      </c>
    </row>
    <row r="5" spans="1:17" x14ac:dyDescent="0.3">
      <c r="A5" t="s">
        <v>63</v>
      </c>
      <c r="C5" s="1">
        <v>22.532389927935121</v>
      </c>
      <c r="D5" s="1">
        <v>143.53775973793171</v>
      </c>
      <c r="E5" s="1">
        <v>154.80395470189919</v>
      </c>
      <c r="F5" t="s">
        <v>64</v>
      </c>
      <c r="G5">
        <v>8.3000000000000007</v>
      </c>
      <c r="H5" s="2">
        <v>97198.001823486702</v>
      </c>
      <c r="I5" s="2">
        <v>117.1060262933575</v>
      </c>
      <c r="J5" s="3">
        <v>2.2979125148700399E-2</v>
      </c>
      <c r="K5">
        <v>0</v>
      </c>
      <c r="L5" s="4">
        <v>889.53882250891115</v>
      </c>
      <c r="M5" s="4">
        <v>889.53882250891115</v>
      </c>
    </row>
    <row r="6" spans="1:17" x14ac:dyDescent="0.3">
      <c r="A6" t="s">
        <v>65</v>
      </c>
      <c r="C6" s="1">
        <v>22.948569283319891</v>
      </c>
      <c r="D6" s="1">
        <v>3.6427539843575638</v>
      </c>
      <c r="E6" s="1">
        <v>15.117038626017511</v>
      </c>
      <c r="F6" t="s">
        <v>66</v>
      </c>
      <c r="G6">
        <v>3.59</v>
      </c>
      <c r="H6" s="2">
        <v>21944.49809171657</v>
      </c>
      <c r="I6" s="2">
        <v>61.126735631522493</v>
      </c>
      <c r="J6" s="3">
        <v>3.04659913969695E-2</v>
      </c>
      <c r="K6">
        <v>0</v>
      </c>
      <c r="L6" s="4">
        <v>756.62842078088602</v>
      </c>
      <c r="M6" s="4">
        <v>756.62842078088602</v>
      </c>
    </row>
    <row r="7" spans="1:17" x14ac:dyDescent="0.3">
      <c r="A7" t="s">
        <v>67</v>
      </c>
      <c r="C7" s="1">
        <v>7.2855079687151276</v>
      </c>
      <c r="D7" s="1">
        <v>0</v>
      </c>
      <c r="E7" s="1">
        <v>3.6427539843575638</v>
      </c>
      <c r="F7" t="s">
        <v>68</v>
      </c>
      <c r="G7">
        <v>2.12</v>
      </c>
      <c r="H7" s="2">
        <v>8954.6240875475087</v>
      </c>
      <c r="I7" s="2">
        <v>42.238792865790138</v>
      </c>
      <c r="J7" s="3">
        <v>3.6640758688713693E-2</v>
      </c>
      <c r="K7">
        <v>0</v>
      </c>
      <c r="L7" s="4">
        <v>467.1810170770529</v>
      </c>
      <c r="M7" s="4">
        <v>467.1810170770529</v>
      </c>
    </row>
    <row r="8" spans="1:17" x14ac:dyDescent="0.3">
      <c r="A8" t="s">
        <v>69</v>
      </c>
      <c r="C8" s="1">
        <v>9.6464086665278881</v>
      </c>
      <c r="D8" s="1">
        <v>0</v>
      </c>
      <c r="E8" s="1">
        <v>4.823204333263944</v>
      </c>
      <c r="F8" t="s">
        <v>68</v>
      </c>
      <c r="G8">
        <v>2.12</v>
      </c>
      <c r="H8" s="2">
        <v>11856.409158365341</v>
      </c>
      <c r="I8" s="2">
        <v>55.926458294176122</v>
      </c>
      <c r="J8" s="3">
        <v>3.5171865211444032E-2</v>
      </c>
      <c r="K8">
        <v>0</v>
      </c>
      <c r="L8" s="4">
        <v>1040.958912199106</v>
      </c>
      <c r="M8" s="4">
        <v>1040.958912199106</v>
      </c>
    </row>
    <row r="9" spans="1:17" x14ac:dyDescent="0.3">
      <c r="A9" t="s">
        <v>70</v>
      </c>
      <c r="C9" s="1">
        <v>11.764799756678</v>
      </c>
      <c r="D9" s="1">
        <v>11.764799756678</v>
      </c>
      <c r="E9" s="1">
        <v>17.64719963501701</v>
      </c>
      <c r="F9" t="s">
        <v>71</v>
      </c>
      <c r="G9">
        <v>3.2</v>
      </c>
      <c r="H9" s="2">
        <v>28739.499356898159</v>
      </c>
      <c r="I9" s="2">
        <v>89.810935490306747</v>
      </c>
      <c r="J9" s="3">
        <v>2.9943816943213811E-2</v>
      </c>
      <c r="K9">
        <v>0</v>
      </c>
      <c r="L9">
        <v>923.30231058526317</v>
      </c>
      <c r="M9">
        <v>923.30231058526317</v>
      </c>
    </row>
    <row r="10" spans="1:17" x14ac:dyDescent="0.3">
      <c r="A10" t="s">
        <v>72</v>
      </c>
      <c r="C10" s="1">
        <v>33.944538181402379</v>
      </c>
      <c r="D10" s="1">
        <v>0</v>
      </c>
      <c r="E10" s="1">
        <v>16.972269090701189</v>
      </c>
      <c r="F10" t="s">
        <v>73</v>
      </c>
      <c r="G10">
        <v>3.9</v>
      </c>
      <c r="H10" s="2">
        <v>22679.24955128783</v>
      </c>
      <c r="I10" s="2">
        <v>58.15192192637906</v>
      </c>
      <c r="J10" s="3">
        <v>3.004062631857746E-2</v>
      </c>
      <c r="K10">
        <v>0</v>
      </c>
      <c r="L10">
        <v>919.36123501464192</v>
      </c>
      <c r="M10">
        <v>919.36123501464192</v>
      </c>
    </row>
    <row r="11" spans="1:17" x14ac:dyDescent="0.3">
      <c r="A11" t="s">
        <v>74</v>
      </c>
      <c r="C11" s="1">
        <v>11.764799756678</v>
      </c>
      <c r="D11" s="1">
        <v>0</v>
      </c>
      <c r="E11" s="1">
        <v>5.8823998783390019</v>
      </c>
      <c r="F11" t="s">
        <v>68</v>
      </c>
      <c r="G11">
        <v>2.12</v>
      </c>
      <c r="H11" s="2">
        <v>14460.125462590269</v>
      </c>
      <c r="I11" s="2">
        <v>68.208138974482395</v>
      </c>
      <c r="J11" s="3">
        <v>3.426892134193274E-2</v>
      </c>
      <c r="K11">
        <v>0</v>
      </c>
      <c r="L11">
        <v>919.95222781139978</v>
      </c>
      <c r="M11">
        <v>919.95222781139978</v>
      </c>
    </row>
    <row r="12" spans="1:17" x14ac:dyDescent="0.3">
      <c r="A12" t="s">
        <v>75</v>
      </c>
      <c r="C12" s="1">
        <v>30.488404901755199</v>
      </c>
      <c r="D12" s="1">
        <v>0</v>
      </c>
      <c r="E12" s="1">
        <v>15.2442024508776</v>
      </c>
      <c r="F12" t="s">
        <v>66</v>
      </c>
      <c r="G12">
        <v>3.59</v>
      </c>
      <c r="H12" s="2">
        <v>22129.094187619568</v>
      </c>
      <c r="I12" s="2">
        <v>61.640930884734182</v>
      </c>
      <c r="J12" s="3">
        <v>3.0432477601401251E-2</v>
      </c>
      <c r="K12">
        <v>0</v>
      </c>
      <c r="L12">
        <v>1021.079847914836</v>
      </c>
      <c r="M12">
        <v>1021.079847914836</v>
      </c>
    </row>
    <row r="13" spans="1:17" x14ac:dyDescent="0.3">
      <c r="A13" t="s">
        <v>76</v>
      </c>
      <c r="C13" s="1">
        <v>14.165291365472671</v>
      </c>
      <c r="D13" s="1">
        <v>102.7811451047816</v>
      </c>
      <c r="E13" s="1">
        <v>109.8637907875179</v>
      </c>
      <c r="F13" t="s">
        <v>77</v>
      </c>
      <c r="G13">
        <v>6.4</v>
      </c>
      <c r="H13" s="2">
        <v>89459.812604460923</v>
      </c>
      <c r="I13" s="2">
        <v>139.7809571944702</v>
      </c>
      <c r="J13" s="3">
        <v>2.4148331262062232E-2</v>
      </c>
      <c r="K13">
        <v>0</v>
      </c>
      <c r="L13">
        <v>1085.856523205764</v>
      </c>
      <c r="M13">
        <v>1085.856523205764</v>
      </c>
    </row>
    <row r="14" spans="1:17" x14ac:dyDescent="0.3">
      <c r="A14" t="s">
        <v>78</v>
      </c>
      <c r="C14" s="1">
        <v>23.275243658284861</v>
      </c>
      <c r="D14" s="1">
        <v>0</v>
      </c>
      <c r="E14" s="1">
        <v>11.63762182914243</v>
      </c>
      <c r="F14" t="s">
        <v>71</v>
      </c>
      <c r="G14">
        <v>3.2</v>
      </c>
      <c r="H14" s="2">
        <v>18952.54952580699</v>
      </c>
      <c r="I14" s="2">
        <v>59.226717268146842</v>
      </c>
      <c r="J14" s="3">
        <v>3.1486207666481532E-2</v>
      </c>
      <c r="K14">
        <v>0</v>
      </c>
      <c r="L14">
        <v>835.30234136358933</v>
      </c>
      <c r="M14">
        <v>835.30234136358933</v>
      </c>
    </row>
    <row r="15" spans="1:17" x14ac:dyDescent="0.3">
      <c r="A15" t="s">
        <v>79</v>
      </c>
      <c r="C15" s="1">
        <v>30.390156262533878</v>
      </c>
      <c r="D15" s="1">
        <v>0</v>
      </c>
      <c r="E15" s="1">
        <v>15.195078131266939</v>
      </c>
      <c r="F15" t="s">
        <v>66</v>
      </c>
      <c r="G15">
        <v>3.59</v>
      </c>
      <c r="H15" s="2">
        <v>22057.78335984291</v>
      </c>
      <c r="I15" s="2">
        <v>61.442293481456588</v>
      </c>
      <c r="J15" s="3">
        <v>3.0445370831041641E-2</v>
      </c>
      <c r="K15">
        <v>0</v>
      </c>
      <c r="L15">
        <v>1011.668788002157</v>
      </c>
      <c r="M15">
        <v>1011.668788002157</v>
      </c>
    </row>
    <row r="16" spans="1:17" x14ac:dyDescent="0.3">
      <c r="A16" t="s">
        <v>80</v>
      </c>
      <c r="C16" s="1">
        <v>49.115745183962822</v>
      </c>
      <c r="D16" s="1">
        <v>0</v>
      </c>
      <c r="E16" s="1">
        <v>24.557872591981411</v>
      </c>
      <c r="F16" t="s">
        <v>81</v>
      </c>
      <c r="G16">
        <v>5.0999999999999996</v>
      </c>
      <c r="H16" s="2">
        <v>25094.234025190672</v>
      </c>
      <c r="I16" s="2">
        <v>49.204380441550327</v>
      </c>
      <c r="J16" s="3">
        <v>2.8756442646603399E-2</v>
      </c>
      <c r="K16">
        <v>0</v>
      </c>
      <c r="L16">
        <v>697.16731603028086</v>
      </c>
      <c r="M16">
        <v>697.16731603028086</v>
      </c>
    </row>
    <row r="17" spans="3:10" x14ac:dyDescent="0.3">
      <c r="C17" s="1"/>
      <c r="D17" s="1"/>
      <c r="E17" s="1"/>
      <c r="H17" s="2"/>
      <c r="I17" s="2"/>
      <c r="J17" s="3"/>
    </row>
    <row r="18" spans="3:10" x14ac:dyDescent="0.3">
      <c r="C18" s="1"/>
      <c r="D18" s="1"/>
      <c r="E18" s="1"/>
      <c r="H18" s="2"/>
      <c r="I18" s="2"/>
      <c r="J18" s="3"/>
    </row>
    <row r="19" spans="3:10" x14ac:dyDescent="0.3">
      <c r="C19" s="1"/>
      <c r="D19" s="1"/>
      <c r="E19" s="1"/>
      <c r="H19" s="2"/>
      <c r="I19" s="2"/>
      <c r="J19" s="3"/>
    </row>
    <row r="20" spans="3:10" x14ac:dyDescent="0.3">
      <c r="C20" s="1"/>
      <c r="D20" s="1"/>
      <c r="E20" s="1"/>
      <c r="H20" s="2"/>
      <c r="I20" s="2"/>
      <c r="J20" s="3"/>
    </row>
    <row r="21" spans="3:10" x14ac:dyDescent="0.3">
      <c r="C21" s="1"/>
      <c r="D21" s="1"/>
      <c r="E21" s="1"/>
      <c r="H21" s="2"/>
      <c r="I21" s="2"/>
      <c r="J21" s="3"/>
    </row>
    <row r="22" spans="3:10" x14ac:dyDescent="0.3">
      <c r="C22" s="1"/>
      <c r="D22" s="1"/>
      <c r="E22" s="1"/>
      <c r="H22" s="2"/>
      <c r="I22" s="2"/>
      <c r="J22" s="3"/>
    </row>
    <row r="23" spans="3:10" x14ac:dyDescent="0.3">
      <c r="C23" s="1"/>
      <c r="D23" s="1"/>
      <c r="E23" s="1"/>
      <c r="H23" s="2"/>
      <c r="I23" s="2"/>
      <c r="J23" s="3"/>
    </row>
    <row r="24" spans="3:10" x14ac:dyDescent="0.3">
      <c r="C24" s="1"/>
      <c r="D24" s="1"/>
      <c r="E24" s="1"/>
      <c r="H24" s="2"/>
      <c r="I24" s="2"/>
      <c r="J24" s="3"/>
    </row>
    <row r="25" spans="3:10" x14ac:dyDescent="0.3">
      <c r="C25" s="1"/>
      <c r="D25" s="1"/>
      <c r="E25" s="1"/>
      <c r="H25" s="2"/>
      <c r="I25" s="2"/>
      <c r="J25" s="3"/>
    </row>
    <row r="26" spans="3:10" x14ac:dyDescent="0.3">
      <c r="C26" s="1"/>
      <c r="D26" s="1"/>
      <c r="E26" s="1"/>
      <c r="H26" s="2"/>
      <c r="I26" s="2"/>
      <c r="J26" s="3"/>
    </row>
    <row r="27" spans="3:10" x14ac:dyDescent="0.3">
      <c r="C27" s="1"/>
      <c r="D27" s="1"/>
      <c r="E27" s="1"/>
      <c r="H27" s="2"/>
      <c r="I27" s="2"/>
      <c r="J27" s="3"/>
    </row>
    <row r="28" spans="3:10" x14ac:dyDescent="0.3">
      <c r="C28" s="1"/>
      <c r="D28" s="1"/>
      <c r="E28" s="1"/>
      <c r="H28" s="2"/>
      <c r="I28" s="2"/>
      <c r="J28" s="3"/>
    </row>
    <row r="29" spans="3:10" x14ac:dyDescent="0.3">
      <c r="C29" s="1"/>
      <c r="D29" s="1"/>
      <c r="E29" s="1"/>
      <c r="H29" s="2"/>
      <c r="I29" s="2"/>
      <c r="J29" s="3"/>
    </row>
    <row r="30" spans="3:10" x14ac:dyDescent="0.3">
      <c r="C30" s="1"/>
      <c r="D30" s="1"/>
      <c r="E30" s="1"/>
      <c r="H30" s="2"/>
      <c r="I30" s="2"/>
      <c r="J30" s="3"/>
    </row>
    <row r="31" spans="3:10" x14ac:dyDescent="0.3">
      <c r="C31" s="1"/>
      <c r="D31" s="1"/>
      <c r="E31" s="1"/>
      <c r="H31" s="2"/>
      <c r="I31" s="2"/>
      <c r="J31" s="3"/>
    </row>
    <row r="32" spans="3:10" x14ac:dyDescent="0.3">
      <c r="C32" s="1"/>
      <c r="D32" s="1"/>
      <c r="E32" s="1"/>
      <c r="H32" s="2"/>
      <c r="I32" s="2"/>
      <c r="J32" s="3"/>
    </row>
    <row r="33" spans="3:10" x14ac:dyDescent="0.3">
      <c r="C33" s="1"/>
      <c r="D33" s="1"/>
      <c r="E33" s="1"/>
      <c r="H33" s="2"/>
      <c r="I33" s="2"/>
      <c r="J33" s="3"/>
    </row>
    <row r="34" spans="3:10" x14ac:dyDescent="0.3">
      <c r="C34" s="1"/>
      <c r="D34" s="1"/>
      <c r="E34" s="1"/>
      <c r="H34" s="2"/>
      <c r="I34" s="2"/>
      <c r="J34" s="3"/>
    </row>
    <row r="35" spans="3:10" x14ac:dyDescent="0.3">
      <c r="C35" s="1"/>
      <c r="D35" s="1"/>
      <c r="E35" s="1"/>
      <c r="H35" s="2"/>
      <c r="I35" s="2"/>
      <c r="J35" s="3"/>
    </row>
    <row r="36" spans="3:10" x14ac:dyDescent="0.3">
      <c r="C36" s="1"/>
      <c r="D36" s="1"/>
      <c r="E36" s="1"/>
      <c r="H36" s="2"/>
      <c r="I36" s="2"/>
      <c r="J36" s="3"/>
    </row>
    <row r="37" spans="3:10" x14ac:dyDescent="0.3">
      <c r="C37" s="1"/>
      <c r="D37" s="1"/>
      <c r="E37" s="1"/>
      <c r="H37" s="2"/>
      <c r="I37" s="2"/>
      <c r="J37" s="3"/>
    </row>
    <row r="38" spans="3:10" x14ac:dyDescent="0.3">
      <c r="C38" s="1"/>
      <c r="D38" s="1"/>
      <c r="E38" s="1"/>
      <c r="H38" s="2"/>
      <c r="I38" s="2"/>
      <c r="J38" s="3"/>
    </row>
    <row r="39" spans="3:10" x14ac:dyDescent="0.3">
      <c r="C39" s="1"/>
      <c r="D39" s="1"/>
      <c r="E39" s="1"/>
      <c r="H39" s="2"/>
      <c r="I39" s="2"/>
      <c r="J39" s="3"/>
    </row>
    <row r="40" spans="3:10" x14ac:dyDescent="0.3">
      <c r="C40" s="1"/>
      <c r="D40" s="1"/>
      <c r="E40" s="1"/>
      <c r="H40" s="2"/>
      <c r="I40" s="2"/>
      <c r="J40" s="3"/>
    </row>
    <row r="41" spans="3:10" x14ac:dyDescent="0.3">
      <c r="C41" s="1"/>
      <c r="D41" s="1"/>
      <c r="E41" s="1"/>
      <c r="H41" s="2"/>
      <c r="I41" s="2"/>
      <c r="J41" s="3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opLeftCell="F1" workbookViewId="0">
      <selection activeCell="J11" sqref="J11"/>
    </sheetView>
  </sheetViews>
  <sheetFormatPr defaultRowHeight="14.4" x14ac:dyDescent="0.3"/>
  <cols>
    <col min="12" max="12" width="18.5546875" customWidth="1"/>
    <col min="34" max="34" width="11" bestFit="1" customWidth="1"/>
  </cols>
  <sheetData>
    <row r="1" spans="1:39" x14ac:dyDescent="0.3">
      <c r="D1" t="s">
        <v>82</v>
      </c>
      <c r="S1" t="s">
        <v>83</v>
      </c>
      <c r="AF1" t="s">
        <v>84</v>
      </c>
    </row>
    <row r="2" spans="1:39" x14ac:dyDescent="0.3">
      <c r="A2" t="s">
        <v>48</v>
      </c>
      <c r="B2" t="s">
        <v>85</v>
      </c>
      <c r="C2" t="s">
        <v>86</v>
      </c>
      <c r="D2" t="s">
        <v>87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88</v>
      </c>
      <c r="K2" t="s">
        <v>89</v>
      </c>
      <c r="L2" t="s">
        <v>90</v>
      </c>
      <c r="M2" t="s">
        <v>91</v>
      </c>
      <c r="O2" t="s">
        <v>48</v>
      </c>
      <c r="P2" t="s">
        <v>85</v>
      </c>
      <c r="Q2" t="s">
        <v>86</v>
      </c>
      <c r="R2" t="s">
        <v>87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88</v>
      </c>
      <c r="Y2" t="s">
        <v>89</v>
      </c>
      <c r="Z2" t="s">
        <v>90</v>
      </c>
      <c r="AB2" t="s">
        <v>48</v>
      </c>
      <c r="AC2" t="s">
        <v>85</v>
      </c>
      <c r="AD2" t="s">
        <v>86</v>
      </c>
      <c r="AE2" t="s">
        <v>87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88</v>
      </c>
      <c r="AL2" t="s">
        <v>89</v>
      </c>
      <c r="AM2" t="s">
        <v>90</v>
      </c>
    </row>
    <row r="3" spans="1:39" x14ac:dyDescent="0.3">
      <c r="A3" t="s">
        <v>92</v>
      </c>
      <c r="B3">
        <v>300</v>
      </c>
      <c r="C3">
        <v>330</v>
      </c>
      <c r="D3">
        <v>156315.05073747141</v>
      </c>
      <c r="E3" t="s">
        <v>93</v>
      </c>
      <c r="F3">
        <v>80.400000000000006</v>
      </c>
      <c r="G3">
        <v>10132068.68566668</v>
      </c>
      <c r="H3">
        <v>1260.207547968492</v>
      </c>
      <c r="I3">
        <v>1.1770221610186369E-2</v>
      </c>
      <c r="J3">
        <v>0.6</v>
      </c>
      <c r="K3">
        <v>0.59777590150840809</v>
      </c>
      <c r="L3" s="6">
        <v>2.224098491591886E-3</v>
      </c>
      <c r="M3">
        <v>8.8034908387528237</v>
      </c>
      <c r="O3" t="s">
        <v>92</v>
      </c>
      <c r="P3">
        <v>300</v>
      </c>
      <c r="Q3">
        <v>330</v>
      </c>
      <c r="R3">
        <v>156315.05073747141</v>
      </c>
      <c r="S3" t="s">
        <v>93</v>
      </c>
      <c r="T3">
        <v>80.400000000000006</v>
      </c>
      <c r="U3">
        <v>10132068.685666669</v>
      </c>
      <c r="V3">
        <v>1260.207547968492</v>
      </c>
      <c r="W3">
        <v>1.1770221610186369E-2</v>
      </c>
      <c r="X3">
        <v>0.6</v>
      </c>
      <c r="Y3">
        <v>0.59777590150840809</v>
      </c>
      <c r="Z3">
        <v>2.224098491591886E-3</v>
      </c>
      <c r="AB3" t="s">
        <v>92</v>
      </c>
      <c r="AC3">
        <v>300</v>
      </c>
      <c r="AD3">
        <v>330</v>
      </c>
      <c r="AE3">
        <v>156315.05073747141</v>
      </c>
      <c r="AF3" t="s">
        <v>93</v>
      </c>
      <c r="AG3">
        <v>80.400000000000006</v>
      </c>
      <c r="AH3">
        <v>10132068.68566668</v>
      </c>
      <c r="AI3">
        <v>1260.207547968492</v>
      </c>
      <c r="AJ3">
        <v>1.1770221610186369E-2</v>
      </c>
      <c r="AK3">
        <v>0.6</v>
      </c>
      <c r="AL3">
        <v>0.59777590150840809</v>
      </c>
      <c r="AM3">
        <v>2.224098491591886E-3</v>
      </c>
    </row>
    <row r="4" spans="1:39" x14ac:dyDescent="0.3">
      <c r="A4" t="s">
        <v>94</v>
      </c>
      <c r="B4">
        <v>3700</v>
      </c>
      <c r="C4">
        <v>4070</v>
      </c>
      <c r="D4">
        <v>86730.962087036707</v>
      </c>
      <c r="E4" t="s">
        <v>93</v>
      </c>
      <c r="F4">
        <v>80.400000000000006</v>
      </c>
      <c r="G4">
        <v>5621749.5429514227</v>
      </c>
      <c r="H4">
        <v>699.2225799690824</v>
      </c>
      <c r="I4">
        <v>1.1889269070317029E-2</v>
      </c>
      <c r="J4">
        <v>0.59777590150840809</v>
      </c>
      <c r="K4">
        <v>0.58917942417349889</v>
      </c>
      <c r="L4" s="6">
        <v>8.5964773349092027E-3</v>
      </c>
      <c r="O4" t="s">
        <v>94</v>
      </c>
      <c r="P4">
        <v>3700</v>
      </c>
      <c r="Q4">
        <v>4070</v>
      </c>
      <c r="R4">
        <v>156315.05073747141</v>
      </c>
      <c r="S4" t="s">
        <v>93</v>
      </c>
      <c r="T4">
        <v>80.400000000000006</v>
      </c>
      <c r="U4">
        <v>10132068.685666669</v>
      </c>
      <c r="V4">
        <v>1260.207547968492</v>
      </c>
      <c r="W4">
        <v>1.1770221610186369E-2</v>
      </c>
      <c r="X4">
        <v>0.59777590150840809</v>
      </c>
      <c r="Y4">
        <v>0.56973952014560703</v>
      </c>
      <c r="Z4">
        <v>2.803638136280107E-2</v>
      </c>
      <c r="AB4" t="s">
        <v>40</v>
      </c>
      <c r="AC4">
        <v>2700</v>
      </c>
      <c r="AD4">
        <v>2970</v>
      </c>
      <c r="AE4">
        <v>156315.05073747141</v>
      </c>
      <c r="AF4" t="s">
        <v>93</v>
      </c>
      <c r="AG4">
        <v>80.400000000000006</v>
      </c>
      <c r="AH4" s="5">
        <v>10132068.68566668</v>
      </c>
      <c r="AI4">
        <v>1260.207547968492</v>
      </c>
      <c r="AJ4">
        <v>1.1770221610186369E-2</v>
      </c>
      <c r="AK4">
        <v>0.59777590150840809</v>
      </c>
      <c r="AL4">
        <v>0.57743113284859349</v>
      </c>
      <c r="AM4">
        <v>2.0344768659814601E-2</v>
      </c>
    </row>
    <row r="5" spans="1:39" x14ac:dyDescent="0.3">
      <c r="A5" t="s">
        <v>95</v>
      </c>
      <c r="B5">
        <v>1750</v>
      </c>
      <c r="C5">
        <v>1925</v>
      </c>
      <c r="D5">
        <v>85895.105583675831</v>
      </c>
      <c r="E5" t="s">
        <v>93</v>
      </c>
      <c r="F5">
        <v>80.400000000000006</v>
      </c>
      <c r="G5">
        <v>5567570.7836863464</v>
      </c>
      <c r="H5">
        <v>692.48392831919728</v>
      </c>
      <c r="I5">
        <v>1.1891831816484301E-2</v>
      </c>
      <c r="J5">
        <v>0.58917942417349889</v>
      </c>
      <c r="K5">
        <v>0.58515409102581395</v>
      </c>
      <c r="L5" s="6">
        <v>4.0253331476849397E-3</v>
      </c>
      <c r="O5" t="s">
        <v>95</v>
      </c>
      <c r="P5">
        <v>1750</v>
      </c>
      <c r="Q5">
        <v>1925</v>
      </c>
      <c r="R5">
        <v>155479.1942341105</v>
      </c>
      <c r="S5" t="s">
        <v>93</v>
      </c>
      <c r="T5">
        <v>80.400000000000006</v>
      </c>
      <c r="U5">
        <v>10077889.9264016</v>
      </c>
      <c r="V5">
        <v>1253.468896318607</v>
      </c>
      <c r="W5">
        <v>1.177103141852049E-2</v>
      </c>
      <c r="X5">
        <v>0.56973952014560703</v>
      </c>
      <c r="Y5">
        <v>0.55620911408039375</v>
      </c>
      <c r="Z5">
        <v>1.3530406065213271E-2</v>
      </c>
      <c r="AB5" t="s">
        <v>42</v>
      </c>
      <c r="AC5">
        <v>2800</v>
      </c>
      <c r="AD5">
        <v>3080</v>
      </c>
      <c r="AE5">
        <v>153068.6437824537</v>
      </c>
      <c r="AF5" t="s">
        <v>93</v>
      </c>
      <c r="AG5">
        <v>80.400000000000006</v>
      </c>
      <c r="AH5" s="5">
        <v>9921642.2545924969</v>
      </c>
      <c r="AI5">
        <v>1234.035106292599</v>
      </c>
      <c r="AJ5">
        <v>1.177341540919096E-2</v>
      </c>
      <c r="AK5">
        <v>0.57743113284859349</v>
      </c>
      <c r="AL5">
        <v>0.55657076063081057</v>
      </c>
      <c r="AM5">
        <v>2.0860372217782919E-2</v>
      </c>
    </row>
    <row r="6" spans="1:39" x14ac:dyDescent="0.3">
      <c r="A6" t="s">
        <v>96</v>
      </c>
      <c r="B6">
        <v>950</v>
      </c>
      <c r="C6">
        <v>1045</v>
      </c>
      <c r="D6">
        <v>72556.397957597103</v>
      </c>
      <c r="E6" t="s">
        <v>93</v>
      </c>
      <c r="F6">
        <v>80.400000000000006</v>
      </c>
      <c r="G6">
        <v>4702979.0427897163</v>
      </c>
      <c r="H6">
        <v>584.94764213802432</v>
      </c>
      <c r="I6">
        <v>1.194040379404588E-2</v>
      </c>
      <c r="J6">
        <v>0.58515409102581395</v>
      </c>
      <c r="K6">
        <v>0.58358213187080876</v>
      </c>
      <c r="L6" s="6">
        <v>1.571959155005187E-3</v>
      </c>
      <c r="O6" t="s">
        <v>96</v>
      </c>
      <c r="P6">
        <v>950</v>
      </c>
      <c r="Q6">
        <v>1045</v>
      </c>
      <c r="R6">
        <v>142140.48660803179</v>
      </c>
      <c r="S6" t="s">
        <v>93</v>
      </c>
      <c r="T6">
        <v>80.400000000000006</v>
      </c>
      <c r="U6">
        <v>9213298.1855049692</v>
      </c>
      <c r="V6">
        <v>1145.932610137434</v>
      </c>
      <c r="W6">
        <v>1.1785216032224941E-2</v>
      </c>
      <c r="X6">
        <v>0.55620911408039375</v>
      </c>
      <c r="Y6">
        <v>0.54997001985864902</v>
      </c>
      <c r="Z6">
        <v>6.2390942217447343E-3</v>
      </c>
      <c r="AB6" t="s">
        <v>97</v>
      </c>
      <c r="AC6">
        <v>370</v>
      </c>
      <c r="AD6">
        <v>407.00000000000011</v>
      </c>
      <c r="AE6">
        <v>136368.6437824537</v>
      </c>
      <c r="AF6" t="s">
        <v>93</v>
      </c>
      <c r="AG6">
        <v>80.400000000000006</v>
      </c>
      <c r="AH6" s="5">
        <v>8839177.4103414398</v>
      </c>
      <c r="AI6">
        <v>1099.400175415602</v>
      </c>
      <c r="AJ6">
        <v>1.1792195239572501E-2</v>
      </c>
      <c r="AK6">
        <v>0.55657076063081057</v>
      </c>
      <c r="AL6">
        <v>0.55434087462815707</v>
      </c>
      <c r="AM6">
        <v>2.2298860026535028E-3</v>
      </c>
    </row>
    <row r="7" spans="1:39" x14ac:dyDescent="0.3">
      <c r="A7" t="s">
        <v>98</v>
      </c>
      <c r="B7">
        <v>1050</v>
      </c>
      <c r="C7">
        <v>1155</v>
      </c>
      <c r="D7">
        <v>64256.397957597103</v>
      </c>
      <c r="E7" t="s">
        <v>93</v>
      </c>
      <c r="F7">
        <v>80.400000000000006</v>
      </c>
      <c r="G7">
        <v>4164987.533371524</v>
      </c>
      <c r="H7">
        <v>518.03327529496573</v>
      </c>
      <c r="I7">
        <v>1.1980358877580279E-2</v>
      </c>
      <c r="J7">
        <v>0.58358213187080876</v>
      </c>
      <c r="K7">
        <v>0.58221197010651804</v>
      </c>
      <c r="L7" s="6">
        <v>1.3701617642907231E-3</v>
      </c>
      <c r="O7" t="s">
        <v>98</v>
      </c>
      <c r="P7">
        <v>1050</v>
      </c>
      <c r="Q7">
        <v>1155</v>
      </c>
      <c r="R7">
        <v>133840.48660803179</v>
      </c>
      <c r="S7" t="s">
        <v>93</v>
      </c>
      <c r="T7">
        <v>80.400000000000006</v>
      </c>
      <c r="U7">
        <v>8675306.676086776</v>
      </c>
      <c r="V7">
        <v>1079.018243294375</v>
      </c>
      <c r="W7">
        <v>1.179543759989715E-2</v>
      </c>
      <c r="X7">
        <v>0.54997001985864902</v>
      </c>
      <c r="Y7">
        <v>0.54379208677056834</v>
      </c>
      <c r="Z7">
        <v>6.1779330880806782E-3</v>
      </c>
      <c r="AB7" t="s">
        <v>99</v>
      </c>
      <c r="AC7">
        <v>3330</v>
      </c>
      <c r="AD7">
        <v>3663</v>
      </c>
      <c r="AE7">
        <v>136368.6437824537</v>
      </c>
      <c r="AF7" t="s">
        <v>100</v>
      </c>
      <c r="AG7">
        <v>61.6</v>
      </c>
      <c r="AH7" s="5">
        <v>11536848.43817292</v>
      </c>
      <c r="AI7">
        <v>1872.865006196902</v>
      </c>
      <c r="AJ7">
        <v>1.2527653153154929E-2</v>
      </c>
      <c r="AK7">
        <v>0.55434087462815707</v>
      </c>
      <c r="AL7">
        <v>0.46772591724851698</v>
      </c>
      <c r="AM7">
        <v>8.6614957379640034E-2</v>
      </c>
    </row>
    <row r="8" spans="1:39" x14ac:dyDescent="0.3">
      <c r="A8" t="s">
        <v>101</v>
      </c>
      <c r="B8">
        <v>1750</v>
      </c>
      <c r="C8">
        <v>1925</v>
      </c>
      <c r="D8">
        <v>49637.681695417043</v>
      </c>
      <c r="E8" t="s">
        <v>93</v>
      </c>
      <c r="F8">
        <v>80.400000000000006</v>
      </c>
      <c r="G8">
        <v>3217427.867390017</v>
      </c>
      <c r="H8">
        <v>400.17759544651949</v>
      </c>
      <c r="I8">
        <v>1.208142430135411E-2</v>
      </c>
      <c r="J8">
        <v>0.58221197010651804</v>
      </c>
      <c r="K8">
        <v>0.58083497662305295</v>
      </c>
      <c r="L8" s="6">
        <v>1.3769934834650941E-3</v>
      </c>
      <c r="O8" t="s">
        <v>101</v>
      </c>
      <c r="P8">
        <v>1750</v>
      </c>
      <c r="Q8">
        <v>1925</v>
      </c>
      <c r="R8">
        <v>119221.77034585171</v>
      </c>
      <c r="S8" t="s">
        <v>93</v>
      </c>
      <c r="T8">
        <v>80.400000000000006</v>
      </c>
      <c r="U8">
        <v>7727747.0101052709</v>
      </c>
      <c r="V8">
        <v>961.16256344592909</v>
      </c>
      <c r="W8">
        <v>1.181681553900381E-2</v>
      </c>
      <c r="X8">
        <v>0.54379208677056834</v>
      </c>
      <c r="Y8">
        <v>0.5355148707262456</v>
      </c>
      <c r="Z8">
        <v>8.2772160443227438E-3</v>
      </c>
      <c r="AB8" t="s">
        <v>57</v>
      </c>
      <c r="AC8">
        <v>1750</v>
      </c>
      <c r="AD8">
        <v>1925</v>
      </c>
      <c r="AE8">
        <v>37093.28039161965</v>
      </c>
      <c r="AF8" t="s">
        <v>93</v>
      </c>
      <c r="AG8">
        <v>80.400000000000006</v>
      </c>
      <c r="AH8" s="5">
        <v>2404321.6755614039</v>
      </c>
      <c r="AI8">
        <v>299.04498452256269</v>
      </c>
      <c r="AJ8">
        <v>1.2227125384064929E-2</v>
      </c>
      <c r="AK8">
        <v>0.46772591724851698</v>
      </c>
      <c r="AL8">
        <v>0.46679128916640211</v>
      </c>
      <c r="AM8">
        <v>9.3462808211497439E-4</v>
      </c>
    </row>
    <row r="9" spans="1:39" x14ac:dyDescent="0.3">
      <c r="A9" t="s">
        <v>40</v>
      </c>
      <c r="B9">
        <v>2700</v>
      </c>
      <c r="C9">
        <v>2970</v>
      </c>
      <c r="D9">
        <v>69584.0886504347</v>
      </c>
      <c r="E9" t="s">
        <v>93</v>
      </c>
      <c r="F9">
        <v>80.400000000000006</v>
      </c>
      <c r="G9">
        <v>4510319.1427152529</v>
      </c>
      <c r="H9">
        <v>560.9849679994096</v>
      </c>
      <c r="I9">
        <v>1.195366095170541E-2</v>
      </c>
      <c r="J9">
        <v>0.59777590150840809</v>
      </c>
      <c r="K9">
        <v>0.5937293957267471</v>
      </c>
      <c r="L9" s="6">
        <v>4.0465057816609917E-3</v>
      </c>
      <c r="O9" t="s">
        <v>102</v>
      </c>
      <c r="P9">
        <v>3330</v>
      </c>
      <c r="Q9">
        <v>3663</v>
      </c>
      <c r="R9">
        <v>19946.406955017668</v>
      </c>
      <c r="S9" t="s">
        <v>100</v>
      </c>
      <c r="T9">
        <v>61.6</v>
      </c>
      <c r="U9">
        <v>1687474.976236186</v>
      </c>
      <c r="V9">
        <v>273.94074289548479</v>
      </c>
      <c r="W9">
        <v>1.312414628654694E-2</v>
      </c>
      <c r="X9">
        <v>0.5355148707262456</v>
      </c>
      <c r="Y9">
        <v>0.53364544929533708</v>
      </c>
      <c r="Z9">
        <v>1.8694214309085131E-3</v>
      </c>
      <c r="AB9" t="s">
        <v>103</v>
      </c>
      <c r="AC9">
        <v>1050</v>
      </c>
      <c r="AD9">
        <v>1155</v>
      </c>
      <c r="AE9">
        <v>22474.564129439601</v>
      </c>
      <c r="AF9" t="s">
        <v>93</v>
      </c>
      <c r="AG9">
        <v>80.400000000000006</v>
      </c>
      <c r="AH9" s="5">
        <v>1456762.0095798969</v>
      </c>
      <c r="AI9">
        <v>181.18930467411661</v>
      </c>
      <c r="AJ9">
        <v>1.25799201058279E-2</v>
      </c>
      <c r="AK9">
        <v>0.46679128916640211</v>
      </c>
      <c r="AL9">
        <v>0.46657927063636029</v>
      </c>
      <c r="AM9">
        <v>2.120185300417132E-4</v>
      </c>
    </row>
    <row r="10" spans="1:39" x14ac:dyDescent="0.3">
      <c r="A10" t="s">
        <v>42</v>
      </c>
      <c r="B10">
        <v>2800</v>
      </c>
      <c r="C10">
        <v>3080</v>
      </c>
      <c r="D10">
        <v>66337.681695417035</v>
      </c>
      <c r="E10" t="s">
        <v>93</v>
      </c>
      <c r="F10">
        <v>80.400000000000006</v>
      </c>
      <c r="G10">
        <v>4299892.711641077</v>
      </c>
      <c r="H10">
        <v>534.81252632351698</v>
      </c>
      <c r="I10">
        <v>1.19694404218244E-2</v>
      </c>
      <c r="J10">
        <v>0.5937293957267471</v>
      </c>
      <c r="K10">
        <v>0.58988868092745173</v>
      </c>
      <c r="L10" s="6">
        <v>3.840714799295375E-3</v>
      </c>
      <c r="O10" t="s">
        <v>104</v>
      </c>
      <c r="P10">
        <v>370</v>
      </c>
      <c r="Q10">
        <v>407.00000000000011</v>
      </c>
      <c r="R10">
        <v>19946.406955017668</v>
      </c>
      <c r="S10" t="s">
        <v>93</v>
      </c>
      <c r="T10">
        <v>80.400000000000006</v>
      </c>
      <c r="U10">
        <v>1292891.2753252371</v>
      </c>
      <c r="V10">
        <v>160.80737255289009</v>
      </c>
      <c r="W10">
        <v>1.2687313972696649E-2</v>
      </c>
      <c r="X10">
        <v>0.53364544929533708</v>
      </c>
      <c r="Y10">
        <v>0.53359235551267581</v>
      </c>
      <c r="Z10">
        <v>5.3093782661273181E-5</v>
      </c>
      <c r="AB10" t="s">
        <v>105</v>
      </c>
      <c r="AC10">
        <v>950</v>
      </c>
      <c r="AD10">
        <v>1045</v>
      </c>
      <c r="AE10">
        <v>14174.564129439599</v>
      </c>
      <c r="AF10" t="s">
        <v>93</v>
      </c>
      <c r="AG10">
        <v>80.400000000000006</v>
      </c>
      <c r="AH10" s="5">
        <v>918770.50016170612</v>
      </c>
      <c r="AI10">
        <v>114.274937831058</v>
      </c>
      <c r="AJ10">
        <v>1.3054873389386009E-2</v>
      </c>
      <c r="AK10">
        <v>0.46657927063636029</v>
      </c>
      <c r="AL10">
        <v>0.46650006590422177</v>
      </c>
      <c r="AM10">
        <v>7.9204732138515865E-5</v>
      </c>
    </row>
    <row r="11" spans="1:39" x14ac:dyDescent="0.3">
      <c r="A11" t="s">
        <v>97</v>
      </c>
      <c r="B11">
        <v>370</v>
      </c>
      <c r="C11">
        <v>407.00000000000011</v>
      </c>
      <c r="D11">
        <v>49637.681695417043</v>
      </c>
      <c r="E11" t="s">
        <v>93</v>
      </c>
      <c r="F11">
        <v>80.400000000000006</v>
      </c>
      <c r="G11">
        <v>3217427.867390017</v>
      </c>
      <c r="H11">
        <v>400.17759544651949</v>
      </c>
      <c r="I11">
        <v>1.208142430135411E-2</v>
      </c>
      <c r="J11">
        <v>0.58988868092745173</v>
      </c>
      <c r="K11">
        <v>0.58960100880920097</v>
      </c>
      <c r="L11" s="6">
        <v>2.8767211825075911E-4</v>
      </c>
      <c r="O11" t="s">
        <v>106</v>
      </c>
      <c r="P11">
        <v>2800</v>
      </c>
      <c r="Q11">
        <v>3080</v>
      </c>
      <c r="R11">
        <v>3246.4069550176691</v>
      </c>
      <c r="S11" t="s">
        <v>93</v>
      </c>
      <c r="T11">
        <v>80.400000000000006</v>
      </c>
      <c r="U11">
        <v>210426.43107417709</v>
      </c>
      <c r="V11">
        <v>26.172441675892681</v>
      </c>
      <c r="W11">
        <v>1.599921116683883E-2</v>
      </c>
      <c r="X11">
        <v>0.53359235551267581</v>
      </c>
      <c r="Y11">
        <v>0.53357893317449068</v>
      </c>
      <c r="Z11">
        <v>1.342233818513172E-5</v>
      </c>
      <c r="AB11" t="s">
        <v>69</v>
      </c>
      <c r="AC11">
        <v>1750</v>
      </c>
      <c r="AD11">
        <v>1925</v>
      </c>
      <c r="AE11">
        <v>835.85650336087133</v>
      </c>
      <c r="AF11" t="s">
        <v>93</v>
      </c>
      <c r="AG11">
        <v>80.400000000000006</v>
      </c>
      <c r="AH11" s="5">
        <v>54178.759265075503</v>
      </c>
      <c r="AI11">
        <v>6.7386516498850133</v>
      </c>
      <c r="AJ11">
        <v>2.0738589298817289E-2</v>
      </c>
      <c r="AK11">
        <v>0.46650006590422177</v>
      </c>
      <c r="AL11">
        <v>0.46649925988250518</v>
      </c>
      <c r="AM11">
        <v>8.0602171659283073E-7</v>
      </c>
    </row>
    <row r="12" spans="1:39" x14ac:dyDescent="0.3">
      <c r="A12" t="s">
        <v>99</v>
      </c>
      <c r="B12">
        <v>3330</v>
      </c>
      <c r="C12">
        <v>3663</v>
      </c>
      <c r="D12">
        <v>49637.681695417043</v>
      </c>
      <c r="E12" t="s">
        <v>100</v>
      </c>
      <c r="F12">
        <v>61.6</v>
      </c>
      <c r="G12">
        <v>4199370.1386064515</v>
      </c>
      <c r="H12">
        <v>681.71593159195641</v>
      </c>
      <c r="I12">
        <v>1.2715130773082089E-2</v>
      </c>
      <c r="J12">
        <v>0.58960100880920097</v>
      </c>
      <c r="K12">
        <v>0.57919961493651595</v>
      </c>
      <c r="L12" s="6">
        <v>1.040139387268502E-2</v>
      </c>
      <c r="O12" t="s">
        <v>107</v>
      </c>
      <c r="P12">
        <v>300</v>
      </c>
      <c r="Q12">
        <v>330</v>
      </c>
      <c r="R12">
        <v>3246.4069550176691</v>
      </c>
      <c r="S12" t="s">
        <v>108</v>
      </c>
      <c r="T12">
        <v>9.6</v>
      </c>
      <c r="U12">
        <v>1762321.3602462341</v>
      </c>
      <c r="V12">
        <v>1835.7514169231599</v>
      </c>
      <c r="W12">
        <v>1.994224138635561E-2</v>
      </c>
      <c r="X12">
        <v>0.53357893317449068</v>
      </c>
      <c r="Y12">
        <v>0.45483841031506322</v>
      </c>
      <c r="Z12">
        <v>7.8740522859427509E-2</v>
      </c>
      <c r="AB12" t="s">
        <v>107</v>
      </c>
      <c r="AC12">
        <v>300</v>
      </c>
      <c r="AD12">
        <v>330</v>
      </c>
      <c r="AE12">
        <v>3246.4069550176691</v>
      </c>
      <c r="AF12" t="s">
        <v>108</v>
      </c>
      <c r="AG12">
        <v>9.6</v>
      </c>
      <c r="AH12" s="5">
        <v>1762321.3602462341</v>
      </c>
      <c r="AI12">
        <v>1835.7514169231599</v>
      </c>
      <c r="AJ12">
        <v>1.994224138635561E-2</v>
      </c>
      <c r="AK12">
        <v>0.57743113284859349</v>
      </c>
      <c r="AL12">
        <v>0.50441826977310256</v>
      </c>
      <c r="AM12">
        <v>7.301286307549093E-2</v>
      </c>
    </row>
    <row r="13" spans="1:39" x14ac:dyDescent="0.3">
      <c r="A13" t="s">
        <v>107</v>
      </c>
      <c r="B13">
        <v>300</v>
      </c>
      <c r="C13">
        <v>330</v>
      </c>
      <c r="D13">
        <v>3246.4069550176691</v>
      </c>
      <c r="E13" t="s">
        <v>108</v>
      </c>
      <c r="F13">
        <v>9.6</v>
      </c>
      <c r="G13">
        <v>1762321.3602462341</v>
      </c>
      <c r="H13">
        <v>1835.7514169231599</v>
      </c>
      <c r="I13">
        <v>1.994224138635561E-2</v>
      </c>
      <c r="J13">
        <v>0.5937293957267471</v>
      </c>
      <c r="K13">
        <v>0.52262670448000015</v>
      </c>
      <c r="L13" s="6">
        <v>7.1102691246746952E-2</v>
      </c>
      <c r="O13" t="s">
        <v>109</v>
      </c>
      <c r="P13">
        <v>300</v>
      </c>
      <c r="Q13">
        <v>330</v>
      </c>
      <c r="R13">
        <v>16700</v>
      </c>
      <c r="S13" t="s">
        <v>110</v>
      </c>
      <c r="T13">
        <v>15</v>
      </c>
      <c r="U13">
        <v>5802011.565185681</v>
      </c>
      <c r="V13">
        <v>3868.0077101237871</v>
      </c>
      <c r="W13">
        <v>1.77526022500108E-2</v>
      </c>
      <c r="X13">
        <v>0.53359235551267581</v>
      </c>
      <c r="Y13">
        <v>0.30598271986949849</v>
      </c>
      <c r="Z13">
        <v>0.22760963564317729</v>
      </c>
      <c r="AB13" t="s">
        <v>109</v>
      </c>
      <c r="AC13">
        <v>300</v>
      </c>
      <c r="AD13">
        <v>330</v>
      </c>
      <c r="AE13">
        <v>16700</v>
      </c>
      <c r="AF13" t="s">
        <v>110</v>
      </c>
      <c r="AG13">
        <v>15</v>
      </c>
      <c r="AH13" s="5">
        <v>5802011.565185681</v>
      </c>
      <c r="AI13">
        <v>3868.0077101237871</v>
      </c>
      <c r="AJ13">
        <v>1.77526022500108E-2</v>
      </c>
      <c r="AK13">
        <v>0.55657076063081057</v>
      </c>
      <c r="AL13">
        <v>0.34094975806530831</v>
      </c>
      <c r="AM13">
        <v>0.21562100256550229</v>
      </c>
    </row>
    <row r="14" spans="1:39" x14ac:dyDescent="0.3">
      <c r="A14" t="s">
        <v>109</v>
      </c>
      <c r="B14">
        <v>300</v>
      </c>
      <c r="C14">
        <v>330</v>
      </c>
      <c r="D14">
        <v>16700</v>
      </c>
      <c r="E14" t="s">
        <v>110</v>
      </c>
      <c r="F14">
        <v>15</v>
      </c>
      <c r="G14">
        <v>5802011.565185681</v>
      </c>
      <c r="H14">
        <v>3868.0077101237871</v>
      </c>
      <c r="I14">
        <v>1.77526022500108E-2</v>
      </c>
      <c r="J14">
        <v>0.58988868092745173</v>
      </c>
      <c r="K14">
        <v>0.38914133538894652</v>
      </c>
      <c r="L14" s="6">
        <v>0.20074734553850521</v>
      </c>
      <c r="O14" t="s">
        <v>111</v>
      </c>
      <c r="P14">
        <v>300</v>
      </c>
      <c r="Q14">
        <v>330</v>
      </c>
      <c r="R14">
        <v>99275.363390834085</v>
      </c>
      <c r="S14" t="s">
        <v>112</v>
      </c>
      <c r="T14">
        <v>35.9</v>
      </c>
      <c r="U14">
        <v>14411208.943629939</v>
      </c>
      <c r="V14">
        <v>4014.2643297019331</v>
      </c>
      <c r="W14">
        <v>1.427062066154269E-2</v>
      </c>
      <c r="X14">
        <v>0.5355148707262456</v>
      </c>
      <c r="Y14">
        <v>0.4641392371212601</v>
      </c>
      <c r="Z14">
        <v>7.13756336049855E-2</v>
      </c>
      <c r="AB14" t="s">
        <v>111</v>
      </c>
      <c r="AC14">
        <v>300</v>
      </c>
      <c r="AD14">
        <v>330</v>
      </c>
      <c r="AE14">
        <v>99275.363390834085</v>
      </c>
      <c r="AF14" t="s">
        <v>112</v>
      </c>
      <c r="AG14">
        <v>35.9</v>
      </c>
      <c r="AH14" s="5">
        <v>14411208.943629939</v>
      </c>
      <c r="AI14">
        <v>4014.2643297019331</v>
      </c>
      <c r="AJ14">
        <v>1.427062066154269E-2</v>
      </c>
      <c r="AK14">
        <v>0.46772591724851698</v>
      </c>
      <c r="AL14">
        <v>0.38653075528168979</v>
      </c>
      <c r="AM14">
        <v>8.119516196682719E-2</v>
      </c>
    </row>
    <row r="15" spans="1:39" x14ac:dyDescent="0.3">
      <c r="A15" t="s">
        <v>111</v>
      </c>
      <c r="B15">
        <v>300</v>
      </c>
      <c r="C15">
        <v>330</v>
      </c>
      <c r="D15">
        <v>99275.363390834085</v>
      </c>
      <c r="E15" t="s">
        <v>112</v>
      </c>
      <c r="F15">
        <v>35.9</v>
      </c>
      <c r="G15">
        <v>14411208.943629939</v>
      </c>
      <c r="H15">
        <v>4014.2643297019331</v>
      </c>
      <c r="I15">
        <v>1.427062066154269E-2</v>
      </c>
      <c r="J15">
        <v>0.58001729577978445</v>
      </c>
      <c r="K15">
        <v>0.51382731107216006</v>
      </c>
      <c r="L15" s="6">
        <v>6.6189984707624383E-2</v>
      </c>
      <c r="O15" t="s">
        <v>113</v>
      </c>
      <c r="P15">
        <v>1391.56</v>
      </c>
      <c r="Q15">
        <v>1530.7159999999999</v>
      </c>
      <c r="R15">
        <v>14618.716262180051</v>
      </c>
      <c r="S15" t="s">
        <v>114</v>
      </c>
      <c r="T15">
        <v>23.1</v>
      </c>
      <c r="U15">
        <v>3297999.876403166</v>
      </c>
      <c r="V15">
        <v>1427.705574200505</v>
      </c>
      <c r="W15">
        <v>1.605245844926341E-2</v>
      </c>
      <c r="X15">
        <v>0.54379208677056834</v>
      </c>
      <c r="Y15">
        <v>0.47152231189396249</v>
      </c>
      <c r="Z15">
        <v>7.2269774876605852E-2</v>
      </c>
      <c r="AB15" t="s">
        <v>113</v>
      </c>
      <c r="AC15">
        <v>1391.56</v>
      </c>
      <c r="AD15">
        <v>1530.7159999999999</v>
      </c>
      <c r="AE15">
        <v>14618.716262180051</v>
      </c>
      <c r="AF15" t="s">
        <v>114</v>
      </c>
      <c r="AG15">
        <v>23.1</v>
      </c>
      <c r="AH15" s="5">
        <v>3297999.876403166</v>
      </c>
      <c r="AI15">
        <v>1427.705574200505</v>
      </c>
      <c r="AJ15">
        <v>1.605245844926341E-2</v>
      </c>
      <c r="AK15">
        <v>0.46679128916640211</v>
      </c>
      <c r="AL15">
        <v>0.38316807264904701</v>
      </c>
      <c r="AM15">
        <v>8.3623216517355103E-2</v>
      </c>
    </row>
    <row r="16" spans="1:39" x14ac:dyDescent="0.3">
      <c r="A16" t="s">
        <v>113</v>
      </c>
      <c r="B16">
        <v>1391.56</v>
      </c>
      <c r="C16">
        <v>1530.7159999999999</v>
      </c>
      <c r="D16">
        <v>14618.716262180051</v>
      </c>
      <c r="E16" t="s">
        <v>114</v>
      </c>
      <c r="F16">
        <v>23.1</v>
      </c>
      <c r="G16">
        <v>3297999.876403166</v>
      </c>
      <c r="H16">
        <v>1427.705574200505</v>
      </c>
      <c r="I16">
        <v>1.605245844926341E-2</v>
      </c>
      <c r="J16">
        <v>0.58221197010651804</v>
      </c>
      <c r="K16">
        <v>0.51446798704417174</v>
      </c>
      <c r="L16" s="6">
        <v>6.7743983062346302E-2</v>
      </c>
      <c r="O16" t="s">
        <v>115</v>
      </c>
      <c r="P16">
        <v>300</v>
      </c>
      <c r="Q16">
        <v>330</v>
      </c>
      <c r="R16">
        <v>8300</v>
      </c>
      <c r="S16" t="s">
        <v>116</v>
      </c>
      <c r="T16">
        <v>11.9</v>
      </c>
      <c r="U16">
        <v>3634833.3913632431</v>
      </c>
      <c r="V16">
        <v>3054.4818414817159</v>
      </c>
      <c r="W16">
        <v>1.8832004022357442E-2</v>
      </c>
      <c r="X16">
        <v>0.54997001985864902</v>
      </c>
      <c r="Y16">
        <v>0.37447284082096421</v>
      </c>
      <c r="Z16">
        <v>0.17549717903768489</v>
      </c>
      <c r="AB16" t="s">
        <v>115</v>
      </c>
      <c r="AC16">
        <v>300</v>
      </c>
      <c r="AD16">
        <v>330</v>
      </c>
      <c r="AE16">
        <v>8300</v>
      </c>
      <c r="AF16" t="s">
        <v>93</v>
      </c>
      <c r="AG16">
        <v>80.400000000000006</v>
      </c>
      <c r="AH16" s="5">
        <v>537991.50941819139</v>
      </c>
      <c r="AI16">
        <v>66.91436684305863</v>
      </c>
      <c r="AJ16">
        <v>1.384246326389635E-2</v>
      </c>
      <c r="AK16">
        <v>0.46657927063636029</v>
      </c>
      <c r="AL16">
        <v>0.46657017779859938</v>
      </c>
      <c r="AM16">
        <v>9.0928377609600375E-6</v>
      </c>
    </row>
    <row r="17" spans="1:39" x14ac:dyDescent="0.3">
      <c r="A17" t="s">
        <v>115</v>
      </c>
      <c r="B17">
        <v>300</v>
      </c>
      <c r="C17">
        <v>330</v>
      </c>
      <c r="D17">
        <v>8300</v>
      </c>
      <c r="E17" t="s">
        <v>93</v>
      </c>
      <c r="F17">
        <v>80.400000000000006</v>
      </c>
      <c r="G17">
        <v>537991.50941819139</v>
      </c>
      <c r="H17">
        <v>66.91436684305863</v>
      </c>
      <c r="I17">
        <v>1.384246326389635E-2</v>
      </c>
      <c r="J17">
        <v>0.58358213187080876</v>
      </c>
      <c r="K17">
        <v>0.58357459244042054</v>
      </c>
      <c r="L17" s="6">
        <v>7.5394303882259086E-6</v>
      </c>
      <c r="O17" t="s">
        <v>117</v>
      </c>
      <c r="P17">
        <v>1410</v>
      </c>
      <c r="Q17">
        <v>1551</v>
      </c>
      <c r="R17">
        <v>13338.707626078731</v>
      </c>
      <c r="S17" t="s">
        <v>114</v>
      </c>
      <c r="T17">
        <v>23.1</v>
      </c>
      <c r="U17">
        <v>3009228.3968869741</v>
      </c>
      <c r="V17">
        <v>1302.6962757086469</v>
      </c>
      <c r="W17">
        <v>1.606993815882015E-2</v>
      </c>
      <c r="X17">
        <v>0.55620911408039375</v>
      </c>
      <c r="Y17">
        <v>0.49702000860113899</v>
      </c>
      <c r="Z17">
        <v>5.9189105479254767E-2</v>
      </c>
      <c r="AB17" t="s">
        <v>117</v>
      </c>
      <c r="AC17">
        <v>1410</v>
      </c>
      <c r="AD17">
        <v>1551</v>
      </c>
      <c r="AE17">
        <v>13338.707626078731</v>
      </c>
      <c r="AF17" t="s">
        <v>114</v>
      </c>
      <c r="AG17">
        <v>23.1</v>
      </c>
      <c r="AH17" s="5">
        <v>3009228.3968869741</v>
      </c>
      <c r="AI17">
        <v>1302.6962757086469</v>
      </c>
      <c r="AJ17">
        <v>1.606993815882015E-2</v>
      </c>
      <c r="AK17">
        <v>0.46650006590422177</v>
      </c>
      <c r="AL17">
        <v>0.39676175564333532</v>
      </c>
      <c r="AM17">
        <v>6.9738310260886505E-2</v>
      </c>
    </row>
    <row r="18" spans="1:39" x14ac:dyDescent="0.3">
      <c r="A18" t="s">
        <v>117</v>
      </c>
      <c r="B18">
        <v>1410</v>
      </c>
      <c r="C18">
        <v>1551</v>
      </c>
      <c r="D18">
        <v>13338.707626078731</v>
      </c>
      <c r="E18" t="s">
        <v>114</v>
      </c>
      <c r="F18">
        <v>23.1</v>
      </c>
      <c r="G18">
        <v>3009228.3968869741</v>
      </c>
      <c r="H18">
        <v>1302.6962757086469</v>
      </c>
      <c r="I18">
        <v>1.606993815882015E-2</v>
      </c>
      <c r="J18">
        <v>0.58515409102581395</v>
      </c>
      <c r="K18">
        <v>0.52869033062401782</v>
      </c>
      <c r="L18" s="6">
        <v>5.6463760401796133E-2</v>
      </c>
      <c r="O18" t="s">
        <v>118</v>
      </c>
      <c r="P18">
        <v>300</v>
      </c>
      <c r="Q18">
        <v>330</v>
      </c>
      <c r="R18">
        <v>835.85650336087133</v>
      </c>
      <c r="S18" t="s">
        <v>77</v>
      </c>
      <c r="T18">
        <v>6.4</v>
      </c>
      <c r="U18">
        <v>680620.66326751106</v>
      </c>
      <c r="V18">
        <v>1063.4697863554859</v>
      </c>
      <c r="W18">
        <v>2.2211461871500821E-2</v>
      </c>
      <c r="X18">
        <v>0.56973952014560703</v>
      </c>
      <c r="Y18">
        <v>0.52934450205726624</v>
      </c>
      <c r="Z18">
        <v>4.0395018088340777E-2</v>
      </c>
      <c r="AB18" t="s">
        <v>118</v>
      </c>
      <c r="AC18">
        <v>300</v>
      </c>
      <c r="AD18">
        <v>330</v>
      </c>
      <c r="AE18">
        <v>835.85650336087133</v>
      </c>
      <c r="AF18" t="s">
        <v>77</v>
      </c>
      <c r="AG18">
        <v>6.4</v>
      </c>
      <c r="AH18" s="5">
        <v>680620.66326751106</v>
      </c>
      <c r="AI18">
        <v>1063.4697863554859</v>
      </c>
      <c r="AJ18">
        <v>2.2211461871500821E-2</v>
      </c>
      <c r="AK18">
        <v>0.46649925988250518</v>
      </c>
      <c r="AL18">
        <v>0.41813666591888909</v>
      </c>
      <c r="AM18">
        <v>4.8362593963616092E-2</v>
      </c>
    </row>
    <row r="19" spans="1:39" x14ac:dyDescent="0.3">
      <c r="A19" t="s">
        <v>118</v>
      </c>
      <c r="B19">
        <v>300</v>
      </c>
      <c r="C19">
        <v>330</v>
      </c>
      <c r="D19">
        <v>835.85650336087133</v>
      </c>
      <c r="E19" t="s">
        <v>77</v>
      </c>
      <c r="F19">
        <v>6.4</v>
      </c>
      <c r="G19">
        <v>680620.66326751106</v>
      </c>
      <c r="H19">
        <v>1063.4697863554859</v>
      </c>
      <c r="I19">
        <v>2.2211461871500821E-2</v>
      </c>
      <c r="J19">
        <v>0.58917942417349889</v>
      </c>
      <c r="K19">
        <v>0.54999124482429318</v>
      </c>
      <c r="L19" s="6">
        <v>3.918817934920571E-2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97" workbookViewId="0">
      <selection activeCell="H15" sqref="H15"/>
    </sheetView>
  </sheetViews>
  <sheetFormatPr defaultRowHeight="14.4" x14ac:dyDescent="0.3"/>
  <cols>
    <col min="2" max="2" width="12.88671875" customWidth="1"/>
    <col min="18" max="18" width="18.6640625" customWidth="1"/>
  </cols>
  <sheetData>
    <row r="1" spans="1:20" x14ac:dyDescent="0.3">
      <c r="A1" t="s">
        <v>119</v>
      </c>
      <c r="B1" t="s">
        <v>26</v>
      </c>
      <c r="C1" t="s">
        <v>27</v>
      </c>
      <c r="D1" t="s">
        <v>120</v>
      </c>
      <c r="E1" t="s">
        <v>28</v>
      </c>
      <c r="F1" t="s">
        <v>121</v>
      </c>
      <c r="G1" t="s">
        <v>122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123</v>
      </c>
      <c r="S1" t="s">
        <v>124</v>
      </c>
    </row>
    <row r="2" spans="1:20" x14ac:dyDescent="0.3">
      <c r="A2" t="s">
        <v>125</v>
      </c>
      <c r="B2" t="s">
        <v>106</v>
      </c>
      <c r="C2">
        <v>3.7560600000000002</v>
      </c>
      <c r="D2">
        <v>4</v>
      </c>
      <c r="E2">
        <v>15.024240000000001</v>
      </c>
      <c r="F2">
        <v>0</v>
      </c>
      <c r="G2">
        <v>1</v>
      </c>
      <c r="H2">
        <v>2.95</v>
      </c>
      <c r="I2" t="s">
        <v>71</v>
      </c>
      <c r="J2">
        <v>3.2</v>
      </c>
      <c r="K2">
        <v>4804.2479745409128</v>
      </c>
      <c r="L2">
        <v>15.013274920440351</v>
      </c>
      <c r="M2">
        <v>3.800407101035877E-2</v>
      </c>
      <c r="N2">
        <v>0.27794999999999992</v>
      </c>
      <c r="O2" s="1">
        <v>1.1506629690000001</v>
      </c>
      <c r="P2" s="1">
        <v>8.8730395087241103</v>
      </c>
      <c r="Q2" s="1">
        <v>10.023702477724109</v>
      </c>
      <c r="R2">
        <v>2</v>
      </c>
      <c r="S2">
        <v>143.08301119541031</v>
      </c>
    </row>
    <row r="3" spans="1:20" x14ac:dyDescent="0.3">
      <c r="A3" t="s">
        <v>126</v>
      </c>
      <c r="B3" t="s">
        <v>127</v>
      </c>
      <c r="C3">
        <v>1.6230500000000001</v>
      </c>
      <c r="D3">
        <v>5.5</v>
      </c>
      <c r="E3">
        <v>8.926775000000001</v>
      </c>
      <c r="F3">
        <v>0</v>
      </c>
      <c r="G3">
        <v>1</v>
      </c>
      <c r="H3">
        <v>1.612329626539152</v>
      </c>
      <c r="I3" t="s">
        <v>71</v>
      </c>
      <c r="J3">
        <v>3.2</v>
      </c>
      <c r="K3">
        <v>2625.773336472213</v>
      </c>
      <c r="L3">
        <v>8.205541676475665</v>
      </c>
      <c r="M3">
        <v>3.4399542571989891E-2</v>
      </c>
      <c r="N3">
        <v>1.09368</v>
      </c>
      <c r="O3" s="1">
        <v>4.5276383376</v>
      </c>
      <c r="P3" s="1">
        <v>1.425478510094303</v>
      </c>
      <c r="Q3" s="1">
        <v>5.9531168476943028</v>
      </c>
      <c r="R3">
        <v>3</v>
      </c>
      <c r="S3">
        <v>146.49410726816319</v>
      </c>
    </row>
    <row r="4" spans="1:20" x14ac:dyDescent="0.3">
      <c r="A4" t="s">
        <v>128</v>
      </c>
      <c r="B4" t="s">
        <v>129</v>
      </c>
      <c r="C4">
        <v>1.4493100000000001</v>
      </c>
      <c r="D4">
        <v>5.5</v>
      </c>
      <c r="E4">
        <v>7.9712050000000003</v>
      </c>
      <c r="F4">
        <v>1</v>
      </c>
      <c r="G4">
        <v>0.7</v>
      </c>
      <c r="H4">
        <v>3.193630738577407</v>
      </c>
      <c r="I4" t="s">
        <v>71</v>
      </c>
      <c r="J4">
        <v>3.2</v>
      </c>
      <c r="K4">
        <v>5201.0149177091871</v>
      </c>
      <c r="L4">
        <v>16.253171617841211</v>
      </c>
      <c r="M4">
        <v>3.7257563470097517E-2</v>
      </c>
      <c r="N4">
        <v>0.58132000000000006</v>
      </c>
      <c r="O4" s="1">
        <v>2.4065601623999999</v>
      </c>
      <c r="P4" s="1">
        <v>5.4089576062955462</v>
      </c>
      <c r="Q4" s="1">
        <v>7.8155177686955462</v>
      </c>
      <c r="R4">
        <v>1</v>
      </c>
      <c r="S4">
        <v>148.38149628344809</v>
      </c>
    </row>
    <row r="5" spans="1:20" x14ac:dyDescent="0.3">
      <c r="A5" t="s">
        <v>130</v>
      </c>
      <c r="B5" t="s">
        <v>101</v>
      </c>
      <c r="C5">
        <v>3</v>
      </c>
      <c r="D5">
        <v>1.1000000000000001</v>
      </c>
      <c r="E5">
        <v>3.3</v>
      </c>
      <c r="F5">
        <v>2</v>
      </c>
      <c r="G5">
        <v>0.56000000000000005</v>
      </c>
      <c r="H5">
        <v>5.1098091817238513</v>
      </c>
      <c r="I5" t="s">
        <v>66</v>
      </c>
      <c r="J5">
        <v>3.59</v>
      </c>
      <c r="K5">
        <v>7417.6034480977851</v>
      </c>
      <c r="L5">
        <v>20.661848044840632</v>
      </c>
      <c r="M5">
        <v>3.4093420254360469E-2</v>
      </c>
      <c r="N5">
        <v>-2.9999999999999978</v>
      </c>
      <c r="O5" s="1">
        <v>-12.41945999999999</v>
      </c>
      <c r="P5" s="1">
        <v>2.9517343895345891</v>
      </c>
      <c r="Q5" s="1">
        <v>-9.4677256104654042</v>
      </c>
    </row>
    <row r="6" spans="1:20" x14ac:dyDescent="0.3">
      <c r="A6" t="s">
        <v>130</v>
      </c>
      <c r="B6" t="s">
        <v>98</v>
      </c>
      <c r="C6">
        <v>3</v>
      </c>
      <c r="D6">
        <v>1.1000000000000001</v>
      </c>
      <c r="E6">
        <v>3.3</v>
      </c>
      <c r="F6">
        <v>4</v>
      </c>
      <c r="G6">
        <v>0.43</v>
      </c>
      <c r="H6">
        <v>7.8472069576473418</v>
      </c>
      <c r="I6" t="s">
        <v>66</v>
      </c>
      <c r="J6">
        <v>3.59</v>
      </c>
      <c r="K6">
        <v>11391.31958100731</v>
      </c>
      <c r="L6">
        <v>31.730695211719532</v>
      </c>
      <c r="M6">
        <v>3.3647777827862622E-2</v>
      </c>
      <c r="N6">
        <v>-3</v>
      </c>
      <c r="O6" s="1">
        <v>-12.419460000000001</v>
      </c>
      <c r="P6" s="1">
        <v>6.8704303221029273</v>
      </c>
      <c r="Q6" s="1">
        <v>-5.5490296778970736</v>
      </c>
    </row>
    <row r="7" spans="1:20" x14ac:dyDescent="0.3">
      <c r="A7" t="s">
        <v>130</v>
      </c>
      <c r="B7" t="s">
        <v>96</v>
      </c>
      <c r="C7">
        <v>3</v>
      </c>
      <c r="D7">
        <v>1.1000000000000001</v>
      </c>
      <c r="E7">
        <v>3.3</v>
      </c>
      <c r="F7">
        <v>6</v>
      </c>
      <c r="G7">
        <v>0.39200000000000002</v>
      </c>
      <c r="H7">
        <v>10.730599281620091</v>
      </c>
      <c r="I7" t="s">
        <v>66</v>
      </c>
      <c r="J7">
        <v>3.59</v>
      </c>
      <c r="K7">
        <v>15576.96724100535</v>
      </c>
      <c r="L7">
        <v>43.389880894165323</v>
      </c>
      <c r="M7">
        <v>3.1987727923950403E-2</v>
      </c>
      <c r="N7">
        <v>-3</v>
      </c>
      <c r="O7" s="1">
        <v>-12.419460000000001</v>
      </c>
      <c r="P7" s="1">
        <v>12.213177982915569</v>
      </c>
      <c r="Q7" s="1">
        <v>-0.2062820170844315</v>
      </c>
    </row>
    <row r="8" spans="1:20" x14ac:dyDescent="0.3">
      <c r="A8" t="s">
        <v>130</v>
      </c>
      <c r="B8" t="s">
        <v>95</v>
      </c>
      <c r="C8">
        <v>3</v>
      </c>
      <c r="D8">
        <v>1.1000000000000001</v>
      </c>
      <c r="E8">
        <v>3.3</v>
      </c>
      <c r="F8">
        <v>8</v>
      </c>
      <c r="G8">
        <v>0.36</v>
      </c>
      <c r="H8">
        <v>13.13950932443276</v>
      </c>
      <c r="I8" t="s">
        <v>66</v>
      </c>
      <c r="J8">
        <v>3.59</v>
      </c>
      <c r="K8">
        <v>19073.837437965729</v>
      </c>
      <c r="L8">
        <v>53.130466401018758</v>
      </c>
      <c r="M8">
        <v>3.105249591243156E-2</v>
      </c>
      <c r="N8">
        <v>-3</v>
      </c>
      <c r="O8" s="1">
        <v>-12.419460000000001</v>
      </c>
      <c r="P8" s="1">
        <v>17.776741071607809</v>
      </c>
      <c r="Q8" s="1">
        <v>5.3572810716078081</v>
      </c>
      <c r="S8" t="s">
        <v>77</v>
      </c>
      <c r="T8">
        <f>SUM(C12:C19)</f>
        <v>103.05</v>
      </c>
    </row>
    <row r="9" spans="1:20" x14ac:dyDescent="0.3">
      <c r="A9" t="s">
        <v>130</v>
      </c>
      <c r="B9" t="s">
        <v>131</v>
      </c>
      <c r="C9">
        <v>3</v>
      </c>
      <c r="D9">
        <v>1.1000000000000001</v>
      </c>
      <c r="E9">
        <v>3.3</v>
      </c>
      <c r="F9">
        <v>10</v>
      </c>
      <c r="G9">
        <v>0.34</v>
      </c>
      <c r="H9">
        <v>15.51192073023312</v>
      </c>
      <c r="I9" t="s">
        <v>66</v>
      </c>
      <c r="J9">
        <v>3.59</v>
      </c>
      <c r="K9">
        <v>22517.724753153991</v>
      </c>
      <c r="L9">
        <v>62.723467278980472</v>
      </c>
      <c r="M9">
        <v>3.036336835118254E-2</v>
      </c>
      <c r="N9">
        <v>-3</v>
      </c>
      <c r="O9" s="1">
        <v>-12.419460000000001</v>
      </c>
      <c r="P9" s="1">
        <v>24.225817443458251</v>
      </c>
      <c r="Q9" s="1">
        <v>11.80635744345825</v>
      </c>
      <c r="S9" t="s">
        <v>132</v>
      </c>
      <c r="T9" s="1">
        <v>6.58</v>
      </c>
    </row>
    <row r="10" spans="1:20" x14ac:dyDescent="0.3">
      <c r="A10" t="s">
        <v>130</v>
      </c>
      <c r="B10" t="s">
        <v>78</v>
      </c>
      <c r="C10">
        <v>3.6549999999999998</v>
      </c>
      <c r="D10">
        <v>1.1000000000000001</v>
      </c>
      <c r="E10">
        <v>4.0205000000000002</v>
      </c>
      <c r="F10">
        <v>12</v>
      </c>
      <c r="G10">
        <v>0.32400000000000001</v>
      </c>
      <c r="H10">
        <v>17.738337587984219</v>
      </c>
      <c r="I10" t="s">
        <v>66</v>
      </c>
      <c r="J10">
        <v>3.59</v>
      </c>
      <c r="K10">
        <v>25749.68054125374</v>
      </c>
      <c r="L10">
        <v>71.726129641375309</v>
      </c>
      <c r="M10">
        <v>2.985514131296579E-2</v>
      </c>
      <c r="N10">
        <v>-3.6549999999999998</v>
      </c>
      <c r="O10" s="1">
        <v>-15.1310421</v>
      </c>
      <c r="P10" s="1">
        <v>37.949707086460407</v>
      </c>
      <c r="Q10" s="1">
        <v>22.818664986460401</v>
      </c>
      <c r="S10" t="s">
        <v>66</v>
      </c>
      <c r="T10">
        <f>SUM(C5:C11)</f>
        <v>20.555</v>
      </c>
    </row>
    <row r="11" spans="1:20" x14ac:dyDescent="0.3">
      <c r="A11" t="s">
        <v>130</v>
      </c>
      <c r="B11" t="s">
        <v>133</v>
      </c>
      <c r="C11">
        <v>1.9</v>
      </c>
      <c r="D11">
        <v>1.1000000000000001</v>
      </c>
      <c r="E11">
        <v>2.09</v>
      </c>
      <c r="F11">
        <v>12</v>
      </c>
      <c r="G11">
        <v>0.32400000000000001</v>
      </c>
      <c r="H11">
        <v>17.738337587984219</v>
      </c>
      <c r="I11" t="s">
        <v>66</v>
      </c>
      <c r="J11">
        <v>3.59</v>
      </c>
      <c r="K11">
        <v>25749.68054125374</v>
      </c>
      <c r="L11">
        <v>71.726129641375309</v>
      </c>
      <c r="M11">
        <v>2.985514131296579E-2</v>
      </c>
      <c r="N11">
        <v>0</v>
      </c>
      <c r="O11" s="1">
        <v>0</v>
      </c>
      <c r="P11" s="1">
        <v>19.727617910882291</v>
      </c>
      <c r="Q11" s="1">
        <v>19.727617910882291</v>
      </c>
      <c r="S11" t="s">
        <v>71</v>
      </c>
      <c r="T11">
        <f>SUM(C20:C26)+SUM(C2:C4)+SUM(C31:C37)</f>
        <v>47.938420000000001</v>
      </c>
    </row>
    <row r="12" spans="1:20" x14ac:dyDescent="0.3">
      <c r="A12" t="s">
        <v>134</v>
      </c>
      <c r="B12" t="s">
        <v>135</v>
      </c>
      <c r="C12">
        <v>24.6</v>
      </c>
      <c r="D12">
        <v>1.1000000000000001</v>
      </c>
      <c r="E12">
        <v>27.06</v>
      </c>
      <c r="F12">
        <v>12</v>
      </c>
      <c r="G12">
        <v>0.32400000000000001</v>
      </c>
      <c r="H12">
        <v>17.738337587984219</v>
      </c>
      <c r="I12" t="s">
        <v>77</v>
      </c>
      <c r="J12">
        <v>6.4</v>
      </c>
      <c r="K12">
        <v>14443.961428609509</v>
      </c>
      <c r="L12">
        <v>22.568689732202369</v>
      </c>
      <c r="M12">
        <v>2.886123392273772E-2</v>
      </c>
      <c r="N12">
        <v>0</v>
      </c>
      <c r="O12" s="1">
        <v>0</v>
      </c>
      <c r="P12" s="1">
        <v>13.712741545247709</v>
      </c>
      <c r="Q12" s="1">
        <v>13.712741545247709</v>
      </c>
      <c r="S12" t="s">
        <v>136</v>
      </c>
      <c r="T12">
        <f>SUM(C27:C29)+SUM(C38:C40)</f>
        <v>13.656840000000001</v>
      </c>
    </row>
    <row r="13" spans="1:20" x14ac:dyDescent="0.3">
      <c r="A13" t="s">
        <v>134</v>
      </c>
      <c r="B13" t="s">
        <v>137</v>
      </c>
      <c r="C13">
        <v>14.9</v>
      </c>
      <c r="D13">
        <v>1.1000000000000001</v>
      </c>
      <c r="E13">
        <v>16.39</v>
      </c>
      <c r="F13">
        <v>24</v>
      </c>
      <c r="G13">
        <v>0.26800000000000002</v>
      </c>
      <c r="H13">
        <v>29.34490415789983</v>
      </c>
      <c r="I13" t="s">
        <v>77</v>
      </c>
      <c r="J13">
        <v>6.4</v>
      </c>
      <c r="K13">
        <v>23894.948536218209</v>
      </c>
      <c r="L13">
        <v>37.335857087840957</v>
      </c>
      <c r="M13">
        <v>2.8343939910644749E-2</v>
      </c>
      <c r="N13">
        <v>0</v>
      </c>
      <c r="O13" s="1">
        <v>0</v>
      </c>
      <c r="P13" s="1">
        <v>22.323399664789061</v>
      </c>
      <c r="Q13" s="1">
        <v>22.323399664789061</v>
      </c>
      <c r="T13">
        <f>SUM(T8:T12)</f>
        <v>191.78026</v>
      </c>
    </row>
    <row r="14" spans="1:20" x14ac:dyDescent="0.3">
      <c r="A14" t="s">
        <v>134</v>
      </c>
      <c r="B14" t="s">
        <v>138</v>
      </c>
      <c r="C14">
        <v>9.6999999999999993</v>
      </c>
      <c r="D14">
        <v>1.1000000000000001</v>
      </c>
      <c r="E14">
        <v>10.67</v>
      </c>
      <c r="F14">
        <v>24</v>
      </c>
      <c r="G14">
        <v>0.26800000000000002</v>
      </c>
      <c r="H14">
        <v>29.34490415789983</v>
      </c>
      <c r="I14" t="s">
        <v>77</v>
      </c>
      <c r="J14">
        <v>6.4</v>
      </c>
      <c r="K14">
        <v>23894.948536218209</v>
      </c>
      <c r="L14">
        <v>37.335857087840957</v>
      </c>
      <c r="M14">
        <v>2.8343939910644749E-2</v>
      </c>
      <c r="N14">
        <v>0</v>
      </c>
      <c r="O14" s="1">
        <v>0</v>
      </c>
      <c r="P14" s="1">
        <v>14.53268300325194</v>
      </c>
      <c r="Q14" s="1">
        <v>14.53268300325194</v>
      </c>
    </row>
    <row r="15" spans="1:20" x14ac:dyDescent="0.3">
      <c r="A15" t="s">
        <v>139</v>
      </c>
      <c r="B15" t="s">
        <v>140</v>
      </c>
      <c r="C15">
        <v>8</v>
      </c>
      <c r="D15">
        <v>1.1000000000000001</v>
      </c>
      <c r="E15">
        <v>8.8000000000000007</v>
      </c>
      <c r="F15">
        <v>48</v>
      </c>
      <c r="G15">
        <v>0.218</v>
      </c>
      <c r="H15">
        <v>47.740217212105691</v>
      </c>
      <c r="I15" t="s">
        <v>77</v>
      </c>
      <c r="J15">
        <v>6.4</v>
      </c>
      <c r="K15">
        <v>38873.871499220673</v>
      </c>
      <c r="L15">
        <v>60.740424217532301</v>
      </c>
      <c r="M15">
        <v>2.638803007834176E-2</v>
      </c>
      <c r="N15">
        <v>0</v>
      </c>
      <c r="O15" s="1">
        <v>0</v>
      </c>
      <c r="P15" s="1">
        <v>29.533450869083591</v>
      </c>
      <c r="Q15" s="1">
        <v>29.533450869083591</v>
      </c>
    </row>
    <row r="16" spans="1:20" x14ac:dyDescent="0.3">
      <c r="A16" t="s">
        <v>134</v>
      </c>
      <c r="B16" t="s">
        <v>141</v>
      </c>
      <c r="C16">
        <v>9.6999999999999993</v>
      </c>
      <c r="D16">
        <v>1.1000000000000001</v>
      </c>
      <c r="E16">
        <v>10.67</v>
      </c>
      <c r="F16">
        <v>24</v>
      </c>
      <c r="G16">
        <v>0.26800000000000002</v>
      </c>
      <c r="H16">
        <v>29.34490415789983</v>
      </c>
      <c r="I16" t="s">
        <v>77</v>
      </c>
      <c r="J16">
        <v>6.4</v>
      </c>
      <c r="K16">
        <v>23894.948536218209</v>
      </c>
      <c r="L16">
        <v>37.335857087840957</v>
      </c>
      <c r="M16">
        <v>2.8343939910644749E-2</v>
      </c>
      <c r="N16">
        <v>0</v>
      </c>
      <c r="O16" s="1">
        <v>0</v>
      </c>
      <c r="P16" s="1">
        <v>14.53268300325194</v>
      </c>
      <c r="Q16" s="1">
        <v>14.53268300325194</v>
      </c>
    </row>
    <row r="17" spans="1:17" x14ac:dyDescent="0.3">
      <c r="A17" t="s">
        <v>134</v>
      </c>
      <c r="B17" t="s">
        <v>142</v>
      </c>
      <c r="C17">
        <v>11.55</v>
      </c>
      <c r="D17">
        <v>1.1000000000000001</v>
      </c>
      <c r="E17">
        <v>12.705</v>
      </c>
      <c r="F17">
        <v>24</v>
      </c>
      <c r="G17">
        <v>0.26800000000000002</v>
      </c>
      <c r="H17">
        <v>29.34490415789983</v>
      </c>
      <c r="I17" t="s">
        <v>77</v>
      </c>
      <c r="J17">
        <v>6.4</v>
      </c>
      <c r="K17">
        <v>23894.948536218209</v>
      </c>
      <c r="L17">
        <v>37.335857087840957</v>
      </c>
      <c r="M17">
        <v>2.8343939910644749E-2</v>
      </c>
      <c r="N17">
        <v>0</v>
      </c>
      <c r="O17" s="1">
        <v>0</v>
      </c>
      <c r="P17" s="1">
        <v>17.304380277068031</v>
      </c>
      <c r="Q17" s="1">
        <v>17.304380277068031</v>
      </c>
    </row>
    <row r="18" spans="1:17" x14ac:dyDescent="0.3">
      <c r="A18" t="s">
        <v>134</v>
      </c>
      <c r="B18" t="s">
        <v>143</v>
      </c>
      <c r="C18">
        <v>6.58</v>
      </c>
      <c r="D18">
        <v>1.1000000000000001</v>
      </c>
      <c r="E18">
        <v>7.2380000000000004</v>
      </c>
      <c r="F18">
        <v>18</v>
      </c>
      <c r="G18">
        <v>0.28799999999999998</v>
      </c>
      <c r="H18">
        <v>23.651116783978971</v>
      </c>
      <c r="I18" t="s">
        <v>77</v>
      </c>
      <c r="J18">
        <v>6.4</v>
      </c>
      <c r="K18">
        <v>19258.615238146031</v>
      </c>
      <c r="L18">
        <v>30.091586309603169</v>
      </c>
      <c r="M18">
        <v>2.938626295698268E-2</v>
      </c>
      <c r="N18">
        <v>0</v>
      </c>
      <c r="O18" s="1">
        <v>0</v>
      </c>
      <c r="P18" s="1">
        <v>6.6392957665501013</v>
      </c>
      <c r="Q18" s="1">
        <v>6.6392957665501013</v>
      </c>
    </row>
    <row r="19" spans="1:17" x14ac:dyDescent="0.3">
      <c r="A19" t="s">
        <v>134</v>
      </c>
      <c r="B19" t="s">
        <v>144</v>
      </c>
      <c r="C19">
        <v>18.02</v>
      </c>
      <c r="D19">
        <v>1.1000000000000001</v>
      </c>
      <c r="E19">
        <v>19.821999999999999</v>
      </c>
      <c r="F19">
        <v>12</v>
      </c>
      <c r="G19">
        <v>0.32400000000000001</v>
      </c>
      <c r="H19">
        <v>17.738337587984219</v>
      </c>
      <c r="I19" t="s">
        <v>77</v>
      </c>
      <c r="J19">
        <v>6.4</v>
      </c>
      <c r="K19">
        <v>14443.961428609509</v>
      </c>
      <c r="L19">
        <v>22.568689732202369</v>
      </c>
      <c r="M19">
        <v>2.886123392273772E-2</v>
      </c>
      <c r="N19">
        <v>0</v>
      </c>
      <c r="O19" s="1">
        <v>0</v>
      </c>
      <c r="P19" s="1">
        <v>10.044861896153</v>
      </c>
      <c r="Q19" s="1">
        <v>10.044861896153</v>
      </c>
    </row>
    <row r="20" spans="1:17" x14ac:dyDescent="0.3">
      <c r="A20" t="s">
        <v>145</v>
      </c>
      <c r="B20" t="s">
        <v>146</v>
      </c>
      <c r="C20">
        <v>1.9</v>
      </c>
      <c r="D20">
        <v>1.1000000000000001</v>
      </c>
      <c r="E20">
        <v>2.09</v>
      </c>
      <c r="F20">
        <v>6</v>
      </c>
      <c r="G20">
        <v>0.39200000000000002</v>
      </c>
      <c r="H20">
        <v>10.730599281620091</v>
      </c>
      <c r="I20" t="s">
        <v>71</v>
      </c>
      <c r="J20">
        <v>3.2</v>
      </c>
      <c r="K20">
        <v>17475.410123502868</v>
      </c>
      <c r="L20">
        <v>54.610656635946469</v>
      </c>
      <c r="M20">
        <v>3.1835955979811641E-2</v>
      </c>
      <c r="N20">
        <v>0</v>
      </c>
      <c r="O20" s="1">
        <v>0</v>
      </c>
      <c r="P20" s="1">
        <v>13.68100135051067</v>
      </c>
      <c r="Q20" s="1">
        <v>13.68100135051067</v>
      </c>
    </row>
    <row r="21" spans="1:17" x14ac:dyDescent="0.3">
      <c r="A21" t="s">
        <v>145</v>
      </c>
      <c r="B21" t="s">
        <v>147</v>
      </c>
      <c r="C21">
        <v>3.6549999999999998</v>
      </c>
      <c r="D21">
        <v>1.1000000000000001</v>
      </c>
      <c r="E21">
        <v>4.0205000000000002</v>
      </c>
      <c r="F21">
        <v>6</v>
      </c>
      <c r="G21">
        <v>0.39200000000000002</v>
      </c>
      <c r="H21">
        <v>10.730599281620091</v>
      </c>
      <c r="I21" t="s">
        <v>71</v>
      </c>
      <c r="J21">
        <v>3.2</v>
      </c>
      <c r="K21">
        <v>17475.410123502868</v>
      </c>
      <c r="L21">
        <v>54.610656635946469</v>
      </c>
      <c r="M21">
        <v>3.1835955979811641E-2</v>
      </c>
      <c r="N21">
        <v>-3.6549999999999998</v>
      </c>
      <c r="O21" s="1">
        <v>-15.1310421</v>
      </c>
      <c r="P21" s="1">
        <v>26.317926282166582</v>
      </c>
      <c r="Q21" s="1">
        <v>11.18688418216658</v>
      </c>
    </row>
    <row r="22" spans="1:17" x14ac:dyDescent="0.3">
      <c r="A22" t="s">
        <v>145</v>
      </c>
      <c r="B22" t="s">
        <v>148</v>
      </c>
      <c r="C22">
        <v>3</v>
      </c>
      <c r="D22">
        <v>1.1000000000000001</v>
      </c>
      <c r="E22">
        <v>3.3</v>
      </c>
      <c r="F22">
        <v>5</v>
      </c>
      <c r="G22">
        <v>0.4</v>
      </c>
      <c r="H22">
        <v>9.1246592530783044</v>
      </c>
      <c r="I22" t="s">
        <v>71</v>
      </c>
      <c r="J22">
        <v>3.2</v>
      </c>
      <c r="K22">
        <v>14860.042622026251</v>
      </c>
      <c r="L22">
        <v>46.437633193832028</v>
      </c>
      <c r="M22">
        <v>3.2585912587150739E-2</v>
      </c>
      <c r="N22">
        <v>-3</v>
      </c>
      <c r="O22" s="1">
        <v>-12.419460000000001</v>
      </c>
      <c r="P22" s="1">
        <v>15.98758581816082</v>
      </c>
      <c r="Q22" s="1">
        <v>3.5681258181608162</v>
      </c>
    </row>
    <row r="23" spans="1:17" x14ac:dyDescent="0.3">
      <c r="A23" t="s">
        <v>145</v>
      </c>
      <c r="B23" t="s">
        <v>149</v>
      </c>
      <c r="C23">
        <v>3</v>
      </c>
      <c r="D23">
        <v>1.1000000000000001</v>
      </c>
      <c r="E23">
        <v>3.3</v>
      </c>
      <c r="F23">
        <v>4</v>
      </c>
      <c r="G23">
        <v>0.43</v>
      </c>
      <c r="H23">
        <v>7.8472069576473418</v>
      </c>
      <c r="I23" t="s">
        <v>71</v>
      </c>
      <c r="J23">
        <v>3.2</v>
      </c>
      <c r="K23">
        <v>12779.636654942569</v>
      </c>
      <c r="L23">
        <v>39.936364546695543</v>
      </c>
      <c r="M23">
        <v>3.3346864524198758E-2</v>
      </c>
      <c r="N23">
        <v>-3</v>
      </c>
      <c r="O23" s="1">
        <v>-12.419460000000001</v>
      </c>
      <c r="P23" s="1">
        <v>12.10054436189335</v>
      </c>
      <c r="Q23" s="1">
        <v>-0.31891563810664708</v>
      </c>
    </row>
    <row r="24" spans="1:17" x14ac:dyDescent="0.3">
      <c r="A24" t="s">
        <v>145</v>
      </c>
      <c r="B24" t="s">
        <v>150</v>
      </c>
      <c r="C24">
        <v>3</v>
      </c>
      <c r="D24">
        <v>1.1000000000000001</v>
      </c>
      <c r="E24">
        <v>3.3</v>
      </c>
      <c r="F24">
        <v>3</v>
      </c>
      <c r="G24">
        <v>0.48</v>
      </c>
      <c r="H24">
        <v>6.5697546622163792</v>
      </c>
      <c r="I24" t="s">
        <v>71</v>
      </c>
      <c r="J24">
        <v>3.2</v>
      </c>
      <c r="K24">
        <v>10699.230687858901</v>
      </c>
      <c r="L24">
        <v>33.435095899559059</v>
      </c>
      <c r="M24">
        <v>3.432429361336372E-2</v>
      </c>
      <c r="N24">
        <v>-3</v>
      </c>
      <c r="O24" s="1">
        <v>-12.419460000000001</v>
      </c>
      <c r="P24" s="1">
        <v>8.7301077048871125</v>
      </c>
      <c r="Q24" s="1">
        <v>-3.6893522951128879</v>
      </c>
    </row>
    <row r="25" spans="1:17" x14ac:dyDescent="0.3">
      <c r="A25" t="s">
        <v>145</v>
      </c>
      <c r="B25" t="s">
        <v>151</v>
      </c>
      <c r="C25">
        <v>3</v>
      </c>
      <c r="D25">
        <v>1.1000000000000001</v>
      </c>
      <c r="E25">
        <v>3.3</v>
      </c>
      <c r="F25">
        <v>2</v>
      </c>
      <c r="G25">
        <v>0.56000000000000005</v>
      </c>
      <c r="H25">
        <v>5.1098091817238513</v>
      </c>
      <c r="I25" t="s">
        <v>71</v>
      </c>
      <c r="J25">
        <v>3.2</v>
      </c>
      <c r="K25">
        <v>8321.6238683347019</v>
      </c>
      <c r="L25">
        <v>26.005074588545941</v>
      </c>
      <c r="M25">
        <v>3.5861503148279752E-2</v>
      </c>
      <c r="N25">
        <v>-3</v>
      </c>
      <c r="O25" s="1">
        <v>-12.419460000000001</v>
      </c>
      <c r="P25" s="1">
        <v>5.5176931365355388</v>
      </c>
      <c r="Q25" s="1">
        <v>-6.901766863464462</v>
      </c>
    </row>
    <row r="26" spans="1:17" x14ac:dyDescent="0.3">
      <c r="A26" t="s">
        <v>145</v>
      </c>
      <c r="B26" t="s">
        <v>152</v>
      </c>
      <c r="C26">
        <v>3</v>
      </c>
      <c r="D26">
        <v>1.1000000000000001</v>
      </c>
      <c r="E26">
        <v>3.3</v>
      </c>
      <c r="F26">
        <v>1</v>
      </c>
      <c r="G26">
        <v>0.7</v>
      </c>
      <c r="H26">
        <v>3.193630738577407</v>
      </c>
      <c r="I26" t="s">
        <v>71</v>
      </c>
      <c r="J26">
        <v>3.2</v>
      </c>
      <c r="K26">
        <v>5201.0149177091871</v>
      </c>
      <c r="L26">
        <v>16.253171617841211</v>
      </c>
      <c r="M26">
        <v>3.7257563470097517E-2</v>
      </c>
      <c r="N26">
        <v>-2.9999999999999978</v>
      </c>
      <c r="O26" s="1">
        <v>-12.41945999999999</v>
      </c>
      <c r="P26" s="1">
        <v>2.2392549308135101</v>
      </c>
      <c r="Q26" s="1">
        <v>-10.18020506918648</v>
      </c>
    </row>
    <row r="27" spans="1:17" x14ac:dyDescent="0.3">
      <c r="A27" t="s">
        <v>153</v>
      </c>
      <c r="B27" t="s">
        <v>154</v>
      </c>
      <c r="C27">
        <v>1.4493100000000001</v>
      </c>
      <c r="D27">
        <v>5.5</v>
      </c>
      <c r="E27">
        <v>7.9712050000000003</v>
      </c>
      <c r="F27">
        <v>1</v>
      </c>
      <c r="G27">
        <v>0.7</v>
      </c>
      <c r="H27">
        <v>3.193630738577407</v>
      </c>
      <c r="I27" t="s">
        <v>136</v>
      </c>
      <c r="J27">
        <v>2.71</v>
      </c>
      <c r="K27">
        <v>6141.4198290292998</v>
      </c>
      <c r="L27">
        <v>22.662065789776019</v>
      </c>
      <c r="M27">
        <v>3.5741212211699597E-2</v>
      </c>
      <c r="N27">
        <v>0.58132000000000006</v>
      </c>
      <c r="O27" s="1">
        <v>2.4065601623999999</v>
      </c>
      <c r="P27" s="1">
        <v>11.91164777565117</v>
      </c>
      <c r="Q27" s="1">
        <v>14.31820793805117</v>
      </c>
    </row>
    <row r="28" spans="1:17" x14ac:dyDescent="0.3">
      <c r="A28" t="s">
        <v>155</v>
      </c>
      <c r="B28" t="s">
        <v>156</v>
      </c>
      <c r="C28">
        <v>1.6230500000000001</v>
      </c>
      <c r="D28">
        <v>5.5</v>
      </c>
      <c r="E28">
        <v>8.926775000000001</v>
      </c>
      <c r="F28">
        <v>0</v>
      </c>
      <c r="G28">
        <v>1</v>
      </c>
      <c r="H28">
        <v>1.612329626539152</v>
      </c>
      <c r="I28" t="s">
        <v>136</v>
      </c>
      <c r="J28">
        <v>2.71</v>
      </c>
      <c r="K28">
        <v>3100.544161148001</v>
      </c>
      <c r="L28">
        <v>11.44112236585978</v>
      </c>
      <c r="M28">
        <v>3.6357066662692707E-2</v>
      </c>
      <c r="N28">
        <v>1.09368</v>
      </c>
      <c r="O28" s="1">
        <v>4.5276383376</v>
      </c>
      <c r="P28" s="1">
        <v>3.458599549752674</v>
      </c>
      <c r="Q28" s="1">
        <v>7.986237887352674</v>
      </c>
    </row>
    <row r="29" spans="1:17" x14ac:dyDescent="0.3">
      <c r="A29" t="s">
        <v>157</v>
      </c>
      <c r="B29" t="s">
        <v>158</v>
      </c>
      <c r="C29">
        <v>3.7560600000000002</v>
      </c>
      <c r="D29">
        <v>4</v>
      </c>
      <c r="E29">
        <v>15.024240000000001</v>
      </c>
      <c r="F29">
        <v>0</v>
      </c>
      <c r="G29">
        <v>1</v>
      </c>
      <c r="H29">
        <v>2.95</v>
      </c>
      <c r="I29" t="s">
        <v>136</v>
      </c>
      <c r="J29">
        <v>2.71</v>
      </c>
      <c r="K29">
        <v>5672.9127374652853</v>
      </c>
      <c r="L29">
        <v>20.93325733382024</v>
      </c>
      <c r="M29">
        <v>3.6457337527718327E-2</v>
      </c>
      <c r="N29">
        <v>0.27794999999999992</v>
      </c>
      <c r="O29" s="1">
        <v>1.1506629690000001</v>
      </c>
      <c r="P29" s="1">
        <v>19.54027541357355</v>
      </c>
      <c r="Q29" s="1">
        <v>20.690938382573549</v>
      </c>
    </row>
    <row r="30" spans="1:17" x14ac:dyDescent="0.3">
      <c r="A30" t="s">
        <v>134</v>
      </c>
      <c r="B30" t="s">
        <v>159</v>
      </c>
      <c r="C30">
        <v>6.58</v>
      </c>
      <c r="D30">
        <v>1.1000000000000001</v>
      </c>
      <c r="E30">
        <v>7.2380000000000004</v>
      </c>
      <c r="F30">
        <v>6</v>
      </c>
      <c r="G30">
        <v>0.39200000000000002</v>
      </c>
      <c r="H30">
        <v>10.730599281620091</v>
      </c>
      <c r="I30" t="s">
        <v>132</v>
      </c>
      <c r="J30">
        <v>5.4</v>
      </c>
      <c r="K30">
        <v>10355.798591705399</v>
      </c>
      <c r="L30">
        <v>19.17740479945445</v>
      </c>
      <c r="M30">
        <v>3.1364659418417838E-2</v>
      </c>
      <c r="N30">
        <v>0</v>
      </c>
      <c r="O30" s="1">
        <v>0</v>
      </c>
      <c r="P30" s="1">
        <v>3.411096072752938</v>
      </c>
      <c r="Q30" s="1">
        <v>3.411096072752938</v>
      </c>
    </row>
    <row r="31" spans="1:17" x14ac:dyDescent="0.3">
      <c r="A31" t="s">
        <v>160</v>
      </c>
      <c r="B31" t="s">
        <v>161</v>
      </c>
      <c r="C31">
        <v>1.9</v>
      </c>
      <c r="D31">
        <v>1.1000000000000001</v>
      </c>
      <c r="E31">
        <v>2.09</v>
      </c>
      <c r="F31">
        <v>6</v>
      </c>
      <c r="G31">
        <v>0.39200000000000002</v>
      </c>
      <c r="H31">
        <v>10.730599281620091</v>
      </c>
      <c r="I31" t="s">
        <v>71</v>
      </c>
      <c r="J31">
        <v>3.2</v>
      </c>
      <c r="K31">
        <v>17475.410123502868</v>
      </c>
      <c r="L31">
        <v>54.610656635946469</v>
      </c>
      <c r="M31">
        <v>3.1835955979811641E-2</v>
      </c>
      <c r="N31">
        <v>0</v>
      </c>
      <c r="O31" s="1">
        <v>0</v>
      </c>
      <c r="P31" s="1">
        <v>13.68100135051067</v>
      </c>
      <c r="Q31" s="1">
        <v>13.68100135051067</v>
      </c>
    </row>
    <row r="32" spans="1:17" x14ac:dyDescent="0.3">
      <c r="A32" t="s">
        <v>160</v>
      </c>
      <c r="B32" t="s">
        <v>162</v>
      </c>
      <c r="C32">
        <v>3.6549999999999998</v>
      </c>
      <c r="D32">
        <v>1.1000000000000001</v>
      </c>
      <c r="E32">
        <v>4.0205000000000002</v>
      </c>
      <c r="F32">
        <v>6</v>
      </c>
      <c r="G32">
        <v>0.39200000000000002</v>
      </c>
      <c r="H32">
        <v>10.730599281620091</v>
      </c>
      <c r="I32" t="s">
        <v>71</v>
      </c>
      <c r="J32">
        <v>3.2</v>
      </c>
      <c r="K32">
        <v>17475.410123502868</v>
      </c>
      <c r="L32">
        <v>54.610656635946469</v>
      </c>
      <c r="M32">
        <v>3.1835955979811641E-2</v>
      </c>
      <c r="N32">
        <v>-3.6549999999999998</v>
      </c>
      <c r="O32" s="1">
        <v>-15.1310421</v>
      </c>
      <c r="P32" s="1">
        <v>26.317926282166582</v>
      </c>
      <c r="Q32" s="1">
        <v>11.18688418216658</v>
      </c>
    </row>
    <row r="33" spans="1:17" x14ac:dyDescent="0.3">
      <c r="A33" t="s">
        <v>160</v>
      </c>
      <c r="B33" t="s">
        <v>163</v>
      </c>
      <c r="C33">
        <v>3</v>
      </c>
      <c r="D33">
        <v>1.1000000000000001</v>
      </c>
      <c r="E33">
        <v>3.3</v>
      </c>
      <c r="F33">
        <v>5</v>
      </c>
      <c r="G33">
        <v>0.4</v>
      </c>
      <c r="H33">
        <v>9.1246592530783044</v>
      </c>
      <c r="I33" t="s">
        <v>71</v>
      </c>
      <c r="J33">
        <v>3.2</v>
      </c>
      <c r="K33">
        <v>14860.042622026251</v>
      </c>
      <c r="L33">
        <v>46.437633193832028</v>
      </c>
      <c r="M33">
        <v>3.2585912587150739E-2</v>
      </c>
      <c r="N33">
        <v>-3</v>
      </c>
      <c r="O33" s="1">
        <v>-12.419460000000001</v>
      </c>
      <c r="P33" s="1">
        <v>15.98758581816082</v>
      </c>
      <c r="Q33" s="1">
        <v>3.5681258181608162</v>
      </c>
    </row>
    <row r="34" spans="1:17" x14ac:dyDescent="0.3">
      <c r="A34" t="s">
        <v>160</v>
      </c>
      <c r="B34" t="s">
        <v>164</v>
      </c>
      <c r="C34">
        <v>3</v>
      </c>
      <c r="D34">
        <v>1.1000000000000001</v>
      </c>
      <c r="E34">
        <v>3.3</v>
      </c>
      <c r="F34">
        <v>4</v>
      </c>
      <c r="G34">
        <v>0.43</v>
      </c>
      <c r="H34">
        <v>7.8472069576473418</v>
      </c>
      <c r="I34" t="s">
        <v>71</v>
      </c>
      <c r="J34">
        <v>3.2</v>
      </c>
      <c r="K34">
        <v>12779.636654942569</v>
      </c>
      <c r="L34">
        <v>39.936364546695543</v>
      </c>
      <c r="M34">
        <v>3.3346864524198758E-2</v>
      </c>
      <c r="N34">
        <v>-3</v>
      </c>
      <c r="O34" s="1">
        <v>-12.419460000000001</v>
      </c>
      <c r="P34" s="1">
        <v>12.10054436189335</v>
      </c>
      <c r="Q34" s="1">
        <v>-0.31891563810664708</v>
      </c>
    </row>
    <row r="35" spans="1:17" x14ac:dyDescent="0.3">
      <c r="A35" t="s">
        <v>160</v>
      </c>
      <c r="B35" t="s">
        <v>165</v>
      </c>
      <c r="C35">
        <v>3</v>
      </c>
      <c r="D35">
        <v>1.1000000000000001</v>
      </c>
      <c r="E35">
        <v>3.3</v>
      </c>
      <c r="F35">
        <v>3</v>
      </c>
      <c r="G35">
        <v>0.48</v>
      </c>
      <c r="H35">
        <v>6.5697546622163792</v>
      </c>
      <c r="I35" t="s">
        <v>71</v>
      </c>
      <c r="J35">
        <v>3.2</v>
      </c>
      <c r="K35">
        <v>10699.230687858901</v>
      </c>
      <c r="L35">
        <v>33.435095899559059</v>
      </c>
      <c r="M35">
        <v>3.432429361336372E-2</v>
      </c>
      <c r="N35">
        <v>-3</v>
      </c>
      <c r="O35" s="1">
        <v>-12.419460000000001</v>
      </c>
      <c r="P35" s="1">
        <v>8.7301077048871125</v>
      </c>
      <c r="Q35" s="1">
        <v>-3.6893522951128879</v>
      </c>
    </row>
    <row r="36" spans="1:17" x14ac:dyDescent="0.3">
      <c r="A36" t="s">
        <v>160</v>
      </c>
      <c r="B36" t="s">
        <v>166</v>
      </c>
      <c r="C36">
        <v>3</v>
      </c>
      <c r="D36">
        <v>1.1000000000000001</v>
      </c>
      <c r="E36">
        <v>3.3</v>
      </c>
      <c r="F36">
        <v>2</v>
      </c>
      <c r="G36">
        <v>0.56000000000000005</v>
      </c>
      <c r="H36">
        <v>5.1098091817238513</v>
      </c>
      <c r="I36" t="s">
        <v>71</v>
      </c>
      <c r="J36">
        <v>3.2</v>
      </c>
      <c r="K36">
        <v>8321.6238683347019</v>
      </c>
      <c r="L36">
        <v>26.005074588545941</v>
      </c>
      <c r="M36">
        <v>3.5861503148279752E-2</v>
      </c>
      <c r="N36">
        <v>-3</v>
      </c>
      <c r="O36" s="1">
        <v>-12.419460000000001</v>
      </c>
      <c r="P36" s="1">
        <v>5.5176931365355388</v>
      </c>
      <c r="Q36" s="1">
        <v>-6.901766863464462</v>
      </c>
    </row>
    <row r="37" spans="1:17" x14ac:dyDescent="0.3">
      <c r="A37" t="s">
        <v>160</v>
      </c>
      <c r="B37" t="s">
        <v>167</v>
      </c>
      <c r="C37">
        <v>3</v>
      </c>
      <c r="D37">
        <v>1.1000000000000001</v>
      </c>
      <c r="E37">
        <v>3.3</v>
      </c>
      <c r="F37">
        <v>1</v>
      </c>
      <c r="G37">
        <v>0.7</v>
      </c>
      <c r="H37">
        <v>3.193630738577407</v>
      </c>
      <c r="I37" t="s">
        <v>71</v>
      </c>
      <c r="J37">
        <v>3.2</v>
      </c>
      <c r="K37">
        <v>5201.0149177091871</v>
      </c>
      <c r="L37">
        <v>16.253171617841211</v>
      </c>
      <c r="M37">
        <v>3.7257563470097517E-2</v>
      </c>
      <c r="N37">
        <v>-2.9999999999999978</v>
      </c>
      <c r="O37" s="1">
        <v>-12.41945999999999</v>
      </c>
      <c r="P37" s="1">
        <v>2.2392549308135101</v>
      </c>
      <c r="Q37" s="1">
        <v>-10.18020506918648</v>
      </c>
    </row>
    <row r="38" spans="1:17" x14ac:dyDescent="0.3">
      <c r="A38" t="s">
        <v>168</v>
      </c>
      <c r="B38" t="s">
        <v>169</v>
      </c>
      <c r="C38">
        <v>1.4493100000000001</v>
      </c>
      <c r="D38">
        <v>5.5</v>
      </c>
      <c r="E38">
        <v>7.9712050000000003</v>
      </c>
      <c r="F38">
        <v>1</v>
      </c>
      <c r="G38">
        <v>0.7</v>
      </c>
      <c r="H38">
        <v>3.193630738577407</v>
      </c>
      <c r="I38" t="s">
        <v>136</v>
      </c>
      <c r="J38">
        <v>2.71</v>
      </c>
      <c r="K38">
        <v>6141.4198290292998</v>
      </c>
      <c r="L38">
        <v>22.662065789776019</v>
      </c>
      <c r="M38">
        <v>3.5741212211699597E-2</v>
      </c>
      <c r="N38">
        <v>0.58132000000000006</v>
      </c>
      <c r="O38" s="1">
        <v>2.4065601623999999</v>
      </c>
      <c r="P38" s="1">
        <v>11.91164777565117</v>
      </c>
      <c r="Q38" s="1">
        <v>14.31820793805117</v>
      </c>
    </row>
    <row r="39" spans="1:17" x14ac:dyDescent="0.3">
      <c r="A39" t="s">
        <v>170</v>
      </c>
      <c r="B39" t="s">
        <v>171</v>
      </c>
      <c r="C39">
        <v>1.6230500000000001</v>
      </c>
      <c r="D39">
        <v>5.5</v>
      </c>
      <c r="E39">
        <v>8.926775000000001</v>
      </c>
      <c r="F39">
        <v>0</v>
      </c>
      <c r="G39">
        <v>1</v>
      </c>
      <c r="H39">
        <v>1.612329626539152</v>
      </c>
      <c r="I39" t="s">
        <v>136</v>
      </c>
      <c r="J39">
        <v>2.71</v>
      </c>
      <c r="K39">
        <v>3100.544161148001</v>
      </c>
      <c r="L39">
        <v>11.44112236585978</v>
      </c>
      <c r="M39">
        <v>3.6357066662692707E-2</v>
      </c>
      <c r="N39">
        <v>1.09368</v>
      </c>
      <c r="O39" s="1">
        <v>4.5276383376</v>
      </c>
      <c r="P39" s="1">
        <v>3.458599549752674</v>
      </c>
      <c r="Q39" s="1">
        <v>7.986237887352674</v>
      </c>
    </row>
    <row r="40" spans="1:17" x14ac:dyDescent="0.3">
      <c r="A40" t="s">
        <v>172</v>
      </c>
      <c r="B40" t="s">
        <v>173</v>
      </c>
      <c r="C40">
        <v>3.7560600000000002</v>
      </c>
      <c r="D40">
        <v>4</v>
      </c>
      <c r="E40">
        <v>15.024240000000001</v>
      </c>
      <c r="F40">
        <v>0</v>
      </c>
      <c r="G40">
        <v>1</v>
      </c>
      <c r="H40">
        <v>2.95</v>
      </c>
      <c r="I40" t="s">
        <v>136</v>
      </c>
      <c r="J40">
        <v>2.71</v>
      </c>
      <c r="K40">
        <v>5672.9127374652853</v>
      </c>
      <c r="L40">
        <v>20.93325733382024</v>
      </c>
      <c r="M40">
        <v>3.6457337527718327E-2</v>
      </c>
      <c r="N40">
        <v>0.27794999999999992</v>
      </c>
      <c r="O40" s="1">
        <v>1.1506629690000001</v>
      </c>
      <c r="P40" s="1">
        <v>19.54027541357355</v>
      </c>
      <c r="Q40" s="1">
        <v>20.690938382573549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zoomScale="96" workbookViewId="0">
      <selection activeCell="AD21" sqref="AD21"/>
    </sheetView>
  </sheetViews>
  <sheetFormatPr defaultRowHeight="14.4" x14ac:dyDescent="0.3"/>
  <sheetData>
    <row r="1" spans="1:35" x14ac:dyDescent="0.3">
      <c r="D1" t="s">
        <v>174</v>
      </c>
      <c r="R1" t="s">
        <v>175</v>
      </c>
      <c r="AE1" t="s">
        <v>82</v>
      </c>
    </row>
    <row r="2" spans="1:35" x14ac:dyDescent="0.3">
      <c r="A2" t="s">
        <v>48</v>
      </c>
      <c r="B2" t="s">
        <v>85</v>
      </c>
      <c r="C2" t="s">
        <v>86</v>
      </c>
      <c r="D2" t="s">
        <v>176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37</v>
      </c>
      <c r="K2" t="s">
        <v>177</v>
      </c>
      <c r="N2" t="s">
        <v>48</v>
      </c>
      <c r="O2" t="s">
        <v>85</v>
      </c>
      <c r="P2" t="s">
        <v>86</v>
      </c>
      <c r="Q2" t="s">
        <v>176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37</v>
      </c>
      <c r="X2" t="s">
        <v>177</v>
      </c>
      <c r="Z2" t="s">
        <v>48</v>
      </c>
      <c r="AA2" t="s">
        <v>85</v>
      </c>
      <c r="AB2" t="s">
        <v>86</v>
      </c>
      <c r="AC2" t="s">
        <v>176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37</v>
      </c>
    </row>
    <row r="3" spans="1:35" x14ac:dyDescent="0.3">
      <c r="A3" t="s">
        <v>40</v>
      </c>
      <c r="B3">
        <v>100</v>
      </c>
      <c r="C3">
        <v>110</v>
      </c>
      <c r="D3">
        <v>477.40217212105688</v>
      </c>
      <c r="E3" t="s">
        <v>178</v>
      </c>
      <c r="F3">
        <v>20.7</v>
      </c>
      <c r="G3">
        <v>120189.7476304407</v>
      </c>
      <c r="H3">
        <v>58.06268001470567</v>
      </c>
      <c r="I3">
        <v>1.9795772917995159E-2</v>
      </c>
      <c r="J3" s="7">
        <v>78.241621810832839</v>
      </c>
      <c r="K3">
        <v>286.60345568496871</v>
      </c>
      <c r="N3" t="s">
        <v>135</v>
      </c>
      <c r="O3">
        <v>100</v>
      </c>
      <c r="P3">
        <v>110</v>
      </c>
      <c r="Q3">
        <v>477.40217212105688</v>
      </c>
      <c r="R3" t="s">
        <v>178</v>
      </c>
      <c r="S3">
        <v>20.7</v>
      </c>
      <c r="T3">
        <v>120189.7476304407</v>
      </c>
      <c r="U3">
        <v>58.06268001470567</v>
      </c>
      <c r="V3">
        <v>1.9795772917995159E-2</v>
      </c>
      <c r="W3" s="7">
        <v>78.241621810832839</v>
      </c>
      <c r="X3">
        <v>286.60345568496871</v>
      </c>
      <c r="Z3" t="s">
        <v>135</v>
      </c>
      <c r="AA3">
        <v>100</v>
      </c>
      <c r="AB3">
        <v>110</v>
      </c>
      <c r="AC3">
        <v>238.70108606052841</v>
      </c>
      <c r="AD3" t="s">
        <v>178</v>
      </c>
      <c r="AE3">
        <v>20.7</v>
      </c>
      <c r="AF3">
        <v>60094.873815220373</v>
      </c>
      <c r="AG3">
        <v>29.031340007352831</v>
      </c>
      <c r="AH3">
        <v>2.205013920290547E-2</v>
      </c>
      <c r="AI3" s="7">
        <v>21.78796780929979</v>
      </c>
    </row>
    <row r="4" spans="1:35" x14ac:dyDescent="0.3">
      <c r="A4" t="s">
        <v>179</v>
      </c>
      <c r="B4">
        <v>8</v>
      </c>
      <c r="C4">
        <v>8.8000000000000007</v>
      </c>
      <c r="D4">
        <v>47.740217212105691</v>
      </c>
      <c r="E4" t="s">
        <v>77</v>
      </c>
      <c r="F4">
        <v>6.4</v>
      </c>
      <c r="G4">
        <v>38873.871499220673</v>
      </c>
      <c r="H4">
        <v>60.740424217532301</v>
      </c>
      <c r="I4">
        <v>2.638803007834176E-2</v>
      </c>
      <c r="J4" s="7">
        <v>29.533450869083591</v>
      </c>
      <c r="N4" t="s">
        <v>180</v>
      </c>
      <c r="O4">
        <v>8</v>
      </c>
      <c r="P4">
        <v>8.8000000000000007</v>
      </c>
      <c r="Q4">
        <v>47.740217212105691</v>
      </c>
      <c r="R4" t="s">
        <v>77</v>
      </c>
      <c r="S4">
        <v>6.4</v>
      </c>
      <c r="T4">
        <v>38873.871499220673</v>
      </c>
      <c r="U4">
        <v>60.740424217532301</v>
      </c>
      <c r="V4">
        <v>2.638803007834176E-2</v>
      </c>
      <c r="W4" s="7">
        <v>29.533450869083591</v>
      </c>
      <c r="Z4" t="s">
        <v>180</v>
      </c>
      <c r="AA4">
        <v>8</v>
      </c>
      <c r="AB4">
        <v>8.8000000000000007</v>
      </c>
      <c r="AC4">
        <v>47.740217212105691</v>
      </c>
      <c r="AD4" t="s">
        <v>77</v>
      </c>
      <c r="AE4">
        <v>6.4</v>
      </c>
      <c r="AF4">
        <v>38873.871499220673</v>
      </c>
      <c r="AG4">
        <v>60.740424217532301</v>
      </c>
      <c r="AH4">
        <v>2.638803007834176E-2</v>
      </c>
      <c r="AI4" s="7">
        <v>29.533450869083591</v>
      </c>
    </row>
    <row r="5" spans="1:35" x14ac:dyDescent="0.3">
      <c r="A5" t="s">
        <v>42</v>
      </c>
      <c r="B5">
        <v>60</v>
      </c>
      <c r="C5">
        <v>66</v>
      </c>
      <c r="D5">
        <v>429.6619549089512</v>
      </c>
      <c r="E5" t="s">
        <v>181</v>
      </c>
      <c r="F5">
        <v>18.2</v>
      </c>
      <c r="G5">
        <v>123029.3955140171</v>
      </c>
      <c r="H5">
        <v>67.598568963745663</v>
      </c>
      <c r="I5">
        <v>2.0042608308937261E-2</v>
      </c>
      <c r="J5" s="7">
        <v>73.27413099351557</v>
      </c>
      <c r="N5" t="s">
        <v>133</v>
      </c>
      <c r="O5">
        <v>60</v>
      </c>
      <c r="P5">
        <v>66</v>
      </c>
      <c r="Q5">
        <v>429.6619549089512</v>
      </c>
      <c r="R5" t="s">
        <v>181</v>
      </c>
      <c r="S5">
        <v>18.2</v>
      </c>
      <c r="T5">
        <v>123029.3955140171</v>
      </c>
      <c r="U5">
        <v>67.598568963745663</v>
      </c>
      <c r="V5">
        <v>2.0042608308937261E-2</v>
      </c>
      <c r="W5" s="7">
        <v>73.27413099351557</v>
      </c>
      <c r="Z5" t="s">
        <v>133</v>
      </c>
      <c r="AA5">
        <v>60</v>
      </c>
      <c r="AB5">
        <v>66</v>
      </c>
      <c r="AC5">
        <v>190.96086884842279</v>
      </c>
      <c r="AD5" t="s">
        <v>181</v>
      </c>
      <c r="AE5">
        <v>18.2</v>
      </c>
      <c r="AF5">
        <v>54679.73133956315</v>
      </c>
      <c r="AG5">
        <v>30.043808428331399</v>
      </c>
      <c r="AH5">
        <v>2.263555437006692E-2</v>
      </c>
      <c r="AI5" s="7">
        <v>16.346415600721919</v>
      </c>
    </row>
    <row r="6" spans="1:35" x14ac:dyDescent="0.3">
      <c r="A6" t="s">
        <v>97</v>
      </c>
      <c r="B6">
        <v>8</v>
      </c>
      <c r="C6">
        <v>8.8000000000000007</v>
      </c>
      <c r="D6">
        <v>47.740217212105691</v>
      </c>
      <c r="E6" t="s">
        <v>77</v>
      </c>
      <c r="F6">
        <v>6.4</v>
      </c>
      <c r="G6">
        <v>38873.871499220673</v>
      </c>
      <c r="H6">
        <v>60.740424217532301</v>
      </c>
      <c r="I6">
        <v>2.638803007834176E-2</v>
      </c>
      <c r="J6" s="7">
        <v>29.533450869083591</v>
      </c>
      <c r="N6" t="s">
        <v>182</v>
      </c>
      <c r="O6">
        <v>8</v>
      </c>
      <c r="P6">
        <v>8.8000000000000007</v>
      </c>
      <c r="Q6">
        <v>47.740217212105691</v>
      </c>
      <c r="R6" t="s">
        <v>77</v>
      </c>
      <c r="S6">
        <v>6.4</v>
      </c>
      <c r="T6">
        <v>38873.871499220673</v>
      </c>
      <c r="U6">
        <v>60.740424217532301</v>
      </c>
      <c r="V6">
        <v>2.638803007834176E-2</v>
      </c>
      <c r="W6" s="7">
        <v>29.533450869083591</v>
      </c>
      <c r="Z6" t="s">
        <v>182</v>
      </c>
      <c r="AA6">
        <v>8</v>
      </c>
      <c r="AB6">
        <v>8.8000000000000007</v>
      </c>
      <c r="AC6">
        <v>47.740217212105691</v>
      </c>
      <c r="AD6" t="s">
        <v>77</v>
      </c>
      <c r="AE6">
        <v>6.4</v>
      </c>
      <c r="AF6">
        <v>38873.871499220673</v>
      </c>
      <c r="AG6">
        <v>60.740424217532301</v>
      </c>
      <c r="AH6">
        <v>2.638803007834176E-2</v>
      </c>
      <c r="AI6" s="7">
        <v>29.533450869083591</v>
      </c>
    </row>
    <row r="7" spans="1:35" x14ac:dyDescent="0.3">
      <c r="A7" t="s">
        <v>44</v>
      </c>
      <c r="B7">
        <v>60</v>
      </c>
      <c r="C7">
        <v>66</v>
      </c>
      <c r="D7">
        <v>381.92173769684553</v>
      </c>
      <c r="E7" t="s">
        <v>181</v>
      </c>
      <c r="F7">
        <v>18.2</v>
      </c>
      <c r="G7">
        <v>109359.4626791263</v>
      </c>
      <c r="H7">
        <v>60.087616856662812</v>
      </c>
      <c r="I7">
        <v>2.0349576693856071E-2</v>
      </c>
      <c r="J7" s="7">
        <v>58.782326688039078</v>
      </c>
      <c r="N7" t="s">
        <v>78</v>
      </c>
      <c r="O7">
        <v>60</v>
      </c>
      <c r="P7">
        <v>66</v>
      </c>
      <c r="Q7">
        <v>381.92173769684553</v>
      </c>
      <c r="R7" t="s">
        <v>181</v>
      </c>
      <c r="S7">
        <v>18.2</v>
      </c>
      <c r="T7">
        <v>109359.4626791263</v>
      </c>
      <c r="U7">
        <v>60.087616856662812</v>
      </c>
      <c r="V7">
        <v>2.0349576693856071E-2</v>
      </c>
      <c r="W7" s="7">
        <v>58.782326688039078</v>
      </c>
      <c r="Z7" t="s">
        <v>78</v>
      </c>
      <c r="AA7">
        <v>60</v>
      </c>
      <c r="AB7">
        <v>66</v>
      </c>
      <c r="AC7">
        <v>143.22065163631709</v>
      </c>
      <c r="AD7" t="s">
        <v>181</v>
      </c>
      <c r="AE7">
        <v>18.2</v>
      </c>
      <c r="AF7">
        <v>41009.79850467237</v>
      </c>
      <c r="AG7">
        <v>22.532856321248559</v>
      </c>
      <c r="AH7">
        <v>2.2233844603093151E-2</v>
      </c>
      <c r="AI7" s="7">
        <v>9.0316790045183168</v>
      </c>
    </row>
    <row r="8" spans="1:35" x14ac:dyDescent="0.3">
      <c r="A8" t="s">
        <v>183</v>
      </c>
      <c r="B8">
        <v>8</v>
      </c>
      <c r="C8">
        <v>8.8000000000000007</v>
      </c>
      <c r="D8">
        <v>47.740217212105691</v>
      </c>
      <c r="E8" t="s">
        <v>77</v>
      </c>
      <c r="F8">
        <v>6.4</v>
      </c>
      <c r="G8">
        <v>38873.871499220673</v>
      </c>
      <c r="H8">
        <v>60.740424217532301</v>
      </c>
      <c r="I8">
        <v>2.638803007834176E-2</v>
      </c>
      <c r="J8" s="7">
        <v>29.533450869083591</v>
      </c>
      <c r="N8" t="s">
        <v>184</v>
      </c>
      <c r="O8">
        <v>8</v>
      </c>
      <c r="P8">
        <v>8.8000000000000007</v>
      </c>
      <c r="Q8">
        <v>47.740217212105691</v>
      </c>
      <c r="R8" t="s">
        <v>77</v>
      </c>
      <c r="S8">
        <v>6.4</v>
      </c>
      <c r="T8">
        <v>38873.871499220673</v>
      </c>
      <c r="U8">
        <v>60.740424217532301</v>
      </c>
      <c r="V8">
        <v>2.638803007834176E-2</v>
      </c>
      <c r="W8" s="7">
        <v>29.533450869083591</v>
      </c>
      <c r="Z8" t="s">
        <v>184</v>
      </c>
      <c r="AA8">
        <v>8</v>
      </c>
      <c r="AB8">
        <v>8.8000000000000007</v>
      </c>
      <c r="AC8">
        <v>47.740217212105691</v>
      </c>
      <c r="AD8" t="s">
        <v>77</v>
      </c>
      <c r="AE8">
        <v>6.4</v>
      </c>
      <c r="AF8">
        <v>38873.871499220673</v>
      </c>
      <c r="AG8">
        <v>60.740424217532301</v>
      </c>
      <c r="AH8">
        <v>2.638803007834176E-2</v>
      </c>
      <c r="AI8" s="7">
        <v>29.533450869083591</v>
      </c>
    </row>
    <row r="9" spans="1:35" x14ac:dyDescent="0.3">
      <c r="A9" t="s">
        <v>57</v>
      </c>
      <c r="B9">
        <v>60</v>
      </c>
      <c r="C9">
        <v>66</v>
      </c>
      <c r="D9">
        <v>95.480434424211381</v>
      </c>
      <c r="E9" t="s">
        <v>181</v>
      </c>
      <c r="F9">
        <v>18.2</v>
      </c>
      <c r="G9">
        <v>27339.865669781571</v>
      </c>
      <c r="H9">
        <v>15.0219042141657</v>
      </c>
      <c r="I9">
        <v>2.460579382766977E-2</v>
      </c>
      <c r="J9" s="7">
        <v>4.4423092705944081</v>
      </c>
      <c r="N9" t="s">
        <v>131</v>
      </c>
      <c r="O9">
        <v>60</v>
      </c>
      <c r="P9">
        <v>66</v>
      </c>
      <c r="Q9">
        <v>95.480434424211381</v>
      </c>
      <c r="R9" t="s">
        <v>181</v>
      </c>
      <c r="S9">
        <v>18.2</v>
      </c>
      <c r="T9">
        <v>27339.865669781571</v>
      </c>
      <c r="U9">
        <v>15.0219042141657</v>
      </c>
      <c r="V9">
        <v>2.460579382766977E-2</v>
      </c>
      <c r="W9" s="7">
        <v>4.4423092705944081</v>
      </c>
      <c r="Z9" t="s">
        <v>131</v>
      </c>
      <c r="AA9">
        <v>60</v>
      </c>
      <c r="AB9">
        <v>66</v>
      </c>
      <c r="AC9">
        <v>95.480434424211381</v>
      </c>
      <c r="AD9" t="s">
        <v>181</v>
      </c>
      <c r="AE9">
        <v>18.2</v>
      </c>
      <c r="AF9">
        <v>27339.865669781571</v>
      </c>
      <c r="AG9">
        <v>15.0219042141657</v>
      </c>
      <c r="AH9">
        <v>2.460579382766977E-2</v>
      </c>
      <c r="AI9" s="7">
        <v>4.4423092705944081</v>
      </c>
    </row>
    <row r="10" spans="1:35" x14ac:dyDescent="0.3">
      <c r="A10" t="s">
        <v>185</v>
      </c>
      <c r="B10">
        <v>8</v>
      </c>
      <c r="C10">
        <v>8.8000000000000007</v>
      </c>
      <c r="D10">
        <v>47.740217212105691</v>
      </c>
      <c r="E10" t="s">
        <v>77</v>
      </c>
      <c r="F10">
        <v>6.4</v>
      </c>
      <c r="G10">
        <v>38873.871499220673</v>
      </c>
      <c r="H10">
        <v>60.740424217532301</v>
      </c>
      <c r="I10">
        <v>2.638803007834176E-2</v>
      </c>
      <c r="J10" s="7">
        <v>29.533450869083591</v>
      </c>
      <c r="N10" t="s">
        <v>186</v>
      </c>
      <c r="O10">
        <v>8</v>
      </c>
      <c r="P10">
        <v>8.8000000000000007</v>
      </c>
      <c r="Q10">
        <v>47.740217212105691</v>
      </c>
      <c r="R10" t="s">
        <v>77</v>
      </c>
      <c r="S10">
        <v>6.4</v>
      </c>
      <c r="T10">
        <v>38873.871499220673</v>
      </c>
      <c r="U10">
        <v>60.740424217532301</v>
      </c>
      <c r="V10">
        <v>2.638803007834176E-2</v>
      </c>
      <c r="W10" s="7">
        <v>29.533450869083591</v>
      </c>
      <c r="Z10" t="s">
        <v>186</v>
      </c>
      <c r="AA10">
        <v>8</v>
      </c>
      <c r="AB10">
        <v>8.8000000000000007</v>
      </c>
      <c r="AC10">
        <v>47.740217212105691</v>
      </c>
      <c r="AD10" t="s">
        <v>77</v>
      </c>
      <c r="AE10">
        <v>6.4</v>
      </c>
      <c r="AF10">
        <v>38873.871499220673</v>
      </c>
      <c r="AG10">
        <v>60.740424217532301</v>
      </c>
      <c r="AH10">
        <v>2.638803007834176E-2</v>
      </c>
      <c r="AI10" s="7">
        <v>29.533450869083591</v>
      </c>
    </row>
    <row r="11" spans="1:35" x14ac:dyDescent="0.3">
      <c r="A11" t="s">
        <v>103</v>
      </c>
      <c r="B11">
        <v>60</v>
      </c>
      <c r="C11">
        <v>66</v>
      </c>
      <c r="D11">
        <v>47.740217212105691</v>
      </c>
      <c r="E11" t="s">
        <v>181</v>
      </c>
      <c r="F11">
        <v>18.2</v>
      </c>
      <c r="G11">
        <v>13669.932834890789</v>
      </c>
      <c r="H11">
        <v>7.5109521070828507</v>
      </c>
      <c r="I11">
        <v>2.926138509015493E-2</v>
      </c>
      <c r="J11" s="7">
        <v>1.3207064479083539</v>
      </c>
      <c r="N11" t="s">
        <v>95</v>
      </c>
      <c r="O11">
        <v>60</v>
      </c>
      <c r="P11">
        <v>66</v>
      </c>
      <c r="Q11">
        <v>47.740217212105691</v>
      </c>
      <c r="R11" t="s">
        <v>181</v>
      </c>
      <c r="S11">
        <v>18.2</v>
      </c>
      <c r="T11">
        <v>13669.932834890789</v>
      </c>
      <c r="U11">
        <v>7.5109521070828507</v>
      </c>
      <c r="V11">
        <v>2.926138509015493E-2</v>
      </c>
      <c r="W11" s="7">
        <v>1.3207064479083539</v>
      </c>
      <c r="Z11" t="s">
        <v>95</v>
      </c>
      <c r="AA11">
        <v>60</v>
      </c>
      <c r="AB11">
        <v>66</v>
      </c>
      <c r="AC11">
        <v>47.740217212105691</v>
      </c>
      <c r="AD11" t="s">
        <v>181</v>
      </c>
      <c r="AE11">
        <v>18.2</v>
      </c>
      <c r="AF11">
        <v>13669.932834890789</v>
      </c>
      <c r="AG11">
        <v>7.5109521070828507</v>
      </c>
      <c r="AH11">
        <v>2.926138509015493E-2</v>
      </c>
      <c r="AI11" s="7">
        <v>1.3207064479083539</v>
      </c>
    </row>
    <row r="12" spans="1:35" x14ac:dyDescent="0.3">
      <c r="A12" t="s">
        <v>187</v>
      </c>
      <c r="B12">
        <v>8</v>
      </c>
      <c r="C12">
        <v>8.8000000000000007</v>
      </c>
      <c r="D12">
        <v>47.740217212105691</v>
      </c>
      <c r="E12" t="s">
        <v>77</v>
      </c>
      <c r="F12">
        <v>6.4</v>
      </c>
      <c r="G12">
        <v>38873.871499220673</v>
      </c>
      <c r="H12">
        <v>60.740424217532301</v>
      </c>
      <c r="I12">
        <v>2.638803007834176E-2</v>
      </c>
      <c r="J12" s="7">
        <v>29.533450869083591</v>
      </c>
      <c r="N12" t="s">
        <v>188</v>
      </c>
      <c r="O12">
        <v>8</v>
      </c>
      <c r="P12">
        <v>8.8000000000000007</v>
      </c>
      <c r="Q12">
        <v>47.740217212105691</v>
      </c>
      <c r="R12" t="s">
        <v>77</v>
      </c>
      <c r="S12">
        <v>6.4</v>
      </c>
      <c r="T12">
        <v>38873.871499220673</v>
      </c>
      <c r="U12">
        <v>60.740424217532301</v>
      </c>
      <c r="V12">
        <v>2.638803007834176E-2</v>
      </c>
      <c r="W12" s="7">
        <v>29.533450869083591</v>
      </c>
      <c r="Z12" t="s">
        <v>188</v>
      </c>
      <c r="AA12">
        <v>8</v>
      </c>
      <c r="AB12">
        <v>8.8000000000000007</v>
      </c>
      <c r="AC12">
        <v>47.740217212105691</v>
      </c>
      <c r="AD12" t="s">
        <v>77</v>
      </c>
      <c r="AE12">
        <v>6.4</v>
      </c>
      <c r="AF12">
        <v>38873.871499220673</v>
      </c>
      <c r="AG12">
        <v>60.740424217532301</v>
      </c>
      <c r="AH12">
        <v>2.638803007834176E-2</v>
      </c>
      <c r="AI12" s="7">
        <v>29.533450869083591</v>
      </c>
    </row>
    <row r="13" spans="1:35" x14ac:dyDescent="0.3">
      <c r="A13" t="s">
        <v>189</v>
      </c>
      <c r="B13">
        <v>100</v>
      </c>
      <c r="C13">
        <v>110</v>
      </c>
      <c r="D13">
        <v>238.70108606052841</v>
      </c>
      <c r="E13" t="s">
        <v>181</v>
      </c>
      <c r="F13">
        <v>18.2</v>
      </c>
      <c r="G13">
        <v>68349.664174453937</v>
      </c>
      <c r="H13">
        <v>37.554760535414253</v>
      </c>
      <c r="I13">
        <v>2.1806102295865371E-2</v>
      </c>
      <c r="J13" s="7">
        <v>41.008909604994827</v>
      </c>
      <c r="N13" t="s">
        <v>190</v>
      </c>
      <c r="O13">
        <v>100</v>
      </c>
      <c r="P13">
        <v>110</v>
      </c>
      <c r="Q13">
        <v>238.70108606052841</v>
      </c>
      <c r="R13" t="s">
        <v>181</v>
      </c>
      <c r="S13">
        <v>18.2</v>
      </c>
      <c r="T13">
        <v>68349.664174453937</v>
      </c>
      <c r="U13">
        <v>37.554760535414253</v>
      </c>
      <c r="V13">
        <v>2.1806102295865371E-2</v>
      </c>
      <c r="W13" s="7">
        <v>41.008909604994827</v>
      </c>
      <c r="Z13" t="s">
        <v>189</v>
      </c>
      <c r="AA13">
        <v>100</v>
      </c>
      <c r="AB13">
        <v>110</v>
      </c>
      <c r="AC13">
        <v>0</v>
      </c>
      <c r="AD13" t="s">
        <v>181</v>
      </c>
      <c r="AE13">
        <v>18.2</v>
      </c>
      <c r="AF13">
        <v>0</v>
      </c>
      <c r="AG13">
        <v>0</v>
      </c>
      <c r="AH13">
        <v>0</v>
      </c>
      <c r="AI13" s="7">
        <v>0</v>
      </c>
    </row>
    <row r="14" spans="1:35" x14ac:dyDescent="0.3">
      <c r="A14" t="s">
        <v>184</v>
      </c>
      <c r="B14">
        <v>8</v>
      </c>
      <c r="C14">
        <v>8.8000000000000007</v>
      </c>
      <c r="D14">
        <v>47.740217212105691</v>
      </c>
      <c r="E14" t="s">
        <v>77</v>
      </c>
      <c r="F14">
        <v>6.4</v>
      </c>
      <c r="G14">
        <v>38873.871499220673</v>
      </c>
      <c r="H14">
        <v>60.740424217532301</v>
      </c>
      <c r="I14">
        <v>2.638803007834176E-2</v>
      </c>
      <c r="J14" s="7">
        <v>29.533450869083591</v>
      </c>
      <c r="N14" t="s">
        <v>183</v>
      </c>
      <c r="O14">
        <v>8</v>
      </c>
      <c r="P14">
        <v>8.8000000000000007</v>
      </c>
      <c r="Q14">
        <v>47.740217212105691</v>
      </c>
      <c r="R14" t="s">
        <v>77</v>
      </c>
      <c r="S14">
        <v>6.4</v>
      </c>
      <c r="T14">
        <v>38873.871499220673</v>
      </c>
      <c r="U14">
        <v>60.740424217532301</v>
      </c>
      <c r="V14">
        <v>2.638803007834176E-2</v>
      </c>
      <c r="W14" s="7">
        <v>29.533450869083591</v>
      </c>
      <c r="Z14" t="s">
        <v>40</v>
      </c>
      <c r="AA14">
        <v>100</v>
      </c>
      <c r="AB14">
        <v>110</v>
      </c>
      <c r="AC14">
        <v>238.70108606052841</v>
      </c>
      <c r="AD14" t="s">
        <v>178</v>
      </c>
      <c r="AE14">
        <v>20.7</v>
      </c>
      <c r="AF14">
        <v>60094.873815220373</v>
      </c>
      <c r="AG14">
        <v>29.031340007352831</v>
      </c>
      <c r="AH14">
        <v>2.205013920290547E-2</v>
      </c>
      <c r="AI14" s="7">
        <v>21.78796780929979</v>
      </c>
    </row>
    <row r="15" spans="1:35" x14ac:dyDescent="0.3">
      <c r="A15" t="s">
        <v>131</v>
      </c>
      <c r="B15">
        <v>60</v>
      </c>
      <c r="C15">
        <v>66</v>
      </c>
      <c r="D15">
        <v>95.480434424211381</v>
      </c>
      <c r="E15" t="s">
        <v>181</v>
      </c>
      <c r="F15">
        <v>18.2</v>
      </c>
      <c r="G15">
        <v>27339.865669781571</v>
      </c>
      <c r="H15">
        <v>15.0219042141657</v>
      </c>
      <c r="I15">
        <v>2.460579382766977E-2</v>
      </c>
      <c r="J15" s="7">
        <v>4.4423092705944081</v>
      </c>
      <c r="N15" t="s">
        <v>57</v>
      </c>
      <c r="O15">
        <v>60</v>
      </c>
      <c r="P15">
        <v>66</v>
      </c>
      <c r="Q15">
        <v>95.480434424211381</v>
      </c>
      <c r="R15" t="s">
        <v>181</v>
      </c>
      <c r="S15">
        <v>18.2</v>
      </c>
      <c r="T15">
        <v>27339.865669781571</v>
      </c>
      <c r="U15">
        <v>15.0219042141657</v>
      </c>
      <c r="V15">
        <v>2.460579382766977E-2</v>
      </c>
      <c r="W15" s="7">
        <v>4.4423092705944081</v>
      </c>
      <c r="Z15" t="s">
        <v>179</v>
      </c>
      <c r="AA15">
        <v>8</v>
      </c>
      <c r="AB15">
        <v>8.8000000000000007</v>
      </c>
      <c r="AC15">
        <v>47.740217212105691</v>
      </c>
      <c r="AD15" t="s">
        <v>77</v>
      </c>
      <c r="AE15">
        <v>6.4</v>
      </c>
      <c r="AF15">
        <v>38873.871499220673</v>
      </c>
      <c r="AG15">
        <v>60.740424217532301</v>
      </c>
      <c r="AH15">
        <v>2.638803007834176E-2</v>
      </c>
      <c r="AI15" s="7">
        <v>29.533450869083591</v>
      </c>
    </row>
    <row r="16" spans="1:35" x14ac:dyDescent="0.3">
      <c r="A16" t="s">
        <v>186</v>
      </c>
      <c r="B16">
        <v>8</v>
      </c>
      <c r="C16">
        <v>8.8000000000000007</v>
      </c>
      <c r="D16">
        <v>47.740217212105691</v>
      </c>
      <c r="E16" t="s">
        <v>77</v>
      </c>
      <c r="F16">
        <v>6.4</v>
      </c>
      <c r="G16">
        <v>38873.871499220673</v>
      </c>
      <c r="H16">
        <v>60.740424217532301</v>
      </c>
      <c r="I16">
        <v>2.638803007834176E-2</v>
      </c>
      <c r="J16" s="7">
        <v>29.533450869083591</v>
      </c>
      <c r="N16" t="s">
        <v>185</v>
      </c>
      <c r="O16">
        <v>8</v>
      </c>
      <c r="P16">
        <v>8.8000000000000007</v>
      </c>
      <c r="Q16">
        <v>47.740217212105691</v>
      </c>
      <c r="R16" t="s">
        <v>77</v>
      </c>
      <c r="S16">
        <v>6.4</v>
      </c>
      <c r="T16">
        <v>38873.871499220673</v>
      </c>
      <c r="U16">
        <v>60.740424217532301</v>
      </c>
      <c r="V16">
        <v>2.638803007834176E-2</v>
      </c>
      <c r="W16" s="7">
        <v>29.533450869083591</v>
      </c>
      <c r="Z16" t="s">
        <v>42</v>
      </c>
      <c r="AA16">
        <v>60</v>
      </c>
      <c r="AB16">
        <v>66</v>
      </c>
      <c r="AC16">
        <v>190.96086884842279</v>
      </c>
      <c r="AD16" t="s">
        <v>181</v>
      </c>
      <c r="AE16">
        <v>18.2</v>
      </c>
      <c r="AF16">
        <v>54679.73133956315</v>
      </c>
      <c r="AG16">
        <v>30.043808428331399</v>
      </c>
      <c r="AH16">
        <v>2.263555437006692E-2</v>
      </c>
      <c r="AI16" s="7">
        <v>16.346415600721919</v>
      </c>
    </row>
    <row r="17" spans="1:35" x14ac:dyDescent="0.3">
      <c r="A17" t="s">
        <v>95</v>
      </c>
      <c r="B17">
        <v>60</v>
      </c>
      <c r="C17">
        <v>66</v>
      </c>
      <c r="D17">
        <v>47.740217212105691</v>
      </c>
      <c r="E17" t="s">
        <v>181</v>
      </c>
      <c r="F17">
        <v>18.2</v>
      </c>
      <c r="G17">
        <v>13669.932834890789</v>
      </c>
      <c r="H17">
        <v>7.5109521070828507</v>
      </c>
      <c r="I17">
        <v>2.926138509015493E-2</v>
      </c>
      <c r="J17" s="7">
        <v>1.3207064479083539</v>
      </c>
      <c r="N17" t="s">
        <v>103</v>
      </c>
      <c r="O17">
        <v>60</v>
      </c>
      <c r="P17">
        <v>66</v>
      </c>
      <c r="Q17">
        <v>47.740217212105691</v>
      </c>
      <c r="R17" t="s">
        <v>181</v>
      </c>
      <c r="S17">
        <v>18.2</v>
      </c>
      <c r="T17">
        <v>13669.932834890789</v>
      </c>
      <c r="U17">
        <v>7.5109521070828507</v>
      </c>
      <c r="V17">
        <v>2.926138509015493E-2</v>
      </c>
      <c r="W17" s="7">
        <v>1.3207064479083539</v>
      </c>
      <c r="Z17" t="s">
        <v>97</v>
      </c>
      <c r="AA17">
        <v>8</v>
      </c>
      <c r="AB17">
        <v>8.8000000000000007</v>
      </c>
      <c r="AC17">
        <v>47.740217212105691</v>
      </c>
      <c r="AD17" t="s">
        <v>77</v>
      </c>
      <c r="AE17">
        <v>6.4</v>
      </c>
      <c r="AF17">
        <v>38873.871499220673</v>
      </c>
      <c r="AG17">
        <v>60.740424217532301</v>
      </c>
      <c r="AH17">
        <v>2.638803007834176E-2</v>
      </c>
      <c r="AI17" s="7">
        <v>29.533450869083591</v>
      </c>
    </row>
    <row r="18" spans="1:35" x14ac:dyDescent="0.3">
      <c r="A18" t="s">
        <v>188</v>
      </c>
      <c r="B18">
        <v>8</v>
      </c>
      <c r="C18">
        <v>8.8000000000000007</v>
      </c>
      <c r="D18">
        <v>47.740217212105691</v>
      </c>
      <c r="E18" t="s">
        <v>77</v>
      </c>
      <c r="F18">
        <v>6.4</v>
      </c>
      <c r="G18">
        <v>38873.871499220673</v>
      </c>
      <c r="H18">
        <v>60.740424217532301</v>
      </c>
      <c r="I18">
        <v>2.638803007834176E-2</v>
      </c>
      <c r="J18" s="7">
        <v>29.533450869083591</v>
      </c>
      <c r="N18" t="s">
        <v>187</v>
      </c>
      <c r="O18">
        <v>8</v>
      </c>
      <c r="P18">
        <v>8.8000000000000007</v>
      </c>
      <c r="Q18">
        <v>47.740217212105691</v>
      </c>
      <c r="R18" t="s">
        <v>77</v>
      </c>
      <c r="S18">
        <v>6.4</v>
      </c>
      <c r="T18">
        <v>38873.871499220673</v>
      </c>
      <c r="U18">
        <v>60.740424217532301</v>
      </c>
      <c r="V18">
        <v>2.638803007834176E-2</v>
      </c>
      <c r="W18" s="7">
        <v>29.533450869083591</v>
      </c>
      <c r="Z18" t="s">
        <v>44</v>
      </c>
      <c r="AA18">
        <v>60</v>
      </c>
      <c r="AB18">
        <v>66</v>
      </c>
      <c r="AC18">
        <v>143.22065163631709</v>
      </c>
      <c r="AD18" t="s">
        <v>181</v>
      </c>
      <c r="AE18">
        <v>18.2</v>
      </c>
      <c r="AF18">
        <v>41009.79850467237</v>
      </c>
      <c r="AG18">
        <v>22.532856321248559</v>
      </c>
      <c r="AH18">
        <v>2.2233844603093151E-2</v>
      </c>
      <c r="AI18" s="7">
        <v>9.0316790045183168</v>
      </c>
    </row>
    <row r="19" spans="1:35" x14ac:dyDescent="0.3">
      <c r="A19" t="s">
        <v>191</v>
      </c>
      <c r="B19">
        <v>60</v>
      </c>
      <c r="C19">
        <v>66</v>
      </c>
      <c r="D19">
        <v>95.480434424211381</v>
      </c>
      <c r="E19" t="s">
        <v>181</v>
      </c>
      <c r="F19">
        <v>18.2</v>
      </c>
      <c r="G19">
        <v>27339.865669781571</v>
      </c>
      <c r="H19">
        <v>15.0219042141657</v>
      </c>
      <c r="I19">
        <v>2.460579382766977E-2</v>
      </c>
      <c r="J19" s="7">
        <v>4.4423092705944081</v>
      </c>
      <c r="N19" t="s">
        <v>129</v>
      </c>
      <c r="O19">
        <v>60</v>
      </c>
      <c r="P19">
        <v>66</v>
      </c>
      <c r="Q19">
        <v>95.480434424211381</v>
      </c>
      <c r="R19" t="s">
        <v>181</v>
      </c>
      <c r="S19">
        <v>18.2</v>
      </c>
      <c r="T19">
        <v>27339.865669781571</v>
      </c>
      <c r="U19">
        <v>15.0219042141657</v>
      </c>
      <c r="V19">
        <v>2.460579382766977E-2</v>
      </c>
      <c r="W19" s="7">
        <v>4.4423092705944081</v>
      </c>
      <c r="Z19" t="s">
        <v>183</v>
      </c>
      <c r="AA19">
        <v>8</v>
      </c>
      <c r="AB19">
        <v>8.8000000000000007</v>
      </c>
      <c r="AC19">
        <v>47.740217212105691</v>
      </c>
      <c r="AD19" t="s">
        <v>77</v>
      </c>
      <c r="AE19">
        <v>6.4</v>
      </c>
      <c r="AF19">
        <v>38873.871499220673</v>
      </c>
      <c r="AG19">
        <v>60.740424217532301</v>
      </c>
      <c r="AH19">
        <v>2.638803007834176E-2</v>
      </c>
      <c r="AI19" s="7">
        <v>29.533450869083591</v>
      </c>
    </row>
    <row r="20" spans="1:35" x14ac:dyDescent="0.3">
      <c r="A20" t="s">
        <v>182</v>
      </c>
      <c r="B20">
        <v>8</v>
      </c>
      <c r="C20">
        <v>8.8000000000000007</v>
      </c>
      <c r="D20">
        <v>47.740217212105691</v>
      </c>
      <c r="E20" t="s">
        <v>77</v>
      </c>
      <c r="F20">
        <v>6.4</v>
      </c>
      <c r="G20">
        <v>38873.871499220673</v>
      </c>
      <c r="H20">
        <v>60.740424217532301</v>
      </c>
      <c r="I20">
        <v>2.638803007834176E-2</v>
      </c>
      <c r="J20" s="7">
        <v>29.533450869083591</v>
      </c>
      <c r="N20" t="s">
        <v>97</v>
      </c>
      <c r="O20">
        <v>8</v>
      </c>
      <c r="P20">
        <v>8.8000000000000007</v>
      </c>
      <c r="Q20">
        <v>47.740217212105691</v>
      </c>
      <c r="R20" t="s">
        <v>77</v>
      </c>
      <c r="S20">
        <v>6.4</v>
      </c>
      <c r="T20">
        <v>38873.871499220673</v>
      </c>
      <c r="U20">
        <v>60.740424217532301</v>
      </c>
      <c r="V20">
        <v>2.638803007834176E-2</v>
      </c>
      <c r="W20" s="7">
        <v>29.533450869083591</v>
      </c>
      <c r="Z20" t="s">
        <v>57</v>
      </c>
      <c r="AA20">
        <v>60</v>
      </c>
      <c r="AB20">
        <v>66</v>
      </c>
      <c r="AC20">
        <v>95.480434424211381</v>
      </c>
      <c r="AD20" t="s">
        <v>181</v>
      </c>
      <c r="AE20">
        <v>18.2</v>
      </c>
      <c r="AF20">
        <v>27339.865669781571</v>
      </c>
      <c r="AG20">
        <v>15.0219042141657</v>
      </c>
      <c r="AH20">
        <v>2.460579382766977E-2</v>
      </c>
      <c r="AI20" s="7">
        <v>4.4423092705944081</v>
      </c>
    </row>
    <row r="21" spans="1:35" x14ac:dyDescent="0.3">
      <c r="A21" t="s">
        <v>192</v>
      </c>
      <c r="B21">
        <v>60</v>
      </c>
      <c r="C21">
        <v>66</v>
      </c>
      <c r="D21">
        <v>47.740217212105691</v>
      </c>
      <c r="E21" t="s">
        <v>181</v>
      </c>
      <c r="F21">
        <v>18.2</v>
      </c>
      <c r="G21">
        <v>13669.932834890789</v>
      </c>
      <c r="H21">
        <v>7.5109521070828507</v>
      </c>
      <c r="I21">
        <v>2.926138509015493E-2</v>
      </c>
      <c r="J21" s="7">
        <v>1.3207064479083539</v>
      </c>
      <c r="N21" t="s">
        <v>106</v>
      </c>
      <c r="O21">
        <v>60</v>
      </c>
      <c r="P21">
        <v>66</v>
      </c>
      <c r="Q21">
        <v>47.740217212105691</v>
      </c>
      <c r="R21" t="s">
        <v>181</v>
      </c>
      <c r="S21">
        <v>18.2</v>
      </c>
      <c r="T21">
        <v>13669.932834890789</v>
      </c>
      <c r="U21">
        <v>7.5109521070828507</v>
      </c>
      <c r="V21">
        <v>2.926138509015493E-2</v>
      </c>
      <c r="W21" s="7">
        <v>1.3207064479083539</v>
      </c>
      <c r="Z21" t="s">
        <v>185</v>
      </c>
      <c r="AA21">
        <v>8</v>
      </c>
      <c r="AB21">
        <v>8.8000000000000007</v>
      </c>
      <c r="AC21">
        <v>47.740217212105691</v>
      </c>
      <c r="AD21" t="s">
        <v>77</v>
      </c>
      <c r="AE21">
        <v>6.4</v>
      </c>
      <c r="AF21">
        <v>38873.871499220673</v>
      </c>
      <c r="AG21">
        <v>60.740424217532301</v>
      </c>
      <c r="AH21">
        <v>2.638803007834176E-2</v>
      </c>
      <c r="AI21" s="7">
        <v>29.533450869083591</v>
      </c>
    </row>
    <row r="22" spans="1:35" x14ac:dyDescent="0.3">
      <c r="A22" t="s">
        <v>180</v>
      </c>
      <c r="B22">
        <v>8</v>
      </c>
      <c r="C22">
        <v>8.8000000000000007</v>
      </c>
      <c r="D22">
        <v>47.740217212105691</v>
      </c>
      <c r="E22" t="s">
        <v>77</v>
      </c>
      <c r="F22">
        <v>6.4</v>
      </c>
      <c r="G22">
        <v>38873.871499220673</v>
      </c>
      <c r="H22">
        <v>60.740424217532301</v>
      </c>
      <c r="I22">
        <v>2.638803007834176E-2</v>
      </c>
      <c r="J22" s="7">
        <v>29.533450869083591</v>
      </c>
      <c r="N22" t="s">
        <v>179</v>
      </c>
      <c r="O22">
        <v>8</v>
      </c>
      <c r="P22">
        <v>8.8000000000000007</v>
      </c>
      <c r="Q22">
        <v>47.740217212105691</v>
      </c>
      <c r="R22" t="s">
        <v>77</v>
      </c>
      <c r="S22">
        <v>6.4</v>
      </c>
      <c r="T22">
        <v>38873.871499220673</v>
      </c>
      <c r="U22">
        <v>60.740424217532301</v>
      </c>
      <c r="V22">
        <v>2.638803007834176E-2</v>
      </c>
      <c r="W22" s="7">
        <v>29.533450869083591</v>
      </c>
      <c r="Z22" t="s">
        <v>103</v>
      </c>
      <c r="AA22">
        <v>60</v>
      </c>
      <c r="AB22">
        <v>66</v>
      </c>
      <c r="AC22">
        <v>47.740217212105691</v>
      </c>
      <c r="AD22" t="s">
        <v>181</v>
      </c>
      <c r="AE22">
        <v>18.2</v>
      </c>
      <c r="AF22">
        <v>13669.932834890789</v>
      </c>
      <c r="AG22">
        <v>7.5109521070828507</v>
      </c>
      <c r="AH22">
        <v>2.926138509015493E-2</v>
      </c>
      <c r="AI22" s="7">
        <v>1.3207064479083539</v>
      </c>
    </row>
    <row r="23" spans="1:35" x14ac:dyDescent="0.3">
      <c r="A23" t="s">
        <v>67</v>
      </c>
      <c r="B23">
        <v>100</v>
      </c>
      <c r="C23">
        <v>110</v>
      </c>
      <c r="D23">
        <v>0</v>
      </c>
      <c r="E23" t="s">
        <v>178</v>
      </c>
      <c r="F23">
        <v>20.7</v>
      </c>
      <c r="G23">
        <v>0</v>
      </c>
      <c r="H23">
        <v>0</v>
      </c>
      <c r="I23">
        <v>0</v>
      </c>
      <c r="J23">
        <v>0</v>
      </c>
      <c r="N23" t="s">
        <v>193</v>
      </c>
      <c r="O23">
        <v>100</v>
      </c>
      <c r="P23">
        <v>110</v>
      </c>
      <c r="Q23">
        <v>0</v>
      </c>
      <c r="R23" t="s">
        <v>178</v>
      </c>
      <c r="S23">
        <v>20.7</v>
      </c>
      <c r="T23">
        <v>0</v>
      </c>
      <c r="U23">
        <v>0</v>
      </c>
      <c r="V23">
        <v>0</v>
      </c>
      <c r="W23" s="7">
        <v>0</v>
      </c>
      <c r="Z23" t="s">
        <v>187</v>
      </c>
      <c r="AA23">
        <v>8</v>
      </c>
      <c r="AB23">
        <v>8.8000000000000007</v>
      </c>
      <c r="AC23">
        <v>47.740217212105691</v>
      </c>
      <c r="AD23" t="s">
        <v>77</v>
      </c>
      <c r="AE23">
        <v>6.4</v>
      </c>
      <c r="AF23">
        <v>38873.871499220673</v>
      </c>
      <c r="AG23">
        <v>60.740424217532301</v>
      </c>
      <c r="AH23">
        <v>2.638803007834176E-2</v>
      </c>
      <c r="AI23" s="7">
        <v>29.533450869083591</v>
      </c>
    </row>
    <row r="25" spans="1:35" x14ac:dyDescent="0.3">
      <c r="AD25" t="s">
        <v>178</v>
      </c>
      <c r="AE25">
        <f>SUM(AA3+AA14)</f>
        <v>200</v>
      </c>
    </row>
    <row r="26" spans="1:35" x14ac:dyDescent="0.3">
      <c r="AD26" t="s">
        <v>181</v>
      </c>
      <c r="AE26">
        <f>AA5+AA7+AA9+AA11+AA13+AA16+AA18+AA20+AA22</f>
        <v>580</v>
      </c>
    </row>
    <row r="27" spans="1:35" x14ac:dyDescent="0.3">
      <c r="AD27" t="s">
        <v>77</v>
      </c>
      <c r="AE27">
        <f>80</f>
        <v>80</v>
      </c>
    </row>
    <row r="28" spans="1:35" x14ac:dyDescent="0.3">
      <c r="AE28">
        <f>SUM(AE25:AE27)</f>
        <v>860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Расходы</vt:lpstr>
      <vt:lpstr>Котельная</vt:lpstr>
      <vt:lpstr>СНД</vt:lpstr>
      <vt:lpstr>СВД</vt:lpstr>
      <vt:lpstr>Дом</vt:lpstr>
      <vt:lpstr>Квартал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Егор Мясоедов</cp:lastModifiedBy>
  <dcterms:created xsi:type="dcterms:W3CDTF">2015-06-05T18:19:34Z</dcterms:created>
  <dcterms:modified xsi:type="dcterms:W3CDTF">2021-03-20T12:29:31Z</dcterms:modified>
</cp:coreProperties>
</file>