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Hugo\Dropbox\DATA_ANALYSIS\Porcine_study_EcN_june2021_trimmed\qPCR 12-nov-2020 to correlate with NGS\"/>
    </mc:Choice>
  </mc:AlternateContent>
  <xr:revisionPtr revIDLastSave="0" documentId="8_{3F266188-6E1E-4C72-B604-188F6F4054B1}" xr6:coauthVersionLast="47" xr6:coauthVersionMax="47" xr10:uidLastSave="{00000000-0000-0000-0000-000000000000}"/>
  <bookViews>
    <workbookView xWindow="-120" yWindow="-120" windowWidth="29040" windowHeight="15840" xr2:uid="{6A533666-1F61-49AE-88EF-F0AD5531758C}"/>
  </bookViews>
  <sheets>
    <sheet name="Plate setup" sheetId="5" r:id="rId1"/>
    <sheet name="raw results" sheetId="3" r:id="rId2"/>
    <sheet name="plate results ct 31" sheetId="2" r:id="rId3"/>
    <sheet name="plate result ct 33" sheetId="6" r:id="rId4"/>
    <sheet name="plate result ct 35" sheetId="7" r:id="rId5"/>
    <sheet name="plate result ct 37" sheetId="9" r:id="rId6"/>
    <sheet name="plate result ct 39"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1" i="10" l="1"/>
  <c r="M51" i="10"/>
  <c r="R50" i="10"/>
  <c r="M50" i="10"/>
  <c r="R49" i="10"/>
  <c r="M49" i="10"/>
  <c r="R48" i="10"/>
  <c r="M48" i="10"/>
  <c r="R47" i="10"/>
  <c r="M47" i="10"/>
  <c r="R46" i="10"/>
  <c r="M46" i="10"/>
  <c r="R45" i="10"/>
  <c r="M45" i="10"/>
  <c r="AH39" i="10"/>
  <c r="AG39" i="10"/>
  <c r="AF39" i="10"/>
  <c r="AE39" i="10"/>
  <c r="AD39" i="10"/>
  <c r="AC39" i="10"/>
  <c r="AB39" i="10"/>
  <c r="AA39" i="10"/>
  <c r="Z39" i="10"/>
  <c r="Y39" i="10"/>
  <c r="X39" i="10"/>
  <c r="W39" i="10"/>
  <c r="V39" i="10"/>
  <c r="U39" i="10"/>
  <c r="T39" i="10"/>
  <c r="S39" i="10"/>
  <c r="R39" i="10"/>
  <c r="Q39" i="10"/>
  <c r="P39" i="10"/>
  <c r="O39" i="10"/>
  <c r="N39" i="10"/>
  <c r="M39" i="10"/>
  <c r="L39" i="10"/>
  <c r="K39" i="10"/>
  <c r="AH38" i="10"/>
  <c r="AG38" i="10"/>
  <c r="AF38" i="10"/>
  <c r="AE38" i="10"/>
  <c r="AD38" i="10"/>
  <c r="AC38" i="10"/>
  <c r="AB38" i="10"/>
  <c r="AA38" i="10"/>
  <c r="Z38" i="10"/>
  <c r="Y38" i="10"/>
  <c r="X38" i="10"/>
  <c r="W38" i="10"/>
  <c r="V38" i="10"/>
  <c r="U38" i="10"/>
  <c r="T38" i="10"/>
  <c r="S38" i="10"/>
  <c r="R38" i="10"/>
  <c r="Q38" i="10"/>
  <c r="P38" i="10"/>
  <c r="O38" i="10"/>
  <c r="N38" i="10"/>
  <c r="M38" i="10"/>
  <c r="L38" i="10"/>
  <c r="K38" i="10"/>
  <c r="AH37" i="10"/>
  <c r="AG37" i="10"/>
  <c r="AF37" i="10"/>
  <c r="AE37" i="10"/>
  <c r="AD37" i="10"/>
  <c r="AC37" i="10"/>
  <c r="AB37" i="10"/>
  <c r="AA37" i="10"/>
  <c r="Z37" i="10"/>
  <c r="Y37" i="10"/>
  <c r="X37" i="10"/>
  <c r="W37" i="10"/>
  <c r="V37" i="10"/>
  <c r="U37" i="10"/>
  <c r="T37" i="10"/>
  <c r="S37" i="10"/>
  <c r="R37" i="10"/>
  <c r="Q37" i="10"/>
  <c r="P37" i="10"/>
  <c r="O37" i="10"/>
  <c r="N37" i="10"/>
  <c r="M37" i="10"/>
  <c r="L37" i="10"/>
  <c r="K37"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AH35" i="10"/>
  <c r="AG35" i="10"/>
  <c r="AF35" i="10"/>
  <c r="AE35" i="10"/>
  <c r="AD35" i="10"/>
  <c r="AC35" i="10"/>
  <c r="AB35" i="10"/>
  <c r="AA35" i="10"/>
  <c r="Z35" i="10"/>
  <c r="Y35" i="10"/>
  <c r="X35" i="10"/>
  <c r="W35" i="10"/>
  <c r="V35" i="10"/>
  <c r="U35" i="10"/>
  <c r="T35" i="10"/>
  <c r="S35" i="10"/>
  <c r="R35" i="10"/>
  <c r="Q35" i="10"/>
  <c r="P35" i="10"/>
  <c r="O35" i="10"/>
  <c r="N35" i="10"/>
  <c r="M35" i="10"/>
  <c r="L35" i="10"/>
  <c r="K35" i="10"/>
  <c r="AH34" i="10"/>
  <c r="AG34" i="10"/>
  <c r="AF34" i="10"/>
  <c r="AE34" i="10"/>
  <c r="AD34" i="10"/>
  <c r="AC34" i="10"/>
  <c r="AB34" i="10"/>
  <c r="AA34" i="10"/>
  <c r="Z34" i="10"/>
  <c r="Y34" i="10"/>
  <c r="X34" i="10"/>
  <c r="W34" i="10"/>
  <c r="V34" i="10"/>
  <c r="U34" i="10"/>
  <c r="T34" i="10"/>
  <c r="S34" i="10"/>
  <c r="R34" i="10"/>
  <c r="Q34" i="10"/>
  <c r="P34" i="10"/>
  <c r="O34" i="10"/>
  <c r="N34" i="10"/>
  <c r="M34" i="10"/>
  <c r="L34" i="10"/>
  <c r="K34" i="10"/>
  <c r="AH33" i="10"/>
  <c r="AG33" i="10"/>
  <c r="AF33" i="10"/>
  <c r="AE33" i="10"/>
  <c r="AD33" i="10"/>
  <c r="AC33" i="10"/>
  <c r="AB33" i="10"/>
  <c r="AA33" i="10"/>
  <c r="Z33" i="10"/>
  <c r="Y33" i="10"/>
  <c r="X33" i="10"/>
  <c r="W33" i="10"/>
  <c r="V33" i="10"/>
  <c r="U33" i="10"/>
  <c r="T33" i="10"/>
  <c r="S33" i="10"/>
  <c r="R33" i="10"/>
  <c r="Q33" i="10"/>
  <c r="P33" i="10"/>
  <c r="O33" i="10"/>
  <c r="N33" i="10"/>
  <c r="M33" i="10"/>
  <c r="L33" i="10"/>
  <c r="K33" i="10"/>
  <c r="AH32" i="10"/>
  <c r="AG32" i="10"/>
  <c r="AF32" i="10"/>
  <c r="AE32" i="10"/>
  <c r="AD32" i="10"/>
  <c r="AC32" i="10"/>
  <c r="AB32" i="10"/>
  <c r="AA32" i="10"/>
  <c r="Z32" i="10"/>
  <c r="Y32" i="10"/>
  <c r="X32" i="10"/>
  <c r="W32" i="10"/>
  <c r="V32" i="10"/>
  <c r="U32" i="10"/>
  <c r="T32" i="10"/>
  <c r="S32" i="10"/>
  <c r="R32" i="10"/>
  <c r="Q32" i="10"/>
  <c r="P32" i="10"/>
  <c r="O32" i="10"/>
  <c r="N32" i="10"/>
  <c r="M32" i="10"/>
  <c r="L32" i="10"/>
  <c r="K32" i="10"/>
  <c r="AH31" i="10"/>
  <c r="AG31" i="10"/>
  <c r="AF31" i="10"/>
  <c r="AE31" i="10"/>
  <c r="AD31" i="10"/>
  <c r="AC31" i="10"/>
  <c r="AB31" i="10"/>
  <c r="AA31" i="10"/>
  <c r="Z31" i="10"/>
  <c r="Y31" i="10"/>
  <c r="X31" i="10"/>
  <c r="W31" i="10"/>
  <c r="V31" i="10"/>
  <c r="U31" i="10"/>
  <c r="T31" i="10"/>
  <c r="S31" i="10"/>
  <c r="R31" i="10"/>
  <c r="Q31" i="10"/>
  <c r="P31" i="10"/>
  <c r="O31" i="10"/>
  <c r="N31" i="10"/>
  <c r="M31" i="10"/>
  <c r="L31" i="10"/>
  <c r="K31" i="10"/>
  <c r="AH30" i="10"/>
  <c r="AG30" i="10"/>
  <c r="AF30" i="10"/>
  <c r="AE30" i="10"/>
  <c r="AD30" i="10"/>
  <c r="AC30" i="10"/>
  <c r="AB30" i="10"/>
  <c r="AA30" i="10"/>
  <c r="Z30" i="10"/>
  <c r="Y30" i="10"/>
  <c r="X30" i="10"/>
  <c r="W30" i="10"/>
  <c r="V30" i="10"/>
  <c r="U30" i="10"/>
  <c r="T30" i="10"/>
  <c r="S30" i="10"/>
  <c r="R30" i="10"/>
  <c r="Q30" i="10"/>
  <c r="P30" i="10"/>
  <c r="O30" i="10"/>
  <c r="N30" i="10"/>
  <c r="M30" i="10"/>
  <c r="L30" i="10"/>
  <c r="K30" i="10"/>
  <c r="F30" i="10"/>
  <c r="AH29" i="10"/>
  <c r="AG29" i="10"/>
  <c r="AF29" i="10"/>
  <c r="AE29" i="10"/>
  <c r="AD29" i="10"/>
  <c r="AC29" i="10"/>
  <c r="AB29" i="10"/>
  <c r="AA29" i="10"/>
  <c r="Z29" i="10"/>
  <c r="Y29" i="10"/>
  <c r="X29" i="10"/>
  <c r="W29" i="10"/>
  <c r="V29" i="10"/>
  <c r="U29" i="10"/>
  <c r="T29" i="10"/>
  <c r="S29" i="10"/>
  <c r="R29" i="10"/>
  <c r="Q29" i="10"/>
  <c r="P29" i="10"/>
  <c r="O29" i="10"/>
  <c r="N29" i="10"/>
  <c r="M29" i="10"/>
  <c r="L29" i="10"/>
  <c r="K29" i="10"/>
  <c r="AH28" i="10"/>
  <c r="AG28" i="10"/>
  <c r="AF28" i="10"/>
  <c r="AE28" i="10"/>
  <c r="AD28" i="10"/>
  <c r="AC28" i="10"/>
  <c r="AB28" i="10"/>
  <c r="AA28" i="10"/>
  <c r="Z28" i="10"/>
  <c r="Y28" i="10"/>
  <c r="X28" i="10"/>
  <c r="W28" i="10"/>
  <c r="V28" i="10"/>
  <c r="U28" i="10"/>
  <c r="T28" i="10"/>
  <c r="S28" i="10"/>
  <c r="R28" i="10"/>
  <c r="Q28" i="10"/>
  <c r="P28" i="10"/>
  <c r="O28" i="10"/>
  <c r="N28" i="10"/>
  <c r="M28" i="10"/>
  <c r="L28" i="10"/>
  <c r="K28" i="10"/>
  <c r="AH27" i="10"/>
  <c r="AG27" i="10"/>
  <c r="AF27" i="10"/>
  <c r="AE27" i="10"/>
  <c r="AD27" i="10"/>
  <c r="AC27" i="10"/>
  <c r="AB27" i="10"/>
  <c r="AA27" i="10"/>
  <c r="Z27" i="10"/>
  <c r="Y27" i="10"/>
  <c r="X27" i="10"/>
  <c r="W27" i="10"/>
  <c r="V27" i="10"/>
  <c r="U27" i="10"/>
  <c r="T27" i="10"/>
  <c r="S27" i="10"/>
  <c r="R27" i="10"/>
  <c r="Q27" i="10"/>
  <c r="P27" i="10"/>
  <c r="O27" i="10"/>
  <c r="N27" i="10"/>
  <c r="M27" i="10"/>
  <c r="L27" i="10"/>
  <c r="K27" i="10"/>
  <c r="AH26" i="10"/>
  <c r="AG26" i="10"/>
  <c r="AF26" i="10"/>
  <c r="AE26" i="10"/>
  <c r="AD26" i="10"/>
  <c r="AC26" i="10"/>
  <c r="AB26" i="10"/>
  <c r="AA26" i="10"/>
  <c r="Z26" i="10"/>
  <c r="Y26" i="10"/>
  <c r="X26" i="10"/>
  <c r="W26" i="10"/>
  <c r="V26" i="10"/>
  <c r="U26" i="10"/>
  <c r="T26" i="10"/>
  <c r="S26" i="10"/>
  <c r="R26" i="10"/>
  <c r="Q26" i="10"/>
  <c r="P26" i="10"/>
  <c r="O26" i="10"/>
  <c r="N26" i="10"/>
  <c r="M26" i="10"/>
  <c r="L26" i="10"/>
  <c r="K26" i="10"/>
  <c r="AH25" i="10"/>
  <c r="AG25" i="10"/>
  <c r="AF25" i="10"/>
  <c r="AE25" i="10"/>
  <c r="AD25" i="10"/>
  <c r="AC25" i="10"/>
  <c r="AB25" i="10"/>
  <c r="AA25" i="10"/>
  <c r="Z25" i="10"/>
  <c r="Y25" i="10"/>
  <c r="X25" i="10"/>
  <c r="W25" i="10"/>
  <c r="V25" i="10"/>
  <c r="U25" i="10"/>
  <c r="T25" i="10"/>
  <c r="S25" i="10"/>
  <c r="R25" i="10"/>
  <c r="Q25" i="10"/>
  <c r="P25" i="10"/>
  <c r="O25" i="10"/>
  <c r="N25" i="10"/>
  <c r="M25" i="10"/>
  <c r="L25" i="10"/>
  <c r="K25" i="10"/>
  <c r="AH24" i="10"/>
  <c r="AG24" i="10"/>
  <c r="AF24" i="10"/>
  <c r="AE24" i="10"/>
  <c r="AD24" i="10"/>
  <c r="AC24" i="10"/>
  <c r="AB24" i="10"/>
  <c r="AA24" i="10"/>
  <c r="Z24" i="10"/>
  <c r="Y24" i="10"/>
  <c r="X24" i="10"/>
  <c r="W24" i="10"/>
  <c r="V24" i="10"/>
  <c r="U24" i="10"/>
  <c r="T24" i="10"/>
  <c r="S24" i="10"/>
  <c r="R24" i="10"/>
  <c r="Q24" i="10"/>
  <c r="P24" i="10"/>
  <c r="O24" i="10"/>
  <c r="N24" i="10"/>
  <c r="M24" i="10"/>
  <c r="L24" i="10"/>
  <c r="K24" i="10"/>
  <c r="R51" i="9"/>
  <c r="M51" i="9"/>
  <c r="R50" i="9"/>
  <c r="M50" i="9"/>
  <c r="R49" i="9"/>
  <c r="M49" i="9"/>
  <c r="R48" i="9"/>
  <c r="M48" i="9"/>
  <c r="R47" i="9"/>
  <c r="M47" i="9"/>
  <c r="R46" i="9"/>
  <c r="M46" i="9"/>
  <c r="R45" i="9"/>
  <c r="M45" i="9"/>
  <c r="AH39" i="9"/>
  <c r="AG39" i="9"/>
  <c r="AF39" i="9"/>
  <c r="AE39" i="9"/>
  <c r="AD39" i="9"/>
  <c r="AC39" i="9"/>
  <c r="AB39" i="9"/>
  <c r="AA39" i="9"/>
  <c r="Z39" i="9"/>
  <c r="Y39" i="9"/>
  <c r="X39" i="9"/>
  <c r="W39" i="9"/>
  <c r="V39" i="9"/>
  <c r="U39" i="9"/>
  <c r="T39" i="9"/>
  <c r="S39" i="9"/>
  <c r="R39" i="9"/>
  <c r="Q39" i="9"/>
  <c r="P39" i="9"/>
  <c r="O39" i="9"/>
  <c r="N39" i="9"/>
  <c r="M39" i="9"/>
  <c r="L39" i="9"/>
  <c r="K39" i="9"/>
  <c r="AH38" i="9"/>
  <c r="AG38" i="9"/>
  <c r="AF38" i="9"/>
  <c r="AE38" i="9"/>
  <c r="AD38" i="9"/>
  <c r="AC38" i="9"/>
  <c r="AB38" i="9"/>
  <c r="AA38" i="9"/>
  <c r="Z38" i="9"/>
  <c r="Y38" i="9"/>
  <c r="X38" i="9"/>
  <c r="W38" i="9"/>
  <c r="V38" i="9"/>
  <c r="U38" i="9"/>
  <c r="T38" i="9"/>
  <c r="S38" i="9"/>
  <c r="R38" i="9"/>
  <c r="Q38" i="9"/>
  <c r="P38" i="9"/>
  <c r="O38" i="9"/>
  <c r="N38" i="9"/>
  <c r="M38" i="9"/>
  <c r="L38" i="9"/>
  <c r="K38" i="9"/>
  <c r="AH37" i="9"/>
  <c r="AG37" i="9"/>
  <c r="AF37" i="9"/>
  <c r="AE37" i="9"/>
  <c r="AD37" i="9"/>
  <c r="AC37" i="9"/>
  <c r="AB37" i="9"/>
  <c r="AA37" i="9"/>
  <c r="Z37" i="9"/>
  <c r="Y37" i="9"/>
  <c r="X37" i="9"/>
  <c r="W37" i="9"/>
  <c r="V37" i="9"/>
  <c r="U37" i="9"/>
  <c r="T37" i="9"/>
  <c r="S37" i="9"/>
  <c r="R37" i="9"/>
  <c r="Q37" i="9"/>
  <c r="P37" i="9"/>
  <c r="O37" i="9"/>
  <c r="N37" i="9"/>
  <c r="M37" i="9"/>
  <c r="L37" i="9"/>
  <c r="K37" i="9"/>
  <c r="AH36" i="9"/>
  <c r="AG36" i="9"/>
  <c r="AF36" i="9"/>
  <c r="AE36" i="9"/>
  <c r="AD36" i="9"/>
  <c r="AC36" i="9"/>
  <c r="AB36" i="9"/>
  <c r="AA36" i="9"/>
  <c r="Z36" i="9"/>
  <c r="Y36" i="9"/>
  <c r="X36" i="9"/>
  <c r="W36" i="9"/>
  <c r="V36" i="9"/>
  <c r="U36" i="9"/>
  <c r="T36" i="9"/>
  <c r="S36" i="9"/>
  <c r="R36" i="9"/>
  <c r="Q36" i="9"/>
  <c r="P36" i="9"/>
  <c r="O36" i="9"/>
  <c r="N36" i="9"/>
  <c r="M36" i="9"/>
  <c r="L36" i="9"/>
  <c r="K36" i="9"/>
  <c r="AH35" i="9"/>
  <c r="AG35" i="9"/>
  <c r="AF35" i="9"/>
  <c r="AE35" i="9"/>
  <c r="AD35" i="9"/>
  <c r="AC35" i="9"/>
  <c r="AB35" i="9"/>
  <c r="AA35" i="9"/>
  <c r="Z35" i="9"/>
  <c r="Y35" i="9"/>
  <c r="X35" i="9"/>
  <c r="W35" i="9"/>
  <c r="V35" i="9"/>
  <c r="U35" i="9"/>
  <c r="T35" i="9"/>
  <c r="S35" i="9"/>
  <c r="R35" i="9"/>
  <c r="Q35" i="9"/>
  <c r="P35" i="9"/>
  <c r="O35" i="9"/>
  <c r="N35" i="9"/>
  <c r="M35" i="9"/>
  <c r="L35" i="9"/>
  <c r="K35" i="9"/>
  <c r="AH34" i="9"/>
  <c r="AG34" i="9"/>
  <c r="AF34" i="9"/>
  <c r="AE34" i="9"/>
  <c r="AD34" i="9"/>
  <c r="AC34" i="9"/>
  <c r="AB34" i="9"/>
  <c r="AA34" i="9"/>
  <c r="Z34" i="9"/>
  <c r="Y34" i="9"/>
  <c r="X34" i="9"/>
  <c r="W34" i="9"/>
  <c r="V34" i="9"/>
  <c r="U34" i="9"/>
  <c r="T34" i="9"/>
  <c r="S34" i="9"/>
  <c r="R34" i="9"/>
  <c r="Q34" i="9"/>
  <c r="P34" i="9"/>
  <c r="O34" i="9"/>
  <c r="N34" i="9"/>
  <c r="M34" i="9"/>
  <c r="L34" i="9"/>
  <c r="K34" i="9"/>
  <c r="AH33" i="9"/>
  <c r="AG33" i="9"/>
  <c r="AF33" i="9"/>
  <c r="AE33" i="9"/>
  <c r="AD33" i="9"/>
  <c r="AC33" i="9"/>
  <c r="AB33" i="9"/>
  <c r="AA33" i="9"/>
  <c r="Z33" i="9"/>
  <c r="Y33" i="9"/>
  <c r="X33" i="9"/>
  <c r="W33" i="9"/>
  <c r="V33" i="9"/>
  <c r="U33" i="9"/>
  <c r="T33" i="9"/>
  <c r="S33" i="9"/>
  <c r="R33" i="9"/>
  <c r="Q33" i="9"/>
  <c r="P33" i="9"/>
  <c r="O33" i="9"/>
  <c r="N33" i="9"/>
  <c r="M33" i="9"/>
  <c r="L33" i="9"/>
  <c r="K33" i="9"/>
  <c r="AH32" i="9"/>
  <c r="AG32" i="9"/>
  <c r="AF32" i="9"/>
  <c r="AE32" i="9"/>
  <c r="AD32" i="9"/>
  <c r="AC32" i="9"/>
  <c r="AB32" i="9"/>
  <c r="AA32" i="9"/>
  <c r="Z32" i="9"/>
  <c r="Y32" i="9"/>
  <c r="X32" i="9"/>
  <c r="W32" i="9"/>
  <c r="V32" i="9"/>
  <c r="U32" i="9"/>
  <c r="T32" i="9"/>
  <c r="S32" i="9"/>
  <c r="R32" i="9"/>
  <c r="Q32" i="9"/>
  <c r="P32" i="9"/>
  <c r="O32" i="9"/>
  <c r="N32" i="9"/>
  <c r="M32" i="9"/>
  <c r="L32" i="9"/>
  <c r="K32" i="9"/>
  <c r="AH31" i="9"/>
  <c r="AG31" i="9"/>
  <c r="AF31" i="9"/>
  <c r="AE31" i="9"/>
  <c r="AD31" i="9"/>
  <c r="AC31" i="9"/>
  <c r="AB31" i="9"/>
  <c r="AA31" i="9"/>
  <c r="Z31" i="9"/>
  <c r="Y31" i="9"/>
  <c r="X31" i="9"/>
  <c r="W31" i="9"/>
  <c r="V31" i="9"/>
  <c r="U31" i="9"/>
  <c r="T31" i="9"/>
  <c r="S31" i="9"/>
  <c r="R31" i="9"/>
  <c r="Q31" i="9"/>
  <c r="P31" i="9"/>
  <c r="O31" i="9"/>
  <c r="N31" i="9"/>
  <c r="M31" i="9"/>
  <c r="L31" i="9"/>
  <c r="K31" i="9"/>
  <c r="AH30" i="9"/>
  <c r="AG30" i="9"/>
  <c r="AF30" i="9"/>
  <c r="AE30" i="9"/>
  <c r="AD30" i="9"/>
  <c r="AC30" i="9"/>
  <c r="AB30" i="9"/>
  <c r="AA30" i="9"/>
  <c r="Z30" i="9"/>
  <c r="Y30" i="9"/>
  <c r="X30" i="9"/>
  <c r="W30" i="9"/>
  <c r="V30" i="9"/>
  <c r="U30" i="9"/>
  <c r="T30" i="9"/>
  <c r="S30" i="9"/>
  <c r="R30" i="9"/>
  <c r="Q30" i="9"/>
  <c r="P30" i="9"/>
  <c r="O30" i="9"/>
  <c r="N30" i="9"/>
  <c r="M30" i="9"/>
  <c r="L30" i="9"/>
  <c r="K30" i="9"/>
  <c r="AH29" i="9"/>
  <c r="AG29" i="9"/>
  <c r="AF29" i="9"/>
  <c r="AE29" i="9"/>
  <c r="AD29" i="9"/>
  <c r="AC29" i="9"/>
  <c r="AB29" i="9"/>
  <c r="AA29" i="9"/>
  <c r="Z29" i="9"/>
  <c r="Y29" i="9"/>
  <c r="X29" i="9"/>
  <c r="W29" i="9"/>
  <c r="V29" i="9"/>
  <c r="U29" i="9"/>
  <c r="T29" i="9"/>
  <c r="S29" i="9"/>
  <c r="R29" i="9"/>
  <c r="Q29" i="9"/>
  <c r="P29" i="9"/>
  <c r="O29" i="9"/>
  <c r="N29" i="9"/>
  <c r="M29" i="9"/>
  <c r="L29" i="9"/>
  <c r="K29" i="9"/>
  <c r="AH28" i="9"/>
  <c r="AG28" i="9"/>
  <c r="AF28" i="9"/>
  <c r="AE28" i="9"/>
  <c r="AD28" i="9"/>
  <c r="AC28" i="9"/>
  <c r="AB28" i="9"/>
  <c r="AA28" i="9"/>
  <c r="Z28" i="9"/>
  <c r="Y28" i="9"/>
  <c r="X28" i="9"/>
  <c r="W28" i="9"/>
  <c r="V28" i="9"/>
  <c r="U28" i="9"/>
  <c r="T28" i="9"/>
  <c r="S28" i="9"/>
  <c r="R28" i="9"/>
  <c r="Q28" i="9"/>
  <c r="P28" i="9"/>
  <c r="O28" i="9"/>
  <c r="N28" i="9"/>
  <c r="M28" i="9"/>
  <c r="L28" i="9"/>
  <c r="K28" i="9"/>
  <c r="AH27" i="9"/>
  <c r="AG27" i="9"/>
  <c r="AF27" i="9"/>
  <c r="AE27" i="9"/>
  <c r="AD27" i="9"/>
  <c r="AC27" i="9"/>
  <c r="AB27" i="9"/>
  <c r="AA27" i="9"/>
  <c r="Z27" i="9"/>
  <c r="Y27" i="9"/>
  <c r="X27" i="9"/>
  <c r="W27" i="9"/>
  <c r="V27" i="9"/>
  <c r="U27" i="9"/>
  <c r="T27" i="9"/>
  <c r="S27" i="9"/>
  <c r="R27" i="9"/>
  <c r="Q27" i="9"/>
  <c r="P27" i="9"/>
  <c r="O27" i="9"/>
  <c r="N27" i="9"/>
  <c r="M27" i="9"/>
  <c r="L27" i="9"/>
  <c r="K27" i="9"/>
  <c r="AH26" i="9"/>
  <c r="AG26" i="9"/>
  <c r="AF26" i="9"/>
  <c r="AE26" i="9"/>
  <c r="AD26" i="9"/>
  <c r="AC26" i="9"/>
  <c r="AB26" i="9"/>
  <c r="AA26" i="9"/>
  <c r="Z26" i="9"/>
  <c r="Y26" i="9"/>
  <c r="X26" i="9"/>
  <c r="W26" i="9"/>
  <c r="V26" i="9"/>
  <c r="U26" i="9"/>
  <c r="T26" i="9"/>
  <c r="S26" i="9"/>
  <c r="R26" i="9"/>
  <c r="Q26" i="9"/>
  <c r="P26" i="9"/>
  <c r="O26" i="9"/>
  <c r="N26" i="9"/>
  <c r="M26" i="9"/>
  <c r="L26" i="9"/>
  <c r="K26" i="9"/>
  <c r="AH25" i="9"/>
  <c r="AG25" i="9"/>
  <c r="AF25" i="9"/>
  <c r="AE25" i="9"/>
  <c r="AD25" i="9"/>
  <c r="AC25" i="9"/>
  <c r="AB25" i="9"/>
  <c r="AA25" i="9"/>
  <c r="Z25" i="9"/>
  <c r="Y25" i="9"/>
  <c r="X25" i="9"/>
  <c r="W25" i="9"/>
  <c r="V25" i="9"/>
  <c r="U25" i="9"/>
  <c r="T25" i="9"/>
  <c r="S25" i="9"/>
  <c r="R25" i="9"/>
  <c r="Q25" i="9"/>
  <c r="P25" i="9"/>
  <c r="O25" i="9"/>
  <c r="N25" i="9"/>
  <c r="M25" i="9"/>
  <c r="L25" i="9"/>
  <c r="K25" i="9"/>
  <c r="AH24" i="9"/>
  <c r="AG24" i="9"/>
  <c r="AF24" i="9"/>
  <c r="AE24" i="9"/>
  <c r="AD24" i="9"/>
  <c r="AC24" i="9"/>
  <c r="AB24" i="9"/>
  <c r="AA24" i="9"/>
  <c r="Z24" i="9"/>
  <c r="Y24" i="9"/>
  <c r="X24" i="9"/>
  <c r="W24" i="9"/>
  <c r="V24" i="9"/>
  <c r="U24" i="9"/>
  <c r="T24" i="9"/>
  <c r="S24" i="9"/>
  <c r="R24" i="9"/>
  <c r="Q24" i="9"/>
  <c r="P24" i="9"/>
  <c r="O24" i="9"/>
  <c r="N24" i="9"/>
  <c r="M24" i="9"/>
  <c r="L24" i="9"/>
  <c r="K24" i="9"/>
  <c r="F52" i="9" l="1"/>
  <c r="G52" i="9" s="1"/>
  <c r="F34" i="10"/>
  <c r="F54" i="9"/>
  <c r="G54" i="9" s="1"/>
  <c r="F56" i="9"/>
  <c r="G56" i="9" s="1"/>
  <c r="F26" i="10"/>
  <c r="F13" i="9"/>
  <c r="F17" i="9"/>
  <c r="F19" i="10"/>
  <c r="F13" i="10"/>
  <c r="F62" i="10"/>
  <c r="G62" i="10" s="1"/>
  <c r="F15" i="10"/>
  <c r="G15" i="10" s="1"/>
  <c r="H15" i="10" s="1"/>
  <c r="F64" i="10"/>
  <c r="G64" i="10" s="1"/>
  <c r="F82" i="10"/>
  <c r="F14" i="10"/>
  <c r="F16" i="10"/>
  <c r="F18" i="10"/>
  <c r="F54" i="10"/>
  <c r="G54" i="10" s="1"/>
  <c r="F56" i="10"/>
  <c r="G56" i="10" s="1"/>
  <c r="F9" i="10"/>
  <c r="G9" i="10" s="1"/>
  <c r="F89" i="10"/>
  <c r="F42" i="10"/>
  <c r="F91" i="10"/>
  <c r="F46" i="10"/>
  <c r="F48" i="10"/>
  <c r="F50" i="10"/>
  <c r="F17" i="10"/>
  <c r="F25" i="10"/>
  <c r="F109" i="10"/>
  <c r="F99" i="10"/>
  <c r="F66" i="10"/>
  <c r="G66" i="10" s="1"/>
  <c r="F115" i="10"/>
  <c r="G115" i="10" s="1"/>
  <c r="F4" i="10"/>
  <c r="F8" i="10"/>
  <c r="F12" i="10"/>
  <c r="F30" i="9"/>
  <c r="F34" i="9"/>
  <c r="F37" i="10"/>
  <c r="F39" i="10"/>
  <c r="F123" i="10"/>
  <c r="G123" i="10" s="1"/>
  <c r="F33" i="10"/>
  <c r="F84" i="10"/>
  <c r="N50" i="10"/>
  <c r="F90" i="10"/>
  <c r="F49" i="10"/>
  <c r="F24" i="10"/>
  <c r="G24" i="10" s="1"/>
  <c r="H24" i="10" s="1"/>
  <c r="F63" i="10"/>
  <c r="G63" i="10" s="1"/>
  <c r="F7" i="10"/>
  <c r="F95" i="10"/>
  <c r="F101" i="10"/>
  <c r="F103" i="10"/>
  <c r="S50" i="10"/>
  <c r="F27" i="10"/>
  <c r="F111" i="10"/>
  <c r="F117" i="10"/>
  <c r="G117" i="10" s="1"/>
  <c r="F119" i="10"/>
  <c r="G119" i="10" s="1"/>
  <c r="F74" i="10"/>
  <c r="F29" i="10"/>
  <c r="F125" i="10"/>
  <c r="G125" i="10" s="1"/>
  <c r="F78" i="10"/>
  <c r="F127" i="10"/>
  <c r="G127" i="10" s="1"/>
  <c r="F100" i="10"/>
  <c r="F53" i="10"/>
  <c r="G53" i="10" s="1"/>
  <c r="F55" i="10"/>
  <c r="G55" i="10" s="1"/>
  <c r="F96" i="10"/>
  <c r="F98" i="10"/>
  <c r="F104" i="10"/>
  <c r="F57" i="10"/>
  <c r="F59" i="10"/>
  <c r="G59" i="10" s="1"/>
  <c r="F22" i="10"/>
  <c r="F71" i="10"/>
  <c r="F110" i="10"/>
  <c r="F114" i="10"/>
  <c r="F38" i="10"/>
  <c r="F3" i="10"/>
  <c r="F83" i="10"/>
  <c r="F44" i="10"/>
  <c r="F126" i="10"/>
  <c r="G126" i="10" s="1"/>
  <c r="F32" i="10"/>
  <c r="F130" i="10"/>
  <c r="G130" i="10" s="1"/>
  <c r="S46" i="10"/>
  <c r="F21" i="10"/>
  <c r="F23" i="10"/>
  <c r="G23" i="10" s="1"/>
  <c r="H23" i="10" s="1"/>
  <c r="F58" i="10"/>
  <c r="G58" i="10" s="1"/>
  <c r="F11" i="10"/>
  <c r="G11" i="10" s="1"/>
  <c r="H11" i="10" s="1"/>
  <c r="F93" i="10"/>
  <c r="F9" i="9"/>
  <c r="G9" i="9" s="1"/>
  <c r="F93" i="9"/>
  <c r="F95" i="9"/>
  <c r="F97" i="9"/>
  <c r="F35" i="10"/>
  <c r="F70" i="10"/>
  <c r="F105" i="10"/>
  <c r="F107" i="10"/>
  <c r="F60" i="10"/>
  <c r="G60" i="10" s="1"/>
  <c r="F97" i="10"/>
  <c r="F51" i="10"/>
  <c r="G51" i="10" s="1"/>
  <c r="N46" i="10"/>
  <c r="F86" i="10"/>
  <c r="F121" i="10"/>
  <c r="G121" i="10" s="1"/>
  <c r="F76" i="10"/>
  <c r="F31" i="10"/>
  <c r="F113" i="10"/>
  <c r="F6" i="10"/>
  <c r="F88" i="10"/>
  <c r="F41" i="10"/>
  <c r="F43" i="10"/>
  <c r="F80" i="10"/>
  <c r="F67" i="10"/>
  <c r="F20" i="10"/>
  <c r="F102" i="10"/>
  <c r="F10" i="10"/>
  <c r="G10" i="10" s="1"/>
  <c r="F92" i="10"/>
  <c r="F45" i="10"/>
  <c r="F47" i="10"/>
  <c r="F129" i="10"/>
  <c r="G129" i="10" s="1"/>
  <c r="F116" i="10"/>
  <c r="G116" i="10" s="1"/>
  <c r="F69" i="10"/>
  <c r="S49" i="10"/>
  <c r="F106" i="10"/>
  <c r="F94" i="10"/>
  <c r="F16" i="9"/>
  <c r="F18" i="9"/>
  <c r="F36" i="10"/>
  <c r="F118" i="10"/>
  <c r="G118" i="10" s="1"/>
  <c r="F108" i="10"/>
  <c r="F61" i="10"/>
  <c r="G61" i="10" s="1"/>
  <c r="N45" i="10"/>
  <c r="F120" i="10"/>
  <c r="G120" i="10" s="1"/>
  <c r="S51" i="10"/>
  <c r="F75" i="10"/>
  <c r="F112" i="10"/>
  <c r="F65" i="10"/>
  <c r="G65" i="10" s="1"/>
  <c r="F69" i="9"/>
  <c r="F26" i="9"/>
  <c r="F110" i="9"/>
  <c r="F112" i="9"/>
  <c r="F114" i="9"/>
  <c r="F85" i="10"/>
  <c r="F87" i="10"/>
  <c r="F40" i="10"/>
  <c r="F122" i="10"/>
  <c r="G122" i="10" s="1"/>
  <c r="F116" i="9"/>
  <c r="G116" i="9" s="1"/>
  <c r="F73" i="9"/>
  <c r="F75" i="9"/>
  <c r="F52" i="10"/>
  <c r="G52" i="10" s="1"/>
  <c r="F5" i="10"/>
  <c r="N49" i="10"/>
  <c r="F28" i="10"/>
  <c r="F124" i="10"/>
  <c r="G124" i="10" s="1"/>
  <c r="F77" i="10"/>
  <c r="F79" i="10"/>
  <c r="F128" i="10"/>
  <c r="G128" i="10" s="1"/>
  <c r="F81" i="10"/>
  <c r="F12" i="9"/>
  <c r="F14" i="9"/>
  <c r="F63" i="9"/>
  <c r="G63" i="9" s="1"/>
  <c r="F72" i="10"/>
  <c r="N47" i="10"/>
  <c r="F73" i="10"/>
  <c r="S45" i="10"/>
  <c r="S47" i="10"/>
  <c r="N47" i="9"/>
  <c r="N49" i="9"/>
  <c r="F89" i="9"/>
  <c r="F91" i="9"/>
  <c r="F46" i="9"/>
  <c r="F48" i="9"/>
  <c r="F50" i="9"/>
  <c r="F99" i="9"/>
  <c r="F68" i="10"/>
  <c r="F115" i="9"/>
  <c r="G115" i="9" s="1"/>
  <c r="N48" i="10"/>
  <c r="S48" i="10"/>
  <c r="N46" i="9"/>
  <c r="F6" i="9"/>
  <c r="N50" i="9"/>
  <c r="F90" i="9"/>
  <c r="F92" i="9"/>
  <c r="F45" i="9"/>
  <c r="F47" i="9"/>
  <c r="F49" i="9"/>
  <c r="F70" i="9"/>
  <c r="S50" i="9"/>
  <c r="F27" i="9"/>
  <c r="F109" i="9"/>
  <c r="F111" i="9"/>
  <c r="F113" i="9"/>
  <c r="F66" i="9"/>
  <c r="G66" i="9" s="1"/>
  <c r="F123" i="9"/>
  <c r="G123" i="9" s="1"/>
  <c r="F86" i="9"/>
  <c r="F88" i="9"/>
  <c r="F41" i="9"/>
  <c r="F43" i="9"/>
  <c r="F125" i="9"/>
  <c r="G125" i="9" s="1"/>
  <c r="F78" i="9"/>
  <c r="F127" i="9"/>
  <c r="G127" i="9" s="1"/>
  <c r="F129" i="9"/>
  <c r="G129" i="9" s="1"/>
  <c r="F53" i="9"/>
  <c r="G53" i="9" s="1"/>
  <c r="F55" i="9"/>
  <c r="G55" i="9" s="1"/>
  <c r="F10" i="9"/>
  <c r="G10" i="9" s="1"/>
  <c r="F94" i="9"/>
  <c r="F96" i="9"/>
  <c r="F98" i="9"/>
  <c r="F51" i="9"/>
  <c r="G51" i="9" s="1"/>
  <c r="F100" i="9"/>
  <c r="F22" i="9"/>
  <c r="F20" i="9"/>
  <c r="F38" i="9"/>
  <c r="F40" i="9"/>
  <c r="F3" i="9"/>
  <c r="F44" i="9"/>
  <c r="F102" i="9"/>
  <c r="F104" i="9"/>
  <c r="F57" i="9"/>
  <c r="F59" i="9"/>
  <c r="G59" i="9" s="1"/>
  <c r="F67" i="9"/>
  <c r="F106" i="9"/>
  <c r="F108" i="9"/>
  <c r="F61" i="9"/>
  <c r="G61" i="9" s="1"/>
  <c r="F65" i="9"/>
  <c r="G65" i="9" s="1"/>
  <c r="S49" i="9"/>
  <c r="F36" i="9"/>
  <c r="F118" i="9"/>
  <c r="G118" i="9" s="1"/>
  <c r="F24" i="9"/>
  <c r="G24" i="9" s="1"/>
  <c r="H24" i="9" s="1"/>
  <c r="F120" i="9"/>
  <c r="G120" i="9" s="1"/>
  <c r="F122" i="9"/>
  <c r="G122" i="9" s="1"/>
  <c r="F28" i="9"/>
  <c r="F124" i="9"/>
  <c r="G124" i="9" s="1"/>
  <c r="F77" i="9"/>
  <c r="F79" i="9"/>
  <c r="F81" i="9"/>
  <c r="N45" i="9"/>
  <c r="F85" i="9"/>
  <c r="F87" i="9"/>
  <c r="F42" i="9"/>
  <c r="F126" i="9"/>
  <c r="G126" i="9" s="1"/>
  <c r="F32" i="9"/>
  <c r="F128" i="9"/>
  <c r="G128" i="9" s="1"/>
  <c r="F130" i="9"/>
  <c r="G130" i="9" s="1"/>
  <c r="F7" i="9"/>
  <c r="F19" i="9"/>
  <c r="F101" i="9"/>
  <c r="F103" i="9"/>
  <c r="F58" i="9"/>
  <c r="G58" i="9" s="1"/>
  <c r="F11" i="9"/>
  <c r="G11" i="9" s="1"/>
  <c r="H11" i="9" s="1"/>
  <c r="F60" i="9"/>
  <c r="G60" i="9" s="1"/>
  <c r="F5" i="9"/>
  <c r="S46" i="9"/>
  <c r="F21" i="9"/>
  <c r="F23" i="9"/>
  <c r="G23" i="9" s="1"/>
  <c r="H23" i="9" s="1"/>
  <c r="F105" i="9"/>
  <c r="F107" i="9"/>
  <c r="F62" i="9"/>
  <c r="G62" i="9" s="1"/>
  <c r="F15" i="9"/>
  <c r="G15" i="9" s="1"/>
  <c r="H15" i="9" s="1"/>
  <c r="F64" i="9"/>
  <c r="G64" i="9" s="1"/>
  <c r="F71" i="9"/>
  <c r="F8" i="9"/>
  <c r="F83" i="9"/>
  <c r="F35" i="9"/>
  <c r="F117" i="9"/>
  <c r="G117" i="9" s="1"/>
  <c r="F119" i="9"/>
  <c r="G119" i="9" s="1"/>
  <c r="F25" i="9"/>
  <c r="F74" i="9"/>
  <c r="F76" i="9"/>
  <c r="F31" i="9"/>
  <c r="F84" i="9"/>
  <c r="F37" i="9"/>
  <c r="F39" i="9"/>
  <c r="F121" i="9"/>
  <c r="G121" i="9" s="1"/>
  <c r="F29" i="9"/>
  <c r="F80" i="9"/>
  <c r="F33" i="9"/>
  <c r="F82" i="9"/>
  <c r="F72" i="9"/>
  <c r="S51" i="9"/>
  <c r="S45" i="9"/>
  <c r="S47" i="9"/>
  <c r="F4" i="9"/>
  <c r="F68" i="9"/>
  <c r="N48" i="9"/>
  <c r="S48" i="9"/>
  <c r="R51" i="7"/>
  <c r="M51" i="7"/>
  <c r="R50" i="7"/>
  <c r="M50" i="7"/>
  <c r="R49" i="7"/>
  <c r="M49" i="7"/>
  <c r="R48" i="7"/>
  <c r="M48" i="7"/>
  <c r="R47" i="7"/>
  <c r="M47" i="7"/>
  <c r="R46" i="7"/>
  <c r="M46" i="7"/>
  <c r="R45" i="7"/>
  <c r="M45" i="7"/>
  <c r="AH39" i="7"/>
  <c r="AG39" i="7"/>
  <c r="AF39" i="7"/>
  <c r="AE39" i="7"/>
  <c r="AD39" i="7"/>
  <c r="AC39" i="7"/>
  <c r="AB39" i="7"/>
  <c r="AA39" i="7"/>
  <c r="Z39" i="7"/>
  <c r="Y39" i="7"/>
  <c r="X39" i="7"/>
  <c r="W39" i="7"/>
  <c r="V39" i="7"/>
  <c r="U39" i="7"/>
  <c r="T39" i="7"/>
  <c r="S39" i="7"/>
  <c r="R39" i="7"/>
  <c r="Q39" i="7"/>
  <c r="P39" i="7"/>
  <c r="O39" i="7"/>
  <c r="N39" i="7"/>
  <c r="M39" i="7"/>
  <c r="L39" i="7"/>
  <c r="K39" i="7"/>
  <c r="AH38" i="7"/>
  <c r="AG38" i="7"/>
  <c r="AF38" i="7"/>
  <c r="AE38" i="7"/>
  <c r="AD38" i="7"/>
  <c r="AC38" i="7"/>
  <c r="AB38" i="7"/>
  <c r="AA38" i="7"/>
  <c r="Z38" i="7"/>
  <c r="Y38" i="7"/>
  <c r="X38" i="7"/>
  <c r="W38" i="7"/>
  <c r="V38" i="7"/>
  <c r="U38" i="7"/>
  <c r="T38" i="7"/>
  <c r="S38" i="7"/>
  <c r="R38" i="7"/>
  <c r="Q38" i="7"/>
  <c r="P38" i="7"/>
  <c r="O38" i="7"/>
  <c r="N38" i="7"/>
  <c r="M38" i="7"/>
  <c r="L38" i="7"/>
  <c r="K38" i="7"/>
  <c r="AH37" i="7"/>
  <c r="AG37" i="7"/>
  <c r="AF37" i="7"/>
  <c r="AE37" i="7"/>
  <c r="AD37" i="7"/>
  <c r="AC37" i="7"/>
  <c r="AB37" i="7"/>
  <c r="AA37" i="7"/>
  <c r="Z37" i="7"/>
  <c r="Y37" i="7"/>
  <c r="X37" i="7"/>
  <c r="W37" i="7"/>
  <c r="V37" i="7"/>
  <c r="U37" i="7"/>
  <c r="T37" i="7"/>
  <c r="S37" i="7"/>
  <c r="R37" i="7"/>
  <c r="Q37" i="7"/>
  <c r="P37" i="7"/>
  <c r="O37" i="7"/>
  <c r="N37" i="7"/>
  <c r="M37" i="7"/>
  <c r="L37" i="7"/>
  <c r="K37" i="7"/>
  <c r="AH36" i="7"/>
  <c r="AG36" i="7"/>
  <c r="AF36" i="7"/>
  <c r="AE36" i="7"/>
  <c r="AD36" i="7"/>
  <c r="AC36" i="7"/>
  <c r="AB36" i="7"/>
  <c r="AA36" i="7"/>
  <c r="Z36" i="7"/>
  <c r="Y36" i="7"/>
  <c r="X36" i="7"/>
  <c r="W36" i="7"/>
  <c r="V36" i="7"/>
  <c r="U36" i="7"/>
  <c r="T36" i="7"/>
  <c r="S36" i="7"/>
  <c r="R36" i="7"/>
  <c r="Q36" i="7"/>
  <c r="P36" i="7"/>
  <c r="O36" i="7"/>
  <c r="N36" i="7"/>
  <c r="M36" i="7"/>
  <c r="L36" i="7"/>
  <c r="K36" i="7"/>
  <c r="AH35" i="7"/>
  <c r="AG35" i="7"/>
  <c r="AF35" i="7"/>
  <c r="AE35" i="7"/>
  <c r="AD35" i="7"/>
  <c r="AC35" i="7"/>
  <c r="AB35" i="7"/>
  <c r="AA35" i="7"/>
  <c r="Z35" i="7"/>
  <c r="Y35" i="7"/>
  <c r="X35" i="7"/>
  <c r="W35" i="7"/>
  <c r="V35" i="7"/>
  <c r="U35" i="7"/>
  <c r="T35" i="7"/>
  <c r="S35" i="7"/>
  <c r="R35" i="7"/>
  <c r="Q35" i="7"/>
  <c r="P35" i="7"/>
  <c r="O35" i="7"/>
  <c r="N35" i="7"/>
  <c r="M35" i="7"/>
  <c r="L35" i="7"/>
  <c r="K35" i="7"/>
  <c r="AH34" i="7"/>
  <c r="AG34" i="7"/>
  <c r="AF34" i="7"/>
  <c r="AE34" i="7"/>
  <c r="AD34" i="7"/>
  <c r="AC34" i="7"/>
  <c r="AB34" i="7"/>
  <c r="AA34" i="7"/>
  <c r="Z34" i="7"/>
  <c r="Y34" i="7"/>
  <c r="X34" i="7"/>
  <c r="W34" i="7"/>
  <c r="V34" i="7"/>
  <c r="U34" i="7"/>
  <c r="T34" i="7"/>
  <c r="S34" i="7"/>
  <c r="R34" i="7"/>
  <c r="Q34" i="7"/>
  <c r="P34" i="7"/>
  <c r="O34" i="7"/>
  <c r="N34" i="7"/>
  <c r="M34" i="7"/>
  <c r="L34" i="7"/>
  <c r="K34" i="7"/>
  <c r="AH33" i="7"/>
  <c r="AG33" i="7"/>
  <c r="AF33" i="7"/>
  <c r="AE33" i="7"/>
  <c r="AD33" i="7"/>
  <c r="AC33" i="7"/>
  <c r="AB33" i="7"/>
  <c r="AA33" i="7"/>
  <c r="Z33" i="7"/>
  <c r="Y33" i="7"/>
  <c r="X33" i="7"/>
  <c r="W33" i="7"/>
  <c r="V33" i="7"/>
  <c r="U33" i="7"/>
  <c r="T33" i="7"/>
  <c r="S33" i="7"/>
  <c r="R33" i="7"/>
  <c r="Q33" i="7"/>
  <c r="P33" i="7"/>
  <c r="O33" i="7"/>
  <c r="N33" i="7"/>
  <c r="M33" i="7"/>
  <c r="L33" i="7"/>
  <c r="K33" i="7"/>
  <c r="AH32" i="7"/>
  <c r="AG32" i="7"/>
  <c r="AF32" i="7"/>
  <c r="AE32" i="7"/>
  <c r="AD32" i="7"/>
  <c r="AC32" i="7"/>
  <c r="AB32" i="7"/>
  <c r="AA32" i="7"/>
  <c r="Z32" i="7"/>
  <c r="Y32" i="7"/>
  <c r="X32" i="7"/>
  <c r="W32" i="7"/>
  <c r="V32" i="7"/>
  <c r="U32" i="7"/>
  <c r="T32" i="7"/>
  <c r="S32" i="7"/>
  <c r="R32" i="7"/>
  <c r="Q32" i="7"/>
  <c r="P32" i="7"/>
  <c r="O32" i="7"/>
  <c r="N32" i="7"/>
  <c r="M32" i="7"/>
  <c r="L32" i="7"/>
  <c r="K32" i="7"/>
  <c r="AH31" i="7"/>
  <c r="AG31" i="7"/>
  <c r="AF31" i="7"/>
  <c r="AE31" i="7"/>
  <c r="AD31" i="7"/>
  <c r="AC31" i="7"/>
  <c r="AB31" i="7"/>
  <c r="AA31" i="7"/>
  <c r="Z31" i="7"/>
  <c r="Y31" i="7"/>
  <c r="X31" i="7"/>
  <c r="W31" i="7"/>
  <c r="V31" i="7"/>
  <c r="U31" i="7"/>
  <c r="T31" i="7"/>
  <c r="S31" i="7"/>
  <c r="R31" i="7"/>
  <c r="Q31" i="7"/>
  <c r="P31" i="7"/>
  <c r="O31" i="7"/>
  <c r="N31" i="7"/>
  <c r="M31" i="7"/>
  <c r="L31" i="7"/>
  <c r="K31" i="7"/>
  <c r="AH30" i="7"/>
  <c r="AG30" i="7"/>
  <c r="AF30" i="7"/>
  <c r="AE30" i="7"/>
  <c r="AD30" i="7"/>
  <c r="AC30" i="7"/>
  <c r="AB30" i="7"/>
  <c r="AA30" i="7"/>
  <c r="Z30" i="7"/>
  <c r="Y30" i="7"/>
  <c r="X30" i="7"/>
  <c r="W30" i="7"/>
  <c r="V30" i="7"/>
  <c r="U30" i="7"/>
  <c r="T30" i="7"/>
  <c r="S30" i="7"/>
  <c r="R30" i="7"/>
  <c r="Q30" i="7"/>
  <c r="P30" i="7"/>
  <c r="O30" i="7"/>
  <c r="N30" i="7"/>
  <c r="M30" i="7"/>
  <c r="L30" i="7"/>
  <c r="K30" i="7"/>
  <c r="AH29" i="7"/>
  <c r="AG29" i="7"/>
  <c r="AF29" i="7"/>
  <c r="AE29" i="7"/>
  <c r="AD29" i="7"/>
  <c r="AC29" i="7"/>
  <c r="AB29" i="7"/>
  <c r="AA29" i="7"/>
  <c r="Z29" i="7"/>
  <c r="Y29" i="7"/>
  <c r="X29" i="7"/>
  <c r="W29" i="7"/>
  <c r="V29" i="7"/>
  <c r="U29" i="7"/>
  <c r="T29" i="7"/>
  <c r="S29" i="7"/>
  <c r="R29" i="7"/>
  <c r="Q29" i="7"/>
  <c r="P29" i="7"/>
  <c r="O29" i="7"/>
  <c r="N29" i="7"/>
  <c r="M29" i="7"/>
  <c r="L29" i="7"/>
  <c r="K29" i="7"/>
  <c r="AH28" i="7"/>
  <c r="AG28" i="7"/>
  <c r="AF28" i="7"/>
  <c r="AE28" i="7"/>
  <c r="AD28" i="7"/>
  <c r="AC28" i="7"/>
  <c r="AB28" i="7"/>
  <c r="AA28" i="7"/>
  <c r="Z28" i="7"/>
  <c r="Y28" i="7"/>
  <c r="X28" i="7"/>
  <c r="W28" i="7"/>
  <c r="V28" i="7"/>
  <c r="U28" i="7"/>
  <c r="T28" i="7"/>
  <c r="S28" i="7"/>
  <c r="R28" i="7"/>
  <c r="Q28" i="7"/>
  <c r="P28" i="7"/>
  <c r="O28" i="7"/>
  <c r="N28" i="7"/>
  <c r="M28" i="7"/>
  <c r="L28" i="7"/>
  <c r="K28" i="7"/>
  <c r="AH27" i="7"/>
  <c r="AG27" i="7"/>
  <c r="AF27" i="7"/>
  <c r="AE27" i="7"/>
  <c r="AD27" i="7"/>
  <c r="AC27" i="7"/>
  <c r="AB27" i="7"/>
  <c r="AA27" i="7"/>
  <c r="Z27" i="7"/>
  <c r="Y27" i="7"/>
  <c r="X27" i="7"/>
  <c r="W27" i="7"/>
  <c r="V27" i="7"/>
  <c r="U27" i="7"/>
  <c r="T27" i="7"/>
  <c r="S27" i="7"/>
  <c r="R27" i="7"/>
  <c r="Q27" i="7"/>
  <c r="P27" i="7"/>
  <c r="O27" i="7"/>
  <c r="N27" i="7"/>
  <c r="M27" i="7"/>
  <c r="L27" i="7"/>
  <c r="K27" i="7"/>
  <c r="AH26" i="7"/>
  <c r="AG26" i="7"/>
  <c r="AF26" i="7"/>
  <c r="AE26" i="7"/>
  <c r="AD26" i="7"/>
  <c r="AC26" i="7"/>
  <c r="AB26" i="7"/>
  <c r="AA26" i="7"/>
  <c r="Z26" i="7"/>
  <c r="Y26" i="7"/>
  <c r="X26" i="7"/>
  <c r="W26" i="7"/>
  <c r="V26" i="7"/>
  <c r="U26" i="7"/>
  <c r="T26" i="7"/>
  <c r="S26" i="7"/>
  <c r="R26" i="7"/>
  <c r="Q26" i="7"/>
  <c r="P26" i="7"/>
  <c r="O26" i="7"/>
  <c r="N26" i="7"/>
  <c r="M26" i="7"/>
  <c r="L26" i="7"/>
  <c r="K26" i="7"/>
  <c r="AH25" i="7"/>
  <c r="AG25" i="7"/>
  <c r="AF25" i="7"/>
  <c r="AE25" i="7"/>
  <c r="AD25" i="7"/>
  <c r="AC25" i="7"/>
  <c r="AB25" i="7"/>
  <c r="AA25" i="7"/>
  <c r="Z25" i="7"/>
  <c r="Y25" i="7"/>
  <c r="X25" i="7"/>
  <c r="W25" i="7"/>
  <c r="V25" i="7"/>
  <c r="U25" i="7"/>
  <c r="T25" i="7"/>
  <c r="S25" i="7"/>
  <c r="R25" i="7"/>
  <c r="Q25" i="7"/>
  <c r="P25" i="7"/>
  <c r="O25" i="7"/>
  <c r="N25" i="7"/>
  <c r="M25" i="7"/>
  <c r="L25" i="7"/>
  <c r="K25" i="7"/>
  <c r="AH24" i="7"/>
  <c r="AG24" i="7"/>
  <c r="AF24" i="7"/>
  <c r="AE24" i="7"/>
  <c r="AD24" i="7"/>
  <c r="AC24" i="7"/>
  <c r="AB24" i="7"/>
  <c r="AA24" i="7"/>
  <c r="Z24" i="7"/>
  <c r="Y24" i="7"/>
  <c r="X24" i="7"/>
  <c r="W24" i="7"/>
  <c r="V24" i="7"/>
  <c r="U24" i="7"/>
  <c r="T24" i="7"/>
  <c r="S24" i="7"/>
  <c r="R24" i="7"/>
  <c r="Q24" i="7"/>
  <c r="P24" i="7"/>
  <c r="O24" i="7"/>
  <c r="N24" i="7"/>
  <c r="M24" i="7"/>
  <c r="L24" i="7"/>
  <c r="K24" i="7"/>
  <c r="R51" i="6"/>
  <c r="M51" i="6"/>
  <c r="R50" i="6"/>
  <c r="M50" i="6"/>
  <c r="R49" i="6"/>
  <c r="M49" i="6"/>
  <c r="R48" i="6"/>
  <c r="M48" i="6"/>
  <c r="R47" i="6"/>
  <c r="M47" i="6"/>
  <c r="R46" i="6"/>
  <c r="M46" i="6"/>
  <c r="R45" i="6"/>
  <c r="M45" i="6"/>
  <c r="AH39" i="6"/>
  <c r="AG39" i="6"/>
  <c r="AF39" i="6"/>
  <c r="AE39" i="6"/>
  <c r="AD39" i="6"/>
  <c r="AC39" i="6"/>
  <c r="AB39" i="6"/>
  <c r="AA39" i="6"/>
  <c r="Z39" i="6"/>
  <c r="Y39" i="6"/>
  <c r="X39" i="6"/>
  <c r="W39" i="6"/>
  <c r="V39" i="6"/>
  <c r="U39" i="6"/>
  <c r="T39" i="6"/>
  <c r="S39" i="6"/>
  <c r="R39" i="6"/>
  <c r="Q39" i="6"/>
  <c r="P39" i="6"/>
  <c r="O39" i="6"/>
  <c r="N39" i="6"/>
  <c r="M39" i="6"/>
  <c r="L39" i="6"/>
  <c r="K39" i="6"/>
  <c r="AH38" i="6"/>
  <c r="AG38" i="6"/>
  <c r="AF38" i="6"/>
  <c r="AE38" i="6"/>
  <c r="AD38" i="6"/>
  <c r="AC38" i="6"/>
  <c r="AB38" i="6"/>
  <c r="AA38" i="6"/>
  <c r="Z38" i="6"/>
  <c r="Y38" i="6"/>
  <c r="X38" i="6"/>
  <c r="W38" i="6"/>
  <c r="V38" i="6"/>
  <c r="U38" i="6"/>
  <c r="T38" i="6"/>
  <c r="S38" i="6"/>
  <c r="R38" i="6"/>
  <c r="Q38" i="6"/>
  <c r="P38" i="6"/>
  <c r="O38" i="6"/>
  <c r="N38" i="6"/>
  <c r="M38" i="6"/>
  <c r="L38" i="6"/>
  <c r="K38" i="6"/>
  <c r="AH37" i="6"/>
  <c r="AG37" i="6"/>
  <c r="AF37" i="6"/>
  <c r="AE37" i="6"/>
  <c r="AD37" i="6"/>
  <c r="AC37" i="6"/>
  <c r="AB37" i="6"/>
  <c r="AA37" i="6"/>
  <c r="Z37" i="6"/>
  <c r="Y37" i="6"/>
  <c r="X37" i="6"/>
  <c r="W37" i="6"/>
  <c r="V37" i="6"/>
  <c r="U37" i="6"/>
  <c r="T37" i="6"/>
  <c r="S37" i="6"/>
  <c r="R37" i="6"/>
  <c r="Q37" i="6"/>
  <c r="P37" i="6"/>
  <c r="O37" i="6"/>
  <c r="N37" i="6"/>
  <c r="M37" i="6"/>
  <c r="L37" i="6"/>
  <c r="K37" i="6"/>
  <c r="AH36" i="6"/>
  <c r="AG36" i="6"/>
  <c r="AF36" i="6"/>
  <c r="AE36" i="6"/>
  <c r="AD36" i="6"/>
  <c r="AC36" i="6"/>
  <c r="AB36" i="6"/>
  <c r="AA36" i="6"/>
  <c r="Z36" i="6"/>
  <c r="Y36" i="6"/>
  <c r="X36" i="6"/>
  <c r="W36" i="6"/>
  <c r="V36" i="6"/>
  <c r="U36" i="6"/>
  <c r="T36" i="6"/>
  <c r="S36" i="6"/>
  <c r="R36" i="6"/>
  <c r="Q36" i="6"/>
  <c r="P36" i="6"/>
  <c r="O36" i="6"/>
  <c r="N36" i="6"/>
  <c r="M36" i="6"/>
  <c r="L36" i="6"/>
  <c r="K36" i="6"/>
  <c r="AH35" i="6"/>
  <c r="AG35" i="6"/>
  <c r="AF35" i="6"/>
  <c r="AE35" i="6"/>
  <c r="AD35" i="6"/>
  <c r="AC35" i="6"/>
  <c r="AB35" i="6"/>
  <c r="AA35" i="6"/>
  <c r="Z35" i="6"/>
  <c r="Y35" i="6"/>
  <c r="X35" i="6"/>
  <c r="W35" i="6"/>
  <c r="V35" i="6"/>
  <c r="U35" i="6"/>
  <c r="T35" i="6"/>
  <c r="S35" i="6"/>
  <c r="R35" i="6"/>
  <c r="Q35" i="6"/>
  <c r="P35" i="6"/>
  <c r="O35" i="6"/>
  <c r="N35" i="6"/>
  <c r="M35" i="6"/>
  <c r="L35" i="6"/>
  <c r="K35" i="6"/>
  <c r="AH34" i="6"/>
  <c r="AG34" i="6"/>
  <c r="AF34" i="6"/>
  <c r="AE34" i="6"/>
  <c r="AD34" i="6"/>
  <c r="AC34" i="6"/>
  <c r="AB34" i="6"/>
  <c r="AA34" i="6"/>
  <c r="Z34" i="6"/>
  <c r="Y34" i="6"/>
  <c r="X34" i="6"/>
  <c r="W34" i="6"/>
  <c r="V34" i="6"/>
  <c r="U34" i="6"/>
  <c r="T34" i="6"/>
  <c r="S34" i="6"/>
  <c r="R34" i="6"/>
  <c r="Q34" i="6"/>
  <c r="P34" i="6"/>
  <c r="O34" i="6"/>
  <c r="N34" i="6"/>
  <c r="M34" i="6"/>
  <c r="L34" i="6"/>
  <c r="K34" i="6"/>
  <c r="AH33" i="6"/>
  <c r="AG33" i="6"/>
  <c r="AF33" i="6"/>
  <c r="AE33" i="6"/>
  <c r="AD33" i="6"/>
  <c r="AC33" i="6"/>
  <c r="AB33" i="6"/>
  <c r="AA33" i="6"/>
  <c r="Z33" i="6"/>
  <c r="Y33" i="6"/>
  <c r="X33" i="6"/>
  <c r="W33" i="6"/>
  <c r="V33" i="6"/>
  <c r="U33" i="6"/>
  <c r="T33" i="6"/>
  <c r="S33" i="6"/>
  <c r="R33" i="6"/>
  <c r="Q33" i="6"/>
  <c r="P33" i="6"/>
  <c r="O33" i="6"/>
  <c r="N33" i="6"/>
  <c r="M33" i="6"/>
  <c r="L33" i="6"/>
  <c r="K33" i="6"/>
  <c r="AH32" i="6"/>
  <c r="AG32" i="6"/>
  <c r="AF32" i="6"/>
  <c r="AE32" i="6"/>
  <c r="AD32" i="6"/>
  <c r="AC32" i="6"/>
  <c r="AB32" i="6"/>
  <c r="AA32" i="6"/>
  <c r="Z32" i="6"/>
  <c r="Y32" i="6"/>
  <c r="X32" i="6"/>
  <c r="W32" i="6"/>
  <c r="V32" i="6"/>
  <c r="U32" i="6"/>
  <c r="T32" i="6"/>
  <c r="S32" i="6"/>
  <c r="R32" i="6"/>
  <c r="Q32" i="6"/>
  <c r="P32" i="6"/>
  <c r="O32" i="6"/>
  <c r="N32" i="6"/>
  <c r="M32" i="6"/>
  <c r="L32" i="6"/>
  <c r="K32" i="6"/>
  <c r="AH31" i="6"/>
  <c r="AG31" i="6"/>
  <c r="AF31" i="6"/>
  <c r="AE31" i="6"/>
  <c r="AD31" i="6"/>
  <c r="AC31" i="6"/>
  <c r="AB31" i="6"/>
  <c r="AA31" i="6"/>
  <c r="Z31" i="6"/>
  <c r="Y31" i="6"/>
  <c r="X31" i="6"/>
  <c r="W31" i="6"/>
  <c r="V31" i="6"/>
  <c r="U31" i="6"/>
  <c r="T31" i="6"/>
  <c r="S31" i="6"/>
  <c r="R31" i="6"/>
  <c r="Q31" i="6"/>
  <c r="P31" i="6"/>
  <c r="O31" i="6"/>
  <c r="N31" i="6"/>
  <c r="M31" i="6"/>
  <c r="L31" i="6"/>
  <c r="K31" i="6"/>
  <c r="AH30" i="6"/>
  <c r="AG30" i="6"/>
  <c r="AF30" i="6"/>
  <c r="AE30" i="6"/>
  <c r="AD30" i="6"/>
  <c r="AC30" i="6"/>
  <c r="AB30" i="6"/>
  <c r="AA30" i="6"/>
  <c r="Z30" i="6"/>
  <c r="Y30" i="6"/>
  <c r="X30" i="6"/>
  <c r="W30" i="6"/>
  <c r="V30" i="6"/>
  <c r="U30" i="6"/>
  <c r="T30" i="6"/>
  <c r="S30" i="6"/>
  <c r="R30" i="6"/>
  <c r="Q30" i="6"/>
  <c r="P30" i="6"/>
  <c r="O30" i="6"/>
  <c r="N30" i="6"/>
  <c r="M30" i="6"/>
  <c r="L30" i="6"/>
  <c r="K30" i="6"/>
  <c r="AH29" i="6"/>
  <c r="AG29" i="6"/>
  <c r="AF29" i="6"/>
  <c r="AE29" i="6"/>
  <c r="AD29" i="6"/>
  <c r="AC29" i="6"/>
  <c r="AB29" i="6"/>
  <c r="AA29" i="6"/>
  <c r="Z29" i="6"/>
  <c r="Y29" i="6"/>
  <c r="X29" i="6"/>
  <c r="W29" i="6"/>
  <c r="V29" i="6"/>
  <c r="U29" i="6"/>
  <c r="T29" i="6"/>
  <c r="S29" i="6"/>
  <c r="R29" i="6"/>
  <c r="Q29" i="6"/>
  <c r="P29" i="6"/>
  <c r="O29" i="6"/>
  <c r="N29" i="6"/>
  <c r="M29" i="6"/>
  <c r="L29" i="6"/>
  <c r="K29" i="6"/>
  <c r="AH28" i="6"/>
  <c r="AG28" i="6"/>
  <c r="AF28" i="6"/>
  <c r="AE28" i="6"/>
  <c r="AD28" i="6"/>
  <c r="AC28" i="6"/>
  <c r="AB28" i="6"/>
  <c r="AA28" i="6"/>
  <c r="Z28" i="6"/>
  <c r="Y28" i="6"/>
  <c r="X28" i="6"/>
  <c r="W28" i="6"/>
  <c r="V28" i="6"/>
  <c r="U28" i="6"/>
  <c r="T28" i="6"/>
  <c r="S28" i="6"/>
  <c r="R28" i="6"/>
  <c r="Q28" i="6"/>
  <c r="P28" i="6"/>
  <c r="O28" i="6"/>
  <c r="N28" i="6"/>
  <c r="M28" i="6"/>
  <c r="L28" i="6"/>
  <c r="K28" i="6"/>
  <c r="AH27" i="6"/>
  <c r="AG27" i="6"/>
  <c r="AF27" i="6"/>
  <c r="AE27" i="6"/>
  <c r="AD27" i="6"/>
  <c r="AC27" i="6"/>
  <c r="AB27" i="6"/>
  <c r="AA27" i="6"/>
  <c r="Z27" i="6"/>
  <c r="Y27" i="6"/>
  <c r="X27" i="6"/>
  <c r="W27" i="6"/>
  <c r="V27" i="6"/>
  <c r="U27" i="6"/>
  <c r="T27" i="6"/>
  <c r="S27" i="6"/>
  <c r="R27" i="6"/>
  <c r="Q27" i="6"/>
  <c r="P27" i="6"/>
  <c r="O27" i="6"/>
  <c r="N27" i="6"/>
  <c r="M27" i="6"/>
  <c r="L27" i="6"/>
  <c r="K27" i="6"/>
  <c r="AH26" i="6"/>
  <c r="AG26" i="6"/>
  <c r="AF26" i="6"/>
  <c r="AE26" i="6"/>
  <c r="AD26" i="6"/>
  <c r="AC26" i="6"/>
  <c r="AB26" i="6"/>
  <c r="AA26" i="6"/>
  <c r="Z26" i="6"/>
  <c r="Y26" i="6"/>
  <c r="X26" i="6"/>
  <c r="W26" i="6"/>
  <c r="V26" i="6"/>
  <c r="U26" i="6"/>
  <c r="T26" i="6"/>
  <c r="S26" i="6"/>
  <c r="R26" i="6"/>
  <c r="Q26" i="6"/>
  <c r="P26" i="6"/>
  <c r="O26" i="6"/>
  <c r="N26" i="6"/>
  <c r="M26" i="6"/>
  <c r="L26" i="6"/>
  <c r="K26" i="6"/>
  <c r="AH25" i="6"/>
  <c r="AG25" i="6"/>
  <c r="AF25" i="6"/>
  <c r="AE25" i="6"/>
  <c r="AD25" i="6"/>
  <c r="AC25" i="6"/>
  <c r="AB25" i="6"/>
  <c r="AA25" i="6"/>
  <c r="Z25" i="6"/>
  <c r="Y25" i="6"/>
  <c r="X25" i="6"/>
  <c r="W25" i="6"/>
  <c r="V25" i="6"/>
  <c r="U25" i="6"/>
  <c r="T25" i="6"/>
  <c r="S25" i="6"/>
  <c r="R25" i="6"/>
  <c r="Q25" i="6"/>
  <c r="P25" i="6"/>
  <c r="O25" i="6"/>
  <c r="N25" i="6"/>
  <c r="M25" i="6"/>
  <c r="L25" i="6"/>
  <c r="K25" i="6"/>
  <c r="AH24" i="6"/>
  <c r="AG24" i="6"/>
  <c r="AF24" i="6"/>
  <c r="AE24" i="6"/>
  <c r="AD24" i="6"/>
  <c r="AC24" i="6"/>
  <c r="AB24" i="6"/>
  <c r="AA24" i="6"/>
  <c r="Z24" i="6"/>
  <c r="Y24" i="6"/>
  <c r="X24" i="6"/>
  <c r="W24" i="6"/>
  <c r="V24" i="6"/>
  <c r="U24" i="6"/>
  <c r="T24" i="6"/>
  <c r="S24" i="6"/>
  <c r="R24" i="6"/>
  <c r="Q24" i="6"/>
  <c r="P24" i="6"/>
  <c r="O24" i="6"/>
  <c r="N24" i="6"/>
  <c r="M24" i="6"/>
  <c r="L24" i="6"/>
  <c r="K24" i="6"/>
  <c r="L54" i="10" l="1"/>
  <c r="L54" i="9"/>
  <c r="L52" i="10"/>
  <c r="L53" i="10"/>
  <c r="L53" i="9"/>
  <c r="Q54" i="10"/>
  <c r="Q53" i="10"/>
  <c r="Q52" i="10"/>
  <c r="L52" i="9"/>
  <c r="Q54" i="9"/>
  <c r="Q53" i="9"/>
  <c r="Q52" i="9"/>
  <c r="F16" i="7"/>
  <c r="F25" i="7"/>
  <c r="F30" i="7"/>
  <c r="G30" i="7" s="1"/>
  <c r="H30" i="7" s="1"/>
  <c r="F34" i="7"/>
  <c r="F46" i="7"/>
  <c r="F50" i="7"/>
  <c r="F89" i="7"/>
  <c r="F91" i="7"/>
  <c r="F93" i="7"/>
  <c r="F54" i="7"/>
  <c r="G54" i="7" s="1"/>
  <c r="F97" i="7"/>
  <c r="F9" i="7"/>
  <c r="G9" i="7" s="1"/>
  <c r="F84" i="7"/>
  <c r="F125" i="7"/>
  <c r="G125" i="7" s="1"/>
  <c r="F127" i="7"/>
  <c r="G127" i="7" s="1"/>
  <c r="F109" i="7"/>
  <c r="F30" i="6"/>
  <c r="G30" i="6" s="1"/>
  <c r="H30" i="6" s="1"/>
  <c r="F69" i="7"/>
  <c r="F22" i="7"/>
  <c r="S49" i="7"/>
  <c r="F26" i="7"/>
  <c r="F110" i="7"/>
  <c r="F112" i="7"/>
  <c r="F114" i="7"/>
  <c r="F21" i="7"/>
  <c r="F111" i="7"/>
  <c r="F78" i="7"/>
  <c r="F13" i="7"/>
  <c r="G13" i="7" s="1"/>
  <c r="H13" i="7" s="1"/>
  <c r="F17" i="7"/>
  <c r="F34" i="6"/>
  <c r="F32" i="7"/>
  <c r="F48" i="7"/>
  <c r="F74" i="7"/>
  <c r="F37" i="7"/>
  <c r="F39" i="7"/>
  <c r="F129" i="7"/>
  <c r="G129" i="7" s="1"/>
  <c r="F19" i="7"/>
  <c r="F99" i="7"/>
  <c r="F103" i="7"/>
  <c r="F58" i="7"/>
  <c r="G58" i="7" s="1"/>
  <c r="F23" i="7"/>
  <c r="G23" i="7" s="1"/>
  <c r="H23" i="7" s="1"/>
  <c r="F66" i="7"/>
  <c r="G66" i="7" s="1"/>
  <c r="F115" i="7"/>
  <c r="G115" i="7" s="1"/>
  <c r="S46" i="7"/>
  <c r="F113" i="7"/>
  <c r="F123" i="7"/>
  <c r="G123" i="7" s="1"/>
  <c r="F29" i="7"/>
  <c r="F33" i="7"/>
  <c r="F73" i="6"/>
  <c r="G73" i="6" s="1"/>
  <c r="N50" i="7"/>
  <c r="F90" i="7"/>
  <c r="F7" i="7"/>
  <c r="F53" i="7"/>
  <c r="G53" i="7" s="1"/>
  <c r="F55" i="7"/>
  <c r="G55" i="7" s="1"/>
  <c r="F10" i="7"/>
  <c r="G10" i="7" s="1"/>
  <c r="F12" i="7"/>
  <c r="F4" i="7"/>
  <c r="F100" i="7"/>
  <c r="F14" i="7"/>
  <c r="F18" i="7"/>
  <c r="F106" i="7"/>
  <c r="F108" i="7"/>
  <c r="F61" i="7"/>
  <c r="G61" i="7" s="1"/>
  <c r="F63" i="7"/>
  <c r="G63" i="7" s="1"/>
  <c r="F65" i="7"/>
  <c r="G65" i="7" s="1"/>
  <c r="F20" i="7"/>
  <c r="G20" i="7" s="1"/>
  <c r="H20" i="7" s="1"/>
  <c r="F116" i="7"/>
  <c r="G116" i="7" s="1"/>
  <c r="F118" i="7"/>
  <c r="G118" i="7" s="1"/>
  <c r="F120" i="7"/>
  <c r="G120" i="7" s="1"/>
  <c r="F73" i="7"/>
  <c r="F75" i="7"/>
  <c r="F36" i="7"/>
  <c r="F38" i="7"/>
  <c r="F79" i="7"/>
  <c r="N45" i="7"/>
  <c r="F44" i="7"/>
  <c r="F126" i="7"/>
  <c r="G126" i="7" s="1"/>
  <c r="F128" i="7"/>
  <c r="G128" i="7" s="1"/>
  <c r="F130" i="7"/>
  <c r="G130" i="7" s="1"/>
  <c r="F67" i="7"/>
  <c r="F102" i="7"/>
  <c r="F92" i="7"/>
  <c r="F45" i="7"/>
  <c r="G45" i="7" s="1"/>
  <c r="H45" i="7" s="1"/>
  <c r="F47" i="7"/>
  <c r="F49" i="7"/>
  <c r="F104" i="7"/>
  <c r="F57" i="7"/>
  <c r="F59" i="7"/>
  <c r="G59" i="7" s="1"/>
  <c r="F94" i="7"/>
  <c r="F96" i="7"/>
  <c r="F98" i="7"/>
  <c r="F120" i="6"/>
  <c r="G120" i="6" s="1"/>
  <c r="F24" i="7"/>
  <c r="G24" i="7" s="1"/>
  <c r="H24" i="7" s="1"/>
  <c r="F3" i="7"/>
  <c r="F83" i="7"/>
  <c r="F85" i="7"/>
  <c r="F87" i="7"/>
  <c r="F40" i="7"/>
  <c r="F122" i="7"/>
  <c r="G122" i="7" s="1"/>
  <c r="F52" i="7"/>
  <c r="G52" i="7" s="1"/>
  <c r="F5" i="7"/>
  <c r="N49" i="7"/>
  <c r="F42" i="7"/>
  <c r="F28" i="7"/>
  <c r="F124" i="7"/>
  <c r="G124" i="7" s="1"/>
  <c r="F77" i="7"/>
  <c r="F81" i="7"/>
  <c r="F8" i="7"/>
  <c r="F52" i="6"/>
  <c r="G52" i="6" s="1"/>
  <c r="F101" i="7"/>
  <c r="F56" i="7"/>
  <c r="G56" i="7" s="1"/>
  <c r="F11" i="7"/>
  <c r="G11" i="7" s="1"/>
  <c r="H11" i="7" s="1"/>
  <c r="F35" i="7"/>
  <c r="F70" i="7"/>
  <c r="F105" i="7"/>
  <c r="F107" i="7"/>
  <c r="F60" i="7"/>
  <c r="G60" i="7" s="1"/>
  <c r="F70" i="6"/>
  <c r="F117" i="7"/>
  <c r="G117" i="7" s="1"/>
  <c r="F119" i="7"/>
  <c r="G119" i="7" s="1"/>
  <c r="S50" i="7"/>
  <c r="F27" i="7"/>
  <c r="F62" i="7"/>
  <c r="G62" i="7" s="1"/>
  <c r="F15" i="7"/>
  <c r="G15" i="7" s="1"/>
  <c r="H15" i="7" s="1"/>
  <c r="F95" i="7"/>
  <c r="F64" i="7"/>
  <c r="G64" i="7" s="1"/>
  <c r="F71" i="7"/>
  <c r="F115" i="6"/>
  <c r="G115" i="6" s="1"/>
  <c r="F51" i="7"/>
  <c r="G51" i="7" s="1"/>
  <c r="N46" i="7"/>
  <c r="F86" i="7"/>
  <c r="F121" i="7"/>
  <c r="G121" i="7" s="1"/>
  <c r="F76" i="7"/>
  <c r="F31" i="7"/>
  <c r="F6" i="7"/>
  <c r="F88" i="7"/>
  <c r="F41" i="7"/>
  <c r="F43" i="7"/>
  <c r="F80" i="7"/>
  <c r="F82" i="7"/>
  <c r="F72" i="7"/>
  <c r="S51" i="7"/>
  <c r="N47" i="7"/>
  <c r="S45" i="7"/>
  <c r="S47" i="7"/>
  <c r="F19" i="6"/>
  <c r="F68" i="7"/>
  <c r="N48" i="7"/>
  <c r="S48" i="7"/>
  <c r="F99" i="6"/>
  <c r="F75" i="6"/>
  <c r="S50" i="6"/>
  <c r="F25" i="6"/>
  <c r="F27" i="6"/>
  <c r="F12" i="6"/>
  <c r="F109" i="6"/>
  <c r="F111" i="6"/>
  <c r="F13" i="6"/>
  <c r="G13" i="6" s="1"/>
  <c r="H13" i="6" s="1"/>
  <c r="F86" i="6"/>
  <c r="F125" i="6"/>
  <c r="G125" i="6" s="1"/>
  <c r="F14" i="6"/>
  <c r="F97" i="6"/>
  <c r="F78" i="6"/>
  <c r="F127" i="6"/>
  <c r="G127" i="6" s="1"/>
  <c r="F16" i="6"/>
  <c r="F18" i="6"/>
  <c r="F5" i="6"/>
  <c r="F10" i="6"/>
  <c r="G10" i="6" s="1"/>
  <c r="F17" i="6"/>
  <c r="F113" i="6"/>
  <c r="F29" i="6"/>
  <c r="G29" i="6" s="1"/>
  <c r="H29" i="6" s="1"/>
  <c r="F35" i="6"/>
  <c r="N46" i="6"/>
  <c r="F51" i="6"/>
  <c r="G51" i="6" s="1"/>
  <c r="F9" i="6"/>
  <c r="G9" i="6" s="1"/>
  <c r="F33" i="6"/>
  <c r="G33" i="6" s="1"/>
  <c r="H33" i="6" s="1"/>
  <c r="F129" i="6"/>
  <c r="G129" i="6" s="1"/>
  <c r="F63" i="6"/>
  <c r="G63" i="6" s="1"/>
  <c r="F26" i="6"/>
  <c r="N49" i="6"/>
  <c r="F58" i="6"/>
  <c r="G58" i="6" s="1"/>
  <c r="F11" i="6"/>
  <c r="G11" i="6" s="1"/>
  <c r="H11" i="6" s="1"/>
  <c r="F21" i="6"/>
  <c r="F84" i="6"/>
  <c r="F37" i="6"/>
  <c r="F4" i="6"/>
  <c r="N50" i="6"/>
  <c r="F96" i="6"/>
  <c r="F98" i="6"/>
  <c r="F116" i="6"/>
  <c r="G116" i="6" s="1"/>
  <c r="F110" i="6"/>
  <c r="F112" i="6"/>
  <c r="F114" i="6"/>
  <c r="F24" i="6"/>
  <c r="G24" i="6" s="1"/>
  <c r="H24" i="6" s="1"/>
  <c r="F54" i="6"/>
  <c r="G54" i="6" s="1"/>
  <c r="F93" i="6"/>
  <c r="F62" i="6"/>
  <c r="G62" i="6" s="1"/>
  <c r="F15" i="6"/>
  <c r="G15" i="6" s="1"/>
  <c r="H15" i="6" s="1"/>
  <c r="F64" i="6"/>
  <c r="G64" i="6" s="1"/>
  <c r="F66" i="6"/>
  <c r="G66" i="6" s="1"/>
  <c r="F74" i="6"/>
  <c r="G74" i="6" s="1"/>
  <c r="F39" i="6"/>
  <c r="F123" i="6"/>
  <c r="G123" i="6" s="1"/>
  <c r="F90" i="6"/>
  <c r="F55" i="6"/>
  <c r="G55" i="6" s="1"/>
  <c r="F94" i="6"/>
  <c r="F67" i="6"/>
  <c r="F102" i="6"/>
  <c r="F104" i="6"/>
  <c r="F57" i="6"/>
  <c r="F59" i="6"/>
  <c r="G59" i="6" s="1"/>
  <c r="F69" i="6"/>
  <c r="F22" i="6"/>
  <c r="S49" i="6"/>
  <c r="N45" i="6"/>
  <c r="F40" i="6"/>
  <c r="F122" i="6"/>
  <c r="G122" i="6" s="1"/>
  <c r="F3" i="6"/>
  <c r="F83" i="6"/>
  <c r="F85" i="6"/>
  <c r="F87" i="6"/>
  <c r="F42" i="6"/>
  <c r="F92" i="6"/>
  <c r="F45" i="6"/>
  <c r="G45" i="6" s="1"/>
  <c r="H45" i="6" s="1"/>
  <c r="F47" i="6"/>
  <c r="F49" i="6"/>
  <c r="F36" i="6"/>
  <c r="F118" i="6"/>
  <c r="G118" i="6" s="1"/>
  <c r="F106" i="6"/>
  <c r="F38" i="6"/>
  <c r="F108" i="6"/>
  <c r="F61" i="6"/>
  <c r="G61" i="6" s="1"/>
  <c r="F65" i="6"/>
  <c r="G65" i="6" s="1"/>
  <c r="F7" i="6"/>
  <c r="F28" i="6"/>
  <c r="F124" i="6"/>
  <c r="G124" i="6" s="1"/>
  <c r="F77" i="6"/>
  <c r="F81" i="6"/>
  <c r="F101" i="6"/>
  <c r="F103" i="6"/>
  <c r="F89" i="6"/>
  <c r="F91" i="6"/>
  <c r="F44" i="6"/>
  <c r="F126" i="6"/>
  <c r="G126" i="6" s="1"/>
  <c r="F79" i="6"/>
  <c r="F32" i="6"/>
  <c r="F128" i="6"/>
  <c r="G128" i="6" s="1"/>
  <c r="F130" i="6"/>
  <c r="G130" i="6" s="1"/>
  <c r="F8" i="6"/>
  <c r="G8" i="6" s="1"/>
  <c r="S46" i="6"/>
  <c r="F23" i="6"/>
  <c r="G23" i="6" s="1"/>
  <c r="H23" i="6" s="1"/>
  <c r="F56" i="6"/>
  <c r="G56" i="6" s="1"/>
  <c r="F46" i="6"/>
  <c r="F48" i="6"/>
  <c r="G48" i="6" s="1"/>
  <c r="H48" i="6" s="1"/>
  <c r="F50" i="6"/>
  <c r="F117" i="6"/>
  <c r="G117" i="6" s="1"/>
  <c r="F119" i="6"/>
  <c r="G119" i="6" s="1"/>
  <c r="F105" i="6"/>
  <c r="F107" i="6"/>
  <c r="F60" i="6"/>
  <c r="G60" i="6" s="1"/>
  <c r="F95" i="6"/>
  <c r="F71" i="6"/>
  <c r="F6" i="6"/>
  <c r="F121" i="6"/>
  <c r="G121" i="6" s="1"/>
  <c r="F76" i="6"/>
  <c r="F31" i="6"/>
  <c r="F20" i="6"/>
  <c r="G20" i="6" s="1"/>
  <c r="H20" i="6" s="1"/>
  <c r="F100" i="6"/>
  <c r="F53" i="6"/>
  <c r="G53" i="6" s="1"/>
  <c r="F88" i="6"/>
  <c r="F41" i="6"/>
  <c r="F43" i="6"/>
  <c r="F80" i="6"/>
  <c r="F82" i="6"/>
  <c r="F72" i="6"/>
  <c r="S51" i="6"/>
  <c r="N47" i="6"/>
  <c r="S45" i="6"/>
  <c r="S47" i="6"/>
  <c r="F68" i="6"/>
  <c r="N48" i="6"/>
  <c r="S48" i="6"/>
  <c r="R51" i="2"/>
  <c r="T30" i="2"/>
  <c r="AE32" i="2"/>
  <c r="AE33" i="2"/>
  <c r="AE34" i="2"/>
  <c r="AE35" i="2"/>
  <c r="AE36" i="2"/>
  <c r="AE37" i="2"/>
  <c r="AE38" i="2"/>
  <c r="AE39" i="2"/>
  <c r="AH32" i="2"/>
  <c r="AH33" i="2"/>
  <c r="AH34" i="2"/>
  <c r="AH35" i="2"/>
  <c r="AH36" i="2"/>
  <c r="AH37" i="2"/>
  <c r="AH38" i="2"/>
  <c r="AH39" i="2"/>
  <c r="AH31" i="2"/>
  <c r="E30" i="5"/>
  <c r="G29" i="5"/>
  <c r="I29" i="5" s="1"/>
  <c r="G28" i="5"/>
  <c r="I28" i="5" s="1"/>
  <c r="G27" i="5"/>
  <c r="I27" i="5" s="1"/>
  <c r="G26" i="5"/>
  <c r="G30" i="5" s="1"/>
  <c r="G30" i="10" l="1"/>
  <c r="H30" i="10" s="1"/>
  <c r="G13" i="10"/>
  <c r="H13" i="10" s="1"/>
  <c r="G20" i="10"/>
  <c r="H20" i="10" s="1"/>
  <c r="G45" i="10"/>
  <c r="H45" i="10" s="1"/>
  <c r="G35" i="9"/>
  <c r="H35" i="9" s="1"/>
  <c r="G41" i="9"/>
  <c r="H41" i="9" s="1"/>
  <c r="G30" i="9"/>
  <c r="H30" i="9" s="1"/>
  <c r="G13" i="9"/>
  <c r="H13" i="9" s="1"/>
  <c r="G20" i="9"/>
  <c r="H20" i="9" s="1"/>
  <c r="G45" i="9"/>
  <c r="H45" i="9" s="1"/>
  <c r="G68" i="9"/>
  <c r="G73" i="10"/>
  <c r="G29" i="9"/>
  <c r="H29" i="9" s="1"/>
  <c r="G68" i="10"/>
  <c r="G26" i="9"/>
  <c r="H26" i="9" s="1"/>
  <c r="G47" i="9"/>
  <c r="H47" i="9" s="1"/>
  <c r="G4" i="9"/>
  <c r="G50" i="9"/>
  <c r="H50" i="9" s="1"/>
  <c r="G7" i="9"/>
  <c r="G43" i="9"/>
  <c r="H43" i="9" s="1"/>
  <c r="G31" i="9"/>
  <c r="H31" i="9" s="1"/>
  <c r="G12" i="9"/>
  <c r="H12" i="9" s="1"/>
  <c r="G6" i="9"/>
  <c r="G5" i="9"/>
  <c r="G28" i="9"/>
  <c r="H28" i="9" s="1"/>
  <c r="G42" i="9"/>
  <c r="H42" i="9" s="1"/>
  <c r="G16" i="9"/>
  <c r="H16" i="9" s="1"/>
  <c r="G46" i="9"/>
  <c r="H46" i="9" s="1"/>
  <c r="G101" i="10"/>
  <c r="H101" i="10" s="1"/>
  <c r="G109" i="10"/>
  <c r="H109" i="10" s="1"/>
  <c r="G105" i="10"/>
  <c r="H105" i="10" s="1"/>
  <c r="G103" i="10"/>
  <c r="H103" i="10" s="1"/>
  <c r="G86" i="10"/>
  <c r="H86" i="10" s="1"/>
  <c r="G107" i="10"/>
  <c r="H107" i="10" s="1"/>
  <c r="G83" i="10"/>
  <c r="H83" i="10" s="1"/>
  <c r="G74" i="10"/>
  <c r="G85" i="10"/>
  <c r="H85" i="10" s="1"/>
  <c r="G104" i="10"/>
  <c r="H104" i="10" s="1"/>
  <c r="G108" i="10"/>
  <c r="H108" i="10" s="1"/>
  <c r="G87" i="10"/>
  <c r="H87" i="10" s="1"/>
  <c r="I23" i="10" s="1"/>
  <c r="G88" i="10"/>
  <c r="H88" i="10" s="1"/>
  <c r="I24" i="10" s="1"/>
  <c r="G96" i="10"/>
  <c r="H96" i="10" s="1"/>
  <c r="G99" i="10"/>
  <c r="H99" i="10" s="1"/>
  <c r="G97" i="10"/>
  <c r="H97" i="10" s="1"/>
  <c r="G114" i="10"/>
  <c r="H114" i="10" s="1"/>
  <c r="G71" i="10"/>
  <c r="G110" i="10"/>
  <c r="H110" i="10" s="1"/>
  <c r="G80" i="10"/>
  <c r="H80" i="10" s="1"/>
  <c r="G89" i="10"/>
  <c r="H89" i="10" s="1"/>
  <c r="G67" i="10"/>
  <c r="G91" i="10"/>
  <c r="H91" i="10" s="1"/>
  <c r="G69" i="10"/>
  <c r="G111" i="10"/>
  <c r="H111" i="10" s="1"/>
  <c r="G106" i="10"/>
  <c r="H106" i="10" s="1"/>
  <c r="G75" i="10"/>
  <c r="H75" i="10" s="1"/>
  <c r="I11" i="10" s="1"/>
  <c r="G90" i="10"/>
  <c r="H90" i="10" s="1"/>
  <c r="G94" i="10"/>
  <c r="H94" i="10" s="1"/>
  <c r="G112" i="10"/>
  <c r="H112" i="10" s="1"/>
  <c r="G81" i="10"/>
  <c r="H81" i="10" s="1"/>
  <c r="G76" i="10"/>
  <c r="H76" i="10" s="1"/>
  <c r="G78" i="10"/>
  <c r="H78" i="10" s="1"/>
  <c r="G98" i="10"/>
  <c r="H98" i="10" s="1"/>
  <c r="G100" i="10"/>
  <c r="H100" i="10" s="1"/>
  <c r="G77" i="10"/>
  <c r="H77" i="10" s="1"/>
  <c r="G82" i="10"/>
  <c r="H82" i="10" s="1"/>
  <c r="G84" i="10"/>
  <c r="H84" i="10" s="1"/>
  <c r="G79" i="10"/>
  <c r="H79" i="10" s="1"/>
  <c r="I15" i="10" s="1"/>
  <c r="G113" i="10"/>
  <c r="H113" i="10" s="1"/>
  <c r="G70" i="10"/>
  <c r="G95" i="10"/>
  <c r="H95" i="10" s="1"/>
  <c r="G102" i="10"/>
  <c r="H102" i="10" s="1"/>
  <c r="G92" i="10"/>
  <c r="H92" i="10" s="1"/>
  <c r="G93" i="10"/>
  <c r="H93" i="10" s="1"/>
  <c r="G18" i="9"/>
  <c r="H18" i="9" s="1"/>
  <c r="G49" i="9"/>
  <c r="H49" i="9" s="1"/>
  <c r="G37" i="9"/>
  <c r="H37" i="9" s="1"/>
  <c r="G22" i="9"/>
  <c r="H22" i="9" s="1"/>
  <c r="G29" i="10"/>
  <c r="H29" i="10" s="1"/>
  <c r="G25" i="10"/>
  <c r="H25" i="10" s="1"/>
  <c r="G17" i="10"/>
  <c r="H17" i="10" s="1"/>
  <c r="G39" i="10"/>
  <c r="H39" i="10" s="1"/>
  <c r="G47" i="10"/>
  <c r="H47" i="10" s="1"/>
  <c r="G36" i="10"/>
  <c r="H36" i="10" s="1"/>
  <c r="G16" i="10"/>
  <c r="H16" i="10" s="1"/>
  <c r="G46" i="10"/>
  <c r="H46" i="10" s="1"/>
  <c r="G22" i="10"/>
  <c r="H22" i="10" s="1"/>
  <c r="G48" i="10"/>
  <c r="H48" i="10" s="1"/>
  <c r="G6" i="10"/>
  <c r="G33" i="10"/>
  <c r="H33" i="10" s="1"/>
  <c r="G3" i="10"/>
  <c r="G34" i="10"/>
  <c r="H34" i="10" s="1"/>
  <c r="G40" i="10"/>
  <c r="H40" i="10" s="1"/>
  <c r="G19" i="10"/>
  <c r="H19" i="10" s="1"/>
  <c r="G41" i="10"/>
  <c r="H41" i="10" s="1"/>
  <c r="G49" i="10"/>
  <c r="H49" i="10" s="1"/>
  <c r="G57" i="10"/>
  <c r="G7" i="10"/>
  <c r="G27" i="10"/>
  <c r="H27" i="10" s="1"/>
  <c r="G43" i="10"/>
  <c r="H43" i="10" s="1"/>
  <c r="G8" i="10"/>
  <c r="G42" i="10"/>
  <c r="H42" i="10" s="1"/>
  <c r="G21" i="10"/>
  <c r="H21" i="10" s="1"/>
  <c r="G18" i="10"/>
  <c r="H18" i="10" s="1"/>
  <c r="G35" i="10"/>
  <c r="H35" i="10" s="1"/>
  <c r="G26" i="10"/>
  <c r="H26" i="10" s="1"/>
  <c r="G44" i="10"/>
  <c r="H44" i="10" s="1"/>
  <c r="G12" i="10"/>
  <c r="H12" i="10" s="1"/>
  <c r="G5" i="10"/>
  <c r="G32" i="10"/>
  <c r="H32" i="10" s="1"/>
  <c r="G4" i="10"/>
  <c r="G28" i="10"/>
  <c r="H28" i="10" s="1"/>
  <c r="G31" i="10"/>
  <c r="H31" i="10" s="1"/>
  <c r="G37" i="10"/>
  <c r="H37" i="10" s="1"/>
  <c r="G14" i="10"/>
  <c r="H14" i="10" s="1"/>
  <c r="G50" i="10"/>
  <c r="H50" i="10" s="1"/>
  <c r="G38" i="10"/>
  <c r="H38" i="10" s="1"/>
  <c r="G48" i="9"/>
  <c r="H48" i="9" s="1"/>
  <c r="G19" i="9"/>
  <c r="H19" i="9" s="1"/>
  <c r="G27" i="9"/>
  <c r="H27" i="9" s="1"/>
  <c r="G72" i="10"/>
  <c r="G34" i="9"/>
  <c r="H34" i="9" s="1"/>
  <c r="G36" i="9"/>
  <c r="H36" i="9" s="1"/>
  <c r="G44" i="9"/>
  <c r="H44" i="9" s="1"/>
  <c r="G38" i="9"/>
  <c r="H38" i="9" s="1"/>
  <c r="G25" i="9"/>
  <c r="H25" i="9" s="1"/>
  <c r="G17" i="9"/>
  <c r="H17" i="9" s="1"/>
  <c r="G8" i="9"/>
  <c r="G32" i="9"/>
  <c r="H32" i="9" s="1"/>
  <c r="G40" i="9"/>
  <c r="H40" i="9" s="1"/>
  <c r="G3" i="9"/>
  <c r="G14" i="9"/>
  <c r="H14" i="9" s="1"/>
  <c r="G21" i="9"/>
  <c r="H21" i="9" s="1"/>
  <c r="G57" i="9"/>
  <c r="G39" i="9"/>
  <c r="H39" i="9" s="1"/>
  <c r="G33" i="9"/>
  <c r="H33" i="9" s="1"/>
  <c r="G79" i="9"/>
  <c r="H79" i="9" s="1"/>
  <c r="I15" i="9" s="1"/>
  <c r="G104" i="9"/>
  <c r="H104" i="9" s="1"/>
  <c r="G88" i="9"/>
  <c r="H88" i="9" s="1"/>
  <c r="I24" i="9" s="1"/>
  <c r="G81" i="9"/>
  <c r="H81" i="9" s="1"/>
  <c r="G93" i="9"/>
  <c r="H93" i="9" s="1"/>
  <c r="G85" i="9"/>
  <c r="H85" i="9" s="1"/>
  <c r="G70" i="9"/>
  <c r="G110" i="9"/>
  <c r="H110" i="9" s="1"/>
  <c r="G98" i="9"/>
  <c r="H98" i="9" s="1"/>
  <c r="G78" i="9"/>
  <c r="H78" i="9" s="1"/>
  <c r="G95" i="9"/>
  <c r="H95" i="9" s="1"/>
  <c r="G91" i="9"/>
  <c r="H91" i="9" s="1"/>
  <c r="G97" i="9"/>
  <c r="H97" i="9" s="1"/>
  <c r="G109" i="9"/>
  <c r="H109" i="9" s="1"/>
  <c r="G67" i="9"/>
  <c r="G107" i="9"/>
  <c r="H107" i="9" s="1"/>
  <c r="G111" i="9"/>
  <c r="H111" i="9" s="1"/>
  <c r="G108" i="9"/>
  <c r="H108" i="9" s="1"/>
  <c r="G87" i="9"/>
  <c r="H87" i="9" s="1"/>
  <c r="I23" i="9" s="1"/>
  <c r="G92" i="9"/>
  <c r="H92" i="9" s="1"/>
  <c r="G113" i="9"/>
  <c r="H113" i="9" s="1"/>
  <c r="G105" i="9"/>
  <c r="H105" i="9" s="1"/>
  <c r="G71" i="9"/>
  <c r="G99" i="9"/>
  <c r="H99" i="9" s="1"/>
  <c r="G77" i="9"/>
  <c r="H77" i="9" s="1"/>
  <c r="I13" i="9" s="1"/>
  <c r="G114" i="9"/>
  <c r="H114" i="9" s="1"/>
  <c r="G86" i="9"/>
  <c r="H86" i="9" s="1"/>
  <c r="G90" i="9"/>
  <c r="H90" i="9" s="1"/>
  <c r="G84" i="9"/>
  <c r="H84" i="9" s="1"/>
  <c r="G69" i="9"/>
  <c r="G100" i="9"/>
  <c r="H100" i="9" s="1"/>
  <c r="G73" i="9"/>
  <c r="G83" i="9"/>
  <c r="H83" i="9" s="1"/>
  <c r="G101" i="9"/>
  <c r="H101" i="9" s="1"/>
  <c r="G106" i="9"/>
  <c r="H106" i="9" s="1"/>
  <c r="I42" i="9" s="1"/>
  <c r="G75" i="9"/>
  <c r="H75" i="9" s="1"/>
  <c r="I11" i="9" s="1"/>
  <c r="G103" i="9"/>
  <c r="H103" i="9" s="1"/>
  <c r="G80" i="9"/>
  <c r="H80" i="9" s="1"/>
  <c r="G102" i="9"/>
  <c r="H102" i="9" s="1"/>
  <c r="G74" i="9"/>
  <c r="G89" i="9"/>
  <c r="H89" i="9" s="1"/>
  <c r="G112" i="9"/>
  <c r="H112" i="9" s="1"/>
  <c r="G94" i="9"/>
  <c r="H94" i="9" s="1"/>
  <c r="G96" i="9"/>
  <c r="H96" i="9" s="1"/>
  <c r="G76" i="9"/>
  <c r="H76" i="9" s="1"/>
  <c r="G82" i="9"/>
  <c r="H82" i="9" s="1"/>
  <c r="G72" i="9"/>
  <c r="L54" i="7"/>
  <c r="Q54" i="7"/>
  <c r="Q53" i="7"/>
  <c r="Q52" i="7"/>
  <c r="L52" i="7"/>
  <c r="L53" i="7"/>
  <c r="L54" i="6"/>
  <c r="Q54" i="6"/>
  <c r="Q53" i="6"/>
  <c r="Q52" i="6"/>
  <c r="L52" i="6"/>
  <c r="L53" i="6"/>
  <c r="I26" i="5"/>
  <c r="I30" i="5" s="1"/>
  <c r="I28" i="9" l="1"/>
  <c r="I13" i="10"/>
  <c r="I30" i="10"/>
  <c r="I20" i="10"/>
  <c r="I45" i="10"/>
  <c r="I30" i="9"/>
  <c r="I20" i="9"/>
  <c r="I26" i="9"/>
  <c r="I31" i="10"/>
  <c r="I38" i="9"/>
  <c r="I16" i="9"/>
  <c r="I41" i="9"/>
  <c r="I32" i="10"/>
  <c r="I45" i="9"/>
  <c r="I35" i="9"/>
  <c r="I26" i="10"/>
  <c r="I46" i="10"/>
  <c r="I29" i="10"/>
  <c r="I41" i="10"/>
  <c r="I44" i="10"/>
  <c r="I19" i="9"/>
  <c r="I31" i="9"/>
  <c r="I12" i="10"/>
  <c r="I40" i="9"/>
  <c r="I19" i="10"/>
  <c r="I47" i="9"/>
  <c r="I18" i="10"/>
  <c r="I43" i="9"/>
  <c r="I21" i="10"/>
  <c r="I35" i="10"/>
  <c r="I12" i="9"/>
  <c r="I38" i="10"/>
  <c r="I16" i="10"/>
  <c r="I27" i="9"/>
  <c r="I43" i="10"/>
  <c r="I36" i="10"/>
  <c r="I42" i="10"/>
  <c r="I48" i="9"/>
  <c r="I50" i="9"/>
  <c r="I17" i="10"/>
  <c r="I49" i="9"/>
  <c r="I29" i="9"/>
  <c r="I40" i="10"/>
  <c r="I34" i="10"/>
  <c r="I44" i="9"/>
  <c r="I33" i="10"/>
  <c r="I48" i="10"/>
  <c r="I36" i="9"/>
  <c r="I22" i="10"/>
  <c r="I37" i="9"/>
  <c r="I18" i="9"/>
  <c r="I50" i="10"/>
  <c r="I32" i="9"/>
  <c r="I22" i="9"/>
  <c r="I14" i="10"/>
  <c r="I27" i="10"/>
  <c r="I47" i="10"/>
  <c r="I37" i="10"/>
  <c r="I39" i="10"/>
  <c r="I25" i="9"/>
  <c r="I46" i="9"/>
  <c r="I28" i="10"/>
  <c r="I49" i="10"/>
  <c r="I25" i="10"/>
  <c r="I33" i="9"/>
  <c r="I14" i="9"/>
  <c r="I34" i="9"/>
  <c r="I21" i="9"/>
  <c r="I39" i="9"/>
  <c r="I17" i="9"/>
  <c r="G73" i="7"/>
  <c r="G8" i="7"/>
  <c r="G72" i="7"/>
  <c r="G48" i="7"/>
  <c r="H48" i="7" s="1"/>
  <c r="G33" i="7"/>
  <c r="H33" i="7" s="1"/>
  <c r="G74" i="7"/>
  <c r="G29" i="7"/>
  <c r="H29" i="7" s="1"/>
  <c r="G68" i="7"/>
  <c r="G21" i="7"/>
  <c r="H21" i="7" s="1"/>
  <c r="G25" i="7"/>
  <c r="H25" i="7" s="1"/>
  <c r="G17" i="7"/>
  <c r="H17" i="7" s="1"/>
  <c r="G27" i="7"/>
  <c r="H27" i="7" s="1"/>
  <c r="G31" i="7"/>
  <c r="H31" i="7" s="1"/>
  <c r="G34" i="7"/>
  <c r="H34" i="7" s="1"/>
  <c r="G14" i="7"/>
  <c r="H14" i="7" s="1"/>
  <c r="G16" i="7"/>
  <c r="H16" i="7" s="1"/>
  <c r="G3" i="7"/>
  <c r="G6" i="7"/>
  <c r="G47" i="7"/>
  <c r="H47" i="7" s="1"/>
  <c r="G49" i="7"/>
  <c r="H49" i="7" s="1"/>
  <c r="G44" i="7"/>
  <c r="H44" i="7" s="1"/>
  <c r="G57" i="7"/>
  <c r="G32" i="7"/>
  <c r="H32" i="7" s="1"/>
  <c r="G37" i="7"/>
  <c r="H37" i="7" s="1"/>
  <c r="G41" i="7"/>
  <c r="H41" i="7" s="1"/>
  <c r="G26" i="7"/>
  <c r="H26" i="7" s="1"/>
  <c r="G39" i="7"/>
  <c r="H39" i="7" s="1"/>
  <c r="G43" i="7"/>
  <c r="H43" i="7" s="1"/>
  <c r="G19" i="7"/>
  <c r="H19" i="7" s="1"/>
  <c r="G35" i="7"/>
  <c r="H35" i="7" s="1"/>
  <c r="G40" i="7"/>
  <c r="H40" i="7" s="1"/>
  <c r="G46" i="7"/>
  <c r="H46" i="7" s="1"/>
  <c r="G4" i="7"/>
  <c r="G50" i="7"/>
  <c r="H50" i="7" s="1"/>
  <c r="G38" i="7"/>
  <c r="H38" i="7" s="1"/>
  <c r="G5" i="7"/>
  <c r="G18" i="7"/>
  <c r="H18" i="7" s="1"/>
  <c r="G7" i="7"/>
  <c r="G22" i="7"/>
  <c r="H22" i="7" s="1"/>
  <c r="G42" i="7"/>
  <c r="H42" i="7" s="1"/>
  <c r="G36" i="7"/>
  <c r="H36" i="7" s="1"/>
  <c r="G28" i="7"/>
  <c r="H28" i="7" s="1"/>
  <c r="G12" i="7"/>
  <c r="H12" i="7" s="1"/>
  <c r="G102" i="7"/>
  <c r="H102" i="7" s="1"/>
  <c r="G108" i="7"/>
  <c r="H108" i="7" s="1"/>
  <c r="G77" i="7"/>
  <c r="H77" i="7" s="1"/>
  <c r="I13" i="7" s="1"/>
  <c r="G76" i="7"/>
  <c r="H76" i="7" s="1"/>
  <c r="G100" i="7"/>
  <c r="H100" i="7" s="1"/>
  <c r="G81" i="7"/>
  <c r="H81" i="7" s="1"/>
  <c r="G67" i="7"/>
  <c r="G92" i="7"/>
  <c r="H92" i="7" s="1"/>
  <c r="G95" i="7"/>
  <c r="H95" i="7" s="1"/>
  <c r="G93" i="7"/>
  <c r="H93" i="7" s="1"/>
  <c r="G71" i="7"/>
  <c r="G110" i="7"/>
  <c r="H110" i="7" s="1"/>
  <c r="G91" i="7"/>
  <c r="H91" i="7" s="1"/>
  <c r="G97" i="7"/>
  <c r="H97" i="7" s="1"/>
  <c r="G101" i="7"/>
  <c r="H101" i="7" s="1"/>
  <c r="G112" i="7"/>
  <c r="H112" i="7" s="1"/>
  <c r="G84" i="7"/>
  <c r="H84" i="7" s="1"/>
  <c r="I20" i="7" s="1"/>
  <c r="G88" i="7"/>
  <c r="H88" i="7" s="1"/>
  <c r="I24" i="7" s="1"/>
  <c r="G114" i="7"/>
  <c r="H114" i="7" s="1"/>
  <c r="G94" i="7"/>
  <c r="H94" i="7" s="1"/>
  <c r="I30" i="7" s="1"/>
  <c r="G83" i="7"/>
  <c r="H83" i="7" s="1"/>
  <c r="G96" i="7"/>
  <c r="H96" i="7" s="1"/>
  <c r="G85" i="7"/>
  <c r="H85" i="7" s="1"/>
  <c r="G109" i="7"/>
  <c r="H109" i="7" s="1"/>
  <c r="I45" i="7" s="1"/>
  <c r="G80" i="7"/>
  <c r="H80" i="7" s="1"/>
  <c r="G98" i="7"/>
  <c r="H98" i="7" s="1"/>
  <c r="G87" i="7"/>
  <c r="H87" i="7" s="1"/>
  <c r="I23" i="7" s="1"/>
  <c r="G103" i="7"/>
  <c r="H103" i="7" s="1"/>
  <c r="G111" i="7"/>
  <c r="H111" i="7" s="1"/>
  <c r="G82" i="7"/>
  <c r="H82" i="7" s="1"/>
  <c r="G78" i="7"/>
  <c r="H78" i="7" s="1"/>
  <c r="G70" i="7"/>
  <c r="G113" i="7"/>
  <c r="H113" i="7" s="1"/>
  <c r="G104" i="7"/>
  <c r="H104" i="7" s="1"/>
  <c r="G105" i="7"/>
  <c r="H105" i="7" s="1"/>
  <c r="G79" i="7"/>
  <c r="H79" i="7" s="1"/>
  <c r="I15" i="7" s="1"/>
  <c r="G69" i="7"/>
  <c r="G107" i="7"/>
  <c r="H107" i="7" s="1"/>
  <c r="G106" i="7"/>
  <c r="H106" i="7" s="1"/>
  <c r="G90" i="7"/>
  <c r="H90" i="7" s="1"/>
  <c r="G75" i="7"/>
  <c r="H75" i="7" s="1"/>
  <c r="I11" i="7" s="1"/>
  <c r="G89" i="7"/>
  <c r="H89" i="7" s="1"/>
  <c r="G99" i="7"/>
  <c r="H99" i="7" s="1"/>
  <c r="G86" i="7"/>
  <c r="H86" i="7" s="1"/>
  <c r="G68" i="6"/>
  <c r="G18" i="6"/>
  <c r="H18" i="6" s="1"/>
  <c r="G12" i="6"/>
  <c r="H12" i="6" s="1"/>
  <c r="G17" i="6"/>
  <c r="H17" i="6" s="1"/>
  <c r="G19" i="6"/>
  <c r="H19" i="6" s="1"/>
  <c r="G72" i="6"/>
  <c r="G39" i="6"/>
  <c r="H39" i="6" s="1"/>
  <c r="G36" i="6"/>
  <c r="H36" i="6" s="1"/>
  <c r="G7" i="6"/>
  <c r="G31" i="6"/>
  <c r="H31" i="6" s="1"/>
  <c r="G50" i="6"/>
  <c r="H50" i="6" s="1"/>
  <c r="G42" i="6"/>
  <c r="H42" i="6" s="1"/>
  <c r="G21" i="6"/>
  <c r="H21" i="6" s="1"/>
  <c r="G3" i="6"/>
  <c r="G57" i="6"/>
  <c r="G46" i="6"/>
  <c r="H46" i="6" s="1"/>
  <c r="G49" i="6"/>
  <c r="H49" i="6" s="1"/>
  <c r="G27" i="6"/>
  <c r="H27" i="6" s="1"/>
  <c r="G22" i="6"/>
  <c r="H22" i="6" s="1"/>
  <c r="G28" i="6"/>
  <c r="H28" i="6" s="1"/>
  <c r="G14" i="6"/>
  <c r="H14" i="6" s="1"/>
  <c r="G38" i="6"/>
  <c r="H38" i="6" s="1"/>
  <c r="G5" i="6"/>
  <c r="G4" i="6"/>
  <c r="G6" i="6"/>
  <c r="G41" i="6"/>
  <c r="H41" i="6" s="1"/>
  <c r="G32" i="6"/>
  <c r="H32" i="6" s="1"/>
  <c r="G37" i="6"/>
  <c r="H37" i="6" s="1"/>
  <c r="G40" i="6"/>
  <c r="H40" i="6" s="1"/>
  <c r="G16" i="6"/>
  <c r="H16" i="6" s="1"/>
  <c r="G34" i="6"/>
  <c r="H34" i="6" s="1"/>
  <c r="G44" i="6"/>
  <c r="H44" i="6" s="1"/>
  <c r="G26" i="6"/>
  <c r="H26" i="6" s="1"/>
  <c r="G47" i="6"/>
  <c r="H47" i="6" s="1"/>
  <c r="G35" i="6"/>
  <c r="H35" i="6" s="1"/>
  <c r="G43" i="6"/>
  <c r="H43" i="6" s="1"/>
  <c r="G25" i="6"/>
  <c r="H25" i="6" s="1"/>
  <c r="G102" i="6"/>
  <c r="H102" i="6" s="1"/>
  <c r="G84" i="6"/>
  <c r="H84" i="6" s="1"/>
  <c r="I20" i="6" s="1"/>
  <c r="G98" i="6"/>
  <c r="H98" i="6" s="1"/>
  <c r="G95" i="6"/>
  <c r="H95" i="6" s="1"/>
  <c r="G85" i="6"/>
  <c r="H85" i="6" s="1"/>
  <c r="G106" i="6"/>
  <c r="H106" i="6" s="1"/>
  <c r="G77" i="6"/>
  <c r="H77" i="6" s="1"/>
  <c r="I13" i="6" s="1"/>
  <c r="G71" i="6"/>
  <c r="G94" i="6"/>
  <c r="H94" i="6" s="1"/>
  <c r="I30" i="6" s="1"/>
  <c r="G81" i="6"/>
  <c r="H81" i="6" s="1"/>
  <c r="G110" i="6"/>
  <c r="H110" i="6" s="1"/>
  <c r="G67" i="6"/>
  <c r="G100" i="6"/>
  <c r="H100" i="6" s="1"/>
  <c r="G87" i="6"/>
  <c r="H87" i="6" s="1"/>
  <c r="I23" i="6" s="1"/>
  <c r="G111" i="6"/>
  <c r="H111" i="6" s="1"/>
  <c r="G113" i="6"/>
  <c r="H113" i="6" s="1"/>
  <c r="G107" i="6"/>
  <c r="H107" i="6" s="1"/>
  <c r="G69" i="6"/>
  <c r="G76" i="6"/>
  <c r="H76" i="6" s="1"/>
  <c r="G80" i="6"/>
  <c r="H80" i="6" s="1"/>
  <c r="G112" i="6"/>
  <c r="H112" i="6" s="1"/>
  <c r="I48" i="6" s="1"/>
  <c r="G90" i="6"/>
  <c r="H90" i="6" s="1"/>
  <c r="G92" i="6"/>
  <c r="H92" i="6" s="1"/>
  <c r="G86" i="6"/>
  <c r="H86" i="6" s="1"/>
  <c r="G108" i="6"/>
  <c r="H108" i="6" s="1"/>
  <c r="G83" i="6"/>
  <c r="H83" i="6" s="1"/>
  <c r="G103" i="6"/>
  <c r="H103" i="6" s="1"/>
  <c r="G89" i="6"/>
  <c r="H89" i="6" s="1"/>
  <c r="G75" i="6"/>
  <c r="H75" i="6" s="1"/>
  <c r="I11" i="6" s="1"/>
  <c r="G88" i="6"/>
  <c r="H88" i="6" s="1"/>
  <c r="I24" i="6" s="1"/>
  <c r="G114" i="6"/>
  <c r="H114" i="6" s="1"/>
  <c r="G70" i="6"/>
  <c r="G91" i="6"/>
  <c r="H91" i="6" s="1"/>
  <c r="G82" i="6"/>
  <c r="H82" i="6" s="1"/>
  <c r="G104" i="6"/>
  <c r="H104" i="6" s="1"/>
  <c r="G78" i="6"/>
  <c r="H78" i="6" s="1"/>
  <c r="G79" i="6"/>
  <c r="H79" i="6" s="1"/>
  <c r="I15" i="6" s="1"/>
  <c r="G105" i="6"/>
  <c r="H105" i="6" s="1"/>
  <c r="G97" i="6"/>
  <c r="H97" i="6" s="1"/>
  <c r="I33" i="6" s="1"/>
  <c r="G109" i="6"/>
  <c r="H109" i="6" s="1"/>
  <c r="I45" i="6" s="1"/>
  <c r="G101" i="6"/>
  <c r="H101" i="6" s="1"/>
  <c r="G96" i="6"/>
  <c r="H96" i="6" s="1"/>
  <c r="G93" i="6"/>
  <c r="H93" i="6" s="1"/>
  <c r="I29" i="6" s="1"/>
  <c r="G99" i="6"/>
  <c r="H99" i="6" s="1"/>
  <c r="M51" i="2"/>
  <c r="R50" i="2"/>
  <c r="M50" i="2"/>
  <c r="R49" i="2"/>
  <c r="M49" i="2"/>
  <c r="R48" i="2"/>
  <c r="M48" i="2"/>
  <c r="R47" i="2"/>
  <c r="M47" i="2"/>
  <c r="R46" i="2"/>
  <c r="M46" i="2"/>
  <c r="R45" i="2"/>
  <c r="M45" i="2"/>
  <c r="AG39" i="2"/>
  <c r="AF39" i="2"/>
  <c r="AD39" i="2"/>
  <c r="AC39" i="2"/>
  <c r="AB39" i="2"/>
  <c r="AA39" i="2"/>
  <c r="Z39" i="2"/>
  <c r="Y39" i="2"/>
  <c r="X39" i="2"/>
  <c r="W39" i="2"/>
  <c r="V39" i="2"/>
  <c r="U39" i="2"/>
  <c r="T39" i="2"/>
  <c r="S39" i="2"/>
  <c r="R39" i="2"/>
  <c r="Q39" i="2"/>
  <c r="P39" i="2"/>
  <c r="O39" i="2"/>
  <c r="N39" i="2"/>
  <c r="M39" i="2"/>
  <c r="L39" i="2"/>
  <c r="K39" i="2"/>
  <c r="AG38" i="2"/>
  <c r="AF38" i="2"/>
  <c r="AD38" i="2"/>
  <c r="AC38" i="2"/>
  <c r="AB38" i="2"/>
  <c r="AA38" i="2"/>
  <c r="Z38" i="2"/>
  <c r="Y38" i="2"/>
  <c r="X38" i="2"/>
  <c r="W38" i="2"/>
  <c r="V38" i="2"/>
  <c r="U38" i="2"/>
  <c r="T38" i="2"/>
  <c r="S38" i="2"/>
  <c r="R38" i="2"/>
  <c r="Q38" i="2"/>
  <c r="P38" i="2"/>
  <c r="O38" i="2"/>
  <c r="N38" i="2"/>
  <c r="M38" i="2"/>
  <c r="L38" i="2"/>
  <c r="K38" i="2"/>
  <c r="AG37" i="2"/>
  <c r="AF37" i="2"/>
  <c r="AD37" i="2"/>
  <c r="AC37" i="2"/>
  <c r="AB37" i="2"/>
  <c r="AA37" i="2"/>
  <c r="Z37" i="2"/>
  <c r="Y37" i="2"/>
  <c r="X37" i="2"/>
  <c r="W37" i="2"/>
  <c r="V37" i="2"/>
  <c r="U37" i="2"/>
  <c r="T37" i="2"/>
  <c r="S37" i="2"/>
  <c r="R37" i="2"/>
  <c r="Q37" i="2"/>
  <c r="P37" i="2"/>
  <c r="O37" i="2"/>
  <c r="N37" i="2"/>
  <c r="M37" i="2"/>
  <c r="L37" i="2"/>
  <c r="K37" i="2"/>
  <c r="AG36" i="2"/>
  <c r="AF36" i="2"/>
  <c r="AD36" i="2"/>
  <c r="AC36" i="2"/>
  <c r="AB36" i="2"/>
  <c r="AA36" i="2"/>
  <c r="Z36" i="2"/>
  <c r="Y36" i="2"/>
  <c r="X36" i="2"/>
  <c r="W36" i="2"/>
  <c r="V36" i="2"/>
  <c r="U36" i="2"/>
  <c r="T36" i="2"/>
  <c r="S36" i="2"/>
  <c r="R36" i="2"/>
  <c r="Q36" i="2"/>
  <c r="P36" i="2"/>
  <c r="O36" i="2"/>
  <c r="N36" i="2"/>
  <c r="M36" i="2"/>
  <c r="L36" i="2"/>
  <c r="K36" i="2"/>
  <c r="AG35" i="2"/>
  <c r="AF35" i="2"/>
  <c r="AD35" i="2"/>
  <c r="AC35" i="2"/>
  <c r="AB35" i="2"/>
  <c r="AA35" i="2"/>
  <c r="Z35" i="2"/>
  <c r="Y35" i="2"/>
  <c r="X35" i="2"/>
  <c r="W35" i="2"/>
  <c r="V35" i="2"/>
  <c r="U35" i="2"/>
  <c r="T35" i="2"/>
  <c r="S35" i="2"/>
  <c r="R35" i="2"/>
  <c r="Q35" i="2"/>
  <c r="P35" i="2"/>
  <c r="O35" i="2"/>
  <c r="N35" i="2"/>
  <c r="M35" i="2"/>
  <c r="L35" i="2"/>
  <c r="K35" i="2"/>
  <c r="AG34" i="2"/>
  <c r="AF34" i="2"/>
  <c r="AD34" i="2"/>
  <c r="AC34" i="2"/>
  <c r="AB34" i="2"/>
  <c r="AA34" i="2"/>
  <c r="Z34" i="2"/>
  <c r="Y34" i="2"/>
  <c r="X34" i="2"/>
  <c r="W34" i="2"/>
  <c r="V34" i="2"/>
  <c r="U34" i="2"/>
  <c r="T34" i="2"/>
  <c r="S34" i="2"/>
  <c r="R34" i="2"/>
  <c r="Q34" i="2"/>
  <c r="P34" i="2"/>
  <c r="O34" i="2"/>
  <c r="N34" i="2"/>
  <c r="M34" i="2"/>
  <c r="L34" i="2"/>
  <c r="K34" i="2"/>
  <c r="AG33" i="2"/>
  <c r="AF33" i="2"/>
  <c r="AD33" i="2"/>
  <c r="AC33" i="2"/>
  <c r="AB33" i="2"/>
  <c r="AA33" i="2"/>
  <c r="Z33" i="2"/>
  <c r="Y33" i="2"/>
  <c r="X33" i="2"/>
  <c r="W33" i="2"/>
  <c r="V33" i="2"/>
  <c r="U33" i="2"/>
  <c r="T33" i="2"/>
  <c r="S33" i="2"/>
  <c r="R33" i="2"/>
  <c r="Q33" i="2"/>
  <c r="P33" i="2"/>
  <c r="O33" i="2"/>
  <c r="N33" i="2"/>
  <c r="M33" i="2"/>
  <c r="L33" i="2"/>
  <c r="K33" i="2"/>
  <c r="AG32" i="2"/>
  <c r="AF32" i="2"/>
  <c r="AD32" i="2"/>
  <c r="AC32" i="2"/>
  <c r="AB32" i="2"/>
  <c r="AA32" i="2"/>
  <c r="Z32" i="2"/>
  <c r="Y32" i="2"/>
  <c r="X32" i="2"/>
  <c r="W32" i="2"/>
  <c r="V32" i="2"/>
  <c r="U32" i="2"/>
  <c r="T32" i="2"/>
  <c r="S32" i="2"/>
  <c r="R32" i="2"/>
  <c r="Q32" i="2"/>
  <c r="P32" i="2"/>
  <c r="O32" i="2"/>
  <c r="N32" i="2"/>
  <c r="M32" i="2"/>
  <c r="L32" i="2"/>
  <c r="K32" i="2"/>
  <c r="AG31" i="2"/>
  <c r="AF31" i="2"/>
  <c r="AE31" i="2"/>
  <c r="AD31" i="2"/>
  <c r="AC31" i="2"/>
  <c r="AB31" i="2"/>
  <c r="AA31" i="2"/>
  <c r="Z31" i="2"/>
  <c r="Y31" i="2"/>
  <c r="X31" i="2"/>
  <c r="W31" i="2"/>
  <c r="V31" i="2"/>
  <c r="U31" i="2"/>
  <c r="T31" i="2"/>
  <c r="S31" i="2"/>
  <c r="R31" i="2"/>
  <c r="Q31" i="2"/>
  <c r="P31" i="2"/>
  <c r="O31" i="2"/>
  <c r="N31" i="2"/>
  <c r="M31" i="2"/>
  <c r="L31" i="2"/>
  <c r="K31" i="2"/>
  <c r="AH30" i="2"/>
  <c r="AG30" i="2"/>
  <c r="AF30" i="2"/>
  <c r="AE30" i="2"/>
  <c r="AD30" i="2"/>
  <c r="AC30" i="2"/>
  <c r="AB30" i="2"/>
  <c r="AA30" i="2"/>
  <c r="Z30" i="2"/>
  <c r="Y30" i="2"/>
  <c r="X30" i="2"/>
  <c r="W30" i="2"/>
  <c r="V30" i="2"/>
  <c r="U30" i="2"/>
  <c r="S30" i="2"/>
  <c r="R30" i="2"/>
  <c r="Q30" i="2"/>
  <c r="P30" i="2"/>
  <c r="O30" i="2"/>
  <c r="N30" i="2"/>
  <c r="M30" i="2"/>
  <c r="L30" i="2"/>
  <c r="K30" i="2"/>
  <c r="AH29" i="2"/>
  <c r="AG29" i="2"/>
  <c r="AF29" i="2"/>
  <c r="AE29" i="2"/>
  <c r="AD29" i="2"/>
  <c r="AC29" i="2"/>
  <c r="AB29" i="2"/>
  <c r="AA29" i="2"/>
  <c r="Z29" i="2"/>
  <c r="Y29" i="2"/>
  <c r="X29" i="2"/>
  <c r="W29" i="2"/>
  <c r="V29" i="2"/>
  <c r="U29" i="2"/>
  <c r="T29" i="2"/>
  <c r="S29" i="2"/>
  <c r="R29" i="2"/>
  <c r="Q29" i="2"/>
  <c r="P29" i="2"/>
  <c r="O29" i="2"/>
  <c r="N29" i="2"/>
  <c r="M29" i="2"/>
  <c r="L29" i="2"/>
  <c r="K29" i="2"/>
  <c r="AH28" i="2"/>
  <c r="AG28" i="2"/>
  <c r="AF28" i="2"/>
  <c r="AE28" i="2"/>
  <c r="AD28" i="2"/>
  <c r="AC28" i="2"/>
  <c r="AB28" i="2"/>
  <c r="AA28" i="2"/>
  <c r="Z28" i="2"/>
  <c r="Y28" i="2"/>
  <c r="X28" i="2"/>
  <c r="W28" i="2"/>
  <c r="V28" i="2"/>
  <c r="U28" i="2"/>
  <c r="T28" i="2"/>
  <c r="S28" i="2"/>
  <c r="R28" i="2"/>
  <c r="Q28" i="2"/>
  <c r="P28" i="2"/>
  <c r="O28" i="2"/>
  <c r="N28" i="2"/>
  <c r="M28" i="2"/>
  <c r="L28" i="2"/>
  <c r="K28" i="2"/>
  <c r="AH27" i="2"/>
  <c r="AG27" i="2"/>
  <c r="AF27" i="2"/>
  <c r="AE27" i="2"/>
  <c r="AD27" i="2"/>
  <c r="AC27" i="2"/>
  <c r="AB27" i="2"/>
  <c r="AA27" i="2"/>
  <c r="Z27" i="2"/>
  <c r="Y27" i="2"/>
  <c r="X27" i="2"/>
  <c r="W27" i="2"/>
  <c r="V27" i="2"/>
  <c r="U27" i="2"/>
  <c r="T27" i="2"/>
  <c r="S27" i="2"/>
  <c r="R27" i="2"/>
  <c r="Q27" i="2"/>
  <c r="P27" i="2"/>
  <c r="O27" i="2"/>
  <c r="N27" i="2"/>
  <c r="M27" i="2"/>
  <c r="L27" i="2"/>
  <c r="K27" i="2"/>
  <c r="AH26" i="2"/>
  <c r="AG26" i="2"/>
  <c r="AF26" i="2"/>
  <c r="AE26" i="2"/>
  <c r="AD26" i="2"/>
  <c r="AC26" i="2"/>
  <c r="AB26" i="2"/>
  <c r="AA26" i="2"/>
  <c r="Z26" i="2"/>
  <c r="Y26" i="2"/>
  <c r="X26" i="2"/>
  <c r="W26" i="2"/>
  <c r="V26" i="2"/>
  <c r="U26" i="2"/>
  <c r="T26" i="2"/>
  <c r="S26" i="2"/>
  <c r="R26" i="2"/>
  <c r="Q26" i="2"/>
  <c r="P26" i="2"/>
  <c r="O26" i="2"/>
  <c r="N26" i="2"/>
  <c r="M26" i="2"/>
  <c r="L26" i="2"/>
  <c r="K26" i="2"/>
  <c r="AH25" i="2"/>
  <c r="AG25" i="2"/>
  <c r="AF25" i="2"/>
  <c r="AE25" i="2"/>
  <c r="AD25" i="2"/>
  <c r="AC25" i="2"/>
  <c r="AB25" i="2"/>
  <c r="AA25" i="2"/>
  <c r="Z25" i="2"/>
  <c r="Y25" i="2"/>
  <c r="X25" i="2"/>
  <c r="W25" i="2"/>
  <c r="V25" i="2"/>
  <c r="U25" i="2"/>
  <c r="T25" i="2"/>
  <c r="S25" i="2"/>
  <c r="R25" i="2"/>
  <c r="Q25" i="2"/>
  <c r="P25" i="2"/>
  <c r="O25" i="2"/>
  <c r="N25" i="2"/>
  <c r="M25" i="2"/>
  <c r="L25" i="2"/>
  <c r="K25" i="2"/>
  <c r="AH24" i="2"/>
  <c r="AG24" i="2"/>
  <c r="AF24" i="2"/>
  <c r="AE24" i="2"/>
  <c r="AD24" i="2"/>
  <c r="AC24" i="2"/>
  <c r="AB24" i="2"/>
  <c r="AA24" i="2"/>
  <c r="Z24" i="2"/>
  <c r="Y24" i="2"/>
  <c r="X24" i="2"/>
  <c r="W24" i="2"/>
  <c r="V24" i="2"/>
  <c r="U24" i="2"/>
  <c r="T24" i="2"/>
  <c r="S24" i="2"/>
  <c r="R24" i="2"/>
  <c r="Q24" i="2"/>
  <c r="P24" i="2"/>
  <c r="O24" i="2"/>
  <c r="N24" i="2"/>
  <c r="M24" i="2"/>
  <c r="L24" i="2"/>
  <c r="K24" i="2"/>
  <c r="I18" i="6" l="1"/>
  <c r="I12" i="6"/>
  <c r="I14" i="7"/>
  <c r="I48" i="7"/>
  <c r="I33" i="7"/>
  <c r="I40" i="7"/>
  <c r="I38" i="7"/>
  <c r="I47" i="7"/>
  <c r="I50" i="7"/>
  <c r="I39" i="6"/>
  <c r="I22" i="7"/>
  <c r="I32" i="7"/>
  <c r="I19" i="6"/>
  <c r="I17" i="6"/>
  <c r="I29" i="7"/>
  <c r="I18" i="7"/>
  <c r="I44" i="7"/>
  <c r="I49" i="7"/>
  <c r="I27" i="7"/>
  <c r="I46" i="7"/>
  <c r="I16" i="7"/>
  <c r="I35" i="7"/>
  <c r="I34" i="7"/>
  <c r="I19" i="7"/>
  <c r="I31" i="7"/>
  <c r="I43" i="7"/>
  <c r="I12" i="7"/>
  <c r="I39" i="7"/>
  <c r="I17" i="7"/>
  <c r="I28" i="7"/>
  <c r="I26" i="7"/>
  <c r="I25" i="7"/>
  <c r="I36" i="7"/>
  <c r="I41" i="7"/>
  <c r="I21" i="7"/>
  <c r="I42" i="7"/>
  <c r="I37" i="7"/>
  <c r="I42" i="6"/>
  <c r="S47" i="2"/>
  <c r="I37" i="6"/>
  <c r="I32" i="6"/>
  <c r="I31" i="6"/>
  <c r="I25" i="6"/>
  <c r="I50" i="6"/>
  <c r="I35" i="6"/>
  <c r="I22" i="6"/>
  <c r="I36" i="6"/>
  <c r="I44" i="6"/>
  <c r="I41" i="6"/>
  <c r="I38" i="6"/>
  <c r="I14" i="6"/>
  <c r="I43" i="6"/>
  <c r="I28" i="6"/>
  <c r="I47" i="6"/>
  <c r="I27" i="6"/>
  <c r="I26" i="6"/>
  <c r="I49" i="6"/>
  <c r="I46" i="6"/>
  <c r="I34" i="6"/>
  <c r="I16" i="6"/>
  <c r="I40" i="6"/>
  <c r="I21" i="6"/>
  <c r="F11" i="2"/>
  <c r="S51" i="2"/>
  <c r="S49" i="2"/>
  <c r="N47" i="2"/>
  <c r="S48" i="2"/>
  <c r="S50" i="2"/>
  <c r="N50" i="2"/>
  <c r="N49" i="2"/>
  <c r="F130" i="2"/>
  <c r="F123" i="2"/>
  <c r="F107" i="2"/>
  <c r="F124" i="2"/>
  <c r="F111" i="2"/>
  <c r="F51" i="2"/>
  <c r="F94" i="2"/>
  <c r="F63" i="2"/>
  <c r="F32" i="2"/>
  <c r="F98" i="2"/>
  <c r="F110" i="2"/>
  <c r="F83" i="2"/>
  <c r="F84" i="2"/>
  <c r="F85" i="2"/>
  <c r="F86" i="2"/>
  <c r="F87" i="2"/>
  <c r="F88" i="2"/>
  <c r="F89" i="2"/>
  <c r="F90" i="2"/>
  <c r="F91" i="2"/>
  <c r="F60" i="2"/>
  <c r="F29" i="2"/>
  <c r="F95" i="2"/>
  <c r="F64" i="2"/>
  <c r="F33" i="2"/>
  <c r="F3" i="2"/>
  <c r="N46" i="2"/>
  <c r="F5" i="2"/>
  <c r="N48" i="2"/>
  <c r="F7" i="2"/>
  <c r="F8" i="2"/>
  <c r="F9" i="2"/>
  <c r="F10" i="2"/>
  <c r="F108" i="2"/>
  <c r="F77" i="2"/>
  <c r="F125" i="2"/>
  <c r="F46" i="2"/>
  <c r="F15" i="2"/>
  <c r="F112" i="2"/>
  <c r="F81" i="2"/>
  <c r="F129" i="2"/>
  <c r="F50" i="2"/>
  <c r="S46" i="2"/>
  <c r="F71" i="2"/>
  <c r="F72" i="2"/>
  <c r="F74" i="2"/>
  <c r="F75" i="2"/>
  <c r="F127" i="2"/>
  <c r="S45" i="2"/>
  <c r="F52" i="2"/>
  <c r="F53" i="2"/>
  <c r="F54" i="2"/>
  <c r="F55" i="2"/>
  <c r="F56" i="2"/>
  <c r="F57" i="2"/>
  <c r="F58" i="2"/>
  <c r="F59" i="2"/>
  <c r="F28" i="2"/>
  <c r="F44" i="2"/>
  <c r="F13" i="2"/>
  <c r="F79" i="2"/>
  <c r="F48" i="2"/>
  <c r="F35" i="2"/>
  <c r="F36" i="2"/>
  <c r="F37" i="2"/>
  <c r="F38" i="2"/>
  <c r="F39" i="2"/>
  <c r="F40" i="2"/>
  <c r="F41" i="2"/>
  <c r="F42" i="2"/>
  <c r="F43" i="2"/>
  <c r="F12" i="2"/>
  <c r="F109" i="2"/>
  <c r="F78" i="2"/>
  <c r="F126" i="2"/>
  <c r="F47" i="2"/>
  <c r="F16" i="2"/>
  <c r="F113" i="2"/>
  <c r="F82" i="2"/>
  <c r="F99" i="2"/>
  <c r="F100" i="2"/>
  <c r="F101" i="2"/>
  <c r="F102" i="2"/>
  <c r="F103" i="2"/>
  <c r="F104" i="2"/>
  <c r="F105" i="2"/>
  <c r="F106" i="2"/>
  <c r="F76" i="2"/>
  <c r="F45" i="2"/>
  <c r="F14" i="2"/>
  <c r="F80" i="2"/>
  <c r="F128" i="2"/>
  <c r="F49" i="2"/>
  <c r="F18" i="2"/>
  <c r="F19" i="2"/>
  <c r="F20" i="2"/>
  <c r="F21" i="2"/>
  <c r="F22" i="2"/>
  <c r="F23" i="2"/>
  <c r="F24" i="2"/>
  <c r="F25" i="2"/>
  <c r="F26" i="2"/>
  <c r="F27" i="2"/>
  <c r="F93" i="2"/>
  <c r="F62" i="2"/>
  <c r="F31" i="2"/>
  <c r="F97" i="2"/>
  <c r="F66" i="2"/>
  <c r="F17" i="2"/>
  <c r="F114" i="2"/>
  <c r="F115" i="2"/>
  <c r="F116" i="2"/>
  <c r="F117" i="2"/>
  <c r="F118" i="2"/>
  <c r="F119" i="2"/>
  <c r="F120" i="2"/>
  <c r="F121" i="2"/>
  <c r="F122" i="2"/>
  <c r="F92" i="2"/>
  <c r="F61" i="2"/>
  <c r="F30" i="2"/>
  <c r="F96" i="2"/>
  <c r="F65" i="2"/>
  <c r="F34" i="2"/>
  <c r="F67" i="2"/>
  <c r="N45" i="2"/>
  <c r="F4" i="2"/>
  <c r="F68" i="2"/>
  <c r="F69" i="2"/>
  <c r="F73" i="2"/>
  <c r="F6" i="2"/>
  <c r="F70" i="2"/>
  <c r="Q52" i="2" l="1"/>
  <c r="L54" i="2"/>
  <c r="L52" i="2"/>
  <c r="L53" i="2"/>
  <c r="G53" i="2"/>
  <c r="G73" i="2"/>
  <c r="G48" i="2"/>
  <c r="H48" i="2" s="1"/>
  <c r="Q53" i="2"/>
  <c r="Q54" i="2"/>
  <c r="G79" i="2" l="1"/>
  <c r="H79" i="2" s="1"/>
  <c r="G32" i="2"/>
  <c r="H32" i="2" s="1"/>
  <c r="G22" i="2"/>
  <c r="H22" i="2" s="1"/>
  <c r="G82" i="2"/>
  <c r="H82" i="2" s="1"/>
  <c r="G77" i="2"/>
  <c r="H77" i="2" s="1"/>
  <c r="G27" i="2"/>
  <c r="H27" i="2" s="1"/>
  <c r="G76" i="2"/>
  <c r="H76" i="2" s="1"/>
  <c r="G52" i="2"/>
  <c r="G28" i="2"/>
  <c r="H28" i="2" s="1"/>
  <c r="G38" i="2"/>
  <c r="H38" i="2" s="1"/>
  <c r="G78" i="2"/>
  <c r="H78" i="2" s="1"/>
  <c r="G81" i="2"/>
  <c r="H81" i="2" s="1"/>
  <c r="G62" i="2"/>
  <c r="G31" i="2"/>
  <c r="H31" i="2" s="1"/>
  <c r="G30" i="2"/>
  <c r="H30" i="2" s="1"/>
  <c r="G16" i="2"/>
  <c r="H16" i="2" s="1"/>
  <c r="G9" i="2"/>
  <c r="G80" i="2"/>
  <c r="H80" i="2" s="1"/>
  <c r="G17" i="2"/>
  <c r="H17" i="2" s="1"/>
  <c r="G44" i="2"/>
  <c r="H44" i="2" s="1"/>
  <c r="G10" i="2"/>
  <c r="G74" i="2"/>
  <c r="G75" i="2"/>
  <c r="H75" i="2" s="1"/>
  <c r="G8" i="2"/>
  <c r="G25" i="2"/>
  <c r="H25" i="2" s="1"/>
  <c r="G65" i="2"/>
  <c r="G29" i="2"/>
  <c r="H29" i="2" s="1"/>
  <c r="G72" i="2"/>
  <c r="G33" i="2"/>
  <c r="H33" i="2" s="1"/>
  <c r="G40" i="2"/>
  <c r="H40" i="2" s="1"/>
  <c r="G20" i="2"/>
  <c r="H20" i="2" s="1"/>
  <c r="G43" i="2"/>
  <c r="H43" i="2" s="1"/>
  <c r="G47" i="2"/>
  <c r="H47" i="2" s="1"/>
  <c r="G67" i="2"/>
  <c r="G13" i="2"/>
  <c r="H13" i="2" s="1"/>
  <c r="G24" i="2"/>
  <c r="H24" i="2" s="1"/>
  <c r="G61" i="2"/>
  <c r="G6" i="2"/>
  <c r="G3" i="2"/>
  <c r="G49" i="2"/>
  <c r="H49" i="2" s="1"/>
  <c r="G23" i="2"/>
  <c r="H23" i="2" s="1"/>
  <c r="G55" i="2"/>
  <c r="G21" i="2"/>
  <c r="H21" i="2" s="1"/>
  <c r="G37" i="2"/>
  <c r="H37" i="2" s="1"/>
  <c r="G4" i="2"/>
  <c r="G58" i="2"/>
  <c r="G54" i="2"/>
  <c r="G5" i="2"/>
  <c r="G68" i="2"/>
  <c r="G15" i="2"/>
  <c r="H15" i="2" s="1"/>
  <c r="G36" i="2"/>
  <c r="H36" i="2" s="1"/>
  <c r="G60" i="2"/>
  <c r="G57" i="2"/>
  <c r="G35" i="2"/>
  <c r="H35" i="2" s="1"/>
  <c r="G69" i="2"/>
  <c r="G12" i="2"/>
  <c r="H12" i="2" s="1"/>
  <c r="G64" i="2"/>
  <c r="G18" i="2"/>
  <c r="H18" i="2" s="1"/>
  <c r="G39" i="2"/>
  <c r="H39" i="2" s="1"/>
  <c r="G34" i="2"/>
  <c r="H34" i="2" s="1"/>
  <c r="G56" i="2"/>
  <c r="G41" i="2"/>
  <c r="H41" i="2" s="1"/>
  <c r="G63" i="2"/>
  <c r="G66" i="2"/>
  <c r="G42" i="2"/>
  <c r="H42" i="2" s="1"/>
  <c r="G26" i="2"/>
  <c r="H26" i="2" s="1"/>
  <c r="G50" i="2"/>
  <c r="H50" i="2" s="1"/>
  <c r="G116" i="2"/>
  <c r="G84" i="2"/>
  <c r="H84" i="2" s="1"/>
  <c r="G129" i="2"/>
  <c r="G94" i="2"/>
  <c r="H94" i="2" s="1"/>
  <c r="G107" i="2"/>
  <c r="H107" i="2" s="1"/>
  <c r="G102" i="2"/>
  <c r="H102" i="2" s="1"/>
  <c r="G121" i="2"/>
  <c r="G85" i="2"/>
  <c r="H85" i="2" s="1"/>
  <c r="G95" i="2"/>
  <c r="H95" i="2" s="1"/>
  <c r="G124" i="2"/>
  <c r="G104" i="2"/>
  <c r="H104" i="2" s="1"/>
  <c r="G110" i="2"/>
  <c r="H110" i="2" s="1"/>
  <c r="G122" i="2"/>
  <c r="G86" i="2"/>
  <c r="H86" i="2" s="1"/>
  <c r="G98" i="2"/>
  <c r="H98" i="2" s="1"/>
  <c r="G106" i="2"/>
  <c r="H106" i="2" s="1"/>
  <c r="G127" i="2"/>
  <c r="G92" i="2"/>
  <c r="H92" i="2" s="1"/>
  <c r="G87" i="2"/>
  <c r="H87" i="2" s="1"/>
  <c r="G108" i="2"/>
  <c r="H108" i="2" s="1"/>
  <c r="G115" i="2"/>
  <c r="G93" i="2"/>
  <c r="H93" i="2" s="1"/>
  <c r="G114" i="2"/>
  <c r="H114" i="2" s="1"/>
  <c r="G90" i="2"/>
  <c r="H90" i="2" s="1"/>
  <c r="G103" i="2"/>
  <c r="H103" i="2" s="1"/>
  <c r="G119" i="2"/>
  <c r="G109" i="2"/>
  <c r="H109" i="2" s="1"/>
  <c r="G88" i="2"/>
  <c r="H88" i="2" s="1"/>
  <c r="G125" i="2"/>
  <c r="G111" i="2"/>
  <c r="H111" i="2" s="1"/>
  <c r="G97" i="2"/>
  <c r="H97" i="2" s="1"/>
  <c r="G117" i="2"/>
  <c r="G96" i="2"/>
  <c r="H96" i="2" s="1"/>
  <c r="G113" i="2"/>
  <c r="H113" i="2" s="1"/>
  <c r="G126" i="2"/>
  <c r="G89" i="2"/>
  <c r="H89" i="2" s="1"/>
  <c r="G100" i="2"/>
  <c r="H100" i="2" s="1"/>
  <c r="G128" i="2"/>
  <c r="G118" i="2"/>
  <c r="G130" i="2"/>
  <c r="G99" i="2"/>
  <c r="H99" i="2" s="1"/>
  <c r="G71" i="2"/>
  <c r="G83" i="2"/>
  <c r="H83" i="2" s="1"/>
  <c r="G91" i="2"/>
  <c r="H91" i="2" s="1"/>
  <c r="G112" i="2"/>
  <c r="H112" i="2" s="1"/>
  <c r="I48" i="2" s="1"/>
  <c r="G105" i="2"/>
  <c r="H105" i="2" s="1"/>
  <c r="G101" i="2"/>
  <c r="H101" i="2" s="1"/>
  <c r="G123" i="2"/>
  <c r="G120" i="2"/>
  <c r="G51" i="2"/>
  <c r="G19" i="2"/>
  <c r="H19" i="2" s="1"/>
  <c r="G14" i="2"/>
  <c r="H14" i="2" s="1"/>
  <c r="G7" i="2"/>
  <c r="G70" i="2"/>
  <c r="G59" i="2"/>
  <c r="G46" i="2"/>
  <c r="H46" i="2" s="1"/>
  <c r="G45" i="2"/>
  <c r="H45" i="2" s="1"/>
  <c r="G11" i="2"/>
  <c r="H11" i="2" s="1"/>
  <c r="I11" i="2" s="1"/>
  <c r="I30" i="2" l="1"/>
  <c r="I20" i="2"/>
  <c r="I41" i="2"/>
  <c r="I34" i="2"/>
  <c r="I33" i="2"/>
  <c r="I29" i="2"/>
  <c r="I37" i="2"/>
  <c r="I18" i="2"/>
  <c r="I38" i="2"/>
  <c r="I31" i="2"/>
  <c r="I12" i="2"/>
  <c r="I15" i="2"/>
  <c r="I23" i="2"/>
  <c r="I28" i="2"/>
  <c r="I49" i="2"/>
  <c r="I13" i="2"/>
  <c r="I25" i="2"/>
  <c r="I21" i="2"/>
  <c r="I14" i="2"/>
  <c r="I19" i="2"/>
  <c r="I35" i="2"/>
  <c r="I27" i="2"/>
  <c r="I24" i="2"/>
  <c r="I44" i="2"/>
  <c r="I40" i="2"/>
  <c r="I50" i="2"/>
  <c r="I36" i="2"/>
  <c r="I17" i="2"/>
  <c r="I22" i="2"/>
  <c r="I46" i="2"/>
  <c r="I32" i="2"/>
  <c r="I45" i="2"/>
  <c r="I39" i="2"/>
  <c r="I26" i="2"/>
  <c r="I42" i="2"/>
  <c r="I47" i="2"/>
  <c r="I43" i="2"/>
  <c r="I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Antonello, Giacomo</author>
  </authors>
  <commentList>
    <comment ref="AH32" authorId="0" shapeId="0" xr:uid="{06D67A39-E99D-48F4-AF23-9AD0A61F3590}">
      <text>
        <r>
          <rPr>
            <b/>
            <sz val="9"/>
            <color indexed="81"/>
            <rFont val="Tahoma"/>
            <family val="2"/>
          </rPr>
          <t>Antonello, Giacomo:</t>
        </r>
        <r>
          <rPr>
            <sz val="9"/>
            <color indexed="81"/>
            <rFont val="Tahoma"/>
            <family val="2"/>
          </rPr>
          <t xml:space="preserve">
these two columns have already been inverted, now in the calculation, the triplicates are the real 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Antonello, Giacomo</author>
  </authors>
  <commentList>
    <comment ref="AH32" authorId="0" shapeId="0" xr:uid="{B1255005-4F3F-40F1-AA08-D769CB9C0134}">
      <text>
        <r>
          <rPr>
            <b/>
            <sz val="9"/>
            <color indexed="81"/>
            <rFont val="Tahoma"/>
            <family val="2"/>
          </rPr>
          <t>Antonello, Giacomo:</t>
        </r>
        <r>
          <rPr>
            <sz val="9"/>
            <color indexed="81"/>
            <rFont val="Tahoma"/>
            <family val="2"/>
          </rPr>
          <t xml:space="preserve">
these two columns have already been inverted, now in the calculation, the triplicates are the real 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Antonello, Giacomo</author>
  </authors>
  <commentList>
    <comment ref="AH32" authorId="0" shapeId="0" xr:uid="{536AD7E4-5588-4E3B-922B-3C15F2D35EB0}">
      <text>
        <r>
          <rPr>
            <b/>
            <sz val="9"/>
            <color indexed="81"/>
            <rFont val="Tahoma"/>
            <family val="2"/>
          </rPr>
          <t>Antonello, Giacomo:</t>
        </r>
        <r>
          <rPr>
            <sz val="9"/>
            <color indexed="81"/>
            <rFont val="Tahoma"/>
            <family val="2"/>
          </rPr>
          <t xml:space="preserve">
these two columns have already been inverted, now in the calculation, the triplicates are the real ones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Antonello, Giacomo</author>
  </authors>
  <commentList>
    <comment ref="AH32" authorId="0" shapeId="0" xr:uid="{6A015515-8168-4213-80AF-DDB79D9CAC0B}">
      <text>
        <r>
          <rPr>
            <b/>
            <sz val="9"/>
            <color indexed="81"/>
            <rFont val="Tahoma"/>
            <family val="2"/>
          </rPr>
          <t>Antonello, Giacomo:</t>
        </r>
        <r>
          <rPr>
            <sz val="9"/>
            <color indexed="81"/>
            <rFont val="Tahoma"/>
            <family val="2"/>
          </rPr>
          <t xml:space="preserve">
these two columns have already been inverted, now in the calculation, the triplicates are the real 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Antonello, Giacomo</author>
  </authors>
  <commentList>
    <comment ref="AH32" authorId="0" shapeId="0" xr:uid="{1DBD72B0-706A-44DB-9871-EDB51385401C}">
      <text>
        <r>
          <rPr>
            <b/>
            <sz val="9"/>
            <color indexed="81"/>
            <rFont val="Tahoma"/>
            <family val="2"/>
          </rPr>
          <t>Antonello, Giacomo:</t>
        </r>
        <r>
          <rPr>
            <sz val="9"/>
            <color indexed="81"/>
            <rFont val="Tahoma"/>
            <family val="2"/>
          </rPr>
          <t xml:space="preserve">
these two columns have already been inverted, now in the calculation, the triplicates are the real ones
</t>
        </r>
      </text>
    </comment>
  </commentList>
</comments>
</file>

<file path=xl/sharedStrings.xml><?xml version="1.0" encoding="utf-8"?>
<sst xmlns="http://schemas.openxmlformats.org/spreadsheetml/2006/main" count="4659" uniqueCount="467">
  <si>
    <t>Plate layout qPCR</t>
  </si>
  <si>
    <t>Primer target: EcN and total bacteria</t>
  </si>
  <si>
    <t>Title:</t>
  </si>
  <si>
    <t>A</t>
  </si>
  <si>
    <t>std -2</t>
  </si>
  <si>
    <t>B</t>
  </si>
  <si>
    <t>std -3</t>
  </si>
  <si>
    <t>C</t>
  </si>
  <si>
    <t>std -4</t>
  </si>
  <si>
    <t>D</t>
  </si>
  <si>
    <t>std -5</t>
  </si>
  <si>
    <t>E</t>
  </si>
  <si>
    <t>std -6</t>
  </si>
  <si>
    <t>F</t>
  </si>
  <si>
    <t>std -7</t>
  </si>
  <si>
    <t>G</t>
  </si>
  <si>
    <t>std -8</t>
  </si>
  <si>
    <t>H</t>
  </si>
  <si>
    <t>NTC</t>
  </si>
  <si>
    <t>I</t>
  </si>
  <si>
    <t>J</t>
  </si>
  <si>
    <t>K</t>
  </si>
  <si>
    <t>L</t>
  </si>
  <si>
    <t>M</t>
  </si>
  <si>
    <t>N</t>
  </si>
  <si>
    <t>O</t>
  </si>
  <si>
    <t>P</t>
  </si>
  <si>
    <t>Primer EcN genomic</t>
  </si>
  <si>
    <t>Primer Total bacteria</t>
  </si>
  <si>
    <t>Protocol:</t>
  </si>
  <si>
    <t>1x</t>
  </si>
  <si>
    <t>10min</t>
  </si>
  <si>
    <t>°C</t>
  </si>
  <si>
    <t>iQ Supermix</t>
  </si>
  <si>
    <t>µl</t>
  </si>
  <si>
    <t>20sec</t>
  </si>
  <si>
    <t>Primer For (10 mM)</t>
  </si>
  <si>
    <t>30sec</t>
  </si>
  <si>
    <t>Primer Rev (10 mM)</t>
  </si>
  <si>
    <t>Water</t>
  </si>
  <si>
    <t>signal acquisition</t>
  </si>
  <si>
    <t>total</t>
  </si>
  <si>
    <t>60sec</t>
  </si>
  <si>
    <t xml:space="preserve">1. </t>
  </si>
  <si>
    <t>prepare 2 mixes, one for EcN and one for Tot bacteria primers</t>
  </si>
  <si>
    <t xml:space="preserve">2.  </t>
  </si>
  <si>
    <t>3.</t>
  </si>
  <si>
    <t xml:space="preserve">to each well, add 7.2 uL DNA </t>
  </si>
  <si>
    <t xml:space="preserve">4. </t>
  </si>
  <si>
    <t>aliquot 10 uL of reaction with multiwell</t>
  </si>
  <si>
    <t>with 30%  margin</t>
  </si>
  <si>
    <t>Row</t>
  </si>
  <si>
    <t>Column</t>
  </si>
  <si>
    <t>Ct</t>
  </si>
  <si>
    <t>*Sample Name</t>
  </si>
  <si>
    <t>avg ct</t>
  </si>
  <si>
    <t>copies/uL</t>
  </si>
  <si>
    <t xml:space="preserve">A </t>
  </si>
  <si>
    <t>N/A</t>
  </si>
  <si>
    <t>ct threshold</t>
  </si>
  <si>
    <t>EcN standard curve</t>
  </si>
  <si>
    <t>total std curve</t>
  </si>
  <si>
    <t>dilution</t>
  </si>
  <si>
    <t>CFU/uL</t>
  </si>
  <si>
    <t>Log(CFU/uL)</t>
  </si>
  <si>
    <t>ct</t>
  </si>
  <si>
    <t>slope</t>
  </si>
  <si>
    <t>intercept</t>
  </si>
  <si>
    <t>Rsq</t>
  </si>
  <si>
    <t>A01</t>
  </si>
  <si>
    <t>SYBR</t>
  </si>
  <si>
    <t>Unkn</t>
  </si>
  <si>
    <t>A02</t>
  </si>
  <si>
    <t>A03</t>
  </si>
  <si>
    <t>A04</t>
  </si>
  <si>
    <t>A05</t>
  </si>
  <si>
    <t>A06</t>
  </si>
  <si>
    <t>A07</t>
  </si>
  <si>
    <t>A08</t>
  </si>
  <si>
    <t>A09</t>
  </si>
  <si>
    <t>A10</t>
  </si>
  <si>
    <t>A11</t>
  </si>
  <si>
    <t>A12</t>
  </si>
  <si>
    <t>A13</t>
  </si>
  <si>
    <t>A14</t>
  </si>
  <si>
    <t>A15</t>
  </si>
  <si>
    <t>A16</t>
  </si>
  <si>
    <t>A17</t>
  </si>
  <si>
    <t>A18</t>
  </si>
  <si>
    <t>A19</t>
  </si>
  <si>
    <t>A20</t>
  </si>
  <si>
    <t>A21</t>
  </si>
  <si>
    <t>A22</t>
  </si>
  <si>
    <t>A23</t>
  </si>
  <si>
    <t>A24</t>
  </si>
  <si>
    <t>B01</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</si>
  <si>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</si>
  <si>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</si>
  <si>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</si>
  <si>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</si>
  <si>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</si>
  <si>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</si>
  <si>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</si>
  <si>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</si>
  <si>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</si>
  <si>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</si>
  <si>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</si>
  <si>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</si>
  <si>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</si>
  <si>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</si>
  <si>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</si>
  <si>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</si>
  <si>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</si>
  <si>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</si>
  <si>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</si>
  <si>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</si>
  <si>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</si>
  <si>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</si>
  <si>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</si>
  <si>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</si>
  <si>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</si>
  <si>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</si>
  <si>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</si>
  <si>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</si>
  <si>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</si>
  <si>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</si>
  <si>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</si>
  <si>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</si>
  <si>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</si>
  <si>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</si>
  <si>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</si>
  <si>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</si>
  <si>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</si>
  <si>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</si>
  <si>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</si>
  <si>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</si>
  <si>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</si>
  <si>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</si>
  <si>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</si>
  <si>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</si>
  <si>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</si>
  <si>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</si>
  <si>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</si>
  <si>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D01</t>
  </si>
  <si>
    <t>D02</t>
  </si>
  <si>
    <t>D03</t>
  </si>
  <si>
    <t>D04</t>
  </si>
  <si>
    <t>D05</t>
  </si>
  <si>
    <t>D06</t>
  </si>
  <si>
    <t>D07</t>
  </si>
  <si>
    <t>D08</t>
  </si>
  <si>
    <t>D09</t>
  </si>
  <si>
    <t>D10</t>
  </si>
  <si>
    <t>D11</t>
  </si>
  <si>
    <t>D12</t>
  </si>
  <si>
    <t>D13</t>
  </si>
  <si>
    <t>D14</t>
  </si>
  <si>
    <t>D15</t>
  </si>
  <si>
    <t>D16</t>
  </si>
  <si>
    <t>D17</t>
  </si>
  <si>
    <t>D18</t>
  </si>
  <si>
    <t>D19</t>
  </si>
  <si>
    <t>D20</t>
  </si>
  <si>
    <t>D21</t>
  </si>
  <si>
    <t>D22</t>
  </si>
  <si>
    <t>D23</t>
  </si>
  <si>
    <t>D24</t>
  </si>
  <si>
    <t>E01</t>
  </si>
  <si>
    <t>E02</t>
  </si>
  <si>
    <t>E03</t>
  </si>
  <si>
    <t>E04</t>
  </si>
  <si>
    <t>E05</t>
  </si>
  <si>
    <t>E06</t>
  </si>
  <si>
    <t>E07</t>
  </si>
  <si>
    <t>E08</t>
  </si>
  <si>
    <t>E09</t>
  </si>
  <si>
    <t>E10</t>
  </si>
  <si>
    <t>E11</t>
  </si>
  <si>
    <t>E12</t>
  </si>
  <si>
    <t>E13</t>
  </si>
  <si>
    <t>E14</t>
  </si>
  <si>
    <t>E15</t>
  </si>
  <si>
    <t>E16</t>
  </si>
  <si>
    <t>E17</t>
  </si>
  <si>
    <t>E18</t>
  </si>
  <si>
    <t>E19</t>
  </si>
  <si>
    <t>E20</t>
  </si>
  <si>
    <t>E21</t>
  </si>
  <si>
    <t>E22</t>
  </si>
  <si>
    <t>E23</t>
  </si>
  <si>
    <t>E24</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</si>
  <si>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</si>
  <si>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</si>
  <si>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</si>
  <si>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</si>
  <si>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</si>
  <si>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</si>
  <si>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</si>
  <si>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</si>
  <si>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</si>
  <si>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</si>
  <si>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</si>
  <si>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</si>
  <si>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</si>
  <si>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</si>
  <si>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</si>
  <si>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</si>
  <si>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</si>
  <si>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</si>
  <si>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</si>
  <si>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</si>
  <si>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</si>
  <si>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</si>
  <si>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</si>
  <si>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</si>
  <si>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G01</t>
  </si>
  <si>
    <t>G02</t>
  </si>
  <si>
    <t>G03</t>
  </si>
  <si>
    <t>G04</t>
  </si>
  <si>
    <t>G05</t>
  </si>
  <si>
    <t>G06</t>
  </si>
  <si>
    <t>G07</t>
  </si>
  <si>
    <t>G08</t>
  </si>
  <si>
    <t>G09</t>
  </si>
  <si>
    <t>G10</t>
  </si>
  <si>
    <t>G11</t>
  </si>
  <si>
    <t>G12</t>
  </si>
  <si>
    <t>G13</t>
  </si>
  <si>
    <t>G14</t>
  </si>
  <si>
    <t>G15</t>
  </si>
  <si>
    <t>G16</t>
  </si>
  <si>
    <t>G17</t>
  </si>
  <si>
    <t>G18</t>
  </si>
  <si>
    <t>G19</t>
  </si>
  <si>
    <t>G20</t>
  </si>
  <si>
    <t>G21</t>
  </si>
  <si>
    <t>G22</t>
  </si>
  <si>
    <t>G23</t>
  </si>
  <si>
    <t>G24</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</si>
  <si>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</si>
  <si>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</si>
  <si>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</si>
  <si>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</si>
  <si>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</si>
  <si>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</si>
  <si>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</si>
  <si>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</si>
  <si>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</si>
  <si>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</si>
  <si>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</si>
  <si>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</si>
  <si>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</si>
  <si>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</si>
  <si>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</si>
  <si>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</si>
  <si>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</si>
  <si>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</si>
  <si>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</si>
  <si>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</si>
  <si>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</si>
  <si>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</si>
  <si>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</si>
  <si>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</si>
  <si>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</si>
  <si>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</si>
  <si>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</si>
  <si>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</si>
  <si>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</si>
  <si>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</si>
  <si>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</si>
  <si>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</si>
  <si>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</si>
  <si>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</si>
  <si>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</si>
  <si>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</si>
  <si>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</si>
  <si>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</si>
  <si>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</si>
  <si>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</si>
  <si>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</si>
  <si>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</si>
  <si>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</si>
  <si>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</si>
  <si>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</si>
  <si>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</si>
  <si>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</si>
  <si>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</si>
  <si>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</si>
  <si>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</si>
  <si>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</si>
  <si>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</si>
  <si>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</si>
  <si>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</si>
  <si>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</si>
  <si>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</si>
  <si>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</si>
  <si>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</si>
  <si>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</si>
  <si>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</si>
  <si>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</si>
  <si>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</si>
  <si>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</si>
  <si>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</si>
  <si>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</si>
  <si>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</si>
  <si>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</si>
  <si>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</si>
  <si>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</si>
  <si>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</si>
  <si>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</si>
  <si>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</si>
  <si>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</si>
  <si>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</si>
  <si>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</si>
  <si>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</si>
  <si>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</si>
  <si>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</si>
  <si>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</si>
  <si>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</si>
  <si>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</si>
  <si>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</si>
  <si>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</si>
  <si>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</si>
  <si>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</si>
  <si>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</si>
  <si>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</si>
  <si>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</si>
  <si>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</si>
  <si>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</si>
  <si>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</si>
  <si>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</si>
  <si>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</si>
  <si>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</si>
  <si>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</si>
  <si>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</si>
  <si>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</si>
  <si>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</si>
  <si>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</si>
  <si>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</si>
  <si>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</si>
  <si>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</si>
  <si>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</si>
  <si>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</si>
  <si>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</si>
  <si>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</si>
  <si>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</si>
  <si>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</si>
  <si>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</si>
  <si>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</si>
  <si>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</si>
  <si>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</si>
  <si>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</si>
  <si>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</si>
  <si>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</si>
  <si>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</si>
  <si>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</si>
  <si>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</si>
  <si>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</si>
  <si>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</si>
  <si>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</si>
  <si>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</si>
  <si>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</si>
  <si>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</si>
  <si>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</si>
  <si>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</si>
  <si>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</si>
  <si>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</si>
  <si>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</si>
  <si>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</si>
  <si>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</si>
  <si>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</si>
  <si>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</si>
  <si>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</si>
  <si>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</si>
  <si>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</si>
  <si>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</si>
  <si>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</si>
  <si>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</si>
  <si>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</si>
  <si>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</si>
  <si>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</si>
  <si>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</si>
  <si>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</si>
  <si>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</si>
  <si>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</si>
  <si>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</si>
  <si>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</si>
  <si>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</si>
  <si>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</si>
  <si>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</si>
  <si>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</si>
  <si>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</si>
  <si>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</si>
  <si>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</si>
  <si>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</si>
  <si>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</si>
  <si>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</si>
  <si>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</si>
  <si>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</si>
  <si>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</si>
  <si>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</si>
  <si>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</si>
  <si>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</si>
  <si>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</si>
  <si>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</si>
  <si>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</si>
  <si>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</si>
  <si>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</si>
  <si>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</si>
  <si>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</si>
  <si>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</si>
  <si>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</si>
  <si>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</si>
  <si>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</si>
  <si>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</si>
  <si>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</si>
  <si>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</si>
  <si>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</si>
  <si>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</si>
  <si>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</si>
  <si>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</si>
  <si>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</si>
  <si>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</si>
  <si>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</si>
  <si>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</si>
  <si>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</si>
  <si>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</si>
  <si>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</si>
  <si>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</si>
  <si>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</si>
  <si>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</si>
  <si>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</si>
  <si>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</si>
  <si>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</si>
  <si>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</si>
  <si>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</si>
  <si>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</si>
  <si>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</si>
  <si>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</si>
  <si>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</si>
  <si>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</si>
  <si>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</si>
  <si>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</si>
  <si>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</si>
  <si>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</si>
  <si>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</si>
  <si>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</si>
  <si>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</si>
  <si>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</si>
  <si>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</si>
  <si>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</si>
  <si>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</si>
  <si>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</si>
  <si>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</si>
  <si>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</si>
  <si>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Sample type: DNA from selected pre-weaning faecal samples. Selection was based on Jasper Koehorst's results in the .tsv document. Fyi, not all relevant samples were selected, as it does not seem to be needed to validate the correlation.</t>
  </si>
  <si>
    <t>Date: 11-nov-2020</t>
  </si>
  <si>
    <t>qPCR selected pre-weaning faecal samples 1-40 from porcine study</t>
  </si>
  <si>
    <t>Mastermix calculation - mix is prepared for each primer pair</t>
  </si>
  <si>
    <t>x144</t>
  </si>
  <si>
    <r>
      <t>aliquot 28.8 uL per well of PCR strip</t>
    </r>
    <r>
      <rPr>
        <b/>
        <sz val="11"/>
        <color theme="1"/>
        <rFont val="Calibri"/>
        <family val="2"/>
        <scheme val="minor"/>
      </rPr>
      <t xml:space="preserve"> </t>
    </r>
  </si>
  <si>
    <t>Result is that 2 µl of template is added to each reaction</t>
  </si>
  <si>
    <t>copies/uL after correction</t>
  </si>
  <si>
    <t>relative abundance ecn</t>
  </si>
  <si>
    <t>39x</t>
  </si>
  <si>
    <t>Melt curve at 0.5°C increments from 60-95°C</t>
  </si>
  <si>
    <t>FOR STANDARD CURVES 2 MICROLITER TEMPLATE WAS USED, WHILE FOR SAMPLES 1-40 1 MICROLITER TEMPLATE WAS USED. HENCE THE TWO-FOLD CORRECTION IN THE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</si>
</sst>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b/>
      <sz val="8.5"/>
      <color theme="1"/>
      <name val="Verdana"/>
      <family val="2"/>
    </font>
    <font>
      <sz val="11"/>
      <name val="Calibri"/>
      <family val="2"/>
      <scheme val="minor"/>
    </font>
    <font>
      <sz val="12"/>
      <color rgb="FF0A0101"/>
      <name val="Arial"/>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s>
  <borders count="38">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5">
    <xf numFmtId="0" fontId="0" fillId="0" borderId="0" xfId="0"/>
    <xf numFmtId="0" fontId="2" fillId="0" borderId="0" xfId="0" applyFont="1"/>
    <xf numFmtId="0" fontId="4" fillId="0" borderId="0" xfId="0" applyFont="1" applyAlignment="1">
      <alignment horizontal="right"/>
    </xf>
    <xf numFmtId="0" fontId="4" fillId="0" borderId="1" xfId="0" applyFont="1"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xf>
    <xf numFmtId="0" fontId="0" fillId="2" borderId="7" xfId="0" applyFill="1" applyBorder="1"/>
    <xf numFmtId="0" fontId="0" fillId="2" borderId="8" xfId="0" applyFill="1" applyBorder="1"/>
    <xf numFmtId="0" fontId="0" fillId="2" borderId="9" xfId="0" applyFill="1" applyBorder="1"/>
    <xf numFmtId="0" fontId="0" fillId="3" borderId="7" xfId="0" applyFill="1" applyBorder="1"/>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0" fillId="2" borderId="14" xfId="0" applyFill="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0" fontId="1" fillId="0" borderId="0" xfId="0" applyFont="1"/>
    <xf numFmtId="0" fontId="5" fillId="0" borderId="0" xfId="0" applyFont="1" applyAlignment="1">
      <alignment vertical="center"/>
    </xf>
    <xf numFmtId="0" fontId="0" fillId="0" borderId="22" xfId="0" applyBorder="1"/>
    <xf numFmtId="0" fontId="0" fillId="0" borderId="23" xfId="0" applyBorder="1"/>
    <xf numFmtId="0" fontId="2" fillId="0" borderId="23" xfId="0" applyFont="1" applyBorder="1"/>
    <xf numFmtId="0" fontId="6" fillId="2" borderId="10" xfId="0" applyFont="1" applyFill="1" applyBorder="1"/>
    <xf numFmtId="0" fontId="6" fillId="2" borderId="7" xfId="0" applyFont="1" applyFill="1" applyBorder="1"/>
    <xf numFmtId="0" fontId="0" fillId="3" borderId="13" xfId="0" applyFill="1" applyBorder="1"/>
    <xf numFmtId="0" fontId="6" fillId="2" borderId="12" xfId="0" applyFont="1" applyFill="1" applyBorder="1"/>
    <xf numFmtId="0" fontId="0" fillId="3" borderId="15" xfId="0" applyFill="1" applyBorder="1"/>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3" borderId="28" xfId="0" applyFill="1" applyBorder="1"/>
    <xf numFmtId="0" fontId="2" fillId="0" borderId="0" xfId="0" applyFont="1" applyAlignment="1">
      <alignment horizontal="center"/>
    </xf>
    <xf numFmtId="11" fontId="0" fillId="0" borderId="0" xfId="0" applyNumberFormat="1"/>
    <xf numFmtId="0" fontId="7" fillId="0" borderId="0" xfId="0" applyFont="1"/>
    <xf numFmtId="0" fontId="7" fillId="0" borderId="29" xfId="0" applyFont="1" applyBorder="1"/>
    <xf numFmtId="0" fontId="7" fillId="0" borderId="30" xfId="0" applyFont="1" applyBorder="1"/>
    <xf numFmtId="0" fontId="7" fillId="0" borderId="15" xfId="0" applyFont="1"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5" xfId="0" applyBorder="1" applyAlignment="1">
      <alignment vertical="center" wrapText="1"/>
    </xf>
    <xf numFmtId="11" fontId="1" fillId="0" borderId="0" xfId="0" applyNumberFormat="1" applyFont="1"/>
    <xf numFmtId="0" fontId="1" fillId="0" borderId="35" xfId="0" applyFont="1" applyBorder="1"/>
    <xf numFmtId="0" fontId="1" fillId="0" borderId="35" xfId="0" applyFont="1" applyBorder="1" applyAlignment="1">
      <alignment vertical="center" wrapText="1"/>
    </xf>
    <xf numFmtId="0" fontId="0" fillId="0" borderId="36" xfId="0" applyBorder="1"/>
    <xf numFmtId="0" fontId="0" fillId="0" borderId="1" xfId="0" applyBorder="1"/>
    <xf numFmtId="0" fontId="0" fillId="0" borderId="37" xfId="0" applyBorder="1"/>
    <xf numFmtId="0" fontId="2" fillId="0" borderId="0" xfId="0" applyFont="1" applyAlignment="1">
      <alignment horizontal="center"/>
    </xf>
    <xf numFmtId="0" fontId="2" fillId="0" borderId="0" xfId="0" applyFont="1" applyAlignment="1">
      <alignment horizontal="center"/>
    </xf>
    <xf numFmtId="0" fontId="0" fillId="2" borderId="10" xfId="0" applyFill="1" applyBorder="1"/>
    <xf numFmtId="0" fontId="0" fillId="0" borderId="22" xfId="0" applyBorder="1" applyAlignment="1">
      <alignment horizontal="center"/>
    </xf>
    <xf numFmtId="0" fontId="3" fillId="0" borderId="0" xfId="0" applyFont="1" applyAlignment="1">
      <alignment horizontal="left"/>
    </xf>
    <xf numFmtId="0" fontId="2" fillId="0" borderId="0" xfId="0" applyFont="1" applyAlignment="1">
      <alignment horizontal="left"/>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'plate results ct 31'!$L$45:$L$49</c:f>
              <c:numCache>
                <c:formatCode>0.00E+00</c:formatCode>
                <c:ptCount val="5"/>
                <c:pt idx="0">
                  <c:v>331891.39188752888</c:v>
                </c:pt>
                <c:pt idx="1">
                  <c:v>29778.031738021138</c:v>
                </c:pt>
                <c:pt idx="2">
                  <c:v>2671.7510482799416</c:v>
                </c:pt>
                <c:pt idx="3">
                  <c:v>239.71542937375227</c:v>
                </c:pt>
                <c:pt idx="4">
                  <c:v>21.507799956450718</c:v>
                </c:pt>
              </c:numCache>
            </c:numRef>
          </c:xVal>
          <c:yVal>
            <c:numRef>
              <c:f>'plate results ct 31'!$N$45:$N$49</c:f>
              <c:numCache>
                <c:formatCode>General</c:formatCode>
                <c:ptCount val="5"/>
                <c:pt idx="0">
                  <c:v>15.266666666666666</c:v>
                </c:pt>
                <c:pt idx="1">
                  <c:v>19.286666666666665</c:v>
                </c:pt>
                <c:pt idx="2">
                  <c:v>23.210000000000004</c:v>
                </c:pt>
                <c:pt idx="3">
                  <c:v>26.746666666666666</c:v>
                </c:pt>
                <c:pt idx="4">
                  <c:v>31.446666666666669</c:v>
                </c:pt>
              </c:numCache>
            </c:numRef>
          </c:yVal>
          <c:smooth val="1"/>
          <c:extLst>
            <c:ext xmlns:c16="http://schemas.microsoft.com/office/drawing/2014/chart" uri="{C3380CC4-5D6E-409C-BE32-E72D297353CC}">
              <c16:uniqueId val="{00000000-5E17-4AB8-81EF-2C1B7142464D}"/>
            </c:ext>
          </c:extLst>
        </c:ser>
        <c:dLbls>
          <c:showLegendKey val="0"/>
          <c:showVal val="0"/>
          <c:showCatName val="0"/>
          <c:showSerName val="0"/>
          <c:showPercent val="0"/>
          <c:showBubbleSize val="0"/>
        </c:dLbls>
        <c:axId val="450605424"/>
        <c:axId val="450606408"/>
      </c:scatterChart>
      <c:valAx>
        <c:axId val="45060542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6408"/>
        <c:crosses val="autoZero"/>
        <c:crossBetween val="midCat"/>
      </c:valAx>
      <c:valAx>
        <c:axId val="45060640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5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'plate result ct 33'!$L$45:$L$49</c:f>
              <c:numCache>
                <c:formatCode>0.00E+00</c:formatCode>
                <c:ptCount val="5"/>
                <c:pt idx="0">
                  <c:v>331891.39188752888</c:v>
                </c:pt>
                <c:pt idx="1">
                  <c:v>29778.031738021138</c:v>
                </c:pt>
                <c:pt idx="2">
                  <c:v>2671.7510482799416</c:v>
                </c:pt>
                <c:pt idx="3">
                  <c:v>239.71542937375227</c:v>
                </c:pt>
                <c:pt idx="4">
                  <c:v>21.507799956450718</c:v>
                </c:pt>
              </c:numCache>
            </c:numRef>
          </c:xVal>
          <c:yVal>
            <c:numRef>
              <c:f>'plate result ct 33'!$N$45:$N$49</c:f>
              <c:numCache>
                <c:formatCode>General</c:formatCode>
                <c:ptCount val="5"/>
                <c:pt idx="0">
                  <c:v>15.266666666666666</c:v>
                </c:pt>
                <c:pt idx="1">
                  <c:v>19.286666666666665</c:v>
                </c:pt>
                <c:pt idx="2">
                  <c:v>23.210000000000004</c:v>
                </c:pt>
                <c:pt idx="3">
                  <c:v>26.746666666666666</c:v>
                </c:pt>
                <c:pt idx="4">
                  <c:v>31.446666666666669</c:v>
                </c:pt>
              </c:numCache>
            </c:numRef>
          </c:yVal>
          <c:smooth val="1"/>
          <c:extLst>
            <c:ext xmlns:c16="http://schemas.microsoft.com/office/drawing/2014/chart" uri="{C3380CC4-5D6E-409C-BE32-E72D297353CC}">
              <c16:uniqueId val="{00000000-1F4C-4139-9C39-241162C80A9B}"/>
            </c:ext>
          </c:extLst>
        </c:ser>
        <c:dLbls>
          <c:showLegendKey val="0"/>
          <c:showVal val="0"/>
          <c:showCatName val="0"/>
          <c:showSerName val="0"/>
          <c:showPercent val="0"/>
          <c:showBubbleSize val="0"/>
        </c:dLbls>
        <c:axId val="450605424"/>
        <c:axId val="450606408"/>
      </c:scatterChart>
      <c:valAx>
        <c:axId val="45060542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6408"/>
        <c:crosses val="autoZero"/>
        <c:crossBetween val="midCat"/>
      </c:valAx>
      <c:valAx>
        <c:axId val="45060640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5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'plate result ct 35'!$L$45:$L$49</c:f>
              <c:numCache>
                <c:formatCode>0.00E+00</c:formatCode>
                <c:ptCount val="5"/>
                <c:pt idx="0">
                  <c:v>331891.39188752888</c:v>
                </c:pt>
                <c:pt idx="1">
                  <c:v>29778.031738021138</c:v>
                </c:pt>
                <c:pt idx="2">
                  <c:v>2671.7510482799416</c:v>
                </c:pt>
                <c:pt idx="3">
                  <c:v>239.71542937375227</c:v>
                </c:pt>
                <c:pt idx="4">
                  <c:v>21.507799956450718</c:v>
                </c:pt>
              </c:numCache>
            </c:numRef>
          </c:xVal>
          <c:yVal>
            <c:numRef>
              <c:f>'plate result ct 35'!$N$45:$N$49</c:f>
              <c:numCache>
                <c:formatCode>General</c:formatCode>
                <c:ptCount val="5"/>
                <c:pt idx="0">
                  <c:v>15.266666666666666</c:v>
                </c:pt>
                <c:pt idx="1">
                  <c:v>19.286666666666665</c:v>
                </c:pt>
                <c:pt idx="2">
                  <c:v>23.210000000000004</c:v>
                </c:pt>
                <c:pt idx="3">
                  <c:v>26.746666666666666</c:v>
                </c:pt>
                <c:pt idx="4">
                  <c:v>31.446666666666669</c:v>
                </c:pt>
              </c:numCache>
            </c:numRef>
          </c:yVal>
          <c:smooth val="1"/>
          <c:extLst>
            <c:ext xmlns:c16="http://schemas.microsoft.com/office/drawing/2014/chart" uri="{C3380CC4-5D6E-409C-BE32-E72D297353CC}">
              <c16:uniqueId val="{00000000-85F2-4C44-AD8A-0CF931E999E1}"/>
            </c:ext>
          </c:extLst>
        </c:ser>
        <c:dLbls>
          <c:showLegendKey val="0"/>
          <c:showVal val="0"/>
          <c:showCatName val="0"/>
          <c:showSerName val="0"/>
          <c:showPercent val="0"/>
          <c:showBubbleSize val="0"/>
        </c:dLbls>
        <c:axId val="450605424"/>
        <c:axId val="450606408"/>
      </c:scatterChart>
      <c:valAx>
        <c:axId val="45060542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6408"/>
        <c:crosses val="autoZero"/>
        <c:crossBetween val="midCat"/>
      </c:valAx>
      <c:valAx>
        <c:axId val="45060640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5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'plate result ct 37'!$L$45:$L$49</c:f>
              <c:numCache>
                <c:formatCode>0.00E+00</c:formatCode>
                <c:ptCount val="5"/>
                <c:pt idx="0">
                  <c:v>331891.39188752888</c:v>
                </c:pt>
                <c:pt idx="1">
                  <c:v>29778.031738021138</c:v>
                </c:pt>
                <c:pt idx="2">
                  <c:v>2671.7510482799416</c:v>
                </c:pt>
                <c:pt idx="3">
                  <c:v>239.71542937375227</c:v>
                </c:pt>
                <c:pt idx="4">
                  <c:v>21.507799956450718</c:v>
                </c:pt>
              </c:numCache>
            </c:numRef>
          </c:xVal>
          <c:yVal>
            <c:numRef>
              <c:f>'plate result ct 37'!$N$45:$N$49</c:f>
              <c:numCache>
                <c:formatCode>General</c:formatCode>
                <c:ptCount val="5"/>
                <c:pt idx="0">
                  <c:v>15.266666666666666</c:v>
                </c:pt>
                <c:pt idx="1">
                  <c:v>19.286666666666665</c:v>
                </c:pt>
                <c:pt idx="2">
                  <c:v>23.210000000000004</c:v>
                </c:pt>
                <c:pt idx="3">
                  <c:v>26.746666666666666</c:v>
                </c:pt>
                <c:pt idx="4">
                  <c:v>31.446666666666669</c:v>
                </c:pt>
              </c:numCache>
            </c:numRef>
          </c:yVal>
          <c:smooth val="1"/>
          <c:extLst>
            <c:ext xmlns:c16="http://schemas.microsoft.com/office/drawing/2014/chart" uri="{C3380CC4-5D6E-409C-BE32-E72D297353CC}">
              <c16:uniqueId val="{00000000-8D9F-465E-B498-C7E78CD0EE9C}"/>
            </c:ext>
          </c:extLst>
        </c:ser>
        <c:dLbls>
          <c:showLegendKey val="0"/>
          <c:showVal val="0"/>
          <c:showCatName val="0"/>
          <c:showSerName val="0"/>
          <c:showPercent val="0"/>
          <c:showBubbleSize val="0"/>
        </c:dLbls>
        <c:axId val="450605424"/>
        <c:axId val="450606408"/>
      </c:scatterChart>
      <c:valAx>
        <c:axId val="45060542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6408"/>
        <c:crosses val="autoZero"/>
        <c:crossBetween val="midCat"/>
      </c:valAx>
      <c:valAx>
        <c:axId val="45060640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5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'plate result ct 39'!$L$45:$L$49</c:f>
              <c:numCache>
                <c:formatCode>0.00E+00</c:formatCode>
                <c:ptCount val="5"/>
                <c:pt idx="0">
                  <c:v>331891.39188752888</c:v>
                </c:pt>
                <c:pt idx="1">
                  <c:v>29778.031738021138</c:v>
                </c:pt>
                <c:pt idx="2">
                  <c:v>2671.7510482799416</c:v>
                </c:pt>
                <c:pt idx="3">
                  <c:v>239.71542937375227</c:v>
                </c:pt>
                <c:pt idx="4">
                  <c:v>21.507799956450718</c:v>
                </c:pt>
              </c:numCache>
            </c:numRef>
          </c:xVal>
          <c:yVal>
            <c:numRef>
              <c:f>'plate result ct 39'!$N$45:$N$49</c:f>
              <c:numCache>
                <c:formatCode>General</c:formatCode>
                <c:ptCount val="5"/>
                <c:pt idx="0">
                  <c:v>15.266666666666666</c:v>
                </c:pt>
                <c:pt idx="1">
                  <c:v>19.286666666666665</c:v>
                </c:pt>
                <c:pt idx="2">
                  <c:v>23.210000000000004</c:v>
                </c:pt>
                <c:pt idx="3">
                  <c:v>26.746666666666666</c:v>
                </c:pt>
                <c:pt idx="4">
                  <c:v>31.446666666666669</c:v>
                </c:pt>
              </c:numCache>
            </c:numRef>
          </c:yVal>
          <c:smooth val="1"/>
          <c:extLst>
            <c:ext xmlns:c16="http://schemas.microsoft.com/office/drawing/2014/chart" uri="{C3380CC4-5D6E-409C-BE32-E72D297353CC}">
              <c16:uniqueId val="{00000000-E800-4759-A7B0-FCD20DD69EAE}"/>
            </c:ext>
          </c:extLst>
        </c:ser>
        <c:dLbls>
          <c:showLegendKey val="0"/>
          <c:showVal val="0"/>
          <c:showCatName val="0"/>
          <c:showSerName val="0"/>
          <c:showPercent val="0"/>
          <c:showBubbleSize val="0"/>
        </c:dLbls>
        <c:axId val="450605424"/>
        <c:axId val="450606408"/>
      </c:scatterChart>
      <c:valAx>
        <c:axId val="450605424"/>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6408"/>
        <c:crosses val="autoZero"/>
        <c:crossBetween val="midCat"/>
      </c:valAx>
      <c:valAx>
        <c:axId val="45060640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5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209550</xdr:colOff>
      <xdr:row>25</xdr:row>
      <xdr:rowOff>76199</xdr:rowOff>
    </xdr:from>
    <xdr:to>
      <xdr:col>15</xdr:col>
      <xdr:colOff>358140</xdr:colOff>
      <xdr:row>28</xdr:row>
      <xdr:rowOff>114299</xdr:rowOff>
    </xdr:to>
    <xdr:sp macro="" textlink="">
      <xdr:nvSpPr>
        <xdr:cNvPr id="2" name="U-Turn Arrow 2">
          <a:extLst>
            <a:ext uri="{FF2B5EF4-FFF2-40B4-BE49-F238E27FC236}">
              <a16:creationId xmlns:a16="http://schemas.microsoft.com/office/drawing/2014/main" id="{B6EDB30A-1518-4C51-A55A-97BA46EB8143}"/>
            </a:ext>
          </a:extLst>
        </xdr:cNvPr>
        <xdr:cNvSpPr/>
      </xdr:nvSpPr>
      <xdr:spPr>
        <a:xfrm rot="16200000" flipV="1">
          <a:off x="9123045" y="5316854"/>
          <a:ext cx="609600" cy="148590"/>
        </a:xfrm>
        <a:prstGeom prst="uturnArrow">
          <a:avLst>
            <a:gd name="adj1" fmla="val 25000"/>
            <a:gd name="adj2" fmla="val 25000"/>
            <a:gd name="adj3" fmla="val 25000"/>
            <a:gd name="adj4" fmla="val 43750"/>
            <a:gd name="adj5" fmla="val 1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375396</xdr:colOff>
      <xdr:row>59</xdr:row>
      <xdr:rowOff>23532</xdr:rowOff>
    </xdr:from>
    <xdr:to>
      <xdr:col>19</xdr:col>
      <xdr:colOff>106455</xdr:colOff>
      <xdr:row>73</xdr:row>
      <xdr:rowOff>88526</xdr:rowOff>
    </xdr:to>
    <xdr:graphicFrame macro="">
      <xdr:nvGraphicFramePr>
        <xdr:cNvPr id="2" name="Chart 1">
          <a:extLst>
            <a:ext uri="{FF2B5EF4-FFF2-40B4-BE49-F238E27FC236}">
              <a16:creationId xmlns:a16="http://schemas.microsoft.com/office/drawing/2014/main" id="{AD7251D4-5EE1-4E6B-8376-E4429BAB6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375396</xdr:colOff>
      <xdr:row>59</xdr:row>
      <xdr:rowOff>23532</xdr:rowOff>
    </xdr:from>
    <xdr:to>
      <xdr:col>19</xdr:col>
      <xdr:colOff>106455</xdr:colOff>
      <xdr:row>73</xdr:row>
      <xdr:rowOff>88526</xdr:rowOff>
    </xdr:to>
    <xdr:graphicFrame macro="">
      <xdr:nvGraphicFramePr>
        <xdr:cNvPr id="2" name="Chart 1">
          <a:extLst>
            <a:ext uri="{FF2B5EF4-FFF2-40B4-BE49-F238E27FC236}">
              <a16:creationId xmlns:a16="http://schemas.microsoft.com/office/drawing/2014/main" id="{97615A28-D023-423E-83A6-6A1B33043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375396</xdr:colOff>
      <xdr:row>59</xdr:row>
      <xdr:rowOff>23532</xdr:rowOff>
    </xdr:from>
    <xdr:to>
      <xdr:col>19</xdr:col>
      <xdr:colOff>106455</xdr:colOff>
      <xdr:row>73</xdr:row>
      <xdr:rowOff>88526</xdr:rowOff>
    </xdr:to>
    <xdr:graphicFrame macro="">
      <xdr:nvGraphicFramePr>
        <xdr:cNvPr id="2" name="Chart 1">
          <a:extLst>
            <a:ext uri="{FF2B5EF4-FFF2-40B4-BE49-F238E27FC236}">
              <a16:creationId xmlns:a16="http://schemas.microsoft.com/office/drawing/2014/main" id="{C33720C4-0FB6-4FB2-8F0C-937AFDB42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375396</xdr:colOff>
      <xdr:row>59</xdr:row>
      <xdr:rowOff>23532</xdr:rowOff>
    </xdr:from>
    <xdr:to>
      <xdr:col>19</xdr:col>
      <xdr:colOff>106455</xdr:colOff>
      <xdr:row>73</xdr:row>
      <xdr:rowOff>88526</xdr:rowOff>
    </xdr:to>
    <xdr:graphicFrame macro="">
      <xdr:nvGraphicFramePr>
        <xdr:cNvPr id="2" name="Chart 1">
          <a:extLst>
            <a:ext uri="{FF2B5EF4-FFF2-40B4-BE49-F238E27FC236}">
              <a16:creationId xmlns:a16="http://schemas.microsoft.com/office/drawing/2014/main" id="{B4A75442-B79B-44EA-87A3-6296074B6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375396</xdr:colOff>
      <xdr:row>59</xdr:row>
      <xdr:rowOff>23532</xdr:rowOff>
    </xdr:from>
    <xdr:to>
      <xdr:col>19</xdr:col>
      <xdr:colOff>106455</xdr:colOff>
      <xdr:row>73</xdr:row>
      <xdr:rowOff>88526</xdr:rowOff>
    </xdr:to>
    <xdr:graphicFrame macro="">
      <xdr:nvGraphicFramePr>
        <xdr:cNvPr id="2" name="Chart 1">
          <a:extLst>
            <a:ext uri="{FF2B5EF4-FFF2-40B4-BE49-F238E27FC236}">
              <a16:creationId xmlns:a16="http://schemas.microsoft.com/office/drawing/2014/main" id="{9892D608-0828-47D1-BAA7-12A099189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53FB9-2404-4656-9686-367FC1EA8196}">
  <dimension ref="A1:AI39"/>
  <sheetViews>
    <sheetView tabSelected="1" zoomScale="85" zoomScaleNormal="85" workbookViewId="0">
      <selection activeCell="S25" sqref="S25"/>
    </sheetView>
  </sheetViews>
  <sheetFormatPr defaultRowHeight="15" x14ac:dyDescent="0.25"/>
  <sheetData>
    <row r="1" spans="1:26" ht="18.75" x14ac:dyDescent="0.3">
      <c r="A1" s="62" t="s">
        <v>0</v>
      </c>
      <c r="B1" s="62"/>
      <c r="C1" s="62"/>
      <c r="D1" s="63" t="s">
        <v>455</v>
      </c>
      <c r="E1" s="63"/>
      <c r="F1" s="63"/>
      <c r="G1" s="63"/>
      <c r="H1" s="1"/>
      <c r="I1" s="63" t="s">
        <v>1</v>
      </c>
      <c r="J1" s="63"/>
      <c r="K1" s="63"/>
      <c r="L1" s="63"/>
      <c r="M1" s="1"/>
      <c r="N1" s="63" t="s">
        <v>456</v>
      </c>
      <c r="O1" s="63"/>
      <c r="P1" s="63"/>
    </row>
    <row r="2" spans="1:26" ht="27" thickBot="1" x14ac:dyDescent="0.45">
      <c r="A2" s="2" t="s">
        <v>2</v>
      </c>
      <c r="B2" s="3" t="s">
        <v>457</v>
      </c>
      <c r="C2" s="3"/>
      <c r="D2" s="3"/>
      <c r="E2" s="3"/>
      <c r="F2" s="3"/>
      <c r="G2" s="3"/>
      <c r="H2" s="3"/>
    </row>
    <row r="3" spans="1:26" ht="15.75" thickBot="1" x14ac:dyDescent="0.3">
      <c r="B3" s="4">
        <v>1</v>
      </c>
      <c r="C3" s="5">
        <v>2</v>
      </c>
      <c r="D3" s="6">
        <v>3</v>
      </c>
      <c r="E3" s="7">
        <v>4</v>
      </c>
      <c r="F3" s="5">
        <v>5</v>
      </c>
      <c r="G3" s="6">
        <v>6</v>
      </c>
      <c r="H3" s="4">
        <v>7</v>
      </c>
      <c r="I3" s="5">
        <v>8</v>
      </c>
      <c r="J3" s="6">
        <v>9</v>
      </c>
      <c r="K3" s="4">
        <v>10</v>
      </c>
      <c r="L3" s="5">
        <v>11</v>
      </c>
      <c r="M3" s="6">
        <v>12</v>
      </c>
      <c r="N3" s="4">
        <v>13</v>
      </c>
      <c r="O3" s="5">
        <v>14</v>
      </c>
      <c r="P3" s="6">
        <v>15</v>
      </c>
      <c r="Q3" s="4">
        <v>16</v>
      </c>
      <c r="R3" s="5">
        <v>17</v>
      </c>
      <c r="S3" s="6">
        <v>18</v>
      </c>
      <c r="T3" s="4">
        <v>19</v>
      </c>
      <c r="U3" s="5">
        <v>20</v>
      </c>
      <c r="V3" s="6">
        <v>21</v>
      </c>
      <c r="W3" s="4">
        <v>22</v>
      </c>
      <c r="X3" s="5">
        <v>23</v>
      </c>
      <c r="Y3" s="6">
        <v>24</v>
      </c>
    </row>
    <row r="4" spans="1:26" x14ac:dyDescent="0.25">
      <c r="A4" s="8" t="s">
        <v>3</v>
      </c>
      <c r="B4" s="9" t="s">
        <v>4</v>
      </c>
      <c r="C4" s="10" t="s">
        <v>4</v>
      </c>
      <c r="D4" s="11" t="s">
        <v>4</v>
      </c>
      <c r="E4" s="30">
        <v>9</v>
      </c>
      <c r="F4" s="30">
        <v>9</v>
      </c>
      <c r="G4" s="30">
        <v>9</v>
      </c>
      <c r="H4" s="31">
        <v>25</v>
      </c>
      <c r="I4" s="31">
        <v>25</v>
      </c>
      <c r="J4" s="31">
        <v>25</v>
      </c>
      <c r="K4" s="31"/>
      <c r="L4" s="31"/>
      <c r="M4" s="31"/>
      <c r="N4" s="12" t="s">
        <v>4</v>
      </c>
      <c r="O4" s="12" t="s">
        <v>4</v>
      </c>
      <c r="P4" s="32" t="s">
        <v>4</v>
      </c>
      <c r="Q4" s="12">
        <v>9</v>
      </c>
      <c r="R4" s="12">
        <v>9</v>
      </c>
      <c r="S4" s="12">
        <v>9</v>
      </c>
      <c r="T4" s="12">
        <v>25</v>
      </c>
      <c r="U4" s="12">
        <v>25</v>
      </c>
      <c r="V4" s="12">
        <v>25</v>
      </c>
      <c r="W4" s="12"/>
      <c r="X4" s="12"/>
      <c r="Y4" s="12"/>
      <c r="Z4" s="13" t="s">
        <v>3</v>
      </c>
    </row>
    <row r="5" spans="1:26" x14ac:dyDescent="0.25">
      <c r="A5" s="14" t="s">
        <v>5</v>
      </c>
      <c r="B5" s="9" t="s">
        <v>6</v>
      </c>
      <c r="C5" s="10" t="s">
        <v>6</v>
      </c>
      <c r="D5" s="11" t="s">
        <v>6</v>
      </c>
      <c r="E5" s="31">
        <v>10</v>
      </c>
      <c r="F5" s="31">
        <v>10</v>
      </c>
      <c r="G5" s="31">
        <v>10</v>
      </c>
      <c r="H5" s="31">
        <v>26</v>
      </c>
      <c r="I5" s="31">
        <v>26</v>
      </c>
      <c r="J5" s="31">
        <v>26</v>
      </c>
      <c r="K5" s="31"/>
      <c r="L5" s="31"/>
      <c r="M5" s="31"/>
      <c r="N5" s="12" t="s">
        <v>6</v>
      </c>
      <c r="O5" s="12" t="s">
        <v>6</v>
      </c>
      <c r="P5" s="32" t="s">
        <v>6</v>
      </c>
      <c r="Q5" s="12">
        <v>10</v>
      </c>
      <c r="R5" s="12">
        <v>10</v>
      </c>
      <c r="S5" s="12">
        <v>10</v>
      </c>
      <c r="T5" s="12">
        <v>26</v>
      </c>
      <c r="U5" s="12">
        <v>26</v>
      </c>
      <c r="V5" s="12">
        <v>26</v>
      </c>
      <c r="W5" s="12"/>
      <c r="X5" s="12"/>
      <c r="Y5" s="12"/>
      <c r="Z5" s="15" t="s">
        <v>5</v>
      </c>
    </row>
    <row r="6" spans="1:26" x14ac:dyDescent="0.25">
      <c r="A6" s="14" t="s">
        <v>7</v>
      </c>
      <c r="B6" s="9" t="s">
        <v>8</v>
      </c>
      <c r="C6" s="10" t="s">
        <v>8</v>
      </c>
      <c r="D6" s="11" t="s">
        <v>8</v>
      </c>
      <c r="E6" s="30">
        <v>11</v>
      </c>
      <c r="F6" s="30">
        <v>11</v>
      </c>
      <c r="G6" s="30">
        <v>11</v>
      </c>
      <c r="H6" s="31">
        <v>27</v>
      </c>
      <c r="I6" s="31">
        <v>27</v>
      </c>
      <c r="J6" s="31">
        <v>27</v>
      </c>
      <c r="K6" s="31"/>
      <c r="L6" s="31"/>
      <c r="M6" s="31"/>
      <c r="N6" s="12" t="s">
        <v>8</v>
      </c>
      <c r="O6" s="12" t="s">
        <v>8</v>
      </c>
      <c r="P6" s="32" t="s">
        <v>8</v>
      </c>
      <c r="Q6" s="12">
        <v>11</v>
      </c>
      <c r="R6" s="12">
        <v>11</v>
      </c>
      <c r="S6" s="12">
        <v>11</v>
      </c>
      <c r="T6" s="12">
        <v>27</v>
      </c>
      <c r="U6" s="12">
        <v>27</v>
      </c>
      <c r="V6" s="12">
        <v>27</v>
      </c>
      <c r="W6" s="12"/>
      <c r="X6" s="12"/>
      <c r="Y6" s="12"/>
      <c r="Z6" s="15" t="s">
        <v>7</v>
      </c>
    </row>
    <row r="7" spans="1:26" x14ac:dyDescent="0.25">
      <c r="A7" s="14" t="s">
        <v>9</v>
      </c>
      <c r="B7" s="9" t="s">
        <v>10</v>
      </c>
      <c r="C7" s="10" t="s">
        <v>10</v>
      </c>
      <c r="D7" s="11" t="s">
        <v>10</v>
      </c>
      <c r="E7" s="31">
        <v>12</v>
      </c>
      <c r="F7" s="31">
        <v>12</v>
      </c>
      <c r="G7" s="31">
        <v>12</v>
      </c>
      <c r="H7" s="31">
        <v>28</v>
      </c>
      <c r="I7" s="31">
        <v>28</v>
      </c>
      <c r="J7" s="31">
        <v>28</v>
      </c>
      <c r="K7" s="31"/>
      <c r="L7" s="31"/>
      <c r="M7" s="31"/>
      <c r="N7" s="12" t="s">
        <v>10</v>
      </c>
      <c r="O7" s="12" t="s">
        <v>10</v>
      </c>
      <c r="P7" s="32" t="s">
        <v>10</v>
      </c>
      <c r="Q7" s="12">
        <v>12</v>
      </c>
      <c r="R7" s="12">
        <v>12</v>
      </c>
      <c r="S7" s="12">
        <v>12</v>
      </c>
      <c r="T7" s="12">
        <v>28</v>
      </c>
      <c r="U7" s="12">
        <v>28</v>
      </c>
      <c r="V7" s="12">
        <v>28</v>
      </c>
      <c r="W7" s="12"/>
      <c r="X7" s="12"/>
      <c r="Y7" s="12"/>
      <c r="Z7" s="15" t="s">
        <v>9</v>
      </c>
    </row>
    <row r="8" spans="1:26" x14ac:dyDescent="0.25">
      <c r="A8" s="14" t="s">
        <v>11</v>
      </c>
      <c r="B8" s="9" t="s">
        <v>12</v>
      </c>
      <c r="C8" s="10" t="s">
        <v>12</v>
      </c>
      <c r="D8" s="11" t="s">
        <v>12</v>
      </c>
      <c r="E8" s="30">
        <v>13</v>
      </c>
      <c r="F8" s="30">
        <v>13</v>
      </c>
      <c r="G8" s="30">
        <v>13</v>
      </c>
      <c r="H8" s="31">
        <v>29</v>
      </c>
      <c r="I8" s="31">
        <v>29</v>
      </c>
      <c r="J8" s="31">
        <v>29</v>
      </c>
      <c r="K8" s="31"/>
      <c r="L8" s="31"/>
      <c r="M8" s="31"/>
      <c r="N8" s="12" t="s">
        <v>12</v>
      </c>
      <c r="O8" s="12" t="s">
        <v>12</v>
      </c>
      <c r="P8" s="32" t="s">
        <v>12</v>
      </c>
      <c r="Q8" s="12">
        <v>13</v>
      </c>
      <c r="R8" s="12">
        <v>13</v>
      </c>
      <c r="S8" s="12">
        <v>13</v>
      </c>
      <c r="T8" s="12">
        <v>29</v>
      </c>
      <c r="U8" s="12">
        <v>29</v>
      </c>
      <c r="V8" s="12">
        <v>29</v>
      </c>
      <c r="W8" s="12"/>
      <c r="X8" s="12"/>
      <c r="Y8" s="12"/>
      <c r="Z8" s="15" t="s">
        <v>11</v>
      </c>
    </row>
    <row r="9" spans="1:26" x14ac:dyDescent="0.25">
      <c r="A9" s="14" t="s">
        <v>13</v>
      </c>
      <c r="B9" s="9" t="s">
        <v>14</v>
      </c>
      <c r="C9" s="10" t="s">
        <v>14</v>
      </c>
      <c r="D9" s="11" t="s">
        <v>14</v>
      </c>
      <c r="E9" s="31">
        <v>14</v>
      </c>
      <c r="F9" s="31">
        <v>14</v>
      </c>
      <c r="G9" s="31">
        <v>14</v>
      </c>
      <c r="H9" s="31">
        <v>30</v>
      </c>
      <c r="I9" s="31">
        <v>30</v>
      </c>
      <c r="J9" s="31">
        <v>30</v>
      </c>
      <c r="K9" s="31"/>
      <c r="L9" s="31"/>
      <c r="M9" s="31"/>
      <c r="N9" s="12" t="s">
        <v>14</v>
      </c>
      <c r="O9" s="12" t="s">
        <v>14</v>
      </c>
      <c r="P9" s="32" t="s">
        <v>14</v>
      </c>
      <c r="Q9" s="12">
        <v>14</v>
      </c>
      <c r="R9" s="12">
        <v>14</v>
      </c>
      <c r="S9" s="12">
        <v>14</v>
      </c>
      <c r="T9" s="12">
        <v>30</v>
      </c>
      <c r="U9" s="12">
        <v>30</v>
      </c>
      <c r="V9" s="12">
        <v>30</v>
      </c>
      <c r="W9" s="12"/>
      <c r="X9" s="12"/>
      <c r="Y9" s="12"/>
      <c r="Z9" s="15" t="s">
        <v>13</v>
      </c>
    </row>
    <row r="10" spans="1:26" ht="15.75" thickBot="1" x14ac:dyDescent="0.3">
      <c r="A10" s="14" t="s">
        <v>15</v>
      </c>
      <c r="B10" s="9" t="s">
        <v>16</v>
      </c>
      <c r="C10" s="10" t="s">
        <v>16</v>
      </c>
      <c r="D10" s="11" t="s">
        <v>16</v>
      </c>
      <c r="E10" s="30">
        <v>15</v>
      </c>
      <c r="F10" s="30">
        <v>15</v>
      </c>
      <c r="G10" s="30">
        <v>15</v>
      </c>
      <c r="H10" s="31">
        <v>31</v>
      </c>
      <c r="I10" s="31">
        <v>31</v>
      </c>
      <c r="J10" s="31">
        <v>31</v>
      </c>
      <c r="K10" s="31"/>
      <c r="L10" s="31"/>
      <c r="M10" s="31"/>
      <c r="N10" s="35" t="s">
        <v>16</v>
      </c>
      <c r="O10" s="35" t="s">
        <v>16</v>
      </c>
      <c r="P10" s="36" t="s">
        <v>16</v>
      </c>
      <c r="Q10" s="12">
        <v>15</v>
      </c>
      <c r="R10" s="12">
        <v>15</v>
      </c>
      <c r="S10" s="12">
        <v>15</v>
      </c>
      <c r="T10" s="12">
        <v>31</v>
      </c>
      <c r="U10" s="12">
        <v>31</v>
      </c>
      <c r="V10" s="12">
        <v>31</v>
      </c>
      <c r="W10" s="12"/>
      <c r="X10" s="12"/>
      <c r="Y10" s="12"/>
      <c r="Z10" s="15" t="s">
        <v>15</v>
      </c>
    </row>
    <row r="11" spans="1:26" ht="15.75" thickBot="1" x14ac:dyDescent="0.3">
      <c r="A11" s="14" t="s">
        <v>17</v>
      </c>
      <c r="B11" s="16" t="s">
        <v>18</v>
      </c>
      <c r="C11" s="16" t="s">
        <v>18</v>
      </c>
      <c r="D11" s="16" t="s">
        <v>18</v>
      </c>
      <c r="E11" s="31">
        <v>16</v>
      </c>
      <c r="F11" s="31">
        <v>16</v>
      </c>
      <c r="G11" s="31">
        <v>16</v>
      </c>
      <c r="H11" s="31">
        <v>32</v>
      </c>
      <c r="I11" s="31">
        <v>32</v>
      </c>
      <c r="J11" s="31">
        <v>32</v>
      </c>
      <c r="K11" s="31"/>
      <c r="L11" s="31"/>
      <c r="M11" s="33"/>
      <c r="N11" s="37" t="s">
        <v>18</v>
      </c>
      <c r="O11" s="38" t="s">
        <v>18</v>
      </c>
      <c r="P11" s="39" t="s">
        <v>18</v>
      </c>
      <c r="Q11" s="34">
        <v>16</v>
      </c>
      <c r="R11" s="12">
        <v>16</v>
      </c>
      <c r="S11" s="12">
        <v>16</v>
      </c>
      <c r="T11" s="12">
        <v>32</v>
      </c>
      <c r="U11" s="12">
        <v>32</v>
      </c>
      <c r="V11" s="12">
        <v>32</v>
      </c>
      <c r="W11" s="12"/>
      <c r="X11" s="12"/>
      <c r="Y11" s="12"/>
      <c r="Z11" s="15" t="s">
        <v>17</v>
      </c>
    </row>
    <row r="12" spans="1:26" x14ac:dyDescent="0.25">
      <c r="A12" s="14" t="s">
        <v>19</v>
      </c>
      <c r="B12" s="60">
        <v>1</v>
      </c>
      <c r="C12" s="60">
        <v>1</v>
      </c>
      <c r="D12" s="60">
        <v>1</v>
      </c>
      <c r="E12" s="30">
        <v>17</v>
      </c>
      <c r="F12" s="30">
        <v>17</v>
      </c>
      <c r="G12" s="30">
        <v>17</v>
      </c>
      <c r="H12" s="31">
        <v>33</v>
      </c>
      <c r="I12" s="31">
        <v>33</v>
      </c>
      <c r="J12" s="31">
        <v>33</v>
      </c>
      <c r="K12" s="31"/>
      <c r="L12" s="31"/>
      <c r="M12" s="31"/>
      <c r="N12" s="12">
        <v>1</v>
      </c>
      <c r="O12" s="12">
        <v>1</v>
      </c>
      <c r="P12" s="12">
        <v>1</v>
      </c>
      <c r="Q12" s="12">
        <v>17</v>
      </c>
      <c r="R12" s="12">
        <v>17</v>
      </c>
      <c r="S12" s="12">
        <v>17</v>
      </c>
      <c r="T12" s="12">
        <v>33</v>
      </c>
      <c r="U12" s="12">
        <v>33</v>
      </c>
      <c r="V12" s="12">
        <v>33</v>
      </c>
      <c r="W12" s="12"/>
      <c r="X12" s="12"/>
      <c r="Y12" s="12"/>
      <c r="Z12" s="15" t="s">
        <v>19</v>
      </c>
    </row>
    <row r="13" spans="1:26" x14ac:dyDescent="0.25">
      <c r="A13" s="14" t="s">
        <v>20</v>
      </c>
      <c r="B13" s="60">
        <v>2</v>
      </c>
      <c r="C13" s="60">
        <v>2</v>
      </c>
      <c r="D13" s="60">
        <v>2</v>
      </c>
      <c r="E13" s="31">
        <v>18</v>
      </c>
      <c r="F13" s="31">
        <v>18</v>
      </c>
      <c r="G13" s="31">
        <v>18</v>
      </c>
      <c r="H13" s="31">
        <v>34</v>
      </c>
      <c r="I13" s="31">
        <v>34</v>
      </c>
      <c r="J13" s="31">
        <v>34</v>
      </c>
      <c r="K13" s="31"/>
      <c r="L13" s="31"/>
      <c r="M13" s="31"/>
      <c r="N13" s="12">
        <v>2</v>
      </c>
      <c r="O13" s="12">
        <v>2</v>
      </c>
      <c r="P13" s="12">
        <v>2</v>
      </c>
      <c r="Q13" s="12">
        <v>18</v>
      </c>
      <c r="R13" s="12">
        <v>18</v>
      </c>
      <c r="S13" s="12">
        <v>18</v>
      </c>
      <c r="T13" s="12">
        <v>34</v>
      </c>
      <c r="U13" s="12">
        <v>34</v>
      </c>
      <c r="V13" s="12">
        <v>34</v>
      </c>
      <c r="W13" s="12"/>
      <c r="X13" s="12"/>
      <c r="Y13" s="12"/>
      <c r="Z13" s="15" t="s">
        <v>20</v>
      </c>
    </row>
    <row r="14" spans="1:26" x14ac:dyDescent="0.25">
      <c r="A14" s="14" t="s">
        <v>21</v>
      </c>
      <c r="B14" s="60">
        <v>3</v>
      </c>
      <c r="C14" s="60">
        <v>3</v>
      </c>
      <c r="D14" s="60">
        <v>3</v>
      </c>
      <c r="E14" s="30">
        <v>19</v>
      </c>
      <c r="F14" s="30">
        <v>19</v>
      </c>
      <c r="G14" s="30">
        <v>19</v>
      </c>
      <c r="H14" s="31">
        <v>35</v>
      </c>
      <c r="I14" s="31">
        <v>35</v>
      </c>
      <c r="J14" s="31">
        <v>35</v>
      </c>
      <c r="K14" s="31"/>
      <c r="L14" s="31"/>
      <c r="M14" s="31"/>
      <c r="N14" s="12">
        <v>3</v>
      </c>
      <c r="O14" s="12">
        <v>3</v>
      </c>
      <c r="P14" s="12">
        <v>3</v>
      </c>
      <c r="Q14" s="12">
        <v>19</v>
      </c>
      <c r="R14" s="12">
        <v>19</v>
      </c>
      <c r="S14" s="12">
        <v>19</v>
      </c>
      <c r="T14" s="12">
        <v>35</v>
      </c>
      <c r="U14" s="12">
        <v>35</v>
      </c>
      <c r="V14" s="12">
        <v>35</v>
      </c>
      <c r="W14" s="12"/>
      <c r="X14" s="12"/>
      <c r="Y14" s="12"/>
      <c r="Z14" s="15" t="s">
        <v>21</v>
      </c>
    </row>
    <row r="15" spans="1:26" x14ac:dyDescent="0.25">
      <c r="A15" s="14" t="s">
        <v>22</v>
      </c>
      <c r="B15" s="60">
        <v>4</v>
      </c>
      <c r="C15" s="60">
        <v>4</v>
      </c>
      <c r="D15" s="60">
        <v>4</v>
      </c>
      <c r="E15" s="31">
        <v>20</v>
      </c>
      <c r="F15" s="31">
        <v>20</v>
      </c>
      <c r="G15" s="31">
        <v>20</v>
      </c>
      <c r="H15" s="31">
        <v>36</v>
      </c>
      <c r="I15" s="31">
        <v>36</v>
      </c>
      <c r="J15" s="31">
        <v>36</v>
      </c>
      <c r="K15" s="31"/>
      <c r="L15" s="31"/>
      <c r="M15" s="31"/>
      <c r="N15" s="12">
        <v>4</v>
      </c>
      <c r="O15" s="12">
        <v>4</v>
      </c>
      <c r="P15" s="12">
        <v>4</v>
      </c>
      <c r="Q15" s="12">
        <v>20</v>
      </c>
      <c r="R15" s="12">
        <v>20</v>
      </c>
      <c r="S15" s="12">
        <v>20</v>
      </c>
      <c r="T15" s="12">
        <v>36</v>
      </c>
      <c r="U15" s="12">
        <v>36</v>
      </c>
      <c r="V15" s="12">
        <v>36</v>
      </c>
      <c r="W15" s="12"/>
      <c r="X15" s="12"/>
      <c r="Y15" s="12"/>
      <c r="Z15" s="15" t="s">
        <v>22</v>
      </c>
    </row>
    <row r="16" spans="1:26" x14ac:dyDescent="0.25">
      <c r="A16" s="14" t="s">
        <v>23</v>
      </c>
      <c r="B16" s="60">
        <v>5</v>
      </c>
      <c r="C16" s="60">
        <v>5</v>
      </c>
      <c r="D16" s="60">
        <v>5</v>
      </c>
      <c r="E16" s="30">
        <v>21</v>
      </c>
      <c r="F16" s="30">
        <v>21</v>
      </c>
      <c r="G16" s="30">
        <v>21</v>
      </c>
      <c r="H16" s="31">
        <v>37</v>
      </c>
      <c r="I16" s="31">
        <v>37</v>
      </c>
      <c r="J16" s="31">
        <v>37</v>
      </c>
      <c r="K16" s="31"/>
      <c r="L16" s="31"/>
      <c r="M16" s="31"/>
      <c r="N16" s="12">
        <v>5</v>
      </c>
      <c r="O16" s="12">
        <v>5</v>
      </c>
      <c r="P16" s="12">
        <v>5</v>
      </c>
      <c r="Q16" s="12">
        <v>21</v>
      </c>
      <c r="R16" s="12">
        <v>21</v>
      </c>
      <c r="S16" s="12">
        <v>21</v>
      </c>
      <c r="T16" s="12">
        <v>37</v>
      </c>
      <c r="U16" s="12">
        <v>37</v>
      </c>
      <c r="V16" s="12">
        <v>37</v>
      </c>
      <c r="W16" s="12"/>
      <c r="X16" s="12"/>
      <c r="Y16" s="12"/>
      <c r="Z16" s="15" t="s">
        <v>23</v>
      </c>
    </row>
    <row r="17" spans="1:35" x14ac:dyDescent="0.25">
      <c r="A17" s="14" t="s">
        <v>24</v>
      </c>
      <c r="B17" s="60">
        <v>6</v>
      </c>
      <c r="C17" s="60">
        <v>6</v>
      </c>
      <c r="D17" s="60">
        <v>6</v>
      </c>
      <c r="E17" s="31">
        <v>22</v>
      </c>
      <c r="F17" s="31">
        <v>22</v>
      </c>
      <c r="G17" s="31">
        <v>22</v>
      </c>
      <c r="H17" s="31">
        <v>38</v>
      </c>
      <c r="I17" s="31">
        <v>38</v>
      </c>
      <c r="J17" s="31">
        <v>38</v>
      </c>
      <c r="K17" s="31"/>
      <c r="L17" s="31"/>
      <c r="M17" s="31"/>
      <c r="N17" s="12">
        <v>6</v>
      </c>
      <c r="O17" s="12">
        <v>6</v>
      </c>
      <c r="P17" s="12">
        <v>6</v>
      </c>
      <c r="Q17" s="12">
        <v>22</v>
      </c>
      <c r="R17" s="12">
        <v>22</v>
      </c>
      <c r="S17" s="12">
        <v>22</v>
      </c>
      <c r="T17" s="12">
        <v>38</v>
      </c>
      <c r="U17" s="12">
        <v>38</v>
      </c>
      <c r="V17" s="12">
        <v>38</v>
      </c>
      <c r="W17" s="12"/>
      <c r="X17" s="12"/>
      <c r="Y17" s="12"/>
      <c r="Z17" s="15" t="s">
        <v>24</v>
      </c>
    </row>
    <row r="18" spans="1:35" x14ac:dyDescent="0.25">
      <c r="A18" s="14" t="s">
        <v>25</v>
      </c>
      <c r="B18" s="60">
        <v>7</v>
      </c>
      <c r="C18" s="60">
        <v>7</v>
      </c>
      <c r="D18" s="60">
        <v>7</v>
      </c>
      <c r="E18" s="30">
        <v>23</v>
      </c>
      <c r="F18" s="30">
        <v>23</v>
      </c>
      <c r="G18" s="30">
        <v>23</v>
      </c>
      <c r="H18" s="31">
        <v>39</v>
      </c>
      <c r="I18" s="31">
        <v>39</v>
      </c>
      <c r="J18" s="31">
        <v>39</v>
      </c>
      <c r="K18" s="31"/>
      <c r="L18" s="31"/>
      <c r="M18" s="31"/>
      <c r="N18" s="12">
        <v>7</v>
      </c>
      <c r="O18" s="12">
        <v>7</v>
      </c>
      <c r="P18" s="12">
        <v>7</v>
      </c>
      <c r="Q18" s="12">
        <v>23</v>
      </c>
      <c r="R18" s="12">
        <v>23</v>
      </c>
      <c r="S18" s="12">
        <v>23</v>
      </c>
      <c r="T18" s="12">
        <v>39</v>
      </c>
      <c r="U18" s="12">
        <v>39</v>
      </c>
      <c r="V18" s="12">
        <v>39</v>
      </c>
      <c r="W18" s="12"/>
      <c r="X18" s="12"/>
      <c r="Y18" s="12"/>
      <c r="Z18" s="15" t="s">
        <v>25</v>
      </c>
    </row>
    <row r="19" spans="1:35" ht="15.75" thickBot="1" x14ac:dyDescent="0.3">
      <c r="A19" s="17" t="s">
        <v>26</v>
      </c>
      <c r="B19" s="9">
        <v>8</v>
      </c>
      <c r="C19" s="9">
        <v>8</v>
      </c>
      <c r="D19" s="9">
        <v>8</v>
      </c>
      <c r="E19" s="31">
        <v>24</v>
      </c>
      <c r="F19" s="31">
        <v>24</v>
      </c>
      <c r="G19" s="31">
        <v>24</v>
      </c>
      <c r="H19" s="31">
        <v>40</v>
      </c>
      <c r="I19" s="31">
        <v>40</v>
      </c>
      <c r="J19" s="31">
        <v>40</v>
      </c>
      <c r="K19" s="31"/>
      <c r="L19" s="31"/>
      <c r="M19" s="31"/>
      <c r="N19" s="12">
        <v>8</v>
      </c>
      <c r="O19" s="12">
        <v>8</v>
      </c>
      <c r="P19" s="12">
        <v>8</v>
      </c>
      <c r="Q19" s="12">
        <v>24</v>
      </c>
      <c r="R19" s="12">
        <v>24</v>
      </c>
      <c r="S19" s="12">
        <v>24</v>
      </c>
      <c r="T19" s="12">
        <v>40</v>
      </c>
      <c r="U19" s="12">
        <v>40</v>
      </c>
      <c r="V19" s="12">
        <v>40</v>
      </c>
      <c r="W19" s="12"/>
      <c r="X19" s="12"/>
      <c r="Y19" s="12"/>
      <c r="Z19" s="18" t="s">
        <v>26</v>
      </c>
    </row>
    <row r="20" spans="1:35" ht="15.75" thickBot="1" x14ac:dyDescent="0.3">
      <c r="B20" s="19">
        <v>1</v>
      </c>
      <c r="C20" s="20">
        <v>2</v>
      </c>
      <c r="D20" s="21">
        <v>3</v>
      </c>
      <c r="E20" s="22">
        <v>4</v>
      </c>
      <c r="F20" s="20">
        <v>5</v>
      </c>
      <c r="G20" s="21">
        <v>6</v>
      </c>
      <c r="H20" s="19">
        <v>7</v>
      </c>
      <c r="I20" s="20">
        <v>8</v>
      </c>
      <c r="J20" s="21">
        <v>9</v>
      </c>
      <c r="K20" s="19">
        <v>10</v>
      </c>
      <c r="L20" s="20">
        <v>11</v>
      </c>
      <c r="M20" s="21">
        <v>12</v>
      </c>
      <c r="N20" s="19">
        <v>13</v>
      </c>
      <c r="O20" s="20">
        <v>14</v>
      </c>
      <c r="P20" s="21">
        <v>15</v>
      </c>
      <c r="Q20" s="19">
        <v>16</v>
      </c>
      <c r="R20" s="20">
        <v>17</v>
      </c>
      <c r="S20" s="21">
        <v>18</v>
      </c>
      <c r="T20" s="19">
        <v>19</v>
      </c>
      <c r="U20" s="20">
        <v>20</v>
      </c>
      <c r="V20" s="21">
        <v>21</v>
      </c>
      <c r="W20" s="19">
        <v>22</v>
      </c>
      <c r="X20" s="20">
        <v>23</v>
      </c>
      <c r="Y20" s="21">
        <v>24</v>
      </c>
    </row>
    <row r="21" spans="1:35" x14ac:dyDescent="0.25">
      <c r="A21" s="58"/>
      <c r="B21" s="23" t="s">
        <v>27</v>
      </c>
      <c r="C21" s="24"/>
      <c r="D21" s="24"/>
      <c r="E21" s="24"/>
      <c r="F21" s="24"/>
      <c r="G21" s="24"/>
      <c r="H21" s="24"/>
      <c r="I21" s="24"/>
      <c r="J21" s="24"/>
      <c r="K21" s="24"/>
      <c r="L21" s="24"/>
      <c r="M21" s="24"/>
      <c r="N21" s="23" t="s">
        <v>28</v>
      </c>
      <c r="O21" s="24"/>
      <c r="P21" s="24"/>
      <c r="Q21" s="24"/>
      <c r="R21" s="24"/>
      <c r="S21" s="24"/>
      <c r="T21" s="24"/>
      <c r="U21" s="24"/>
      <c r="V21" s="24"/>
      <c r="W21" s="24"/>
      <c r="X21" s="24"/>
      <c r="Y21" s="24"/>
    </row>
    <row r="22" spans="1:35" x14ac:dyDescent="0.25">
      <c r="A22" s="58"/>
      <c r="B22" s="24"/>
      <c r="C22" s="24"/>
      <c r="D22" s="24"/>
      <c r="E22" s="24"/>
      <c r="F22" s="24"/>
      <c r="G22" s="24"/>
      <c r="H22" s="24"/>
      <c r="I22" s="24"/>
      <c r="J22" s="24"/>
      <c r="K22" s="24"/>
      <c r="L22" s="24"/>
      <c r="M22" s="24"/>
      <c r="N22" s="24"/>
      <c r="O22" s="24"/>
      <c r="P22" s="24"/>
      <c r="Q22" s="24"/>
      <c r="R22" s="23"/>
      <c r="S22" s="23"/>
      <c r="U22" s="24"/>
      <c r="V22" s="24"/>
      <c r="W22" s="24"/>
      <c r="X22" s="24"/>
      <c r="Y22" s="24"/>
    </row>
    <row r="23" spans="1:35" x14ac:dyDescent="0.25">
      <c r="V23" s="25"/>
      <c r="W23" s="25"/>
      <c r="X23" s="25"/>
      <c r="Y23" s="25"/>
      <c r="Z23" s="25"/>
      <c r="AA23" s="25"/>
      <c r="AB23" s="25"/>
      <c r="AC23" s="25"/>
      <c r="AD23" s="25"/>
      <c r="AE23" s="25"/>
      <c r="AF23" s="25"/>
      <c r="AG23" s="25"/>
      <c r="AH23" s="25"/>
      <c r="AI23" s="25"/>
    </row>
    <row r="24" spans="1:35" x14ac:dyDescent="0.25">
      <c r="B24" s="1" t="s">
        <v>458</v>
      </c>
      <c r="N24" s="26" t="s">
        <v>29</v>
      </c>
      <c r="V24" s="25"/>
      <c r="W24" s="25"/>
      <c r="X24" s="25"/>
      <c r="Y24" s="25"/>
      <c r="Z24" s="25"/>
      <c r="AA24" s="25"/>
      <c r="AB24" s="25"/>
      <c r="AC24" s="25"/>
      <c r="AD24" s="25"/>
      <c r="AE24" s="25"/>
      <c r="AF24" s="25"/>
      <c r="AG24" s="25"/>
      <c r="AH24" s="25"/>
      <c r="AI24" s="25"/>
    </row>
    <row r="25" spans="1:35" x14ac:dyDescent="0.25">
      <c r="E25" s="64" t="s">
        <v>30</v>
      </c>
      <c r="F25" s="64"/>
      <c r="G25" s="64" t="s">
        <v>459</v>
      </c>
      <c r="H25" s="64"/>
      <c r="I25" s="1" t="s">
        <v>50</v>
      </c>
      <c r="M25" s="25"/>
      <c r="N25" t="s">
        <v>31</v>
      </c>
      <c r="O25">
        <v>94</v>
      </c>
      <c r="P25" t="s">
        <v>32</v>
      </c>
      <c r="V25" s="25"/>
      <c r="W25" s="25"/>
      <c r="X25" s="25"/>
      <c r="Y25" s="25"/>
      <c r="Z25" s="25"/>
      <c r="AA25" s="25"/>
      <c r="AB25" s="25"/>
      <c r="AC25" s="25"/>
      <c r="AD25" s="25"/>
      <c r="AE25" s="25"/>
      <c r="AF25" s="25"/>
      <c r="AG25" s="25"/>
      <c r="AH25" s="25"/>
      <c r="AI25" s="25"/>
    </row>
    <row r="26" spans="1:35" x14ac:dyDescent="0.25">
      <c r="C26" t="s">
        <v>33</v>
      </c>
      <c r="E26">
        <v>5</v>
      </c>
      <c r="F26" t="s">
        <v>34</v>
      </c>
      <c r="G26">
        <f>E26*144</f>
        <v>720</v>
      </c>
      <c r="H26" t="s">
        <v>34</v>
      </c>
      <c r="I26">
        <f>G26*1.3</f>
        <v>936</v>
      </c>
      <c r="J26" t="s">
        <v>34</v>
      </c>
      <c r="N26" t="s">
        <v>35</v>
      </c>
      <c r="O26">
        <v>94</v>
      </c>
      <c r="P26" t="s">
        <v>32</v>
      </c>
      <c r="V26" s="25"/>
      <c r="W26" s="25"/>
      <c r="X26" s="25"/>
      <c r="Y26" s="25"/>
      <c r="Z26" s="25"/>
      <c r="AA26" s="25"/>
      <c r="AB26" s="25"/>
      <c r="AC26" s="25"/>
      <c r="AD26" s="25"/>
      <c r="AE26" s="25"/>
      <c r="AF26" s="25"/>
      <c r="AG26" s="25"/>
      <c r="AH26" s="25"/>
      <c r="AI26" s="25"/>
    </row>
    <row r="27" spans="1:35" x14ac:dyDescent="0.25">
      <c r="C27" t="s">
        <v>36</v>
      </c>
      <c r="E27">
        <v>0.2</v>
      </c>
      <c r="F27" t="s">
        <v>34</v>
      </c>
      <c r="G27">
        <f>E27*144</f>
        <v>28.8</v>
      </c>
      <c r="H27" t="s">
        <v>34</v>
      </c>
      <c r="I27">
        <f t="shared" ref="I27:I29" si="0">G27*1.3</f>
        <v>37.440000000000005</v>
      </c>
      <c r="J27" t="s">
        <v>34</v>
      </c>
      <c r="N27" t="s">
        <v>37</v>
      </c>
      <c r="O27">
        <v>60</v>
      </c>
      <c r="P27" t="s">
        <v>32</v>
      </c>
      <c r="Q27" t="s">
        <v>464</v>
      </c>
      <c r="R27" s="1"/>
      <c r="V27" s="25"/>
      <c r="W27" s="25"/>
      <c r="X27" s="25"/>
      <c r="Y27" s="25"/>
      <c r="Z27" s="25"/>
      <c r="AA27" s="25"/>
      <c r="AB27" s="25"/>
      <c r="AC27" s="25"/>
      <c r="AD27" s="25"/>
      <c r="AE27" s="25"/>
      <c r="AF27" s="25"/>
      <c r="AG27" s="25"/>
      <c r="AH27" s="25"/>
      <c r="AI27" s="25"/>
    </row>
    <row r="28" spans="1:35" x14ac:dyDescent="0.25">
      <c r="C28" t="s">
        <v>38</v>
      </c>
      <c r="E28">
        <v>0.2</v>
      </c>
      <c r="F28" t="s">
        <v>34</v>
      </c>
      <c r="G28">
        <f>E28*144</f>
        <v>28.8</v>
      </c>
      <c r="H28" t="s">
        <v>34</v>
      </c>
      <c r="I28">
        <f t="shared" si="0"/>
        <v>37.440000000000005</v>
      </c>
      <c r="J28" t="s">
        <v>34</v>
      </c>
      <c r="N28" t="s">
        <v>37</v>
      </c>
      <c r="O28">
        <v>72</v>
      </c>
      <c r="P28" t="s">
        <v>32</v>
      </c>
      <c r="V28" s="25"/>
      <c r="W28" s="25"/>
      <c r="X28" s="25"/>
      <c r="Y28" s="25"/>
      <c r="Z28" s="25"/>
      <c r="AA28" s="25"/>
      <c r="AB28" s="25"/>
      <c r="AC28" s="25"/>
      <c r="AD28" s="25"/>
      <c r="AE28" s="25"/>
      <c r="AF28" s="25"/>
      <c r="AG28" s="25"/>
      <c r="AH28" s="25"/>
      <c r="AI28" s="25"/>
    </row>
    <row r="29" spans="1:35" x14ac:dyDescent="0.25">
      <c r="C29" s="27" t="s">
        <v>39</v>
      </c>
      <c r="D29" s="27"/>
      <c r="E29" s="27">
        <v>2.6</v>
      </c>
      <c r="F29" t="s">
        <v>34</v>
      </c>
      <c r="G29">
        <f>E29*144</f>
        <v>374.40000000000003</v>
      </c>
      <c r="H29" t="s">
        <v>34</v>
      </c>
      <c r="I29">
        <f t="shared" si="0"/>
        <v>486.72000000000008</v>
      </c>
      <c r="J29" t="s">
        <v>34</v>
      </c>
      <c r="N29" s="61" t="s">
        <v>40</v>
      </c>
      <c r="O29" s="61"/>
      <c r="V29" s="25"/>
      <c r="W29" s="25"/>
      <c r="X29" s="25"/>
      <c r="Y29" s="25"/>
      <c r="Z29" s="25"/>
      <c r="AA29" s="25"/>
      <c r="AB29" s="25"/>
      <c r="AC29" s="25"/>
      <c r="AD29" s="25"/>
      <c r="AE29" s="25"/>
      <c r="AF29" s="25"/>
      <c r="AG29" s="25"/>
      <c r="AH29" s="25"/>
      <c r="AI29" s="25"/>
    </row>
    <row r="30" spans="1:35" x14ac:dyDescent="0.25">
      <c r="C30" s="1" t="s">
        <v>41</v>
      </c>
      <c r="E30" s="1">
        <f>SUM(E26:E29)</f>
        <v>8</v>
      </c>
      <c r="F30" s="28" t="s">
        <v>34</v>
      </c>
      <c r="G30" s="29">
        <f>SUM(G26:G29)</f>
        <v>1152</v>
      </c>
      <c r="H30" s="28" t="s">
        <v>34</v>
      </c>
      <c r="I30" s="29">
        <f>SUM(I26:I29)</f>
        <v>1497.6000000000001</v>
      </c>
      <c r="J30" s="28" t="s">
        <v>34</v>
      </c>
      <c r="N30" t="s">
        <v>42</v>
      </c>
      <c r="O30">
        <v>94</v>
      </c>
      <c r="P30" t="s">
        <v>32</v>
      </c>
      <c r="Q30" s="1"/>
      <c r="R30" s="1"/>
      <c r="S30" s="1"/>
      <c r="V30" s="25"/>
      <c r="W30" s="25"/>
      <c r="X30" s="25"/>
      <c r="Y30" s="25"/>
      <c r="Z30" s="25"/>
      <c r="AA30" s="25"/>
      <c r="AB30" s="25"/>
      <c r="AC30" s="25"/>
      <c r="AD30" s="25"/>
      <c r="AE30" s="25"/>
      <c r="AF30" s="25"/>
      <c r="AG30" s="25"/>
      <c r="AH30" s="25"/>
      <c r="AI30" s="25"/>
    </row>
    <row r="31" spans="1:35" x14ac:dyDescent="0.25">
      <c r="N31" t="s">
        <v>465</v>
      </c>
      <c r="V31" s="25"/>
      <c r="W31" s="25"/>
      <c r="X31" s="25"/>
      <c r="Y31" s="25"/>
      <c r="Z31" s="25"/>
      <c r="AA31" s="25"/>
      <c r="AB31" s="25"/>
      <c r="AC31" s="25"/>
      <c r="AD31" s="25"/>
      <c r="AE31" s="25"/>
      <c r="AF31" s="25"/>
      <c r="AG31" s="25"/>
      <c r="AH31" s="25"/>
      <c r="AI31" s="25"/>
    </row>
    <row r="32" spans="1:35" x14ac:dyDescent="0.25">
      <c r="B32" t="s">
        <v>43</v>
      </c>
      <c r="C32" t="s">
        <v>44</v>
      </c>
    </row>
    <row r="33" spans="2:8" x14ac:dyDescent="0.25">
      <c r="B33" t="s">
        <v>45</v>
      </c>
      <c r="C33" t="s">
        <v>460</v>
      </c>
    </row>
    <row r="34" spans="2:8" x14ac:dyDescent="0.25">
      <c r="B34" t="s">
        <v>46</v>
      </c>
      <c r="C34" t="s">
        <v>47</v>
      </c>
    </row>
    <row r="35" spans="2:8" x14ac:dyDescent="0.25">
      <c r="B35" t="s">
        <v>48</v>
      </c>
      <c r="C35" t="s">
        <v>49</v>
      </c>
      <c r="H35" s="1" t="s">
        <v>461</v>
      </c>
    </row>
    <row r="39" spans="2:8" x14ac:dyDescent="0.25">
      <c r="B39" s="1" t="s">
        <v>466</v>
      </c>
    </row>
  </sheetData>
  <mergeCells count="7">
    <mergeCell ref="N29:O29"/>
    <mergeCell ref="A1:C1"/>
    <mergeCell ref="D1:G1"/>
    <mergeCell ref="I1:L1"/>
    <mergeCell ref="N1:P1"/>
    <mergeCell ref="E25:F25"/>
    <mergeCell ref="G25:H2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EBCCD-F72A-424F-B66F-791CDA1FAAF8}">
  <dimension ref="A1:F384"/>
  <sheetViews>
    <sheetView workbookViewId="0">
      <selection activeCell="H29" sqref="H29"/>
    </sheetView>
  </sheetViews>
  <sheetFormatPr defaultRowHeight="15" x14ac:dyDescent="0.25"/>
  <sheetData>
    <row r="1" spans="1:6" x14ac:dyDescent="0.25">
      <c r="A1" t="s">
        <v>69</v>
      </c>
      <c r="B1" t="s">
        <v>70</v>
      </c>
      <c r="D1" t="s">
        <v>71</v>
      </c>
      <c r="F1">
        <v>16.68</v>
      </c>
    </row>
    <row r="2" spans="1:6" x14ac:dyDescent="0.25">
      <c r="A2" t="s">
        <v>72</v>
      </c>
      <c r="B2" t="s">
        <v>70</v>
      </c>
      <c r="D2" t="s">
        <v>71</v>
      </c>
      <c r="F2">
        <v>15.42</v>
      </c>
    </row>
    <row r="3" spans="1:6" x14ac:dyDescent="0.25">
      <c r="A3" t="s">
        <v>73</v>
      </c>
      <c r="B3" t="s">
        <v>70</v>
      </c>
      <c r="D3" t="s">
        <v>71</v>
      </c>
      <c r="F3">
        <v>13.7</v>
      </c>
    </row>
    <row r="4" spans="1:6" x14ac:dyDescent="0.25">
      <c r="A4" t="s">
        <v>74</v>
      </c>
      <c r="B4" t="s">
        <v>70</v>
      </c>
      <c r="D4" t="s">
        <v>71</v>
      </c>
      <c r="F4">
        <v>35.450000000000003</v>
      </c>
    </row>
    <row r="5" spans="1:6" x14ac:dyDescent="0.25">
      <c r="A5" t="s">
        <v>75</v>
      </c>
      <c r="B5" t="s">
        <v>70</v>
      </c>
      <c r="D5" t="s">
        <v>71</v>
      </c>
      <c r="F5">
        <v>33.590000000000003</v>
      </c>
    </row>
    <row r="6" spans="1:6" x14ac:dyDescent="0.25">
      <c r="A6" t="s">
        <v>76</v>
      </c>
      <c r="B6" t="s">
        <v>70</v>
      </c>
      <c r="D6" t="s">
        <v>71</v>
      </c>
      <c r="F6">
        <v>29.75</v>
      </c>
    </row>
    <row r="7" spans="1:6" x14ac:dyDescent="0.25">
      <c r="A7" t="s">
        <v>77</v>
      </c>
      <c r="B7" t="s">
        <v>70</v>
      </c>
      <c r="D7" t="s">
        <v>71</v>
      </c>
      <c r="F7">
        <v>30.54</v>
      </c>
    </row>
    <row r="8" spans="1:6" x14ac:dyDescent="0.25">
      <c r="A8" t="s">
        <v>78</v>
      </c>
      <c r="B8" t="s">
        <v>70</v>
      </c>
      <c r="D8" t="s">
        <v>71</v>
      </c>
      <c r="F8">
        <v>27.23</v>
      </c>
    </row>
    <row r="9" spans="1:6" x14ac:dyDescent="0.25">
      <c r="A9" t="s">
        <v>79</v>
      </c>
      <c r="B9" t="s">
        <v>70</v>
      </c>
      <c r="D9" t="s">
        <v>71</v>
      </c>
      <c r="F9">
        <v>24.3</v>
      </c>
    </row>
    <row r="10" spans="1:6" x14ac:dyDescent="0.25">
      <c r="A10" t="s">
        <v>80</v>
      </c>
      <c r="B10" t="s">
        <v>70</v>
      </c>
      <c r="D10" t="s">
        <v>71</v>
      </c>
      <c r="F10" t="s">
        <v>58</v>
      </c>
    </row>
    <row r="11" spans="1:6" x14ac:dyDescent="0.25">
      <c r="A11" t="s">
        <v>81</v>
      </c>
      <c r="B11" t="s">
        <v>70</v>
      </c>
      <c r="D11" t="s">
        <v>71</v>
      </c>
      <c r="F11" t="s">
        <v>58</v>
      </c>
    </row>
    <row r="12" spans="1:6" x14ac:dyDescent="0.25">
      <c r="A12" t="s">
        <v>82</v>
      </c>
      <c r="B12" t="s">
        <v>70</v>
      </c>
      <c r="D12" t="s">
        <v>71</v>
      </c>
      <c r="F12" t="s">
        <v>58</v>
      </c>
    </row>
    <row r="13" spans="1:6" x14ac:dyDescent="0.25">
      <c r="A13" t="s">
        <v>83</v>
      </c>
      <c r="B13" t="s">
        <v>70</v>
      </c>
      <c r="D13" t="s">
        <v>71</v>
      </c>
      <c r="F13">
        <v>13.01</v>
      </c>
    </row>
    <row r="14" spans="1:6" x14ac:dyDescent="0.25">
      <c r="A14" t="s">
        <v>84</v>
      </c>
      <c r="B14" t="s">
        <v>70</v>
      </c>
      <c r="D14" t="s">
        <v>71</v>
      </c>
      <c r="F14">
        <v>12.33</v>
      </c>
    </row>
    <row r="15" spans="1:6" x14ac:dyDescent="0.25">
      <c r="A15" t="s">
        <v>85</v>
      </c>
      <c r="B15" t="s">
        <v>70</v>
      </c>
      <c r="D15" t="s">
        <v>71</v>
      </c>
      <c r="F15">
        <v>12.09</v>
      </c>
    </row>
    <row r="16" spans="1:6" x14ac:dyDescent="0.25">
      <c r="A16" t="s">
        <v>86</v>
      </c>
      <c r="B16" t="s">
        <v>70</v>
      </c>
      <c r="D16" t="s">
        <v>71</v>
      </c>
      <c r="F16">
        <v>18.82</v>
      </c>
    </row>
    <row r="17" spans="1:6" x14ac:dyDescent="0.25">
      <c r="A17" t="s">
        <v>87</v>
      </c>
      <c r="B17" t="s">
        <v>70</v>
      </c>
      <c r="D17" t="s">
        <v>71</v>
      </c>
      <c r="F17">
        <v>16.829999999999998</v>
      </c>
    </row>
    <row r="18" spans="1:6" x14ac:dyDescent="0.25">
      <c r="A18" t="s">
        <v>88</v>
      </c>
      <c r="B18" t="s">
        <v>70</v>
      </c>
      <c r="D18" t="s">
        <v>71</v>
      </c>
      <c r="F18">
        <v>16.63</v>
      </c>
    </row>
    <row r="19" spans="1:6" x14ac:dyDescent="0.25">
      <c r="A19" t="s">
        <v>89</v>
      </c>
      <c r="B19" t="s">
        <v>70</v>
      </c>
      <c r="D19" t="s">
        <v>71</v>
      </c>
      <c r="F19">
        <v>16.170000000000002</v>
      </c>
    </row>
    <row r="20" spans="1:6" x14ac:dyDescent="0.25">
      <c r="A20" t="s">
        <v>90</v>
      </c>
      <c r="B20" t="s">
        <v>70</v>
      </c>
      <c r="D20" t="s">
        <v>71</v>
      </c>
      <c r="F20">
        <v>15.33</v>
      </c>
    </row>
    <row r="21" spans="1:6" x14ac:dyDescent="0.25">
      <c r="A21" t="s">
        <v>91</v>
      </c>
      <c r="B21" t="s">
        <v>70</v>
      </c>
      <c r="D21" t="s">
        <v>71</v>
      </c>
      <c r="F21">
        <v>15.19</v>
      </c>
    </row>
    <row r="22" spans="1:6" x14ac:dyDescent="0.25">
      <c r="A22" t="s">
        <v>92</v>
      </c>
      <c r="B22" t="s">
        <v>70</v>
      </c>
      <c r="D22" t="s">
        <v>71</v>
      </c>
      <c r="F22" t="s">
        <v>58</v>
      </c>
    </row>
    <row r="23" spans="1:6" x14ac:dyDescent="0.25">
      <c r="A23" t="s">
        <v>93</v>
      </c>
      <c r="B23" t="s">
        <v>70</v>
      </c>
      <c r="D23" t="s">
        <v>71</v>
      </c>
      <c r="F23" t="s">
        <v>58</v>
      </c>
    </row>
    <row r="24" spans="1:6" x14ac:dyDescent="0.25">
      <c r="A24" t="s">
        <v>94</v>
      </c>
      <c r="B24" t="s">
        <v>70</v>
      </c>
      <c r="D24" t="s">
        <v>71</v>
      </c>
      <c r="F24" t="s">
        <v>58</v>
      </c>
    </row>
    <row r="25" spans="1:6" x14ac:dyDescent="0.25">
      <c r="A25" t="s">
        <v>95</v>
      </c>
      <c r="B25" t="s">
        <v>70</v>
      </c>
      <c r="D25" t="s">
        <v>71</v>
      </c>
      <c r="F25">
        <v>20.350000000000001</v>
      </c>
    </row>
    <row r="26" spans="1:6" x14ac:dyDescent="0.25">
      <c r="A26" t="s">
        <v>96</v>
      </c>
      <c r="B26" t="s">
        <v>70</v>
      </c>
      <c r="D26" t="s">
        <v>71</v>
      </c>
      <c r="F26">
        <v>19.46</v>
      </c>
    </row>
    <row r="27" spans="1:6" x14ac:dyDescent="0.25">
      <c r="A27" t="s">
        <v>97</v>
      </c>
      <c r="B27" t="s">
        <v>70</v>
      </c>
      <c r="D27" t="s">
        <v>71</v>
      </c>
      <c r="F27">
        <v>18.05</v>
      </c>
    </row>
    <row r="28" spans="1:6" x14ac:dyDescent="0.25">
      <c r="A28" t="s">
        <v>98</v>
      </c>
      <c r="B28" t="s">
        <v>70</v>
      </c>
      <c r="D28" t="s">
        <v>71</v>
      </c>
      <c r="F28" t="s">
        <v>58</v>
      </c>
    </row>
    <row r="29" spans="1:6" x14ac:dyDescent="0.25">
      <c r="A29" t="s">
        <v>99</v>
      </c>
      <c r="B29" t="s">
        <v>70</v>
      </c>
      <c r="D29" t="s">
        <v>71</v>
      </c>
      <c r="F29" t="s">
        <v>58</v>
      </c>
    </row>
    <row r="30" spans="1:6" x14ac:dyDescent="0.25">
      <c r="A30" t="s">
        <v>100</v>
      </c>
      <c r="B30" t="s">
        <v>70</v>
      </c>
      <c r="D30" t="s">
        <v>71</v>
      </c>
      <c r="F30">
        <v>35.75</v>
      </c>
    </row>
    <row r="31" spans="1:6" x14ac:dyDescent="0.25">
      <c r="A31" t="s">
        <v>101</v>
      </c>
      <c r="B31" t="s">
        <v>70</v>
      </c>
      <c r="D31" t="s">
        <v>71</v>
      </c>
      <c r="F31">
        <v>34.33</v>
      </c>
    </row>
    <row r="32" spans="1:6" x14ac:dyDescent="0.25">
      <c r="A32" t="s">
        <v>102</v>
      </c>
      <c r="B32" t="s">
        <v>70</v>
      </c>
      <c r="D32" t="s">
        <v>71</v>
      </c>
      <c r="F32">
        <v>33.11</v>
      </c>
    </row>
    <row r="33" spans="1:6" x14ac:dyDescent="0.25">
      <c r="A33" t="s">
        <v>103</v>
      </c>
      <c r="B33" t="s">
        <v>70</v>
      </c>
      <c r="D33" t="s">
        <v>71</v>
      </c>
      <c r="F33">
        <v>29.72</v>
      </c>
    </row>
    <row r="34" spans="1:6" x14ac:dyDescent="0.25">
      <c r="A34" t="s">
        <v>104</v>
      </c>
      <c r="B34" t="s">
        <v>70</v>
      </c>
      <c r="D34" t="s">
        <v>71</v>
      </c>
      <c r="F34" t="s">
        <v>58</v>
      </c>
    </row>
    <row r="35" spans="1:6" x14ac:dyDescent="0.25">
      <c r="A35" t="s">
        <v>105</v>
      </c>
      <c r="B35" t="s">
        <v>70</v>
      </c>
      <c r="D35" t="s">
        <v>71</v>
      </c>
      <c r="F35" t="s">
        <v>58</v>
      </c>
    </row>
    <row r="36" spans="1:6" x14ac:dyDescent="0.25">
      <c r="A36" t="s">
        <v>106</v>
      </c>
      <c r="B36" t="s">
        <v>70</v>
      </c>
      <c r="D36" t="s">
        <v>71</v>
      </c>
      <c r="F36" t="s">
        <v>58</v>
      </c>
    </row>
    <row r="37" spans="1:6" x14ac:dyDescent="0.25">
      <c r="A37" t="s">
        <v>107</v>
      </c>
      <c r="B37" t="s">
        <v>70</v>
      </c>
      <c r="D37" t="s">
        <v>71</v>
      </c>
      <c r="F37">
        <v>17.77</v>
      </c>
    </row>
    <row r="38" spans="1:6" x14ac:dyDescent="0.25">
      <c r="A38" t="s">
        <v>108</v>
      </c>
      <c r="B38" t="s">
        <v>70</v>
      </c>
      <c r="D38" t="s">
        <v>71</v>
      </c>
      <c r="F38">
        <v>16.97</v>
      </c>
    </row>
    <row r="39" spans="1:6" x14ac:dyDescent="0.25">
      <c r="A39" t="s">
        <v>109</v>
      </c>
      <c r="B39" t="s">
        <v>70</v>
      </c>
      <c r="D39" t="s">
        <v>71</v>
      </c>
      <c r="F39">
        <v>16.03</v>
      </c>
    </row>
    <row r="40" spans="1:6" x14ac:dyDescent="0.25">
      <c r="A40" t="s">
        <v>110</v>
      </c>
      <c r="B40" t="s">
        <v>70</v>
      </c>
      <c r="D40" t="s">
        <v>71</v>
      </c>
      <c r="F40">
        <v>21.33</v>
      </c>
    </row>
    <row r="41" spans="1:6" x14ac:dyDescent="0.25">
      <c r="A41" t="s">
        <v>111</v>
      </c>
      <c r="B41" t="s">
        <v>70</v>
      </c>
      <c r="D41" t="s">
        <v>71</v>
      </c>
      <c r="F41">
        <v>19.12</v>
      </c>
    </row>
    <row r="42" spans="1:6" x14ac:dyDescent="0.25">
      <c r="A42" t="s">
        <v>112</v>
      </c>
      <c r="B42" t="s">
        <v>70</v>
      </c>
      <c r="D42" t="s">
        <v>71</v>
      </c>
      <c r="F42">
        <v>18.940000000000001</v>
      </c>
    </row>
    <row r="43" spans="1:6" x14ac:dyDescent="0.25">
      <c r="A43" t="s">
        <v>113</v>
      </c>
      <c r="B43" t="s">
        <v>70</v>
      </c>
      <c r="D43" t="s">
        <v>71</v>
      </c>
      <c r="F43">
        <v>18.07</v>
      </c>
    </row>
    <row r="44" spans="1:6" x14ac:dyDescent="0.25">
      <c r="A44" t="s">
        <v>114</v>
      </c>
      <c r="B44" t="s">
        <v>70</v>
      </c>
      <c r="D44" t="s">
        <v>71</v>
      </c>
      <c r="F44">
        <v>16.62</v>
      </c>
    </row>
    <row r="45" spans="1:6" x14ac:dyDescent="0.25">
      <c r="A45" t="s">
        <v>115</v>
      </c>
      <c r="B45" t="s">
        <v>70</v>
      </c>
      <c r="D45" t="s">
        <v>71</v>
      </c>
      <c r="F45">
        <v>16.239999999999998</v>
      </c>
    </row>
    <row r="46" spans="1:6" x14ac:dyDescent="0.25">
      <c r="A46" t="s">
        <v>116</v>
      </c>
      <c r="B46" t="s">
        <v>70</v>
      </c>
      <c r="D46" t="s">
        <v>71</v>
      </c>
      <c r="F46" t="s">
        <v>58</v>
      </c>
    </row>
    <row r="47" spans="1:6" x14ac:dyDescent="0.25">
      <c r="A47" t="s">
        <v>117</v>
      </c>
      <c r="B47" t="s">
        <v>70</v>
      </c>
      <c r="D47" t="s">
        <v>71</v>
      </c>
      <c r="F47" t="s">
        <v>58</v>
      </c>
    </row>
    <row r="48" spans="1:6" x14ac:dyDescent="0.25">
      <c r="A48" t="s">
        <v>118</v>
      </c>
      <c r="B48" t="s">
        <v>70</v>
      </c>
      <c r="D48" t="s">
        <v>71</v>
      </c>
      <c r="F48" t="s">
        <v>58</v>
      </c>
    </row>
    <row r="49" spans="1:6" x14ac:dyDescent="0.25">
      <c r="A49" t="s">
        <v>119</v>
      </c>
      <c r="B49" t="s">
        <v>70</v>
      </c>
      <c r="D49" t="s">
        <v>71</v>
      </c>
      <c r="F49">
        <v>24.21</v>
      </c>
    </row>
    <row r="50" spans="1:6" x14ac:dyDescent="0.25">
      <c r="A50" t="s">
        <v>120</v>
      </c>
      <c r="B50" t="s">
        <v>70</v>
      </c>
      <c r="D50" t="s">
        <v>71</v>
      </c>
      <c r="F50">
        <v>23.3</v>
      </c>
    </row>
    <row r="51" spans="1:6" x14ac:dyDescent="0.25">
      <c r="A51" t="s">
        <v>121</v>
      </c>
      <c r="B51" t="s">
        <v>70</v>
      </c>
      <c r="D51" t="s">
        <v>71</v>
      </c>
      <c r="F51">
        <v>22.12</v>
      </c>
    </row>
    <row r="52" spans="1:6" x14ac:dyDescent="0.25">
      <c r="A52" t="s">
        <v>122</v>
      </c>
      <c r="B52" t="s">
        <v>70</v>
      </c>
      <c r="D52" t="s">
        <v>71</v>
      </c>
      <c r="F52">
        <v>32.49</v>
      </c>
    </row>
    <row r="53" spans="1:6" x14ac:dyDescent="0.25">
      <c r="A53" t="s">
        <v>123</v>
      </c>
      <c r="B53" t="s">
        <v>70</v>
      </c>
      <c r="D53" t="s">
        <v>71</v>
      </c>
      <c r="F53">
        <v>29.96</v>
      </c>
    </row>
    <row r="54" spans="1:6" x14ac:dyDescent="0.25">
      <c r="A54" t="s">
        <v>124</v>
      </c>
      <c r="B54" t="s">
        <v>70</v>
      </c>
      <c r="D54" t="s">
        <v>71</v>
      </c>
      <c r="F54">
        <v>27.59</v>
      </c>
    </row>
    <row r="55" spans="1:6" x14ac:dyDescent="0.25">
      <c r="A55" t="s">
        <v>125</v>
      </c>
      <c r="B55" t="s">
        <v>70</v>
      </c>
      <c r="D55" t="s">
        <v>71</v>
      </c>
      <c r="F55">
        <v>29.96</v>
      </c>
    </row>
    <row r="56" spans="1:6" x14ac:dyDescent="0.25">
      <c r="A56" t="s">
        <v>126</v>
      </c>
      <c r="B56" t="s">
        <v>70</v>
      </c>
      <c r="D56" t="s">
        <v>71</v>
      </c>
      <c r="F56">
        <v>27.93</v>
      </c>
    </row>
    <row r="57" spans="1:6" x14ac:dyDescent="0.25">
      <c r="A57" t="s">
        <v>127</v>
      </c>
      <c r="B57" t="s">
        <v>70</v>
      </c>
      <c r="D57" t="s">
        <v>71</v>
      </c>
      <c r="F57">
        <v>24.54</v>
      </c>
    </row>
    <row r="58" spans="1:6" x14ac:dyDescent="0.25">
      <c r="A58" t="s">
        <v>128</v>
      </c>
      <c r="B58" t="s">
        <v>70</v>
      </c>
      <c r="D58" t="s">
        <v>71</v>
      </c>
      <c r="F58" t="s">
        <v>58</v>
      </c>
    </row>
    <row r="59" spans="1:6" x14ac:dyDescent="0.25">
      <c r="A59" t="s">
        <v>129</v>
      </c>
      <c r="B59" t="s">
        <v>70</v>
      </c>
      <c r="D59" t="s">
        <v>71</v>
      </c>
      <c r="F59" t="s">
        <v>58</v>
      </c>
    </row>
    <row r="60" spans="1:6" x14ac:dyDescent="0.25">
      <c r="A60" t="s">
        <v>130</v>
      </c>
      <c r="B60" t="s">
        <v>70</v>
      </c>
      <c r="D60" t="s">
        <v>71</v>
      </c>
      <c r="F60" t="s">
        <v>58</v>
      </c>
    </row>
    <row r="61" spans="1:6" x14ac:dyDescent="0.25">
      <c r="A61" t="s">
        <v>131</v>
      </c>
      <c r="B61" t="s">
        <v>70</v>
      </c>
      <c r="D61" t="s">
        <v>71</v>
      </c>
      <c r="F61">
        <v>21.16</v>
      </c>
    </row>
    <row r="62" spans="1:6" x14ac:dyDescent="0.25">
      <c r="A62" t="s">
        <v>132</v>
      </c>
      <c r="B62" t="s">
        <v>70</v>
      </c>
      <c r="D62" t="s">
        <v>71</v>
      </c>
      <c r="F62">
        <v>20.63</v>
      </c>
    </row>
    <row r="63" spans="1:6" x14ac:dyDescent="0.25">
      <c r="A63" t="s">
        <v>133</v>
      </c>
      <c r="B63" t="s">
        <v>70</v>
      </c>
      <c r="D63" t="s">
        <v>71</v>
      </c>
      <c r="F63">
        <v>20.059999999999999</v>
      </c>
    </row>
    <row r="64" spans="1:6" x14ac:dyDescent="0.25">
      <c r="A64" t="s">
        <v>134</v>
      </c>
      <c r="B64" t="s">
        <v>70</v>
      </c>
      <c r="D64" t="s">
        <v>71</v>
      </c>
      <c r="F64">
        <v>21.17</v>
      </c>
    </row>
    <row r="65" spans="1:6" x14ac:dyDescent="0.25">
      <c r="A65" t="s">
        <v>135</v>
      </c>
      <c r="B65" t="s">
        <v>70</v>
      </c>
      <c r="D65" t="s">
        <v>71</v>
      </c>
      <c r="F65">
        <v>18.670000000000002</v>
      </c>
    </row>
    <row r="66" spans="1:6" x14ac:dyDescent="0.25">
      <c r="A66" t="s">
        <v>136</v>
      </c>
      <c r="B66" t="s">
        <v>70</v>
      </c>
      <c r="D66" t="s">
        <v>71</v>
      </c>
      <c r="F66">
        <v>17.62</v>
      </c>
    </row>
    <row r="67" spans="1:6" x14ac:dyDescent="0.25">
      <c r="A67" t="s">
        <v>137</v>
      </c>
      <c r="B67" t="s">
        <v>70</v>
      </c>
      <c r="D67" t="s">
        <v>71</v>
      </c>
      <c r="F67">
        <v>17.02</v>
      </c>
    </row>
    <row r="68" spans="1:6" x14ac:dyDescent="0.25">
      <c r="A68" t="s">
        <v>138</v>
      </c>
      <c r="B68" t="s">
        <v>70</v>
      </c>
      <c r="D68" t="s">
        <v>71</v>
      </c>
      <c r="F68">
        <v>15.91</v>
      </c>
    </row>
    <row r="69" spans="1:6" x14ac:dyDescent="0.25">
      <c r="A69" t="s">
        <v>139</v>
      </c>
      <c r="B69" t="s">
        <v>70</v>
      </c>
      <c r="D69" t="s">
        <v>71</v>
      </c>
      <c r="F69">
        <v>15.22</v>
      </c>
    </row>
    <row r="70" spans="1:6" x14ac:dyDescent="0.25">
      <c r="A70" t="s">
        <v>140</v>
      </c>
      <c r="B70" t="s">
        <v>70</v>
      </c>
      <c r="D70" t="s">
        <v>71</v>
      </c>
      <c r="F70" t="s">
        <v>58</v>
      </c>
    </row>
    <row r="71" spans="1:6" x14ac:dyDescent="0.25">
      <c r="A71" t="s">
        <v>141</v>
      </c>
      <c r="B71" t="s">
        <v>70</v>
      </c>
      <c r="D71" t="s">
        <v>71</v>
      </c>
      <c r="F71" t="s">
        <v>58</v>
      </c>
    </row>
    <row r="72" spans="1:6" x14ac:dyDescent="0.25">
      <c r="A72" t="s">
        <v>142</v>
      </c>
      <c r="B72" t="s">
        <v>70</v>
      </c>
      <c r="D72" t="s">
        <v>71</v>
      </c>
      <c r="F72" t="s">
        <v>58</v>
      </c>
    </row>
    <row r="73" spans="1:6" x14ac:dyDescent="0.25">
      <c r="A73" t="s">
        <v>143</v>
      </c>
      <c r="B73" t="s">
        <v>70</v>
      </c>
      <c r="D73" t="s">
        <v>71</v>
      </c>
      <c r="F73">
        <v>27.47</v>
      </c>
    </row>
    <row r="74" spans="1:6" x14ac:dyDescent="0.25">
      <c r="A74" t="s">
        <v>144</v>
      </c>
      <c r="B74" t="s">
        <v>70</v>
      </c>
      <c r="D74" t="s">
        <v>71</v>
      </c>
      <c r="F74">
        <v>26.74</v>
      </c>
    </row>
    <row r="75" spans="1:6" x14ac:dyDescent="0.25">
      <c r="A75" t="s">
        <v>145</v>
      </c>
      <c r="B75" t="s">
        <v>70</v>
      </c>
      <c r="D75" t="s">
        <v>71</v>
      </c>
      <c r="F75">
        <v>26.03</v>
      </c>
    </row>
    <row r="76" spans="1:6" x14ac:dyDescent="0.25">
      <c r="A76" t="s">
        <v>146</v>
      </c>
      <c r="B76" t="s">
        <v>70</v>
      </c>
      <c r="D76" t="s">
        <v>71</v>
      </c>
      <c r="F76" t="s">
        <v>58</v>
      </c>
    </row>
    <row r="77" spans="1:6" x14ac:dyDescent="0.25">
      <c r="A77" t="s">
        <v>147</v>
      </c>
      <c r="B77" t="s">
        <v>70</v>
      </c>
      <c r="D77" t="s">
        <v>71</v>
      </c>
      <c r="F77">
        <v>32.159999999999997</v>
      </c>
    </row>
    <row r="78" spans="1:6" x14ac:dyDescent="0.25">
      <c r="A78" t="s">
        <v>148</v>
      </c>
      <c r="B78" t="s">
        <v>70</v>
      </c>
      <c r="D78" t="s">
        <v>71</v>
      </c>
      <c r="F78">
        <v>29.3</v>
      </c>
    </row>
    <row r="79" spans="1:6" x14ac:dyDescent="0.25">
      <c r="A79" t="s">
        <v>149</v>
      </c>
      <c r="B79" t="s">
        <v>70</v>
      </c>
      <c r="D79" t="s">
        <v>71</v>
      </c>
      <c r="F79">
        <v>32.74</v>
      </c>
    </row>
    <row r="80" spans="1:6" x14ac:dyDescent="0.25">
      <c r="A80" t="s">
        <v>150</v>
      </c>
      <c r="B80" t="s">
        <v>70</v>
      </c>
      <c r="D80" t="s">
        <v>71</v>
      </c>
      <c r="F80">
        <v>28.79</v>
      </c>
    </row>
    <row r="81" spans="1:6" x14ac:dyDescent="0.25">
      <c r="A81" t="s">
        <v>151</v>
      </c>
      <c r="B81" t="s">
        <v>70</v>
      </c>
      <c r="D81" t="s">
        <v>71</v>
      </c>
      <c r="F81">
        <v>25.19</v>
      </c>
    </row>
    <row r="82" spans="1:6" x14ac:dyDescent="0.25">
      <c r="A82" t="s">
        <v>152</v>
      </c>
      <c r="B82" t="s">
        <v>70</v>
      </c>
      <c r="D82" t="s">
        <v>71</v>
      </c>
      <c r="F82" t="s">
        <v>58</v>
      </c>
    </row>
    <row r="83" spans="1:6" x14ac:dyDescent="0.25">
      <c r="A83" t="s">
        <v>153</v>
      </c>
      <c r="B83" t="s">
        <v>70</v>
      </c>
      <c r="D83" t="s">
        <v>71</v>
      </c>
      <c r="F83" t="s">
        <v>58</v>
      </c>
    </row>
    <row r="84" spans="1:6" x14ac:dyDescent="0.25">
      <c r="A84" t="s">
        <v>154</v>
      </c>
      <c r="B84" t="s">
        <v>70</v>
      </c>
      <c r="D84" t="s">
        <v>71</v>
      </c>
      <c r="F84" t="s">
        <v>58</v>
      </c>
    </row>
    <row r="85" spans="1:6" x14ac:dyDescent="0.25">
      <c r="A85" t="s">
        <v>155</v>
      </c>
      <c r="B85" t="s">
        <v>70</v>
      </c>
      <c r="D85" t="s">
        <v>71</v>
      </c>
      <c r="F85">
        <v>25.59</v>
      </c>
    </row>
    <row r="86" spans="1:6" x14ac:dyDescent="0.25">
      <c r="A86" t="s">
        <v>156</v>
      </c>
      <c r="B86" t="s">
        <v>70</v>
      </c>
      <c r="D86" t="s">
        <v>71</v>
      </c>
      <c r="F86">
        <v>24.87</v>
      </c>
    </row>
    <row r="87" spans="1:6" x14ac:dyDescent="0.25">
      <c r="A87" t="s">
        <v>157</v>
      </c>
      <c r="B87" t="s">
        <v>70</v>
      </c>
      <c r="D87" t="s">
        <v>71</v>
      </c>
      <c r="F87">
        <v>24.11</v>
      </c>
    </row>
    <row r="88" spans="1:6" x14ac:dyDescent="0.25">
      <c r="A88" t="s">
        <v>158</v>
      </c>
      <c r="B88" t="s">
        <v>70</v>
      </c>
      <c r="D88" t="s">
        <v>71</v>
      </c>
      <c r="F88">
        <v>20.13</v>
      </c>
    </row>
    <row r="89" spans="1:6" x14ac:dyDescent="0.25">
      <c r="A89" t="s">
        <v>159</v>
      </c>
      <c r="B89" t="s">
        <v>70</v>
      </c>
      <c r="D89" t="s">
        <v>71</v>
      </c>
      <c r="F89">
        <v>18.100000000000001</v>
      </c>
    </row>
    <row r="90" spans="1:6" x14ac:dyDescent="0.25">
      <c r="A90" t="s">
        <v>160</v>
      </c>
      <c r="B90" t="s">
        <v>70</v>
      </c>
      <c r="D90" t="s">
        <v>71</v>
      </c>
      <c r="F90">
        <v>16.63</v>
      </c>
    </row>
    <row r="91" spans="1:6" x14ac:dyDescent="0.25">
      <c r="A91" t="s">
        <v>161</v>
      </c>
      <c r="B91" t="s">
        <v>70</v>
      </c>
      <c r="D91" t="s">
        <v>71</v>
      </c>
      <c r="F91">
        <v>17.239999999999998</v>
      </c>
    </row>
    <row r="92" spans="1:6" x14ac:dyDescent="0.25">
      <c r="A92" t="s">
        <v>162</v>
      </c>
      <c r="B92" t="s">
        <v>70</v>
      </c>
      <c r="D92" t="s">
        <v>71</v>
      </c>
      <c r="F92">
        <v>15.55</v>
      </c>
    </row>
    <row r="93" spans="1:6" x14ac:dyDescent="0.25">
      <c r="A93" t="s">
        <v>163</v>
      </c>
      <c r="B93" t="s">
        <v>70</v>
      </c>
      <c r="D93" t="s">
        <v>71</v>
      </c>
      <c r="F93">
        <v>15.21</v>
      </c>
    </row>
    <row r="94" spans="1:6" x14ac:dyDescent="0.25">
      <c r="A94" t="s">
        <v>164</v>
      </c>
      <c r="B94" t="s">
        <v>70</v>
      </c>
      <c r="D94" t="s">
        <v>71</v>
      </c>
      <c r="F94" t="s">
        <v>58</v>
      </c>
    </row>
    <row r="95" spans="1:6" x14ac:dyDescent="0.25">
      <c r="A95" t="s">
        <v>165</v>
      </c>
      <c r="B95" t="s">
        <v>70</v>
      </c>
      <c r="D95" t="s">
        <v>71</v>
      </c>
      <c r="F95" t="s">
        <v>58</v>
      </c>
    </row>
    <row r="96" spans="1:6" x14ac:dyDescent="0.25">
      <c r="A96" t="s">
        <v>166</v>
      </c>
      <c r="B96" t="s">
        <v>70</v>
      </c>
      <c r="D96" t="s">
        <v>71</v>
      </c>
      <c r="F96" t="s">
        <v>58</v>
      </c>
    </row>
    <row r="97" spans="1:6" x14ac:dyDescent="0.25">
      <c r="A97" t="s">
        <v>167</v>
      </c>
      <c r="B97" t="s">
        <v>70</v>
      </c>
      <c r="D97" t="s">
        <v>71</v>
      </c>
      <c r="F97">
        <v>33.42</v>
      </c>
    </row>
    <row r="98" spans="1:6" x14ac:dyDescent="0.25">
      <c r="A98" t="s">
        <v>168</v>
      </c>
      <c r="B98" t="s">
        <v>70</v>
      </c>
      <c r="D98" t="s">
        <v>71</v>
      </c>
      <c r="F98">
        <v>31.06</v>
      </c>
    </row>
    <row r="99" spans="1:6" x14ac:dyDescent="0.25">
      <c r="A99" t="s">
        <v>169</v>
      </c>
      <c r="B99" t="s">
        <v>70</v>
      </c>
      <c r="D99" t="s">
        <v>71</v>
      </c>
      <c r="F99">
        <v>29.86</v>
      </c>
    </row>
    <row r="100" spans="1:6" x14ac:dyDescent="0.25">
      <c r="A100" t="s">
        <v>170</v>
      </c>
      <c r="B100" t="s">
        <v>70</v>
      </c>
      <c r="D100" t="s">
        <v>71</v>
      </c>
      <c r="F100" t="s">
        <v>58</v>
      </c>
    </row>
    <row r="101" spans="1:6" x14ac:dyDescent="0.25">
      <c r="A101" t="s">
        <v>171</v>
      </c>
      <c r="B101" t="s">
        <v>70</v>
      </c>
      <c r="D101" t="s">
        <v>71</v>
      </c>
      <c r="F101" t="s">
        <v>58</v>
      </c>
    </row>
    <row r="102" spans="1:6" x14ac:dyDescent="0.25">
      <c r="A102" t="s">
        <v>172</v>
      </c>
      <c r="B102" t="s">
        <v>70</v>
      </c>
      <c r="D102" t="s">
        <v>71</v>
      </c>
      <c r="F102">
        <v>39.24</v>
      </c>
    </row>
    <row r="103" spans="1:6" x14ac:dyDescent="0.25">
      <c r="A103" t="s">
        <v>173</v>
      </c>
      <c r="B103" t="s">
        <v>70</v>
      </c>
      <c r="D103" t="s">
        <v>71</v>
      </c>
      <c r="F103">
        <v>35.090000000000003</v>
      </c>
    </row>
    <row r="104" spans="1:6" x14ac:dyDescent="0.25">
      <c r="A104" t="s">
        <v>174</v>
      </c>
      <c r="B104" t="s">
        <v>70</v>
      </c>
      <c r="D104" t="s">
        <v>71</v>
      </c>
      <c r="F104">
        <v>31.97</v>
      </c>
    </row>
    <row r="105" spans="1:6" x14ac:dyDescent="0.25">
      <c r="A105" t="s">
        <v>175</v>
      </c>
      <c r="B105" t="s">
        <v>70</v>
      </c>
      <c r="D105" t="s">
        <v>71</v>
      </c>
      <c r="F105">
        <v>29.91</v>
      </c>
    </row>
    <row r="106" spans="1:6" x14ac:dyDescent="0.25">
      <c r="A106" t="s">
        <v>176</v>
      </c>
      <c r="B106" t="s">
        <v>70</v>
      </c>
      <c r="D106" t="s">
        <v>71</v>
      </c>
      <c r="F106" t="s">
        <v>58</v>
      </c>
    </row>
    <row r="107" spans="1:6" x14ac:dyDescent="0.25">
      <c r="A107" t="s">
        <v>177</v>
      </c>
      <c r="B107" t="s">
        <v>70</v>
      </c>
      <c r="D107" t="s">
        <v>71</v>
      </c>
      <c r="F107" t="s">
        <v>58</v>
      </c>
    </row>
    <row r="108" spans="1:6" x14ac:dyDescent="0.25">
      <c r="A108" t="s">
        <v>178</v>
      </c>
      <c r="B108" t="s">
        <v>70</v>
      </c>
      <c r="D108" t="s">
        <v>71</v>
      </c>
      <c r="F108" t="s">
        <v>58</v>
      </c>
    </row>
    <row r="109" spans="1:6" x14ac:dyDescent="0.25">
      <c r="A109" t="s">
        <v>179</v>
      </c>
      <c r="B109" t="s">
        <v>70</v>
      </c>
      <c r="D109" t="s">
        <v>71</v>
      </c>
      <c r="F109">
        <v>28.74</v>
      </c>
    </row>
    <row r="110" spans="1:6" x14ac:dyDescent="0.25">
      <c r="A110" t="s">
        <v>180</v>
      </c>
      <c r="B110" t="s">
        <v>70</v>
      </c>
      <c r="D110" t="s">
        <v>71</v>
      </c>
      <c r="F110">
        <v>28.63</v>
      </c>
    </row>
    <row r="111" spans="1:6" x14ac:dyDescent="0.25">
      <c r="A111" t="s">
        <v>181</v>
      </c>
      <c r="B111" t="s">
        <v>70</v>
      </c>
      <c r="D111" t="s">
        <v>71</v>
      </c>
      <c r="F111">
        <v>28.53</v>
      </c>
    </row>
    <row r="112" spans="1:6" x14ac:dyDescent="0.25">
      <c r="A112" t="s">
        <v>182</v>
      </c>
      <c r="B112" t="s">
        <v>70</v>
      </c>
      <c r="D112" t="s">
        <v>71</v>
      </c>
      <c r="F112">
        <v>19.27</v>
      </c>
    </row>
    <row r="113" spans="1:6" x14ac:dyDescent="0.25">
      <c r="A113" t="s">
        <v>183</v>
      </c>
      <c r="B113" t="s">
        <v>70</v>
      </c>
      <c r="D113" t="s">
        <v>71</v>
      </c>
      <c r="F113">
        <v>17.149999999999999</v>
      </c>
    </row>
    <row r="114" spans="1:6" x14ac:dyDescent="0.25">
      <c r="A114" t="s">
        <v>184</v>
      </c>
      <c r="B114" t="s">
        <v>70</v>
      </c>
      <c r="D114" t="s">
        <v>71</v>
      </c>
      <c r="F114">
        <v>15.94</v>
      </c>
    </row>
    <row r="115" spans="1:6" x14ac:dyDescent="0.25">
      <c r="A115" t="s">
        <v>185</v>
      </c>
      <c r="B115" t="s">
        <v>70</v>
      </c>
      <c r="D115" t="s">
        <v>71</v>
      </c>
      <c r="F115">
        <v>17.75</v>
      </c>
    </row>
    <row r="116" spans="1:6" x14ac:dyDescent="0.25">
      <c r="A116" t="s">
        <v>186</v>
      </c>
      <c r="B116" t="s">
        <v>70</v>
      </c>
      <c r="D116" t="s">
        <v>71</v>
      </c>
      <c r="F116">
        <v>16.18</v>
      </c>
    </row>
    <row r="117" spans="1:6" x14ac:dyDescent="0.25">
      <c r="A117" t="s">
        <v>187</v>
      </c>
      <c r="B117" t="s">
        <v>70</v>
      </c>
      <c r="D117" t="s">
        <v>71</v>
      </c>
      <c r="F117">
        <v>15.04</v>
      </c>
    </row>
    <row r="118" spans="1:6" x14ac:dyDescent="0.25">
      <c r="A118" t="s">
        <v>188</v>
      </c>
      <c r="B118" t="s">
        <v>70</v>
      </c>
      <c r="D118" t="s">
        <v>71</v>
      </c>
      <c r="F118" t="s">
        <v>58</v>
      </c>
    </row>
    <row r="119" spans="1:6" x14ac:dyDescent="0.25">
      <c r="A119" t="s">
        <v>189</v>
      </c>
      <c r="B119" t="s">
        <v>70</v>
      </c>
      <c r="D119" t="s">
        <v>71</v>
      </c>
      <c r="F119" t="s">
        <v>58</v>
      </c>
    </row>
    <row r="120" spans="1:6" x14ac:dyDescent="0.25">
      <c r="A120" t="s">
        <v>190</v>
      </c>
      <c r="B120" t="s">
        <v>70</v>
      </c>
      <c r="D120" t="s">
        <v>71</v>
      </c>
      <c r="F120" t="s">
        <v>58</v>
      </c>
    </row>
    <row r="121" spans="1:6" x14ac:dyDescent="0.25">
      <c r="A121" t="s">
        <v>191</v>
      </c>
      <c r="B121" t="s">
        <v>70</v>
      </c>
      <c r="D121" t="s">
        <v>71</v>
      </c>
      <c r="F121">
        <v>33.4</v>
      </c>
    </row>
    <row r="122" spans="1:6" x14ac:dyDescent="0.25">
      <c r="A122" t="s">
        <v>192</v>
      </c>
      <c r="B122" t="s">
        <v>70</v>
      </c>
      <c r="D122" t="s">
        <v>71</v>
      </c>
      <c r="F122">
        <v>34.61</v>
      </c>
    </row>
    <row r="123" spans="1:6" x14ac:dyDescent="0.25">
      <c r="A123" t="s">
        <v>193</v>
      </c>
      <c r="B123" t="s">
        <v>70</v>
      </c>
      <c r="D123" t="s">
        <v>71</v>
      </c>
      <c r="F123">
        <v>34.4</v>
      </c>
    </row>
    <row r="124" spans="1:6" x14ac:dyDescent="0.25">
      <c r="A124" t="s">
        <v>194</v>
      </c>
      <c r="B124" t="s">
        <v>70</v>
      </c>
      <c r="D124" t="s">
        <v>71</v>
      </c>
      <c r="F124" t="s">
        <v>58</v>
      </c>
    </row>
    <row r="125" spans="1:6" x14ac:dyDescent="0.25">
      <c r="A125" t="s">
        <v>195</v>
      </c>
      <c r="B125" t="s">
        <v>70</v>
      </c>
      <c r="D125" t="s">
        <v>71</v>
      </c>
      <c r="F125" t="s">
        <v>58</v>
      </c>
    </row>
    <row r="126" spans="1:6" x14ac:dyDescent="0.25">
      <c r="A126" t="s">
        <v>196</v>
      </c>
      <c r="B126" t="s">
        <v>70</v>
      </c>
      <c r="D126" t="s">
        <v>71</v>
      </c>
      <c r="F126" t="s">
        <v>58</v>
      </c>
    </row>
    <row r="127" spans="1:6" x14ac:dyDescent="0.25">
      <c r="A127" t="s">
        <v>197</v>
      </c>
      <c r="B127" t="s">
        <v>70</v>
      </c>
      <c r="D127" t="s">
        <v>71</v>
      </c>
      <c r="F127">
        <v>29.37</v>
      </c>
    </row>
    <row r="128" spans="1:6" x14ac:dyDescent="0.25">
      <c r="A128" t="s">
        <v>198</v>
      </c>
      <c r="B128" t="s">
        <v>70</v>
      </c>
      <c r="D128" t="s">
        <v>71</v>
      </c>
      <c r="F128">
        <v>26.15</v>
      </c>
    </row>
    <row r="129" spans="1:6" x14ac:dyDescent="0.25">
      <c r="A129" t="s">
        <v>199</v>
      </c>
      <c r="B129" t="s">
        <v>70</v>
      </c>
      <c r="D129" t="s">
        <v>71</v>
      </c>
      <c r="F129">
        <v>22.64</v>
      </c>
    </row>
    <row r="130" spans="1:6" x14ac:dyDescent="0.25">
      <c r="A130" t="s">
        <v>200</v>
      </c>
      <c r="B130" t="s">
        <v>70</v>
      </c>
      <c r="D130" t="s">
        <v>71</v>
      </c>
      <c r="F130" t="s">
        <v>58</v>
      </c>
    </row>
    <row r="131" spans="1:6" x14ac:dyDescent="0.25">
      <c r="A131" t="s">
        <v>201</v>
      </c>
      <c r="B131" t="s">
        <v>70</v>
      </c>
      <c r="D131" t="s">
        <v>71</v>
      </c>
      <c r="F131" t="s">
        <v>58</v>
      </c>
    </row>
    <row r="132" spans="1:6" x14ac:dyDescent="0.25">
      <c r="A132" t="s">
        <v>202</v>
      </c>
      <c r="B132" t="s">
        <v>70</v>
      </c>
      <c r="D132" t="s">
        <v>71</v>
      </c>
      <c r="F132" t="s">
        <v>58</v>
      </c>
    </row>
    <row r="133" spans="1:6" x14ac:dyDescent="0.25">
      <c r="A133" t="s">
        <v>203</v>
      </c>
      <c r="B133" t="s">
        <v>70</v>
      </c>
      <c r="D133" t="s">
        <v>71</v>
      </c>
      <c r="F133">
        <v>30.78</v>
      </c>
    </row>
    <row r="134" spans="1:6" x14ac:dyDescent="0.25">
      <c r="A134" t="s">
        <v>204</v>
      </c>
      <c r="B134" t="s">
        <v>70</v>
      </c>
      <c r="D134" t="s">
        <v>71</v>
      </c>
      <c r="F134">
        <v>31.24</v>
      </c>
    </row>
    <row r="135" spans="1:6" x14ac:dyDescent="0.25">
      <c r="A135" t="s">
        <v>205</v>
      </c>
      <c r="B135" t="s">
        <v>70</v>
      </c>
      <c r="D135" t="s">
        <v>71</v>
      </c>
      <c r="F135">
        <v>31.53</v>
      </c>
    </row>
    <row r="136" spans="1:6" x14ac:dyDescent="0.25">
      <c r="A136" t="s">
        <v>206</v>
      </c>
      <c r="B136" t="s">
        <v>70</v>
      </c>
      <c r="D136" t="s">
        <v>71</v>
      </c>
      <c r="F136">
        <v>24.04</v>
      </c>
    </row>
    <row r="137" spans="1:6" x14ac:dyDescent="0.25">
      <c r="A137" t="s">
        <v>207</v>
      </c>
      <c r="B137" t="s">
        <v>70</v>
      </c>
      <c r="D137" t="s">
        <v>71</v>
      </c>
      <c r="F137">
        <v>22.19</v>
      </c>
    </row>
    <row r="138" spans="1:6" x14ac:dyDescent="0.25">
      <c r="A138" t="s">
        <v>208</v>
      </c>
      <c r="B138" t="s">
        <v>70</v>
      </c>
      <c r="D138" t="s">
        <v>71</v>
      </c>
      <c r="F138">
        <v>20.170000000000002</v>
      </c>
    </row>
    <row r="139" spans="1:6" x14ac:dyDescent="0.25">
      <c r="A139" t="s">
        <v>209</v>
      </c>
      <c r="B139" t="s">
        <v>70</v>
      </c>
      <c r="D139" t="s">
        <v>71</v>
      </c>
      <c r="F139">
        <v>17.989999999999998</v>
      </c>
    </row>
    <row r="140" spans="1:6" x14ac:dyDescent="0.25">
      <c r="A140" t="s">
        <v>210</v>
      </c>
      <c r="B140" t="s">
        <v>70</v>
      </c>
      <c r="D140" t="s">
        <v>71</v>
      </c>
      <c r="F140">
        <v>16.27</v>
      </c>
    </row>
    <row r="141" spans="1:6" x14ac:dyDescent="0.25">
      <c r="A141" t="s">
        <v>211</v>
      </c>
      <c r="B141" t="s">
        <v>70</v>
      </c>
      <c r="D141" t="s">
        <v>71</v>
      </c>
      <c r="F141">
        <v>15.77</v>
      </c>
    </row>
    <row r="142" spans="1:6" x14ac:dyDescent="0.25">
      <c r="A142" t="s">
        <v>212</v>
      </c>
      <c r="B142" t="s">
        <v>70</v>
      </c>
      <c r="D142" t="s">
        <v>71</v>
      </c>
      <c r="F142" t="s">
        <v>58</v>
      </c>
    </row>
    <row r="143" spans="1:6" x14ac:dyDescent="0.25">
      <c r="A143" t="s">
        <v>213</v>
      </c>
      <c r="B143" t="s">
        <v>70</v>
      </c>
      <c r="D143" t="s">
        <v>71</v>
      </c>
      <c r="F143" t="s">
        <v>58</v>
      </c>
    </row>
    <row r="144" spans="1:6" x14ac:dyDescent="0.25">
      <c r="A144" t="s">
        <v>214</v>
      </c>
      <c r="B144" t="s">
        <v>70</v>
      </c>
      <c r="D144" t="s">
        <v>71</v>
      </c>
      <c r="F144" t="s">
        <v>58</v>
      </c>
    </row>
    <row r="145" spans="1:6" x14ac:dyDescent="0.25">
      <c r="A145" t="s">
        <v>215</v>
      </c>
      <c r="B145" t="s">
        <v>70</v>
      </c>
      <c r="D145" t="s">
        <v>71</v>
      </c>
      <c r="F145" t="s">
        <v>58</v>
      </c>
    </row>
    <row r="146" spans="1:6" x14ac:dyDescent="0.25">
      <c r="A146" t="s">
        <v>216</v>
      </c>
      <c r="B146" t="s">
        <v>70</v>
      </c>
      <c r="D146" t="s">
        <v>71</v>
      </c>
      <c r="F146" t="s">
        <v>58</v>
      </c>
    </row>
    <row r="147" spans="1:6" x14ac:dyDescent="0.25">
      <c r="A147" t="s">
        <v>217</v>
      </c>
      <c r="B147" t="s">
        <v>70</v>
      </c>
      <c r="D147" t="s">
        <v>71</v>
      </c>
      <c r="F147" t="s">
        <v>58</v>
      </c>
    </row>
    <row r="148" spans="1:6" x14ac:dyDescent="0.25">
      <c r="A148" t="s">
        <v>218</v>
      </c>
      <c r="B148" t="s">
        <v>70</v>
      </c>
      <c r="D148" t="s">
        <v>71</v>
      </c>
      <c r="F148">
        <v>28.21</v>
      </c>
    </row>
    <row r="149" spans="1:6" x14ac:dyDescent="0.25">
      <c r="A149" t="s">
        <v>219</v>
      </c>
      <c r="B149" t="s">
        <v>70</v>
      </c>
      <c r="D149" t="s">
        <v>71</v>
      </c>
      <c r="F149">
        <v>25.12</v>
      </c>
    </row>
    <row r="150" spans="1:6" x14ac:dyDescent="0.25">
      <c r="A150" t="s">
        <v>220</v>
      </c>
      <c r="B150" t="s">
        <v>70</v>
      </c>
      <c r="D150" t="s">
        <v>71</v>
      </c>
      <c r="F150">
        <v>22.03</v>
      </c>
    </row>
    <row r="151" spans="1:6" x14ac:dyDescent="0.25">
      <c r="A151" t="s">
        <v>221</v>
      </c>
      <c r="B151" t="s">
        <v>70</v>
      </c>
      <c r="D151" t="s">
        <v>71</v>
      </c>
      <c r="F151">
        <v>33.590000000000003</v>
      </c>
    </row>
    <row r="152" spans="1:6" x14ac:dyDescent="0.25">
      <c r="A152" t="s">
        <v>222</v>
      </c>
      <c r="B152" t="s">
        <v>70</v>
      </c>
      <c r="D152" t="s">
        <v>71</v>
      </c>
      <c r="F152">
        <v>30.4</v>
      </c>
    </row>
    <row r="153" spans="1:6" x14ac:dyDescent="0.25">
      <c r="A153" t="s">
        <v>223</v>
      </c>
      <c r="B153" t="s">
        <v>70</v>
      </c>
      <c r="D153" t="s">
        <v>71</v>
      </c>
      <c r="F153">
        <v>26.82</v>
      </c>
    </row>
    <row r="154" spans="1:6" x14ac:dyDescent="0.25">
      <c r="A154" t="s">
        <v>224</v>
      </c>
      <c r="B154" t="s">
        <v>70</v>
      </c>
      <c r="D154" t="s">
        <v>71</v>
      </c>
      <c r="F154">
        <v>22.14</v>
      </c>
    </row>
    <row r="155" spans="1:6" x14ac:dyDescent="0.25">
      <c r="A155" t="s">
        <v>225</v>
      </c>
      <c r="B155" t="s">
        <v>70</v>
      </c>
      <c r="D155" t="s">
        <v>71</v>
      </c>
      <c r="F155" t="s">
        <v>58</v>
      </c>
    </row>
    <row r="156" spans="1:6" x14ac:dyDescent="0.25">
      <c r="A156" t="s">
        <v>226</v>
      </c>
      <c r="B156" t="s">
        <v>70</v>
      </c>
      <c r="D156" t="s">
        <v>71</v>
      </c>
      <c r="F156" t="s">
        <v>58</v>
      </c>
    </row>
    <row r="157" spans="1:6" x14ac:dyDescent="0.25">
      <c r="A157" t="s">
        <v>227</v>
      </c>
      <c r="B157" t="s">
        <v>70</v>
      </c>
      <c r="D157" t="s">
        <v>71</v>
      </c>
      <c r="F157">
        <v>31.99</v>
      </c>
    </row>
    <row r="158" spans="1:6" x14ac:dyDescent="0.25">
      <c r="A158" t="s">
        <v>228</v>
      </c>
      <c r="B158" t="s">
        <v>70</v>
      </c>
      <c r="D158" t="s">
        <v>71</v>
      </c>
      <c r="F158">
        <v>32.51</v>
      </c>
    </row>
    <row r="159" spans="1:6" x14ac:dyDescent="0.25">
      <c r="A159" t="s">
        <v>229</v>
      </c>
      <c r="B159" t="s">
        <v>70</v>
      </c>
      <c r="D159" t="s">
        <v>71</v>
      </c>
      <c r="F159">
        <v>35.090000000000003</v>
      </c>
    </row>
    <row r="160" spans="1:6" x14ac:dyDescent="0.25">
      <c r="A160" t="s">
        <v>230</v>
      </c>
      <c r="B160" t="s">
        <v>70</v>
      </c>
      <c r="D160" t="s">
        <v>71</v>
      </c>
      <c r="F160">
        <v>18.7</v>
      </c>
    </row>
    <row r="161" spans="1:6" x14ac:dyDescent="0.25">
      <c r="A161" t="s">
        <v>231</v>
      </c>
      <c r="B161" t="s">
        <v>70</v>
      </c>
      <c r="D161" t="s">
        <v>71</v>
      </c>
      <c r="F161">
        <v>17.07</v>
      </c>
    </row>
    <row r="162" spans="1:6" x14ac:dyDescent="0.25">
      <c r="A162" t="s">
        <v>232</v>
      </c>
      <c r="B162" t="s">
        <v>70</v>
      </c>
      <c r="D162" t="s">
        <v>71</v>
      </c>
      <c r="F162">
        <v>15.62</v>
      </c>
    </row>
    <row r="163" spans="1:6" x14ac:dyDescent="0.25">
      <c r="A163" t="s">
        <v>233</v>
      </c>
      <c r="B163" t="s">
        <v>70</v>
      </c>
      <c r="D163" t="s">
        <v>71</v>
      </c>
      <c r="F163">
        <v>17.02</v>
      </c>
    </row>
    <row r="164" spans="1:6" x14ac:dyDescent="0.25">
      <c r="A164" t="s">
        <v>234</v>
      </c>
      <c r="B164" t="s">
        <v>70</v>
      </c>
      <c r="D164" t="s">
        <v>71</v>
      </c>
      <c r="F164">
        <v>15.57</v>
      </c>
    </row>
    <row r="165" spans="1:6" x14ac:dyDescent="0.25">
      <c r="A165" t="s">
        <v>235</v>
      </c>
      <c r="B165" t="s">
        <v>70</v>
      </c>
      <c r="D165" t="s">
        <v>71</v>
      </c>
      <c r="F165">
        <v>15.34</v>
      </c>
    </row>
    <row r="166" spans="1:6" x14ac:dyDescent="0.25">
      <c r="A166" t="s">
        <v>236</v>
      </c>
      <c r="B166" t="s">
        <v>70</v>
      </c>
      <c r="D166" t="s">
        <v>71</v>
      </c>
      <c r="F166" t="s">
        <v>58</v>
      </c>
    </row>
    <row r="167" spans="1:6" x14ac:dyDescent="0.25">
      <c r="A167" t="s">
        <v>237</v>
      </c>
      <c r="B167" t="s">
        <v>70</v>
      </c>
      <c r="D167" t="s">
        <v>71</v>
      </c>
      <c r="F167" t="s">
        <v>58</v>
      </c>
    </row>
    <row r="168" spans="1:6" x14ac:dyDescent="0.25">
      <c r="A168" t="s">
        <v>238</v>
      </c>
      <c r="B168" t="s">
        <v>70</v>
      </c>
      <c r="D168" t="s">
        <v>71</v>
      </c>
      <c r="F168" t="s">
        <v>58</v>
      </c>
    </row>
    <row r="169" spans="1:6" x14ac:dyDescent="0.25">
      <c r="A169" t="s">
        <v>239</v>
      </c>
      <c r="B169" t="s">
        <v>70</v>
      </c>
      <c r="D169" t="s">
        <v>71</v>
      </c>
      <c r="F169" t="s">
        <v>58</v>
      </c>
    </row>
    <row r="170" spans="1:6" x14ac:dyDescent="0.25">
      <c r="A170" t="s">
        <v>240</v>
      </c>
      <c r="B170" t="s">
        <v>70</v>
      </c>
      <c r="D170" t="s">
        <v>71</v>
      </c>
      <c r="F170" t="s">
        <v>58</v>
      </c>
    </row>
    <row r="171" spans="1:6" x14ac:dyDescent="0.25">
      <c r="A171" t="s">
        <v>241</v>
      </c>
      <c r="B171" t="s">
        <v>70</v>
      </c>
      <c r="D171" t="s">
        <v>71</v>
      </c>
      <c r="F171" t="s">
        <v>58</v>
      </c>
    </row>
    <row r="172" spans="1:6" x14ac:dyDescent="0.25">
      <c r="A172" t="s">
        <v>242</v>
      </c>
      <c r="B172" t="s">
        <v>70</v>
      </c>
      <c r="D172" t="s">
        <v>71</v>
      </c>
      <c r="F172">
        <v>33.119999999999997</v>
      </c>
    </row>
    <row r="173" spans="1:6" x14ac:dyDescent="0.25">
      <c r="A173" t="s">
        <v>243</v>
      </c>
      <c r="B173" t="s">
        <v>70</v>
      </c>
      <c r="D173" t="s">
        <v>71</v>
      </c>
      <c r="F173">
        <v>30.89</v>
      </c>
    </row>
    <row r="174" spans="1:6" x14ac:dyDescent="0.25">
      <c r="A174" t="s">
        <v>244</v>
      </c>
      <c r="B174" t="s">
        <v>70</v>
      </c>
      <c r="D174" t="s">
        <v>71</v>
      </c>
      <c r="F174">
        <v>27.36</v>
      </c>
    </row>
    <row r="175" spans="1:6" x14ac:dyDescent="0.25">
      <c r="A175" t="s">
        <v>245</v>
      </c>
      <c r="B175" t="s">
        <v>70</v>
      </c>
      <c r="D175" t="s">
        <v>71</v>
      </c>
      <c r="F175">
        <v>33.97</v>
      </c>
    </row>
    <row r="176" spans="1:6" x14ac:dyDescent="0.25">
      <c r="A176" t="s">
        <v>246</v>
      </c>
      <c r="B176" t="s">
        <v>70</v>
      </c>
      <c r="D176" t="s">
        <v>71</v>
      </c>
      <c r="F176">
        <v>32.4</v>
      </c>
    </row>
    <row r="177" spans="1:6" x14ac:dyDescent="0.25">
      <c r="A177" t="s">
        <v>247</v>
      </c>
      <c r="B177" t="s">
        <v>70</v>
      </c>
      <c r="D177" t="s">
        <v>71</v>
      </c>
      <c r="F177">
        <v>28.47</v>
      </c>
    </row>
    <row r="178" spans="1:6" x14ac:dyDescent="0.25">
      <c r="A178" t="s">
        <v>248</v>
      </c>
      <c r="B178" t="s">
        <v>70</v>
      </c>
      <c r="D178" t="s">
        <v>71</v>
      </c>
      <c r="F178" t="s">
        <v>58</v>
      </c>
    </row>
    <row r="179" spans="1:6" x14ac:dyDescent="0.25">
      <c r="A179" t="s">
        <v>249</v>
      </c>
      <c r="B179" t="s">
        <v>70</v>
      </c>
      <c r="D179" t="s">
        <v>71</v>
      </c>
      <c r="F179" t="s">
        <v>58</v>
      </c>
    </row>
    <row r="180" spans="1:6" x14ac:dyDescent="0.25">
      <c r="A180" t="s">
        <v>250</v>
      </c>
      <c r="B180" t="s">
        <v>70</v>
      </c>
      <c r="D180" t="s">
        <v>71</v>
      </c>
      <c r="F180" t="s">
        <v>58</v>
      </c>
    </row>
    <row r="181" spans="1:6" x14ac:dyDescent="0.25">
      <c r="A181" t="s">
        <v>251</v>
      </c>
      <c r="B181" t="s">
        <v>70</v>
      </c>
      <c r="D181" t="s">
        <v>71</v>
      </c>
      <c r="F181">
        <v>32.299999999999997</v>
      </c>
    </row>
    <row r="182" spans="1:6" x14ac:dyDescent="0.25">
      <c r="A182" t="s">
        <v>252</v>
      </c>
      <c r="B182" t="s">
        <v>70</v>
      </c>
      <c r="D182" t="s">
        <v>71</v>
      </c>
      <c r="F182">
        <v>32.630000000000003</v>
      </c>
    </row>
    <row r="183" spans="1:6" x14ac:dyDescent="0.25">
      <c r="A183" t="s">
        <v>253</v>
      </c>
      <c r="B183" t="s">
        <v>70</v>
      </c>
      <c r="D183" t="s">
        <v>71</v>
      </c>
      <c r="F183">
        <v>34.07</v>
      </c>
    </row>
    <row r="184" spans="1:6" x14ac:dyDescent="0.25">
      <c r="A184" t="s">
        <v>254</v>
      </c>
      <c r="B184" t="s">
        <v>70</v>
      </c>
      <c r="D184" t="s">
        <v>71</v>
      </c>
      <c r="F184">
        <v>19.3</v>
      </c>
    </row>
    <row r="185" spans="1:6" x14ac:dyDescent="0.25">
      <c r="A185" t="s">
        <v>255</v>
      </c>
      <c r="B185" t="s">
        <v>70</v>
      </c>
      <c r="D185" t="s">
        <v>71</v>
      </c>
      <c r="F185">
        <v>16.32</v>
      </c>
    </row>
    <row r="186" spans="1:6" x14ac:dyDescent="0.25">
      <c r="A186" t="s">
        <v>256</v>
      </c>
      <c r="B186" t="s">
        <v>70</v>
      </c>
      <c r="D186" t="s">
        <v>71</v>
      </c>
      <c r="F186">
        <v>15.5</v>
      </c>
    </row>
    <row r="187" spans="1:6" x14ac:dyDescent="0.25">
      <c r="A187" t="s">
        <v>257</v>
      </c>
      <c r="B187" t="s">
        <v>70</v>
      </c>
      <c r="D187" t="s">
        <v>71</v>
      </c>
      <c r="F187">
        <v>18.579999999999998</v>
      </c>
    </row>
    <row r="188" spans="1:6" x14ac:dyDescent="0.25">
      <c r="A188" t="s">
        <v>258</v>
      </c>
      <c r="B188" t="s">
        <v>70</v>
      </c>
      <c r="D188" t="s">
        <v>71</v>
      </c>
      <c r="F188">
        <v>17.399999999999999</v>
      </c>
    </row>
    <row r="189" spans="1:6" x14ac:dyDescent="0.25">
      <c r="A189" t="s">
        <v>259</v>
      </c>
      <c r="B189" t="s">
        <v>70</v>
      </c>
      <c r="D189" t="s">
        <v>71</v>
      </c>
      <c r="F189">
        <v>17.11</v>
      </c>
    </row>
    <row r="190" spans="1:6" x14ac:dyDescent="0.25">
      <c r="A190" t="s">
        <v>260</v>
      </c>
      <c r="B190" t="s">
        <v>70</v>
      </c>
      <c r="D190" t="s">
        <v>71</v>
      </c>
      <c r="F190" t="s">
        <v>58</v>
      </c>
    </row>
    <row r="191" spans="1:6" x14ac:dyDescent="0.25">
      <c r="A191" t="s">
        <v>261</v>
      </c>
      <c r="B191" t="s">
        <v>70</v>
      </c>
      <c r="D191" t="s">
        <v>71</v>
      </c>
      <c r="F191" t="s">
        <v>58</v>
      </c>
    </row>
    <row r="192" spans="1:6" x14ac:dyDescent="0.25">
      <c r="A192" t="s">
        <v>262</v>
      </c>
      <c r="B192" t="s">
        <v>70</v>
      </c>
      <c r="D192" t="s">
        <v>71</v>
      </c>
      <c r="F192" t="s">
        <v>58</v>
      </c>
    </row>
    <row r="193" spans="1:6" x14ac:dyDescent="0.25">
      <c r="A193" t="s">
        <v>263</v>
      </c>
      <c r="B193" t="s">
        <v>70</v>
      </c>
      <c r="D193" t="s">
        <v>71</v>
      </c>
      <c r="F193" t="s">
        <v>58</v>
      </c>
    </row>
    <row r="194" spans="1:6" x14ac:dyDescent="0.25">
      <c r="A194" t="s">
        <v>264</v>
      </c>
      <c r="B194" t="s">
        <v>70</v>
      </c>
      <c r="D194" t="s">
        <v>71</v>
      </c>
      <c r="F194" t="s">
        <v>58</v>
      </c>
    </row>
    <row r="195" spans="1:6" x14ac:dyDescent="0.25">
      <c r="A195" t="s">
        <v>265</v>
      </c>
      <c r="B195" t="s">
        <v>70</v>
      </c>
      <c r="D195" t="s">
        <v>71</v>
      </c>
      <c r="F195" t="s">
        <v>58</v>
      </c>
    </row>
    <row r="196" spans="1:6" x14ac:dyDescent="0.25">
      <c r="A196" t="s">
        <v>266</v>
      </c>
      <c r="B196" t="s">
        <v>70</v>
      </c>
      <c r="D196" t="s">
        <v>71</v>
      </c>
      <c r="F196">
        <v>31.69</v>
      </c>
    </row>
    <row r="197" spans="1:6" x14ac:dyDescent="0.25">
      <c r="A197" t="s">
        <v>267</v>
      </c>
      <c r="B197" t="s">
        <v>70</v>
      </c>
      <c r="D197" t="s">
        <v>71</v>
      </c>
      <c r="F197">
        <v>32</v>
      </c>
    </row>
    <row r="198" spans="1:6" x14ac:dyDescent="0.25">
      <c r="A198" t="s">
        <v>268</v>
      </c>
      <c r="B198" t="s">
        <v>70</v>
      </c>
      <c r="D198" t="s">
        <v>71</v>
      </c>
      <c r="F198">
        <v>26.62</v>
      </c>
    </row>
    <row r="199" spans="1:6" x14ac:dyDescent="0.25">
      <c r="A199" t="s">
        <v>269</v>
      </c>
      <c r="B199" t="s">
        <v>70</v>
      </c>
      <c r="D199" t="s">
        <v>71</v>
      </c>
      <c r="F199">
        <v>31.36</v>
      </c>
    </row>
    <row r="200" spans="1:6" x14ac:dyDescent="0.25">
      <c r="A200" t="s">
        <v>270</v>
      </c>
      <c r="B200" t="s">
        <v>70</v>
      </c>
      <c r="D200" t="s">
        <v>71</v>
      </c>
      <c r="F200">
        <v>30.19</v>
      </c>
    </row>
    <row r="201" spans="1:6" x14ac:dyDescent="0.25">
      <c r="A201" t="s">
        <v>271</v>
      </c>
      <c r="B201" t="s">
        <v>70</v>
      </c>
      <c r="D201" t="s">
        <v>71</v>
      </c>
      <c r="F201">
        <v>27.76</v>
      </c>
    </row>
    <row r="202" spans="1:6" x14ac:dyDescent="0.25">
      <c r="A202" t="s">
        <v>272</v>
      </c>
      <c r="B202" t="s">
        <v>70</v>
      </c>
      <c r="D202" t="s">
        <v>71</v>
      </c>
      <c r="F202" t="s">
        <v>58</v>
      </c>
    </row>
    <row r="203" spans="1:6" x14ac:dyDescent="0.25">
      <c r="A203" t="s">
        <v>273</v>
      </c>
      <c r="B203" t="s">
        <v>70</v>
      </c>
      <c r="D203" t="s">
        <v>71</v>
      </c>
      <c r="F203" t="s">
        <v>58</v>
      </c>
    </row>
    <row r="204" spans="1:6" x14ac:dyDescent="0.25">
      <c r="A204" t="s">
        <v>274</v>
      </c>
      <c r="B204" t="s">
        <v>70</v>
      </c>
      <c r="D204" t="s">
        <v>71</v>
      </c>
      <c r="F204" t="s">
        <v>58</v>
      </c>
    </row>
    <row r="205" spans="1:6" x14ac:dyDescent="0.25">
      <c r="A205" t="s">
        <v>275</v>
      </c>
      <c r="B205" t="s">
        <v>70</v>
      </c>
      <c r="D205" t="s">
        <v>71</v>
      </c>
      <c r="F205">
        <v>21.13</v>
      </c>
    </row>
    <row r="206" spans="1:6" x14ac:dyDescent="0.25">
      <c r="A206" t="s">
        <v>276</v>
      </c>
      <c r="B206" t="s">
        <v>70</v>
      </c>
      <c r="D206" t="s">
        <v>71</v>
      </c>
      <c r="F206">
        <v>19.399999999999999</v>
      </c>
    </row>
    <row r="207" spans="1:6" x14ac:dyDescent="0.25">
      <c r="A207" t="s">
        <v>277</v>
      </c>
      <c r="B207" t="s">
        <v>70</v>
      </c>
      <c r="D207" t="s">
        <v>71</v>
      </c>
      <c r="F207">
        <v>17.75</v>
      </c>
    </row>
    <row r="208" spans="1:6" x14ac:dyDescent="0.25">
      <c r="A208" t="s">
        <v>278</v>
      </c>
      <c r="B208" t="s">
        <v>70</v>
      </c>
      <c r="D208" t="s">
        <v>71</v>
      </c>
      <c r="F208">
        <v>17.170000000000002</v>
      </c>
    </row>
    <row r="209" spans="1:6" x14ac:dyDescent="0.25">
      <c r="A209" t="s">
        <v>279</v>
      </c>
      <c r="B209" t="s">
        <v>70</v>
      </c>
      <c r="D209" t="s">
        <v>71</v>
      </c>
      <c r="F209">
        <v>16.420000000000002</v>
      </c>
    </row>
    <row r="210" spans="1:6" x14ac:dyDescent="0.25">
      <c r="A210" t="s">
        <v>280</v>
      </c>
      <c r="B210" t="s">
        <v>70</v>
      </c>
      <c r="D210" t="s">
        <v>71</v>
      </c>
      <c r="F210">
        <v>16.32</v>
      </c>
    </row>
    <row r="211" spans="1:6" x14ac:dyDescent="0.25">
      <c r="A211" t="s">
        <v>281</v>
      </c>
      <c r="B211" t="s">
        <v>70</v>
      </c>
      <c r="D211" t="s">
        <v>71</v>
      </c>
      <c r="F211">
        <v>18.190000000000001</v>
      </c>
    </row>
    <row r="212" spans="1:6" x14ac:dyDescent="0.25">
      <c r="A212" t="s">
        <v>282</v>
      </c>
      <c r="B212" t="s">
        <v>70</v>
      </c>
      <c r="D212" t="s">
        <v>71</v>
      </c>
      <c r="F212">
        <v>16.37</v>
      </c>
    </row>
    <row r="213" spans="1:6" x14ac:dyDescent="0.25">
      <c r="A213" t="s">
        <v>283</v>
      </c>
      <c r="B213" t="s">
        <v>70</v>
      </c>
      <c r="D213" t="s">
        <v>71</v>
      </c>
      <c r="F213">
        <v>16.39</v>
      </c>
    </row>
    <row r="214" spans="1:6" x14ac:dyDescent="0.25">
      <c r="A214" t="s">
        <v>284</v>
      </c>
      <c r="B214" t="s">
        <v>70</v>
      </c>
      <c r="D214" t="s">
        <v>71</v>
      </c>
      <c r="F214" t="s">
        <v>58</v>
      </c>
    </row>
    <row r="215" spans="1:6" x14ac:dyDescent="0.25">
      <c r="A215" t="s">
        <v>285</v>
      </c>
      <c r="B215" t="s">
        <v>70</v>
      </c>
      <c r="D215" t="s">
        <v>71</v>
      </c>
      <c r="F215" t="s">
        <v>58</v>
      </c>
    </row>
    <row r="216" spans="1:6" x14ac:dyDescent="0.25">
      <c r="A216" t="s">
        <v>286</v>
      </c>
      <c r="B216" t="s">
        <v>70</v>
      </c>
      <c r="D216" t="s">
        <v>71</v>
      </c>
      <c r="F216" t="s">
        <v>58</v>
      </c>
    </row>
    <row r="217" spans="1:6" x14ac:dyDescent="0.25">
      <c r="A217" t="s">
        <v>287</v>
      </c>
      <c r="B217" t="s">
        <v>70</v>
      </c>
      <c r="D217" t="s">
        <v>71</v>
      </c>
      <c r="F217">
        <v>33.44</v>
      </c>
    </row>
    <row r="218" spans="1:6" x14ac:dyDescent="0.25">
      <c r="A218" t="s">
        <v>288</v>
      </c>
      <c r="B218" t="s">
        <v>70</v>
      </c>
      <c r="D218" t="s">
        <v>71</v>
      </c>
      <c r="F218">
        <v>32.29</v>
      </c>
    </row>
    <row r="219" spans="1:6" x14ac:dyDescent="0.25">
      <c r="A219" t="s">
        <v>289</v>
      </c>
      <c r="B219" t="s">
        <v>70</v>
      </c>
      <c r="D219" t="s">
        <v>71</v>
      </c>
      <c r="F219">
        <v>29.27</v>
      </c>
    </row>
    <row r="220" spans="1:6" x14ac:dyDescent="0.25">
      <c r="A220" t="s">
        <v>290</v>
      </c>
      <c r="B220" t="s">
        <v>70</v>
      </c>
      <c r="D220" t="s">
        <v>71</v>
      </c>
      <c r="F220" t="s">
        <v>58</v>
      </c>
    </row>
    <row r="221" spans="1:6" x14ac:dyDescent="0.25">
      <c r="A221" t="s">
        <v>291</v>
      </c>
      <c r="B221" t="s">
        <v>70</v>
      </c>
      <c r="D221" t="s">
        <v>71</v>
      </c>
      <c r="F221" t="s">
        <v>58</v>
      </c>
    </row>
    <row r="222" spans="1:6" x14ac:dyDescent="0.25">
      <c r="A222" t="s">
        <v>292</v>
      </c>
      <c r="B222" t="s">
        <v>70</v>
      </c>
      <c r="D222" t="s">
        <v>71</v>
      </c>
      <c r="F222">
        <v>30</v>
      </c>
    </row>
    <row r="223" spans="1:6" x14ac:dyDescent="0.25">
      <c r="A223" t="s">
        <v>293</v>
      </c>
      <c r="B223" t="s">
        <v>70</v>
      </c>
      <c r="D223" t="s">
        <v>71</v>
      </c>
      <c r="F223">
        <v>32.729999999999997</v>
      </c>
    </row>
    <row r="224" spans="1:6" x14ac:dyDescent="0.25">
      <c r="A224" t="s">
        <v>294</v>
      </c>
      <c r="B224" t="s">
        <v>70</v>
      </c>
      <c r="D224" t="s">
        <v>71</v>
      </c>
      <c r="F224">
        <v>30.42</v>
      </c>
    </row>
    <row r="225" spans="1:6" x14ac:dyDescent="0.25">
      <c r="A225" t="s">
        <v>295</v>
      </c>
      <c r="B225" t="s">
        <v>70</v>
      </c>
      <c r="D225" t="s">
        <v>71</v>
      </c>
      <c r="F225">
        <v>26.79</v>
      </c>
    </row>
    <row r="226" spans="1:6" x14ac:dyDescent="0.25">
      <c r="A226" t="s">
        <v>296</v>
      </c>
      <c r="B226" t="s">
        <v>70</v>
      </c>
      <c r="D226" t="s">
        <v>71</v>
      </c>
      <c r="F226" t="s">
        <v>58</v>
      </c>
    </row>
    <row r="227" spans="1:6" x14ac:dyDescent="0.25">
      <c r="A227" t="s">
        <v>297</v>
      </c>
      <c r="B227" t="s">
        <v>70</v>
      </c>
      <c r="D227" t="s">
        <v>71</v>
      </c>
      <c r="F227" t="s">
        <v>58</v>
      </c>
    </row>
    <row r="228" spans="1:6" x14ac:dyDescent="0.25">
      <c r="A228" t="s">
        <v>298</v>
      </c>
      <c r="B228" t="s">
        <v>70</v>
      </c>
      <c r="D228" t="s">
        <v>71</v>
      </c>
      <c r="F228" t="s">
        <v>58</v>
      </c>
    </row>
    <row r="229" spans="1:6" x14ac:dyDescent="0.25">
      <c r="A229" t="s">
        <v>299</v>
      </c>
      <c r="B229" t="s">
        <v>70</v>
      </c>
      <c r="D229" t="s">
        <v>71</v>
      </c>
      <c r="F229">
        <v>21.09</v>
      </c>
    </row>
    <row r="230" spans="1:6" x14ac:dyDescent="0.25">
      <c r="A230" t="s">
        <v>300</v>
      </c>
      <c r="B230" t="s">
        <v>70</v>
      </c>
      <c r="D230" t="s">
        <v>71</v>
      </c>
      <c r="F230">
        <v>18.66</v>
      </c>
    </row>
    <row r="231" spans="1:6" x14ac:dyDescent="0.25">
      <c r="A231" t="s">
        <v>301</v>
      </c>
      <c r="B231" t="s">
        <v>70</v>
      </c>
      <c r="D231" t="s">
        <v>71</v>
      </c>
      <c r="F231">
        <v>17.61</v>
      </c>
    </row>
    <row r="232" spans="1:6" x14ac:dyDescent="0.25">
      <c r="A232" t="s">
        <v>302</v>
      </c>
      <c r="B232" t="s">
        <v>70</v>
      </c>
      <c r="D232" t="s">
        <v>71</v>
      </c>
      <c r="F232">
        <v>18.399999999999999</v>
      </c>
    </row>
    <row r="233" spans="1:6" x14ac:dyDescent="0.25">
      <c r="A233" t="s">
        <v>303</v>
      </c>
      <c r="B233" t="s">
        <v>70</v>
      </c>
      <c r="D233" t="s">
        <v>71</v>
      </c>
      <c r="F233">
        <v>17.27</v>
      </c>
    </row>
    <row r="234" spans="1:6" x14ac:dyDescent="0.25">
      <c r="A234" t="s">
        <v>304</v>
      </c>
      <c r="B234" t="s">
        <v>70</v>
      </c>
      <c r="D234" t="s">
        <v>71</v>
      </c>
      <c r="F234">
        <v>16.64</v>
      </c>
    </row>
    <row r="235" spans="1:6" x14ac:dyDescent="0.25">
      <c r="A235" t="s">
        <v>305</v>
      </c>
      <c r="B235" t="s">
        <v>70</v>
      </c>
      <c r="D235" t="s">
        <v>71</v>
      </c>
      <c r="F235">
        <v>17.07</v>
      </c>
    </row>
    <row r="236" spans="1:6" x14ac:dyDescent="0.25">
      <c r="A236" t="s">
        <v>306</v>
      </c>
      <c r="B236" t="s">
        <v>70</v>
      </c>
      <c r="D236" t="s">
        <v>71</v>
      </c>
      <c r="F236">
        <v>15.08</v>
      </c>
    </row>
    <row r="237" spans="1:6" x14ac:dyDescent="0.25">
      <c r="A237" t="s">
        <v>307</v>
      </c>
      <c r="B237" t="s">
        <v>70</v>
      </c>
      <c r="D237" t="s">
        <v>71</v>
      </c>
      <c r="F237">
        <v>14.57</v>
      </c>
    </row>
    <row r="238" spans="1:6" x14ac:dyDescent="0.25">
      <c r="A238" t="s">
        <v>308</v>
      </c>
      <c r="B238" t="s">
        <v>70</v>
      </c>
      <c r="D238" t="s">
        <v>71</v>
      </c>
      <c r="F238" t="s">
        <v>58</v>
      </c>
    </row>
    <row r="239" spans="1:6" x14ac:dyDescent="0.25">
      <c r="A239" t="s">
        <v>309</v>
      </c>
      <c r="B239" t="s">
        <v>70</v>
      </c>
      <c r="D239" t="s">
        <v>71</v>
      </c>
      <c r="F239" t="s">
        <v>58</v>
      </c>
    </row>
    <row r="240" spans="1:6" x14ac:dyDescent="0.25">
      <c r="A240" t="s">
        <v>310</v>
      </c>
      <c r="B240" t="s">
        <v>70</v>
      </c>
      <c r="D240" t="s">
        <v>71</v>
      </c>
      <c r="F240" t="s">
        <v>58</v>
      </c>
    </row>
    <row r="241" spans="1:6" x14ac:dyDescent="0.25">
      <c r="A241" t="s">
        <v>311</v>
      </c>
      <c r="B241" t="s">
        <v>70</v>
      </c>
      <c r="D241" t="s">
        <v>71</v>
      </c>
      <c r="F241" t="s">
        <v>58</v>
      </c>
    </row>
    <row r="242" spans="1:6" x14ac:dyDescent="0.25">
      <c r="A242" t="s">
        <v>312</v>
      </c>
      <c r="B242" t="s">
        <v>70</v>
      </c>
      <c r="D242" t="s">
        <v>71</v>
      </c>
      <c r="F242" t="s">
        <v>58</v>
      </c>
    </row>
    <row r="243" spans="1:6" x14ac:dyDescent="0.25">
      <c r="A243" t="s">
        <v>313</v>
      </c>
      <c r="B243" t="s">
        <v>70</v>
      </c>
      <c r="D243" t="s">
        <v>71</v>
      </c>
      <c r="F243">
        <v>35.54</v>
      </c>
    </row>
    <row r="244" spans="1:6" x14ac:dyDescent="0.25">
      <c r="A244" t="s">
        <v>314</v>
      </c>
      <c r="B244" t="s">
        <v>70</v>
      </c>
      <c r="D244" t="s">
        <v>71</v>
      </c>
      <c r="F244" t="s">
        <v>58</v>
      </c>
    </row>
    <row r="245" spans="1:6" x14ac:dyDescent="0.25">
      <c r="A245" t="s">
        <v>315</v>
      </c>
      <c r="B245" t="s">
        <v>70</v>
      </c>
      <c r="D245" t="s">
        <v>71</v>
      </c>
      <c r="F245" t="s">
        <v>58</v>
      </c>
    </row>
    <row r="246" spans="1:6" x14ac:dyDescent="0.25">
      <c r="A246" t="s">
        <v>316</v>
      </c>
      <c r="B246" t="s">
        <v>70</v>
      </c>
      <c r="D246" t="s">
        <v>71</v>
      </c>
      <c r="F246">
        <v>34.18</v>
      </c>
    </row>
    <row r="247" spans="1:6" x14ac:dyDescent="0.25">
      <c r="A247" t="s">
        <v>317</v>
      </c>
      <c r="B247" t="s">
        <v>70</v>
      </c>
      <c r="D247" t="s">
        <v>71</v>
      </c>
      <c r="F247" t="s">
        <v>58</v>
      </c>
    </row>
    <row r="248" spans="1:6" x14ac:dyDescent="0.25">
      <c r="A248" t="s">
        <v>318</v>
      </c>
      <c r="B248" t="s">
        <v>70</v>
      </c>
      <c r="D248" t="s">
        <v>71</v>
      </c>
      <c r="F248">
        <v>37.86</v>
      </c>
    </row>
    <row r="249" spans="1:6" x14ac:dyDescent="0.25">
      <c r="A249" t="s">
        <v>319</v>
      </c>
      <c r="B249" t="s">
        <v>70</v>
      </c>
      <c r="D249" t="s">
        <v>71</v>
      </c>
      <c r="F249">
        <v>34.020000000000003</v>
      </c>
    </row>
    <row r="250" spans="1:6" x14ac:dyDescent="0.25">
      <c r="A250" t="s">
        <v>320</v>
      </c>
      <c r="B250" t="s">
        <v>70</v>
      </c>
      <c r="D250" t="s">
        <v>71</v>
      </c>
      <c r="F250" t="s">
        <v>58</v>
      </c>
    </row>
    <row r="251" spans="1:6" x14ac:dyDescent="0.25">
      <c r="A251" t="s">
        <v>321</v>
      </c>
      <c r="B251" t="s">
        <v>70</v>
      </c>
      <c r="D251" t="s">
        <v>71</v>
      </c>
      <c r="F251" t="s">
        <v>58</v>
      </c>
    </row>
    <row r="252" spans="1:6" x14ac:dyDescent="0.25">
      <c r="A252" t="s">
        <v>322</v>
      </c>
      <c r="B252" t="s">
        <v>70</v>
      </c>
      <c r="D252" t="s">
        <v>71</v>
      </c>
      <c r="F252" t="s">
        <v>58</v>
      </c>
    </row>
    <row r="253" spans="1:6" x14ac:dyDescent="0.25">
      <c r="A253" t="s">
        <v>323</v>
      </c>
      <c r="B253" t="s">
        <v>70</v>
      </c>
      <c r="D253" t="s">
        <v>71</v>
      </c>
      <c r="F253">
        <v>24.65</v>
      </c>
    </row>
    <row r="254" spans="1:6" x14ac:dyDescent="0.25">
      <c r="A254" t="s">
        <v>324</v>
      </c>
      <c r="B254" t="s">
        <v>70</v>
      </c>
      <c r="D254" t="s">
        <v>71</v>
      </c>
      <c r="F254">
        <v>21.67</v>
      </c>
    </row>
    <row r="255" spans="1:6" x14ac:dyDescent="0.25">
      <c r="A255" t="s">
        <v>325</v>
      </c>
      <c r="B255" t="s">
        <v>70</v>
      </c>
      <c r="D255" t="s">
        <v>71</v>
      </c>
      <c r="F255">
        <v>21.07</v>
      </c>
    </row>
    <row r="256" spans="1:6" x14ac:dyDescent="0.25">
      <c r="A256" t="s">
        <v>326</v>
      </c>
      <c r="B256" t="s">
        <v>70</v>
      </c>
      <c r="D256" t="s">
        <v>71</v>
      </c>
      <c r="F256">
        <v>20.68</v>
      </c>
    </row>
    <row r="257" spans="1:6" x14ac:dyDescent="0.25">
      <c r="A257" t="s">
        <v>327</v>
      </c>
      <c r="B257" t="s">
        <v>70</v>
      </c>
      <c r="D257" t="s">
        <v>71</v>
      </c>
      <c r="F257">
        <v>18.91</v>
      </c>
    </row>
    <row r="258" spans="1:6" x14ac:dyDescent="0.25">
      <c r="A258" t="s">
        <v>328</v>
      </c>
      <c r="B258" t="s">
        <v>70</v>
      </c>
      <c r="D258" t="s">
        <v>71</v>
      </c>
      <c r="F258">
        <v>18.7</v>
      </c>
    </row>
    <row r="259" spans="1:6" x14ac:dyDescent="0.25">
      <c r="A259" t="s">
        <v>329</v>
      </c>
      <c r="B259" t="s">
        <v>70</v>
      </c>
      <c r="D259" t="s">
        <v>71</v>
      </c>
      <c r="F259">
        <v>21.72</v>
      </c>
    </row>
    <row r="260" spans="1:6" x14ac:dyDescent="0.25">
      <c r="A260" t="s">
        <v>330</v>
      </c>
      <c r="B260" t="s">
        <v>70</v>
      </c>
      <c r="D260" t="s">
        <v>71</v>
      </c>
      <c r="F260">
        <v>19.440000000000001</v>
      </c>
    </row>
    <row r="261" spans="1:6" x14ac:dyDescent="0.25">
      <c r="A261" t="s">
        <v>331</v>
      </c>
      <c r="B261" t="s">
        <v>70</v>
      </c>
      <c r="D261" t="s">
        <v>71</v>
      </c>
      <c r="F261">
        <v>19.149999999999999</v>
      </c>
    </row>
    <row r="262" spans="1:6" x14ac:dyDescent="0.25">
      <c r="A262" t="s">
        <v>332</v>
      </c>
      <c r="B262" t="s">
        <v>70</v>
      </c>
      <c r="D262" t="s">
        <v>71</v>
      </c>
      <c r="F262" t="s">
        <v>58</v>
      </c>
    </row>
    <row r="263" spans="1:6" x14ac:dyDescent="0.25">
      <c r="A263" t="s">
        <v>333</v>
      </c>
      <c r="B263" t="s">
        <v>70</v>
      </c>
      <c r="D263" t="s">
        <v>71</v>
      </c>
      <c r="F263" t="s">
        <v>58</v>
      </c>
    </row>
    <row r="264" spans="1:6" x14ac:dyDescent="0.25">
      <c r="A264" t="s">
        <v>334</v>
      </c>
      <c r="B264" t="s">
        <v>70</v>
      </c>
      <c r="D264" t="s">
        <v>71</v>
      </c>
      <c r="F264" t="s">
        <v>58</v>
      </c>
    </row>
    <row r="265" spans="1:6" x14ac:dyDescent="0.25">
      <c r="A265" t="s">
        <v>335</v>
      </c>
      <c r="B265" t="s">
        <v>70</v>
      </c>
      <c r="D265" t="s">
        <v>71</v>
      </c>
      <c r="F265">
        <v>33.409999999999997</v>
      </c>
    </row>
    <row r="266" spans="1:6" x14ac:dyDescent="0.25">
      <c r="A266" t="s">
        <v>336</v>
      </c>
      <c r="B266" t="s">
        <v>70</v>
      </c>
      <c r="D266" t="s">
        <v>71</v>
      </c>
      <c r="F266">
        <v>30.96</v>
      </c>
    </row>
    <row r="267" spans="1:6" x14ac:dyDescent="0.25">
      <c r="A267" t="s">
        <v>337</v>
      </c>
      <c r="B267" t="s">
        <v>70</v>
      </c>
      <c r="D267" t="s">
        <v>71</v>
      </c>
      <c r="F267">
        <v>26.5</v>
      </c>
    </row>
    <row r="268" spans="1:6" x14ac:dyDescent="0.25">
      <c r="A268" t="s">
        <v>338</v>
      </c>
      <c r="B268" t="s">
        <v>70</v>
      </c>
      <c r="D268" t="s">
        <v>71</v>
      </c>
      <c r="F268" t="s">
        <v>58</v>
      </c>
    </row>
    <row r="269" spans="1:6" x14ac:dyDescent="0.25">
      <c r="A269" t="s">
        <v>339</v>
      </c>
      <c r="B269" t="s">
        <v>70</v>
      </c>
      <c r="D269" t="s">
        <v>71</v>
      </c>
      <c r="F269">
        <v>36.15</v>
      </c>
    </row>
    <row r="270" spans="1:6" x14ac:dyDescent="0.25">
      <c r="A270" t="s">
        <v>340</v>
      </c>
      <c r="B270" t="s">
        <v>70</v>
      </c>
      <c r="D270" t="s">
        <v>71</v>
      </c>
      <c r="F270">
        <v>34.979999999999997</v>
      </c>
    </row>
    <row r="271" spans="1:6" x14ac:dyDescent="0.25">
      <c r="A271" t="s">
        <v>341</v>
      </c>
      <c r="B271" t="s">
        <v>70</v>
      </c>
      <c r="D271" t="s">
        <v>71</v>
      </c>
      <c r="F271">
        <v>33.799999999999997</v>
      </c>
    </row>
    <row r="272" spans="1:6" x14ac:dyDescent="0.25">
      <c r="A272" t="s">
        <v>342</v>
      </c>
      <c r="B272" t="s">
        <v>70</v>
      </c>
      <c r="D272" t="s">
        <v>71</v>
      </c>
      <c r="F272">
        <v>31.28</v>
      </c>
    </row>
    <row r="273" spans="1:6" x14ac:dyDescent="0.25">
      <c r="A273" t="s">
        <v>343</v>
      </c>
      <c r="B273" t="s">
        <v>70</v>
      </c>
      <c r="D273" t="s">
        <v>71</v>
      </c>
      <c r="F273">
        <v>27.35</v>
      </c>
    </row>
    <row r="274" spans="1:6" x14ac:dyDescent="0.25">
      <c r="A274" t="s">
        <v>344</v>
      </c>
      <c r="B274" t="s">
        <v>70</v>
      </c>
      <c r="D274" t="s">
        <v>71</v>
      </c>
      <c r="F274" t="s">
        <v>58</v>
      </c>
    </row>
    <row r="275" spans="1:6" x14ac:dyDescent="0.25">
      <c r="A275" t="s">
        <v>345</v>
      </c>
      <c r="B275" t="s">
        <v>70</v>
      </c>
      <c r="D275" t="s">
        <v>71</v>
      </c>
      <c r="F275" t="s">
        <v>58</v>
      </c>
    </row>
    <row r="276" spans="1:6" x14ac:dyDescent="0.25">
      <c r="A276" t="s">
        <v>346</v>
      </c>
      <c r="B276" t="s">
        <v>70</v>
      </c>
      <c r="D276" t="s">
        <v>71</v>
      </c>
      <c r="F276" t="s">
        <v>58</v>
      </c>
    </row>
    <row r="277" spans="1:6" x14ac:dyDescent="0.25">
      <c r="A277" t="s">
        <v>347</v>
      </c>
      <c r="B277" t="s">
        <v>70</v>
      </c>
      <c r="D277" t="s">
        <v>71</v>
      </c>
      <c r="F277">
        <v>21.11</v>
      </c>
    </row>
    <row r="278" spans="1:6" x14ac:dyDescent="0.25">
      <c r="A278" t="s">
        <v>348</v>
      </c>
      <c r="B278" t="s">
        <v>70</v>
      </c>
      <c r="D278" t="s">
        <v>71</v>
      </c>
      <c r="F278">
        <v>18.09</v>
      </c>
    </row>
    <row r="279" spans="1:6" x14ac:dyDescent="0.25">
      <c r="A279" t="s">
        <v>349</v>
      </c>
      <c r="B279" t="s">
        <v>70</v>
      </c>
      <c r="D279" t="s">
        <v>71</v>
      </c>
      <c r="F279">
        <v>17.809999999999999</v>
      </c>
    </row>
    <row r="280" spans="1:6" x14ac:dyDescent="0.25">
      <c r="A280" t="s">
        <v>350</v>
      </c>
      <c r="B280" t="s">
        <v>70</v>
      </c>
      <c r="D280" t="s">
        <v>71</v>
      </c>
      <c r="F280">
        <v>19.78</v>
      </c>
    </row>
    <row r="281" spans="1:6" x14ac:dyDescent="0.25">
      <c r="A281" t="s">
        <v>351</v>
      </c>
      <c r="B281" t="s">
        <v>70</v>
      </c>
      <c r="D281" t="s">
        <v>71</v>
      </c>
      <c r="F281">
        <v>17.600000000000001</v>
      </c>
    </row>
    <row r="282" spans="1:6" x14ac:dyDescent="0.25">
      <c r="A282" t="s">
        <v>352</v>
      </c>
      <c r="B282" t="s">
        <v>70</v>
      </c>
      <c r="D282" t="s">
        <v>71</v>
      </c>
      <c r="F282">
        <v>16.829999999999998</v>
      </c>
    </row>
    <row r="283" spans="1:6" x14ac:dyDescent="0.25">
      <c r="A283" t="s">
        <v>353</v>
      </c>
      <c r="B283" t="s">
        <v>70</v>
      </c>
      <c r="D283" t="s">
        <v>71</v>
      </c>
      <c r="F283">
        <v>19.079999999999998</v>
      </c>
    </row>
    <row r="284" spans="1:6" x14ac:dyDescent="0.25">
      <c r="A284" t="s">
        <v>354</v>
      </c>
      <c r="B284" t="s">
        <v>70</v>
      </c>
      <c r="D284" t="s">
        <v>71</v>
      </c>
      <c r="F284">
        <v>16.760000000000002</v>
      </c>
    </row>
    <row r="285" spans="1:6" x14ac:dyDescent="0.25">
      <c r="A285" t="s">
        <v>355</v>
      </c>
      <c r="B285" t="s">
        <v>70</v>
      </c>
      <c r="D285" t="s">
        <v>71</v>
      </c>
      <c r="F285">
        <v>15.44</v>
      </c>
    </row>
    <row r="286" spans="1:6" x14ac:dyDescent="0.25">
      <c r="A286" t="s">
        <v>356</v>
      </c>
      <c r="B286" t="s">
        <v>70</v>
      </c>
      <c r="D286" t="s">
        <v>71</v>
      </c>
      <c r="F286" t="s">
        <v>58</v>
      </c>
    </row>
    <row r="287" spans="1:6" x14ac:dyDescent="0.25">
      <c r="A287" t="s">
        <v>357</v>
      </c>
      <c r="B287" t="s">
        <v>70</v>
      </c>
      <c r="D287" t="s">
        <v>71</v>
      </c>
      <c r="F287" t="s">
        <v>58</v>
      </c>
    </row>
    <row r="288" spans="1:6" x14ac:dyDescent="0.25">
      <c r="A288" t="s">
        <v>358</v>
      </c>
      <c r="B288" t="s">
        <v>70</v>
      </c>
      <c r="D288" t="s">
        <v>71</v>
      </c>
      <c r="F288" t="s">
        <v>58</v>
      </c>
    </row>
    <row r="289" spans="1:6" x14ac:dyDescent="0.25">
      <c r="A289" t="s">
        <v>359</v>
      </c>
      <c r="B289" t="s">
        <v>70</v>
      </c>
      <c r="D289" t="s">
        <v>71</v>
      </c>
      <c r="F289" t="s">
        <v>58</v>
      </c>
    </row>
    <row r="290" spans="1:6" x14ac:dyDescent="0.25">
      <c r="A290" t="s">
        <v>360</v>
      </c>
      <c r="B290" t="s">
        <v>70</v>
      </c>
      <c r="D290" t="s">
        <v>71</v>
      </c>
      <c r="F290" t="s">
        <v>58</v>
      </c>
    </row>
    <row r="291" spans="1:6" x14ac:dyDescent="0.25">
      <c r="A291" t="s">
        <v>361</v>
      </c>
      <c r="B291" t="s">
        <v>70</v>
      </c>
      <c r="D291" t="s">
        <v>71</v>
      </c>
      <c r="F291" t="s">
        <v>58</v>
      </c>
    </row>
    <row r="292" spans="1:6" x14ac:dyDescent="0.25">
      <c r="A292" t="s">
        <v>362</v>
      </c>
      <c r="B292" t="s">
        <v>70</v>
      </c>
      <c r="D292" t="s">
        <v>71</v>
      </c>
      <c r="F292">
        <v>34.590000000000003</v>
      </c>
    </row>
    <row r="293" spans="1:6" x14ac:dyDescent="0.25">
      <c r="A293" t="s">
        <v>363</v>
      </c>
      <c r="B293" t="s">
        <v>70</v>
      </c>
      <c r="D293" t="s">
        <v>71</v>
      </c>
      <c r="F293">
        <v>33.11</v>
      </c>
    </row>
    <row r="294" spans="1:6" x14ac:dyDescent="0.25">
      <c r="A294" t="s">
        <v>364</v>
      </c>
      <c r="B294" t="s">
        <v>70</v>
      </c>
      <c r="D294" t="s">
        <v>71</v>
      </c>
      <c r="F294">
        <v>28.43</v>
      </c>
    </row>
    <row r="295" spans="1:6" x14ac:dyDescent="0.25">
      <c r="A295" t="s">
        <v>365</v>
      </c>
      <c r="B295" t="s">
        <v>70</v>
      </c>
      <c r="D295" t="s">
        <v>71</v>
      </c>
      <c r="F295">
        <v>30.56</v>
      </c>
    </row>
    <row r="296" spans="1:6" x14ac:dyDescent="0.25">
      <c r="A296" t="s">
        <v>366</v>
      </c>
      <c r="B296" t="s">
        <v>70</v>
      </c>
      <c r="D296" t="s">
        <v>71</v>
      </c>
      <c r="F296">
        <v>28.82</v>
      </c>
    </row>
    <row r="297" spans="1:6" x14ac:dyDescent="0.25">
      <c r="A297" t="s">
        <v>367</v>
      </c>
      <c r="B297" t="s">
        <v>70</v>
      </c>
      <c r="D297" t="s">
        <v>71</v>
      </c>
      <c r="F297">
        <v>25.16</v>
      </c>
    </row>
    <row r="298" spans="1:6" x14ac:dyDescent="0.25">
      <c r="A298" t="s">
        <v>368</v>
      </c>
      <c r="B298" t="s">
        <v>70</v>
      </c>
      <c r="D298" t="s">
        <v>71</v>
      </c>
      <c r="F298" t="s">
        <v>58</v>
      </c>
    </row>
    <row r="299" spans="1:6" x14ac:dyDescent="0.25">
      <c r="A299" t="s">
        <v>369</v>
      </c>
      <c r="B299" t="s">
        <v>70</v>
      </c>
      <c r="D299" t="s">
        <v>71</v>
      </c>
      <c r="F299" t="s">
        <v>58</v>
      </c>
    </row>
    <row r="300" spans="1:6" x14ac:dyDescent="0.25">
      <c r="A300" t="s">
        <v>370</v>
      </c>
      <c r="B300" t="s">
        <v>70</v>
      </c>
      <c r="D300" t="s">
        <v>71</v>
      </c>
      <c r="F300" t="s">
        <v>58</v>
      </c>
    </row>
    <row r="301" spans="1:6" x14ac:dyDescent="0.25">
      <c r="A301" t="s">
        <v>371</v>
      </c>
      <c r="B301" t="s">
        <v>70</v>
      </c>
      <c r="D301" t="s">
        <v>71</v>
      </c>
      <c r="F301">
        <v>21.11</v>
      </c>
    </row>
    <row r="302" spans="1:6" x14ac:dyDescent="0.25">
      <c r="A302" t="s">
        <v>372</v>
      </c>
      <c r="B302" t="s">
        <v>70</v>
      </c>
      <c r="D302" t="s">
        <v>71</v>
      </c>
      <c r="F302">
        <v>18.5</v>
      </c>
    </row>
    <row r="303" spans="1:6" x14ac:dyDescent="0.25">
      <c r="A303" t="s">
        <v>373</v>
      </c>
      <c r="B303" t="s">
        <v>70</v>
      </c>
      <c r="D303" t="s">
        <v>71</v>
      </c>
      <c r="F303">
        <v>17.41</v>
      </c>
    </row>
    <row r="304" spans="1:6" x14ac:dyDescent="0.25">
      <c r="A304" t="s">
        <v>374</v>
      </c>
      <c r="B304" t="s">
        <v>70</v>
      </c>
      <c r="D304" t="s">
        <v>71</v>
      </c>
      <c r="F304">
        <v>19.3</v>
      </c>
    </row>
    <row r="305" spans="1:6" x14ac:dyDescent="0.25">
      <c r="A305" t="s">
        <v>375</v>
      </c>
      <c r="B305" t="s">
        <v>70</v>
      </c>
      <c r="D305" t="s">
        <v>71</v>
      </c>
      <c r="F305">
        <v>16.5</v>
      </c>
    </row>
    <row r="306" spans="1:6" x14ac:dyDescent="0.25">
      <c r="A306" t="s">
        <v>376</v>
      </c>
      <c r="B306" t="s">
        <v>70</v>
      </c>
      <c r="D306" t="s">
        <v>71</v>
      </c>
      <c r="F306">
        <v>15.93</v>
      </c>
    </row>
    <row r="307" spans="1:6" x14ac:dyDescent="0.25">
      <c r="A307" t="s">
        <v>377</v>
      </c>
      <c r="B307" t="s">
        <v>70</v>
      </c>
      <c r="D307" t="s">
        <v>71</v>
      </c>
      <c r="F307">
        <v>18.66</v>
      </c>
    </row>
    <row r="308" spans="1:6" x14ac:dyDescent="0.25">
      <c r="A308" t="s">
        <v>378</v>
      </c>
      <c r="B308" t="s">
        <v>70</v>
      </c>
      <c r="D308" t="s">
        <v>71</v>
      </c>
      <c r="F308">
        <v>15.58</v>
      </c>
    </row>
    <row r="309" spans="1:6" x14ac:dyDescent="0.25">
      <c r="A309" t="s">
        <v>379</v>
      </c>
      <c r="B309" t="s">
        <v>70</v>
      </c>
      <c r="D309" t="s">
        <v>71</v>
      </c>
      <c r="F309">
        <v>14.33</v>
      </c>
    </row>
    <row r="310" spans="1:6" x14ac:dyDescent="0.25">
      <c r="A310" t="s">
        <v>380</v>
      </c>
      <c r="B310" t="s">
        <v>70</v>
      </c>
      <c r="D310" t="s">
        <v>71</v>
      </c>
      <c r="F310" t="s">
        <v>58</v>
      </c>
    </row>
    <row r="311" spans="1:6" x14ac:dyDescent="0.25">
      <c r="A311" t="s">
        <v>381</v>
      </c>
      <c r="B311" t="s">
        <v>70</v>
      </c>
      <c r="D311" t="s">
        <v>71</v>
      </c>
      <c r="F311" t="s">
        <v>58</v>
      </c>
    </row>
    <row r="312" spans="1:6" x14ac:dyDescent="0.25">
      <c r="A312" t="s">
        <v>382</v>
      </c>
      <c r="B312" t="s">
        <v>70</v>
      </c>
      <c r="D312" t="s">
        <v>71</v>
      </c>
      <c r="F312" t="s">
        <v>58</v>
      </c>
    </row>
    <row r="313" spans="1:6" x14ac:dyDescent="0.25">
      <c r="A313" t="s">
        <v>383</v>
      </c>
      <c r="B313" t="s">
        <v>70</v>
      </c>
      <c r="D313" t="s">
        <v>71</v>
      </c>
      <c r="F313">
        <v>34.03</v>
      </c>
    </row>
    <row r="314" spans="1:6" x14ac:dyDescent="0.25">
      <c r="A314" t="s">
        <v>384</v>
      </c>
      <c r="B314" t="s">
        <v>70</v>
      </c>
      <c r="D314" t="s">
        <v>71</v>
      </c>
      <c r="F314">
        <v>32</v>
      </c>
    </row>
    <row r="315" spans="1:6" x14ac:dyDescent="0.25">
      <c r="A315" t="s">
        <v>385</v>
      </c>
      <c r="B315" t="s">
        <v>70</v>
      </c>
      <c r="D315" t="s">
        <v>71</v>
      </c>
      <c r="F315">
        <v>26.8</v>
      </c>
    </row>
    <row r="316" spans="1:6" x14ac:dyDescent="0.25">
      <c r="A316" t="s">
        <v>386</v>
      </c>
      <c r="B316" t="s">
        <v>70</v>
      </c>
      <c r="D316" t="s">
        <v>71</v>
      </c>
      <c r="F316">
        <v>29.28</v>
      </c>
    </row>
    <row r="317" spans="1:6" x14ac:dyDescent="0.25">
      <c r="A317" t="s">
        <v>387</v>
      </c>
      <c r="B317" t="s">
        <v>70</v>
      </c>
      <c r="D317" t="s">
        <v>71</v>
      </c>
      <c r="F317">
        <v>28.21</v>
      </c>
    </row>
    <row r="318" spans="1:6" x14ac:dyDescent="0.25">
      <c r="A318" t="s">
        <v>388</v>
      </c>
      <c r="B318" t="s">
        <v>70</v>
      </c>
      <c r="D318" t="s">
        <v>71</v>
      </c>
      <c r="F318">
        <v>24.54</v>
      </c>
    </row>
    <row r="319" spans="1:6" x14ac:dyDescent="0.25">
      <c r="A319" t="s">
        <v>389</v>
      </c>
      <c r="B319" t="s">
        <v>70</v>
      </c>
      <c r="D319" t="s">
        <v>71</v>
      </c>
      <c r="F319">
        <v>37</v>
      </c>
    </row>
    <row r="320" spans="1:6" x14ac:dyDescent="0.25">
      <c r="A320" t="s">
        <v>390</v>
      </c>
      <c r="B320" t="s">
        <v>70</v>
      </c>
      <c r="D320" t="s">
        <v>71</v>
      </c>
      <c r="F320">
        <v>33.81</v>
      </c>
    </row>
    <row r="321" spans="1:6" x14ac:dyDescent="0.25">
      <c r="A321" t="s">
        <v>391</v>
      </c>
      <c r="B321" t="s">
        <v>70</v>
      </c>
      <c r="D321" t="s">
        <v>71</v>
      </c>
      <c r="F321">
        <v>30.96</v>
      </c>
    </row>
    <row r="322" spans="1:6" x14ac:dyDescent="0.25">
      <c r="A322" t="s">
        <v>392</v>
      </c>
      <c r="B322" t="s">
        <v>70</v>
      </c>
      <c r="D322" t="s">
        <v>71</v>
      </c>
      <c r="F322" t="s">
        <v>58</v>
      </c>
    </row>
    <row r="323" spans="1:6" x14ac:dyDescent="0.25">
      <c r="A323" t="s">
        <v>393</v>
      </c>
      <c r="B323" t="s">
        <v>70</v>
      </c>
      <c r="D323" t="s">
        <v>71</v>
      </c>
      <c r="F323" t="s">
        <v>58</v>
      </c>
    </row>
    <row r="324" spans="1:6" x14ac:dyDescent="0.25">
      <c r="A324" t="s">
        <v>394</v>
      </c>
      <c r="B324" t="s">
        <v>70</v>
      </c>
      <c r="D324" t="s">
        <v>71</v>
      </c>
      <c r="F324" t="s">
        <v>58</v>
      </c>
    </row>
    <row r="325" spans="1:6" x14ac:dyDescent="0.25">
      <c r="A325" t="s">
        <v>395</v>
      </c>
      <c r="B325" t="s">
        <v>70</v>
      </c>
      <c r="D325" t="s">
        <v>71</v>
      </c>
      <c r="F325">
        <v>21.58</v>
      </c>
    </row>
    <row r="326" spans="1:6" x14ac:dyDescent="0.25">
      <c r="A326" t="s">
        <v>396</v>
      </c>
      <c r="B326" t="s">
        <v>70</v>
      </c>
      <c r="D326" t="s">
        <v>71</v>
      </c>
      <c r="F326">
        <v>19.25</v>
      </c>
    </row>
    <row r="327" spans="1:6" x14ac:dyDescent="0.25">
      <c r="A327" t="s">
        <v>397</v>
      </c>
      <c r="B327" t="s">
        <v>70</v>
      </c>
      <c r="D327" t="s">
        <v>71</v>
      </c>
      <c r="F327">
        <v>18</v>
      </c>
    </row>
    <row r="328" spans="1:6" x14ac:dyDescent="0.25">
      <c r="A328" t="s">
        <v>398</v>
      </c>
      <c r="B328" t="s">
        <v>70</v>
      </c>
      <c r="D328" t="s">
        <v>71</v>
      </c>
      <c r="F328">
        <v>18.059999999999999</v>
      </c>
    </row>
    <row r="329" spans="1:6" x14ac:dyDescent="0.25">
      <c r="A329" t="s">
        <v>399</v>
      </c>
      <c r="B329" t="s">
        <v>70</v>
      </c>
      <c r="D329" t="s">
        <v>71</v>
      </c>
      <c r="F329">
        <v>15.6</v>
      </c>
    </row>
    <row r="330" spans="1:6" x14ac:dyDescent="0.25">
      <c r="A330" t="s">
        <v>400</v>
      </c>
      <c r="B330" t="s">
        <v>70</v>
      </c>
      <c r="D330" t="s">
        <v>71</v>
      </c>
      <c r="F330">
        <v>14.51</v>
      </c>
    </row>
    <row r="331" spans="1:6" x14ac:dyDescent="0.25">
      <c r="A331" t="s">
        <v>401</v>
      </c>
      <c r="B331" t="s">
        <v>70</v>
      </c>
      <c r="D331" t="s">
        <v>71</v>
      </c>
      <c r="F331">
        <v>21.7</v>
      </c>
    </row>
    <row r="332" spans="1:6" x14ac:dyDescent="0.25">
      <c r="A332" t="s">
        <v>402</v>
      </c>
      <c r="B332" t="s">
        <v>70</v>
      </c>
      <c r="D332" t="s">
        <v>71</v>
      </c>
      <c r="F332">
        <v>19.68</v>
      </c>
    </row>
    <row r="333" spans="1:6" x14ac:dyDescent="0.25">
      <c r="A333" t="s">
        <v>403</v>
      </c>
      <c r="B333" t="s">
        <v>70</v>
      </c>
      <c r="D333" t="s">
        <v>71</v>
      </c>
      <c r="F333">
        <v>18.48</v>
      </c>
    </row>
    <row r="334" spans="1:6" x14ac:dyDescent="0.25">
      <c r="A334" t="s">
        <v>404</v>
      </c>
      <c r="B334" t="s">
        <v>70</v>
      </c>
      <c r="D334" t="s">
        <v>71</v>
      </c>
      <c r="F334" t="s">
        <v>58</v>
      </c>
    </row>
    <row r="335" spans="1:6" x14ac:dyDescent="0.25">
      <c r="A335" t="s">
        <v>405</v>
      </c>
      <c r="B335" t="s">
        <v>70</v>
      </c>
      <c r="D335" t="s">
        <v>71</v>
      </c>
      <c r="F335" t="s">
        <v>58</v>
      </c>
    </row>
    <row r="336" spans="1:6" x14ac:dyDescent="0.25">
      <c r="A336" t="s">
        <v>406</v>
      </c>
      <c r="B336" t="s">
        <v>70</v>
      </c>
      <c r="D336" t="s">
        <v>71</v>
      </c>
      <c r="F336" t="s">
        <v>58</v>
      </c>
    </row>
    <row r="337" spans="1:6" x14ac:dyDescent="0.25">
      <c r="A337" t="s">
        <v>407</v>
      </c>
      <c r="B337" t="s">
        <v>70</v>
      </c>
      <c r="D337" t="s">
        <v>71</v>
      </c>
      <c r="F337" t="s">
        <v>58</v>
      </c>
    </row>
    <row r="338" spans="1:6" x14ac:dyDescent="0.25">
      <c r="A338" t="s">
        <v>408</v>
      </c>
      <c r="B338" t="s">
        <v>70</v>
      </c>
      <c r="D338" t="s">
        <v>71</v>
      </c>
      <c r="F338" t="s">
        <v>58</v>
      </c>
    </row>
    <row r="339" spans="1:6" x14ac:dyDescent="0.25">
      <c r="A339" t="s">
        <v>409</v>
      </c>
      <c r="B339" t="s">
        <v>70</v>
      </c>
      <c r="D339" t="s">
        <v>71</v>
      </c>
      <c r="F339">
        <v>31.74</v>
      </c>
    </row>
    <row r="340" spans="1:6" x14ac:dyDescent="0.25">
      <c r="A340" t="s">
        <v>410</v>
      </c>
      <c r="B340" t="s">
        <v>70</v>
      </c>
      <c r="D340" t="s">
        <v>71</v>
      </c>
      <c r="F340">
        <v>35.11</v>
      </c>
    </row>
    <row r="341" spans="1:6" x14ac:dyDescent="0.25">
      <c r="A341" t="s">
        <v>411</v>
      </c>
      <c r="B341" t="s">
        <v>70</v>
      </c>
      <c r="D341" t="s">
        <v>71</v>
      </c>
      <c r="F341">
        <v>34.94</v>
      </c>
    </row>
    <row r="342" spans="1:6" x14ac:dyDescent="0.25">
      <c r="A342" t="s">
        <v>412</v>
      </c>
      <c r="B342" t="s">
        <v>70</v>
      </c>
      <c r="D342" t="s">
        <v>71</v>
      </c>
      <c r="F342">
        <v>30.04</v>
      </c>
    </row>
    <row r="343" spans="1:6" x14ac:dyDescent="0.25">
      <c r="A343" t="s">
        <v>413</v>
      </c>
      <c r="B343" t="s">
        <v>70</v>
      </c>
      <c r="D343" t="s">
        <v>71</v>
      </c>
      <c r="F343">
        <v>30.14</v>
      </c>
    </row>
    <row r="344" spans="1:6" x14ac:dyDescent="0.25">
      <c r="A344" t="s">
        <v>414</v>
      </c>
      <c r="B344" t="s">
        <v>70</v>
      </c>
      <c r="D344" t="s">
        <v>71</v>
      </c>
      <c r="F344">
        <v>28.26</v>
      </c>
    </row>
    <row r="345" spans="1:6" x14ac:dyDescent="0.25">
      <c r="A345" t="s">
        <v>415</v>
      </c>
      <c r="B345" t="s">
        <v>70</v>
      </c>
      <c r="D345" t="s">
        <v>71</v>
      </c>
      <c r="F345">
        <v>24.61</v>
      </c>
    </row>
    <row r="346" spans="1:6" x14ac:dyDescent="0.25">
      <c r="A346" t="s">
        <v>416</v>
      </c>
      <c r="B346" t="s">
        <v>70</v>
      </c>
      <c r="D346" t="s">
        <v>71</v>
      </c>
      <c r="F346" t="s">
        <v>58</v>
      </c>
    </row>
    <row r="347" spans="1:6" x14ac:dyDescent="0.25">
      <c r="A347" t="s">
        <v>417</v>
      </c>
      <c r="B347" t="s">
        <v>70</v>
      </c>
      <c r="D347" t="s">
        <v>71</v>
      </c>
      <c r="F347" t="s">
        <v>58</v>
      </c>
    </row>
    <row r="348" spans="1:6" x14ac:dyDescent="0.25">
      <c r="A348" t="s">
        <v>418</v>
      </c>
      <c r="B348" t="s">
        <v>70</v>
      </c>
      <c r="D348" t="s">
        <v>71</v>
      </c>
      <c r="F348" t="s">
        <v>58</v>
      </c>
    </row>
    <row r="349" spans="1:6" x14ac:dyDescent="0.25">
      <c r="A349" t="s">
        <v>419</v>
      </c>
      <c r="B349" t="s">
        <v>70</v>
      </c>
      <c r="D349" t="s">
        <v>71</v>
      </c>
      <c r="F349">
        <v>20.52</v>
      </c>
    </row>
    <row r="350" spans="1:6" x14ac:dyDescent="0.25">
      <c r="A350" t="s">
        <v>420</v>
      </c>
      <c r="B350" t="s">
        <v>70</v>
      </c>
      <c r="D350" t="s">
        <v>71</v>
      </c>
      <c r="F350">
        <v>18.11</v>
      </c>
    </row>
    <row r="351" spans="1:6" x14ac:dyDescent="0.25">
      <c r="A351" t="s">
        <v>421</v>
      </c>
      <c r="B351" t="s">
        <v>70</v>
      </c>
      <c r="D351" t="s">
        <v>71</v>
      </c>
      <c r="F351">
        <v>16.670000000000002</v>
      </c>
    </row>
    <row r="352" spans="1:6" x14ac:dyDescent="0.25">
      <c r="A352" t="s">
        <v>422</v>
      </c>
      <c r="B352" t="s">
        <v>70</v>
      </c>
      <c r="D352" t="s">
        <v>71</v>
      </c>
      <c r="F352">
        <v>17.12</v>
      </c>
    </row>
    <row r="353" spans="1:6" x14ac:dyDescent="0.25">
      <c r="A353" t="s">
        <v>423</v>
      </c>
      <c r="B353" t="s">
        <v>70</v>
      </c>
      <c r="D353" t="s">
        <v>71</v>
      </c>
      <c r="F353">
        <v>15.03</v>
      </c>
    </row>
    <row r="354" spans="1:6" x14ac:dyDescent="0.25">
      <c r="A354" t="s">
        <v>424</v>
      </c>
      <c r="B354" t="s">
        <v>70</v>
      </c>
      <c r="D354" t="s">
        <v>71</v>
      </c>
      <c r="F354">
        <v>14.89</v>
      </c>
    </row>
    <row r="355" spans="1:6" x14ac:dyDescent="0.25">
      <c r="A355" t="s">
        <v>425</v>
      </c>
      <c r="B355" t="s">
        <v>70</v>
      </c>
      <c r="D355" t="s">
        <v>71</v>
      </c>
      <c r="F355">
        <v>20.05</v>
      </c>
    </row>
    <row r="356" spans="1:6" x14ac:dyDescent="0.25">
      <c r="A356" t="s">
        <v>426</v>
      </c>
      <c r="B356" t="s">
        <v>70</v>
      </c>
      <c r="D356" t="s">
        <v>71</v>
      </c>
      <c r="F356">
        <v>17.73</v>
      </c>
    </row>
    <row r="357" spans="1:6" x14ac:dyDescent="0.25">
      <c r="A357" t="s">
        <v>427</v>
      </c>
      <c r="B357" t="s">
        <v>70</v>
      </c>
      <c r="D357" t="s">
        <v>71</v>
      </c>
      <c r="F357">
        <v>16.77</v>
      </c>
    </row>
    <row r="358" spans="1:6" x14ac:dyDescent="0.25">
      <c r="A358" t="s">
        <v>428</v>
      </c>
      <c r="B358" t="s">
        <v>70</v>
      </c>
      <c r="D358" t="s">
        <v>71</v>
      </c>
      <c r="F358" t="s">
        <v>58</v>
      </c>
    </row>
    <row r="359" spans="1:6" x14ac:dyDescent="0.25">
      <c r="A359" t="s">
        <v>429</v>
      </c>
      <c r="B359" t="s">
        <v>70</v>
      </c>
      <c r="D359" t="s">
        <v>71</v>
      </c>
      <c r="F359" t="s">
        <v>58</v>
      </c>
    </row>
    <row r="360" spans="1:6" x14ac:dyDescent="0.25">
      <c r="A360" t="s">
        <v>430</v>
      </c>
      <c r="B360" t="s">
        <v>70</v>
      </c>
      <c r="D360" t="s">
        <v>71</v>
      </c>
      <c r="F360" t="s">
        <v>58</v>
      </c>
    </row>
    <row r="361" spans="1:6" x14ac:dyDescent="0.25">
      <c r="A361" t="s">
        <v>431</v>
      </c>
      <c r="B361" t="s">
        <v>70</v>
      </c>
      <c r="D361" t="s">
        <v>71</v>
      </c>
      <c r="F361" t="s">
        <v>58</v>
      </c>
    </row>
    <row r="362" spans="1:6" x14ac:dyDescent="0.25">
      <c r="A362" t="s">
        <v>432</v>
      </c>
      <c r="B362" t="s">
        <v>70</v>
      </c>
      <c r="D362" t="s">
        <v>71</v>
      </c>
      <c r="F362">
        <v>34.6</v>
      </c>
    </row>
    <row r="363" spans="1:6" x14ac:dyDescent="0.25">
      <c r="A363" t="s">
        <v>433</v>
      </c>
      <c r="B363" t="s">
        <v>70</v>
      </c>
      <c r="D363" t="s">
        <v>71</v>
      </c>
      <c r="F363">
        <v>29.59</v>
      </c>
    </row>
    <row r="364" spans="1:6" x14ac:dyDescent="0.25">
      <c r="A364" t="s">
        <v>434</v>
      </c>
      <c r="B364" t="s">
        <v>70</v>
      </c>
      <c r="D364" t="s">
        <v>71</v>
      </c>
      <c r="F364">
        <v>27.67</v>
      </c>
    </row>
    <row r="365" spans="1:6" x14ac:dyDescent="0.25">
      <c r="A365" t="s">
        <v>435</v>
      </c>
      <c r="B365" t="s">
        <v>70</v>
      </c>
      <c r="D365" t="s">
        <v>71</v>
      </c>
      <c r="F365">
        <v>26.1</v>
      </c>
    </row>
    <row r="366" spans="1:6" x14ac:dyDescent="0.25">
      <c r="A366" t="s">
        <v>436</v>
      </c>
      <c r="B366" t="s">
        <v>70</v>
      </c>
      <c r="D366" t="s">
        <v>71</v>
      </c>
      <c r="F366">
        <v>22.08</v>
      </c>
    </row>
    <row r="367" spans="1:6" x14ac:dyDescent="0.25">
      <c r="A367" t="s">
        <v>437</v>
      </c>
      <c r="B367" t="s">
        <v>70</v>
      </c>
      <c r="D367" t="s">
        <v>71</v>
      </c>
      <c r="F367">
        <v>33.67</v>
      </c>
    </row>
    <row r="368" spans="1:6" x14ac:dyDescent="0.25">
      <c r="A368" t="s">
        <v>438</v>
      </c>
      <c r="B368" t="s">
        <v>70</v>
      </c>
      <c r="D368" t="s">
        <v>71</v>
      </c>
      <c r="F368">
        <v>33.36</v>
      </c>
    </row>
    <row r="369" spans="1:6" x14ac:dyDescent="0.25">
      <c r="A369" t="s">
        <v>439</v>
      </c>
      <c r="B369" t="s">
        <v>70</v>
      </c>
      <c r="D369" t="s">
        <v>71</v>
      </c>
      <c r="F369">
        <v>30.26</v>
      </c>
    </row>
    <row r="370" spans="1:6" x14ac:dyDescent="0.25">
      <c r="A370" t="s">
        <v>440</v>
      </c>
      <c r="B370" t="s">
        <v>70</v>
      </c>
      <c r="D370" t="s">
        <v>71</v>
      </c>
      <c r="F370" t="s">
        <v>58</v>
      </c>
    </row>
    <row r="371" spans="1:6" x14ac:dyDescent="0.25">
      <c r="A371" t="s">
        <v>441</v>
      </c>
      <c r="B371" t="s">
        <v>70</v>
      </c>
      <c r="D371" t="s">
        <v>71</v>
      </c>
      <c r="F371" t="s">
        <v>58</v>
      </c>
    </row>
    <row r="372" spans="1:6" x14ac:dyDescent="0.25">
      <c r="A372" t="s">
        <v>442</v>
      </c>
      <c r="B372" t="s">
        <v>70</v>
      </c>
      <c r="D372" t="s">
        <v>71</v>
      </c>
      <c r="F372" t="s">
        <v>58</v>
      </c>
    </row>
    <row r="373" spans="1:6" x14ac:dyDescent="0.25">
      <c r="A373" t="s">
        <v>443</v>
      </c>
      <c r="B373" t="s">
        <v>70</v>
      </c>
      <c r="D373" t="s">
        <v>71</v>
      </c>
      <c r="F373">
        <v>21.63</v>
      </c>
    </row>
    <row r="374" spans="1:6" x14ac:dyDescent="0.25">
      <c r="A374" t="s">
        <v>444</v>
      </c>
      <c r="B374" t="s">
        <v>70</v>
      </c>
      <c r="D374" t="s">
        <v>71</v>
      </c>
      <c r="F374">
        <v>18.78</v>
      </c>
    </row>
    <row r="375" spans="1:6" x14ac:dyDescent="0.25">
      <c r="A375" t="s">
        <v>445</v>
      </c>
      <c r="B375" t="s">
        <v>70</v>
      </c>
      <c r="D375" t="s">
        <v>71</v>
      </c>
      <c r="F375">
        <v>17.39</v>
      </c>
    </row>
    <row r="376" spans="1:6" x14ac:dyDescent="0.25">
      <c r="A376" t="s">
        <v>446</v>
      </c>
      <c r="B376" t="s">
        <v>70</v>
      </c>
      <c r="D376" t="s">
        <v>71</v>
      </c>
      <c r="F376">
        <v>18.170000000000002</v>
      </c>
    </row>
    <row r="377" spans="1:6" x14ac:dyDescent="0.25">
      <c r="A377" t="s">
        <v>447</v>
      </c>
      <c r="B377" t="s">
        <v>70</v>
      </c>
      <c r="D377" t="s">
        <v>71</v>
      </c>
      <c r="F377">
        <v>15.59</v>
      </c>
    </row>
    <row r="378" spans="1:6" x14ac:dyDescent="0.25">
      <c r="A378" t="s">
        <v>448</v>
      </c>
      <c r="B378" t="s">
        <v>70</v>
      </c>
      <c r="D378" t="s">
        <v>71</v>
      </c>
      <c r="F378">
        <v>15.47</v>
      </c>
    </row>
    <row r="379" spans="1:6" x14ac:dyDescent="0.25">
      <c r="A379" t="s">
        <v>449</v>
      </c>
      <c r="B379" t="s">
        <v>70</v>
      </c>
      <c r="D379" t="s">
        <v>71</v>
      </c>
      <c r="F379">
        <v>19.66</v>
      </c>
    </row>
    <row r="380" spans="1:6" x14ac:dyDescent="0.25">
      <c r="A380" t="s">
        <v>450</v>
      </c>
      <c r="B380" t="s">
        <v>70</v>
      </c>
      <c r="D380" t="s">
        <v>71</v>
      </c>
      <c r="F380">
        <v>17.54</v>
      </c>
    </row>
    <row r="381" spans="1:6" x14ac:dyDescent="0.25">
      <c r="A381" t="s">
        <v>451</v>
      </c>
      <c r="B381" t="s">
        <v>70</v>
      </c>
      <c r="D381" t="s">
        <v>71</v>
      </c>
      <c r="F381">
        <v>17.53</v>
      </c>
    </row>
    <row r="382" spans="1:6" x14ac:dyDescent="0.25">
      <c r="A382" t="s">
        <v>452</v>
      </c>
      <c r="B382" t="s">
        <v>70</v>
      </c>
      <c r="D382" t="s">
        <v>71</v>
      </c>
      <c r="F382" t="s">
        <v>58</v>
      </c>
    </row>
    <row r="383" spans="1:6" x14ac:dyDescent="0.25">
      <c r="A383" t="s">
        <v>453</v>
      </c>
      <c r="B383" t="s">
        <v>70</v>
      </c>
      <c r="D383" t="s">
        <v>71</v>
      </c>
      <c r="F383" t="s">
        <v>58</v>
      </c>
    </row>
    <row r="384" spans="1:6" x14ac:dyDescent="0.25">
      <c r="A384" t="s">
        <v>454</v>
      </c>
      <c r="B384" t="s">
        <v>70</v>
      </c>
      <c r="D384" t="s">
        <v>71</v>
      </c>
      <c r="F384"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51B2F-0C0F-402F-81E5-E2DC1D459999}">
  <dimension ref="A2:AI386"/>
  <sheetViews>
    <sheetView topLeftCell="A39" zoomScale="85" zoomScaleNormal="85" workbookViewId="0">
      <selection activeCell="I57" sqref="I57"/>
    </sheetView>
  </sheetViews>
  <sheetFormatPr defaultRowHeight="15" x14ac:dyDescent="0.25"/>
  <sheetData>
    <row r="2" spans="1:35" ht="15.75" thickBot="1" x14ac:dyDescent="0.3">
      <c r="A2" t="s">
        <v>51</v>
      </c>
      <c r="B2" t="s">
        <v>52</v>
      </c>
      <c r="C2" t="s">
        <v>53</v>
      </c>
      <c r="D2" t="s">
        <v>54</v>
      </c>
      <c r="F2" t="s">
        <v>55</v>
      </c>
      <c r="G2" s="41" t="s">
        <v>56</v>
      </c>
      <c r="H2" s="41" t="s">
        <v>462</v>
      </c>
      <c r="I2" s="41" t="s">
        <v>463</v>
      </c>
    </row>
    <row r="3" spans="1:35" ht="15.75" thickBot="1" x14ac:dyDescent="0.3">
      <c r="A3" t="s">
        <v>3</v>
      </c>
      <c r="B3">
        <v>1</v>
      </c>
      <c r="C3">
        <v>16.68</v>
      </c>
      <c r="E3" s="9" t="s">
        <v>4</v>
      </c>
      <c r="F3">
        <f t="shared" ref="F3:F18" ca="1" si="0">IF(AVERAGE(K24:M24)&lt;$M$22,AVERAGE(K24:M24),"NA")</f>
        <v>15.266666666666666</v>
      </c>
      <c r="G3" s="41">
        <f t="shared" ref="G3:G34" ca="1" si="1">IF(ISNUMBER(F3)=TRUE,10^((F3-$L$53)/$L$52),0)</f>
        <v>364968.03414504568</v>
      </c>
      <c r="H3" s="41"/>
      <c r="I3" s="41"/>
      <c r="K3" s="4">
        <v>1</v>
      </c>
      <c r="L3" s="5">
        <v>2</v>
      </c>
      <c r="M3" s="6">
        <v>3</v>
      </c>
      <c r="N3" s="7">
        <v>4</v>
      </c>
      <c r="O3" s="5">
        <v>5</v>
      </c>
      <c r="P3" s="6">
        <v>6</v>
      </c>
      <c r="Q3" s="4">
        <v>7</v>
      </c>
      <c r="R3" s="5">
        <v>8</v>
      </c>
      <c r="S3" s="6">
        <v>9</v>
      </c>
      <c r="T3" s="4">
        <v>10</v>
      </c>
      <c r="U3" s="5">
        <v>11</v>
      </c>
      <c r="V3" s="6">
        <v>12</v>
      </c>
      <c r="W3" s="4">
        <v>13</v>
      </c>
      <c r="X3" s="5">
        <v>14</v>
      </c>
      <c r="Y3" s="6">
        <v>15</v>
      </c>
      <c r="Z3" s="4">
        <v>16</v>
      </c>
      <c r="AA3" s="5">
        <v>17</v>
      </c>
      <c r="AB3" s="6">
        <v>18</v>
      </c>
      <c r="AC3" s="4">
        <v>19</v>
      </c>
      <c r="AD3" s="5">
        <v>20</v>
      </c>
      <c r="AE3" s="6">
        <v>21</v>
      </c>
      <c r="AF3" s="4">
        <v>22</v>
      </c>
      <c r="AG3" s="5">
        <v>23</v>
      </c>
      <c r="AH3" s="6">
        <v>24</v>
      </c>
    </row>
    <row r="4" spans="1:35" x14ac:dyDescent="0.25">
      <c r="A4" t="s">
        <v>57</v>
      </c>
      <c r="B4">
        <v>2</v>
      </c>
      <c r="C4">
        <v>15.42</v>
      </c>
      <c r="E4" s="9" t="s">
        <v>6</v>
      </c>
      <c r="F4">
        <f t="shared" ca="1" si="0"/>
        <v>19.286666666666665</v>
      </c>
      <c r="G4" s="41">
        <f t="shared" ca="1" si="1"/>
        <v>29228.065882038005</v>
      </c>
      <c r="H4" s="41"/>
      <c r="I4" s="41"/>
      <c r="J4" s="8" t="s">
        <v>3</v>
      </c>
      <c r="K4" s="9" t="s">
        <v>4</v>
      </c>
      <c r="L4" s="10" t="s">
        <v>4</v>
      </c>
      <c r="M4" s="11" t="s">
        <v>4</v>
      </c>
      <c r="N4" s="30">
        <v>9</v>
      </c>
      <c r="O4" s="30">
        <v>9</v>
      </c>
      <c r="P4" s="30">
        <v>9</v>
      </c>
      <c r="Q4" s="31">
        <v>25</v>
      </c>
      <c r="R4" s="31">
        <v>25</v>
      </c>
      <c r="S4" s="31">
        <v>25</v>
      </c>
      <c r="T4" s="31"/>
      <c r="U4" s="31"/>
      <c r="V4" s="31"/>
      <c r="W4" s="12" t="s">
        <v>4</v>
      </c>
      <c r="X4" s="12" t="s">
        <v>4</v>
      </c>
      <c r="Y4" s="32" t="s">
        <v>4</v>
      </c>
      <c r="Z4" s="12">
        <v>9</v>
      </c>
      <c r="AA4" s="12">
        <v>9</v>
      </c>
      <c r="AB4" s="12">
        <v>9</v>
      </c>
      <c r="AC4" s="12">
        <v>25</v>
      </c>
      <c r="AD4" s="12">
        <v>25</v>
      </c>
      <c r="AE4" s="12">
        <v>25</v>
      </c>
      <c r="AF4" s="12"/>
      <c r="AG4" s="12"/>
      <c r="AH4" s="12"/>
      <c r="AI4" s="13" t="s">
        <v>3</v>
      </c>
    </row>
    <row r="5" spans="1:35" x14ac:dyDescent="0.25">
      <c r="A5" t="s">
        <v>57</v>
      </c>
      <c r="B5">
        <v>3</v>
      </c>
      <c r="C5">
        <v>13.7</v>
      </c>
      <c r="E5" s="9" t="s">
        <v>8</v>
      </c>
      <c r="F5">
        <f t="shared" ca="1" si="0"/>
        <v>23.210000000000004</v>
      </c>
      <c r="G5" s="41">
        <f t="shared" ca="1" si="1"/>
        <v>2487.2025497957352</v>
      </c>
      <c r="H5" s="41"/>
      <c r="I5" s="41"/>
      <c r="J5" s="14" t="s">
        <v>5</v>
      </c>
      <c r="K5" s="9" t="s">
        <v>6</v>
      </c>
      <c r="L5" s="10" t="s">
        <v>6</v>
      </c>
      <c r="M5" s="11" t="s">
        <v>6</v>
      </c>
      <c r="N5" s="31">
        <v>10</v>
      </c>
      <c r="O5" s="31">
        <v>10</v>
      </c>
      <c r="P5" s="31">
        <v>10</v>
      </c>
      <c r="Q5" s="31">
        <v>26</v>
      </c>
      <c r="R5" s="31">
        <v>26</v>
      </c>
      <c r="S5" s="31">
        <v>26</v>
      </c>
      <c r="T5" s="31"/>
      <c r="U5" s="31"/>
      <c r="V5" s="31"/>
      <c r="W5" s="12" t="s">
        <v>6</v>
      </c>
      <c r="X5" s="12" t="s">
        <v>6</v>
      </c>
      <c r="Y5" s="32" t="s">
        <v>6</v>
      </c>
      <c r="Z5" s="12">
        <v>10</v>
      </c>
      <c r="AA5" s="12">
        <v>10</v>
      </c>
      <c r="AB5" s="12">
        <v>10</v>
      </c>
      <c r="AC5" s="12">
        <v>26</v>
      </c>
      <c r="AD5" s="12">
        <v>26</v>
      </c>
      <c r="AE5" s="12">
        <v>26</v>
      </c>
      <c r="AF5" s="12"/>
      <c r="AG5" s="12"/>
      <c r="AH5" s="12"/>
      <c r="AI5" s="15" t="s">
        <v>5</v>
      </c>
    </row>
    <row r="6" spans="1:35" x14ac:dyDescent="0.25">
      <c r="A6" t="s">
        <v>3</v>
      </c>
      <c r="B6">
        <v>4</v>
      </c>
      <c r="C6">
        <v>35.450000000000003</v>
      </c>
      <c r="E6" s="9" t="s">
        <v>10</v>
      </c>
      <c r="F6">
        <f t="shared" ca="1" si="0"/>
        <v>26.746666666666666</v>
      </c>
      <c r="G6" s="41">
        <f t="shared" ca="1" si="1"/>
        <v>269.82708416402068</v>
      </c>
      <c r="H6" s="41"/>
      <c r="I6" s="41"/>
      <c r="J6" s="14" t="s">
        <v>7</v>
      </c>
      <c r="K6" s="9" t="s">
        <v>8</v>
      </c>
      <c r="L6" s="10" t="s">
        <v>8</v>
      </c>
      <c r="M6" s="11" t="s">
        <v>8</v>
      </c>
      <c r="N6" s="30">
        <v>11</v>
      </c>
      <c r="O6" s="30">
        <v>11</v>
      </c>
      <c r="P6" s="30">
        <v>11</v>
      </c>
      <c r="Q6" s="31">
        <v>27</v>
      </c>
      <c r="R6" s="31">
        <v>27</v>
      </c>
      <c r="S6" s="31">
        <v>27</v>
      </c>
      <c r="T6" s="31"/>
      <c r="U6" s="31"/>
      <c r="V6" s="31"/>
      <c r="W6" s="12" t="s">
        <v>8</v>
      </c>
      <c r="X6" s="12" t="s">
        <v>8</v>
      </c>
      <c r="Y6" s="32" t="s">
        <v>8</v>
      </c>
      <c r="Z6" s="12">
        <v>11</v>
      </c>
      <c r="AA6" s="12">
        <v>11</v>
      </c>
      <c r="AB6" s="12">
        <v>11</v>
      </c>
      <c r="AC6" s="12">
        <v>27</v>
      </c>
      <c r="AD6" s="12">
        <v>27</v>
      </c>
      <c r="AE6" s="12">
        <v>27</v>
      </c>
      <c r="AF6" s="12"/>
      <c r="AG6" s="12"/>
      <c r="AH6" s="12"/>
      <c r="AI6" s="15" t="s">
        <v>7</v>
      </c>
    </row>
    <row r="7" spans="1:35" x14ac:dyDescent="0.25">
      <c r="A7" t="s">
        <v>3</v>
      </c>
      <c r="B7">
        <v>5</v>
      </c>
      <c r="C7">
        <v>33.590000000000003</v>
      </c>
      <c r="E7" s="9" t="s">
        <v>12</v>
      </c>
      <c r="F7" t="str">
        <f t="shared" ca="1" si="0"/>
        <v>NA</v>
      </c>
      <c r="G7" s="41">
        <f t="shared" ca="1" si="1"/>
        <v>0</v>
      </c>
      <c r="H7" s="41"/>
      <c r="I7" s="41"/>
      <c r="J7" s="14" t="s">
        <v>9</v>
      </c>
      <c r="K7" s="9" t="s">
        <v>10</v>
      </c>
      <c r="L7" s="10" t="s">
        <v>10</v>
      </c>
      <c r="M7" s="11" t="s">
        <v>10</v>
      </c>
      <c r="N7" s="31">
        <v>12</v>
      </c>
      <c r="O7" s="31">
        <v>12</v>
      </c>
      <c r="P7" s="31">
        <v>12</v>
      </c>
      <c r="Q7" s="31">
        <v>28</v>
      </c>
      <c r="R7" s="31">
        <v>28</v>
      </c>
      <c r="S7" s="31">
        <v>28</v>
      </c>
      <c r="T7" s="31"/>
      <c r="U7" s="31"/>
      <c r="V7" s="31"/>
      <c r="W7" s="12" t="s">
        <v>10</v>
      </c>
      <c r="X7" s="12" t="s">
        <v>10</v>
      </c>
      <c r="Y7" s="32" t="s">
        <v>10</v>
      </c>
      <c r="Z7" s="12">
        <v>12</v>
      </c>
      <c r="AA7" s="12">
        <v>12</v>
      </c>
      <c r="AB7" s="12">
        <v>12</v>
      </c>
      <c r="AC7" s="12">
        <v>28</v>
      </c>
      <c r="AD7" s="12">
        <v>28</v>
      </c>
      <c r="AE7" s="12">
        <v>28</v>
      </c>
      <c r="AF7" s="12"/>
      <c r="AG7" s="12"/>
      <c r="AH7" s="12"/>
      <c r="AI7" s="15" t="s">
        <v>9</v>
      </c>
    </row>
    <row r="8" spans="1:35" x14ac:dyDescent="0.25">
      <c r="A8" t="s">
        <v>57</v>
      </c>
      <c r="B8">
        <v>6</v>
      </c>
      <c r="C8">
        <v>29.75</v>
      </c>
      <c r="E8" s="9" t="s">
        <v>14</v>
      </c>
      <c r="F8" t="str">
        <f t="shared" ca="1" si="0"/>
        <v>NA</v>
      </c>
      <c r="G8" s="41">
        <f t="shared" ca="1" si="1"/>
        <v>0</v>
      </c>
      <c r="H8" s="41"/>
      <c r="I8" s="41"/>
      <c r="J8" s="14" t="s">
        <v>11</v>
      </c>
      <c r="K8" s="9" t="s">
        <v>12</v>
      </c>
      <c r="L8" s="10" t="s">
        <v>12</v>
      </c>
      <c r="M8" s="11" t="s">
        <v>12</v>
      </c>
      <c r="N8" s="30">
        <v>13</v>
      </c>
      <c r="O8" s="30">
        <v>13</v>
      </c>
      <c r="P8" s="30">
        <v>13</v>
      </c>
      <c r="Q8" s="31">
        <v>29</v>
      </c>
      <c r="R8" s="31">
        <v>29</v>
      </c>
      <c r="S8" s="31">
        <v>29</v>
      </c>
      <c r="T8" s="31"/>
      <c r="U8" s="31"/>
      <c r="V8" s="31"/>
      <c r="W8" s="12" t="s">
        <v>12</v>
      </c>
      <c r="X8" s="12" t="s">
        <v>12</v>
      </c>
      <c r="Y8" s="32" t="s">
        <v>12</v>
      </c>
      <c r="Z8" s="12">
        <v>13</v>
      </c>
      <c r="AA8" s="12">
        <v>13</v>
      </c>
      <c r="AB8" s="12">
        <v>13</v>
      </c>
      <c r="AC8" s="12">
        <v>29</v>
      </c>
      <c r="AD8" s="12">
        <v>29</v>
      </c>
      <c r="AE8" s="12">
        <v>29</v>
      </c>
      <c r="AF8" s="12"/>
      <c r="AG8" s="12"/>
      <c r="AH8" s="12"/>
      <c r="AI8" s="15" t="s">
        <v>11</v>
      </c>
    </row>
    <row r="9" spans="1:35" x14ac:dyDescent="0.25">
      <c r="A9" t="s">
        <v>57</v>
      </c>
      <c r="B9">
        <v>7</v>
      </c>
      <c r="C9">
        <v>30.54</v>
      </c>
      <c r="E9" s="9" t="s">
        <v>16</v>
      </c>
      <c r="F9" t="e">
        <f t="shared" ca="1" si="0"/>
        <v>#DIV/0!</v>
      </c>
      <c r="G9" s="41">
        <f t="shared" ca="1" si="1"/>
        <v>0</v>
      </c>
      <c r="H9" s="41"/>
      <c r="I9" s="41"/>
      <c r="J9" s="14" t="s">
        <v>13</v>
      </c>
      <c r="K9" s="9" t="s">
        <v>14</v>
      </c>
      <c r="L9" s="10" t="s">
        <v>14</v>
      </c>
      <c r="M9" s="11" t="s">
        <v>14</v>
      </c>
      <c r="N9" s="31">
        <v>14</v>
      </c>
      <c r="O9" s="31">
        <v>14</v>
      </c>
      <c r="P9" s="31">
        <v>14</v>
      </c>
      <c r="Q9" s="31">
        <v>30</v>
      </c>
      <c r="R9" s="31">
        <v>30</v>
      </c>
      <c r="S9" s="31">
        <v>30</v>
      </c>
      <c r="T9" s="31"/>
      <c r="U9" s="31"/>
      <c r="V9" s="31"/>
      <c r="W9" s="12" t="s">
        <v>14</v>
      </c>
      <c r="X9" s="12" t="s">
        <v>14</v>
      </c>
      <c r="Y9" s="32" t="s">
        <v>14</v>
      </c>
      <c r="Z9" s="12">
        <v>14</v>
      </c>
      <c r="AA9" s="12">
        <v>14</v>
      </c>
      <c r="AB9" s="12">
        <v>14</v>
      </c>
      <c r="AC9" s="12">
        <v>30</v>
      </c>
      <c r="AD9" s="12">
        <v>30</v>
      </c>
      <c r="AE9" s="12">
        <v>30</v>
      </c>
      <c r="AF9" s="12"/>
      <c r="AG9" s="12"/>
      <c r="AH9" s="12"/>
      <c r="AI9" s="15" t="s">
        <v>13</v>
      </c>
    </row>
    <row r="10" spans="1:35" ht="15.75" thickBot="1" x14ac:dyDescent="0.3">
      <c r="A10" t="s">
        <v>3</v>
      </c>
      <c r="B10">
        <v>8</v>
      </c>
      <c r="C10">
        <v>27.23</v>
      </c>
      <c r="E10" s="16" t="s">
        <v>18</v>
      </c>
      <c r="F10" t="e">
        <f t="shared" ca="1" si="0"/>
        <v>#DIV/0!</v>
      </c>
      <c r="G10" s="41">
        <f t="shared" ca="1" si="1"/>
        <v>0</v>
      </c>
      <c r="H10" s="41"/>
      <c r="I10" s="41"/>
      <c r="J10" s="14" t="s">
        <v>15</v>
      </c>
      <c r="K10" s="9" t="s">
        <v>16</v>
      </c>
      <c r="L10" s="10" t="s">
        <v>16</v>
      </c>
      <c r="M10" s="11" t="s">
        <v>16</v>
      </c>
      <c r="N10" s="30">
        <v>15</v>
      </c>
      <c r="O10" s="30">
        <v>15</v>
      </c>
      <c r="P10" s="30">
        <v>15</v>
      </c>
      <c r="Q10" s="31">
        <v>31</v>
      </c>
      <c r="R10" s="31">
        <v>31</v>
      </c>
      <c r="S10" s="31">
        <v>31</v>
      </c>
      <c r="T10" s="31"/>
      <c r="U10" s="31"/>
      <c r="V10" s="31"/>
      <c r="W10" s="35" t="s">
        <v>16</v>
      </c>
      <c r="X10" s="35" t="s">
        <v>16</v>
      </c>
      <c r="Y10" s="36" t="s">
        <v>16</v>
      </c>
      <c r="Z10" s="12">
        <v>15</v>
      </c>
      <c r="AA10" s="12">
        <v>15</v>
      </c>
      <c r="AB10" s="12">
        <v>15</v>
      </c>
      <c r="AC10" s="12">
        <v>31</v>
      </c>
      <c r="AD10" s="12">
        <v>31</v>
      </c>
      <c r="AE10" s="12">
        <v>31</v>
      </c>
      <c r="AF10" s="12"/>
      <c r="AG10" s="12"/>
      <c r="AH10" s="12"/>
      <c r="AI10" s="15" t="s">
        <v>15</v>
      </c>
    </row>
    <row r="11" spans="1:35" ht="15.75" thickBot="1" x14ac:dyDescent="0.3">
      <c r="A11" t="s">
        <v>3</v>
      </c>
      <c r="B11">
        <v>9</v>
      </c>
      <c r="C11">
        <v>24.3</v>
      </c>
      <c r="E11" s="60">
        <v>1</v>
      </c>
      <c r="F11" t="e">
        <f t="shared" ca="1" si="0"/>
        <v>#DIV/0!</v>
      </c>
      <c r="G11" s="41">
        <f t="shared" ca="1" si="1"/>
        <v>0</v>
      </c>
      <c r="H11" s="41">
        <f ca="1">G11*2</f>
        <v>0</v>
      </c>
      <c r="I11" s="41">
        <f ca="1">H11/H75</f>
        <v>0</v>
      </c>
      <c r="J11" s="14" t="s">
        <v>17</v>
      </c>
      <c r="K11" s="16" t="s">
        <v>18</v>
      </c>
      <c r="L11" s="16" t="s">
        <v>18</v>
      </c>
      <c r="M11" s="16" t="s">
        <v>18</v>
      </c>
      <c r="N11" s="31">
        <v>16</v>
      </c>
      <c r="O11" s="31">
        <v>16</v>
      </c>
      <c r="P11" s="31">
        <v>16</v>
      </c>
      <c r="Q11" s="31">
        <v>32</v>
      </c>
      <c r="R11" s="31">
        <v>32</v>
      </c>
      <c r="S11" s="31">
        <v>32</v>
      </c>
      <c r="T11" s="31"/>
      <c r="U11" s="31"/>
      <c r="V11" s="33"/>
      <c r="W11" s="37" t="s">
        <v>18</v>
      </c>
      <c r="X11" s="38" t="s">
        <v>18</v>
      </c>
      <c r="Y11" s="39" t="s">
        <v>18</v>
      </c>
      <c r="Z11" s="34">
        <v>16</v>
      </c>
      <c r="AA11" s="12">
        <v>16</v>
      </c>
      <c r="AB11" s="12">
        <v>16</v>
      </c>
      <c r="AC11" s="12">
        <v>32</v>
      </c>
      <c r="AD11" s="12">
        <v>32</v>
      </c>
      <c r="AE11" s="12">
        <v>32</v>
      </c>
      <c r="AF11" s="12"/>
      <c r="AG11" s="12"/>
      <c r="AH11" s="12"/>
      <c r="AI11" s="15" t="s">
        <v>17</v>
      </c>
    </row>
    <row r="12" spans="1:35" x14ac:dyDescent="0.25">
      <c r="A12" t="s">
        <v>57</v>
      </c>
      <c r="B12">
        <v>10</v>
      </c>
      <c r="C12" t="s">
        <v>58</v>
      </c>
      <c r="E12" s="60">
        <v>2</v>
      </c>
      <c r="F12" t="str">
        <f t="shared" ca="1" si="0"/>
        <v>NA</v>
      </c>
      <c r="G12" s="41">
        <f t="shared" ca="1" si="1"/>
        <v>0</v>
      </c>
      <c r="H12" s="41">
        <f t="shared" ref="H12:H50" ca="1" si="2">G12*2</f>
        <v>0</v>
      </c>
      <c r="I12" s="41">
        <f t="shared" ref="I12:I50" ca="1" si="3">H12/H76</f>
        <v>0</v>
      </c>
      <c r="J12" s="14" t="s">
        <v>19</v>
      </c>
      <c r="K12" s="60">
        <v>1</v>
      </c>
      <c r="L12" s="60">
        <v>1</v>
      </c>
      <c r="M12" s="60">
        <v>1</v>
      </c>
      <c r="N12" s="30">
        <v>17</v>
      </c>
      <c r="O12" s="30">
        <v>17</v>
      </c>
      <c r="P12" s="30">
        <v>17</v>
      </c>
      <c r="Q12" s="31">
        <v>33</v>
      </c>
      <c r="R12" s="31">
        <v>33</v>
      </c>
      <c r="S12" s="31">
        <v>33</v>
      </c>
      <c r="T12" s="31"/>
      <c r="U12" s="31"/>
      <c r="V12" s="31"/>
      <c r="W12" s="12">
        <v>1</v>
      </c>
      <c r="X12" s="12">
        <v>1</v>
      </c>
      <c r="Y12" s="12">
        <v>1</v>
      </c>
      <c r="Z12" s="12">
        <v>17</v>
      </c>
      <c r="AA12" s="12">
        <v>17</v>
      </c>
      <c r="AB12" s="12">
        <v>17</v>
      </c>
      <c r="AC12" s="12">
        <v>33</v>
      </c>
      <c r="AD12" s="12">
        <v>33</v>
      </c>
      <c r="AE12" s="12">
        <v>33</v>
      </c>
      <c r="AF12" s="12"/>
      <c r="AG12" s="12"/>
      <c r="AH12" s="12"/>
      <c r="AI12" s="15" t="s">
        <v>19</v>
      </c>
    </row>
    <row r="13" spans="1:35" x14ac:dyDescent="0.25">
      <c r="A13" t="s">
        <v>57</v>
      </c>
      <c r="B13">
        <v>11</v>
      </c>
      <c r="C13" t="s">
        <v>58</v>
      </c>
      <c r="E13" s="60">
        <v>3</v>
      </c>
      <c r="F13" t="str">
        <f t="shared" ca="1" si="0"/>
        <v>NA</v>
      </c>
      <c r="G13" s="41">
        <f t="shared" ca="1" si="1"/>
        <v>0</v>
      </c>
      <c r="H13" s="41">
        <f t="shared" ca="1" si="2"/>
        <v>0</v>
      </c>
      <c r="I13" s="41">
        <f t="shared" ca="1" si="3"/>
        <v>0</v>
      </c>
      <c r="J13" s="14" t="s">
        <v>20</v>
      </c>
      <c r="K13" s="60">
        <v>2</v>
      </c>
      <c r="L13" s="60">
        <v>2</v>
      </c>
      <c r="M13" s="60">
        <v>2</v>
      </c>
      <c r="N13" s="31">
        <v>18</v>
      </c>
      <c r="O13" s="31">
        <v>18</v>
      </c>
      <c r="P13" s="31">
        <v>18</v>
      </c>
      <c r="Q13" s="31">
        <v>34</v>
      </c>
      <c r="R13" s="31">
        <v>34</v>
      </c>
      <c r="S13" s="31">
        <v>34</v>
      </c>
      <c r="T13" s="31"/>
      <c r="U13" s="31"/>
      <c r="V13" s="31"/>
      <c r="W13" s="12">
        <v>2</v>
      </c>
      <c r="X13" s="12">
        <v>2</v>
      </c>
      <c r="Y13" s="12">
        <v>2</v>
      </c>
      <c r="Z13" s="12">
        <v>18</v>
      </c>
      <c r="AA13" s="12">
        <v>18</v>
      </c>
      <c r="AB13" s="12">
        <v>18</v>
      </c>
      <c r="AC13" s="12">
        <v>34</v>
      </c>
      <c r="AD13" s="12">
        <v>34</v>
      </c>
      <c r="AE13" s="12">
        <v>34</v>
      </c>
      <c r="AF13" s="12"/>
      <c r="AG13" s="12"/>
      <c r="AH13" s="12"/>
      <c r="AI13" s="15" t="s">
        <v>20</v>
      </c>
    </row>
    <row r="14" spans="1:35" x14ac:dyDescent="0.25">
      <c r="A14" t="s">
        <v>3</v>
      </c>
      <c r="B14">
        <v>12</v>
      </c>
      <c r="C14" t="s">
        <v>58</v>
      </c>
      <c r="E14" s="60">
        <v>4</v>
      </c>
      <c r="F14">
        <f t="shared" ca="1" si="0"/>
        <v>30.290000000000003</v>
      </c>
      <c r="G14" s="41">
        <f t="shared" ca="1" si="1"/>
        <v>29.150203661409069</v>
      </c>
      <c r="H14" s="41">
        <f t="shared" ca="1" si="2"/>
        <v>58.300407322818138</v>
      </c>
      <c r="I14" s="41">
        <f t="shared" ca="1" si="3"/>
        <v>3.9452624717880701E-3</v>
      </c>
      <c r="J14" s="14" t="s">
        <v>21</v>
      </c>
      <c r="K14" s="60">
        <v>3</v>
      </c>
      <c r="L14" s="60">
        <v>3</v>
      </c>
      <c r="M14" s="60">
        <v>3</v>
      </c>
      <c r="N14" s="30">
        <v>19</v>
      </c>
      <c r="O14" s="30">
        <v>19</v>
      </c>
      <c r="P14" s="30">
        <v>19</v>
      </c>
      <c r="Q14" s="31">
        <v>35</v>
      </c>
      <c r="R14" s="31">
        <v>35</v>
      </c>
      <c r="S14" s="31">
        <v>35</v>
      </c>
      <c r="T14" s="31"/>
      <c r="U14" s="31"/>
      <c r="V14" s="31"/>
      <c r="W14" s="12">
        <v>3</v>
      </c>
      <c r="X14" s="12">
        <v>3</v>
      </c>
      <c r="Y14" s="12">
        <v>3</v>
      </c>
      <c r="Z14" s="12">
        <v>19</v>
      </c>
      <c r="AA14" s="12">
        <v>19</v>
      </c>
      <c r="AB14" s="12">
        <v>19</v>
      </c>
      <c r="AC14" s="12">
        <v>35</v>
      </c>
      <c r="AD14" s="12">
        <v>35</v>
      </c>
      <c r="AE14" s="12">
        <v>35</v>
      </c>
      <c r="AF14" s="12"/>
      <c r="AG14" s="12"/>
      <c r="AH14" s="12"/>
      <c r="AI14" s="15" t="s">
        <v>21</v>
      </c>
    </row>
    <row r="15" spans="1:35" x14ac:dyDescent="0.25">
      <c r="A15" t="s">
        <v>3</v>
      </c>
      <c r="B15">
        <v>13</v>
      </c>
      <c r="C15">
        <v>13.01</v>
      </c>
      <c r="E15" s="60">
        <v>5</v>
      </c>
      <c r="F15" t="e">
        <f t="shared" ca="1" si="0"/>
        <v>#DIV/0!</v>
      </c>
      <c r="G15" s="41">
        <f t="shared" ca="1" si="1"/>
        <v>0</v>
      </c>
      <c r="H15" s="41">
        <f t="shared" ca="1" si="2"/>
        <v>0</v>
      </c>
      <c r="I15" s="41">
        <f t="shared" ca="1" si="3"/>
        <v>0</v>
      </c>
      <c r="J15" s="14" t="s">
        <v>22</v>
      </c>
      <c r="K15" s="60">
        <v>4</v>
      </c>
      <c r="L15" s="60">
        <v>4</v>
      </c>
      <c r="M15" s="60">
        <v>4</v>
      </c>
      <c r="N15" s="31">
        <v>20</v>
      </c>
      <c r="O15" s="31">
        <v>20</v>
      </c>
      <c r="P15" s="31">
        <v>20</v>
      </c>
      <c r="Q15" s="31">
        <v>36</v>
      </c>
      <c r="R15" s="31">
        <v>36</v>
      </c>
      <c r="S15" s="31">
        <v>36</v>
      </c>
      <c r="T15" s="31"/>
      <c r="U15" s="31"/>
      <c r="V15" s="31"/>
      <c r="W15" s="12">
        <v>4</v>
      </c>
      <c r="X15" s="12">
        <v>4</v>
      </c>
      <c r="Y15" s="12">
        <v>4</v>
      </c>
      <c r="Z15" s="12">
        <v>20</v>
      </c>
      <c r="AA15" s="12">
        <v>20</v>
      </c>
      <c r="AB15" s="12">
        <v>20</v>
      </c>
      <c r="AC15" s="12">
        <v>36</v>
      </c>
      <c r="AD15" s="12">
        <v>36</v>
      </c>
      <c r="AE15" s="12">
        <v>36</v>
      </c>
      <c r="AF15" s="12"/>
      <c r="AG15" s="12"/>
      <c r="AH15" s="12"/>
      <c r="AI15" s="15" t="s">
        <v>22</v>
      </c>
    </row>
    <row r="16" spans="1:35" x14ac:dyDescent="0.25">
      <c r="A16" t="s">
        <v>57</v>
      </c>
      <c r="B16">
        <v>14</v>
      </c>
      <c r="C16">
        <v>12.33</v>
      </c>
      <c r="E16" s="60">
        <v>6</v>
      </c>
      <c r="F16">
        <f t="shared" ca="1" si="0"/>
        <v>30.943333333333332</v>
      </c>
      <c r="G16" s="41">
        <f t="shared" ca="1" si="1"/>
        <v>19.339487775810671</v>
      </c>
      <c r="H16" s="41">
        <f t="shared" ca="1" si="2"/>
        <v>38.678975551621342</v>
      </c>
      <c r="I16" s="41">
        <f t="shared" ca="1" si="3"/>
        <v>3.7645763948842962E-3</v>
      </c>
      <c r="J16" s="14" t="s">
        <v>23</v>
      </c>
      <c r="K16" s="60">
        <v>5</v>
      </c>
      <c r="L16" s="60">
        <v>5</v>
      </c>
      <c r="M16" s="60">
        <v>5</v>
      </c>
      <c r="N16" s="30">
        <v>21</v>
      </c>
      <c r="O16" s="30">
        <v>21</v>
      </c>
      <c r="P16" s="30">
        <v>21</v>
      </c>
      <c r="Q16" s="31">
        <v>37</v>
      </c>
      <c r="R16" s="31">
        <v>37</v>
      </c>
      <c r="S16" s="31">
        <v>37</v>
      </c>
      <c r="T16" s="31"/>
      <c r="U16" s="31"/>
      <c r="V16" s="31"/>
      <c r="W16" s="12">
        <v>5</v>
      </c>
      <c r="X16" s="12">
        <v>5</v>
      </c>
      <c r="Y16" s="12">
        <v>5</v>
      </c>
      <c r="Z16" s="12">
        <v>21</v>
      </c>
      <c r="AA16" s="12">
        <v>21</v>
      </c>
      <c r="AB16" s="12">
        <v>21</v>
      </c>
      <c r="AC16" s="12">
        <v>37</v>
      </c>
      <c r="AD16" s="12">
        <v>37</v>
      </c>
      <c r="AE16" s="12">
        <v>37</v>
      </c>
      <c r="AF16" s="12"/>
      <c r="AG16" s="12"/>
      <c r="AH16" s="12"/>
      <c r="AI16" s="15" t="s">
        <v>23</v>
      </c>
    </row>
    <row r="17" spans="1:35" x14ac:dyDescent="0.25">
      <c r="A17" t="s">
        <v>57</v>
      </c>
      <c r="B17">
        <v>15</v>
      </c>
      <c r="C17">
        <v>12.09</v>
      </c>
      <c r="E17" s="60">
        <v>7</v>
      </c>
      <c r="F17" t="str">
        <f t="shared" ca="1" si="0"/>
        <v>NA</v>
      </c>
      <c r="G17" s="41">
        <f t="shared" ca="1" si="1"/>
        <v>0</v>
      </c>
      <c r="H17" s="41">
        <f t="shared" ca="1" si="2"/>
        <v>0</v>
      </c>
      <c r="I17" s="41">
        <f t="shared" ca="1" si="3"/>
        <v>0</v>
      </c>
      <c r="J17" s="14" t="s">
        <v>24</v>
      </c>
      <c r="K17" s="60">
        <v>6</v>
      </c>
      <c r="L17" s="60">
        <v>6</v>
      </c>
      <c r="M17" s="60">
        <v>6</v>
      </c>
      <c r="N17" s="31">
        <v>22</v>
      </c>
      <c r="O17" s="31">
        <v>22</v>
      </c>
      <c r="P17" s="31">
        <v>22</v>
      </c>
      <c r="Q17" s="31">
        <v>38</v>
      </c>
      <c r="R17" s="31">
        <v>38</v>
      </c>
      <c r="S17" s="31">
        <v>38</v>
      </c>
      <c r="T17" s="31"/>
      <c r="U17" s="31"/>
      <c r="V17" s="31"/>
      <c r="W17" s="12">
        <v>6</v>
      </c>
      <c r="X17" s="12">
        <v>6</v>
      </c>
      <c r="Y17" s="12">
        <v>6</v>
      </c>
      <c r="Z17" s="12">
        <v>22</v>
      </c>
      <c r="AA17" s="12">
        <v>22</v>
      </c>
      <c r="AB17" s="12">
        <v>22</v>
      </c>
      <c r="AC17" s="12">
        <v>38</v>
      </c>
      <c r="AD17" s="12">
        <v>38</v>
      </c>
      <c r="AE17" s="12">
        <v>38</v>
      </c>
      <c r="AF17" s="12"/>
      <c r="AG17" s="12"/>
      <c r="AH17" s="12"/>
      <c r="AI17" s="15" t="s">
        <v>24</v>
      </c>
    </row>
    <row r="18" spans="1:35" x14ac:dyDescent="0.25">
      <c r="A18" t="s">
        <v>3</v>
      </c>
      <c r="B18">
        <v>16</v>
      </c>
      <c r="C18">
        <v>18.82</v>
      </c>
      <c r="E18" s="9">
        <v>8</v>
      </c>
      <c r="F18" t="str">
        <f t="shared" ca="1" si="0"/>
        <v>NA</v>
      </c>
      <c r="G18" s="41">
        <f t="shared" ca="1" si="1"/>
        <v>0</v>
      </c>
      <c r="H18" s="41">
        <f t="shared" ca="1" si="2"/>
        <v>0</v>
      </c>
      <c r="I18" s="41">
        <f t="shared" ca="1" si="3"/>
        <v>0</v>
      </c>
      <c r="J18" s="14" t="s">
        <v>25</v>
      </c>
      <c r="K18" s="60">
        <v>7</v>
      </c>
      <c r="L18" s="60">
        <v>7</v>
      </c>
      <c r="M18" s="60">
        <v>7</v>
      </c>
      <c r="N18" s="30">
        <v>23</v>
      </c>
      <c r="O18" s="30">
        <v>23</v>
      </c>
      <c r="P18" s="30">
        <v>23</v>
      </c>
      <c r="Q18" s="31">
        <v>39</v>
      </c>
      <c r="R18" s="31">
        <v>39</v>
      </c>
      <c r="S18" s="31">
        <v>39</v>
      </c>
      <c r="T18" s="31"/>
      <c r="U18" s="31"/>
      <c r="V18" s="31"/>
      <c r="W18" s="12">
        <v>7</v>
      </c>
      <c r="X18" s="12">
        <v>7</v>
      </c>
      <c r="Y18" s="12">
        <v>7</v>
      </c>
      <c r="Z18" s="12">
        <v>23</v>
      </c>
      <c r="AA18" s="12">
        <v>23</v>
      </c>
      <c r="AB18" s="12">
        <v>23</v>
      </c>
      <c r="AC18" s="12">
        <v>39</v>
      </c>
      <c r="AD18" s="12">
        <v>39</v>
      </c>
      <c r="AE18" s="12">
        <v>39</v>
      </c>
      <c r="AF18" s="12"/>
      <c r="AG18" s="12"/>
      <c r="AH18" s="12"/>
      <c r="AI18" s="15" t="s">
        <v>25</v>
      </c>
    </row>
    <row r="19" spans="1:35" ht="15.75" thickBot="1" x14ac:dyDescent="0.3">
      <c r="A19" t="s">
        <v>3</v>
      </c>
      <c r="B19">
        <v>17</v>
      </c>
      <c r="C19">
        <v>16.829999999999998</v>
      </c>
      <c r="E19" s="30">
        <v>9</v>
      </c>
      <c r="F19" t="str">
        <f ca="1">IF(AVERAGE(N24:P24)&lt;$M$22,AVERAGE(N24:P24),"NA")</f>
        <v>NA</v>
      </c>
      <c r="G19" s="41">
        <f t="shared" ca="1" si="1"/>
        <v>0</v>
      </c>
      <c r="H19" s="41">
        <f t="shared" ca="1" si="2"/>
        <v>0</v>
      </c>
      <c r="I19" s="41">
        <f t="shared" ca="1" si="3"/>
        <v>0</v>
      </c>
      <c r="J19" s="17" t="s">
        <v>26</v>
      </c>
      <c r="K19" s="9">
        <v>8</v>
      </c>
      <c r="L19" s="9">
        <v>8</v>
      </c>
      <c r="M19" s="9">
        <v>8</v>
      </c>
      <c r="N19" s="31">
        <v>24</v>
      </c>
      <c r="O19" s="31">
        <v>24</v>
      </c>
      <c r="P19" s="31">
        <v>24</v>
      </c>
      <c r="Q19" s="31">
        <v>40</v>
      </c>
      <c r="R19" s="31">
        <v>40</v>
      </c>
      <c r="S19" s="31">
        <v>40</v>
      </c>
      <c r="T19" s="31"/>
      <c r="U19" s="31"/>
      <c r="V19" s="31"/>
      <c r="W19" s="12">
        <v>8</v>
      </c>
      <c r="X19" s="12">
        <v>8</v>
      </c>
      <c r="Y19" s="12">
        <v>8</v>
      </c>
      <c r="Z19" s="12">
        <v>24</v>
      </c>
      <c r="AA19" s="12">
        <v>24</v>
      </c>
      <c r="AB19" s="12">
        <v>24</v>
      </c>
      <c r="AC19" s="12">
        <v>40</v>
      </c>
      <c r="AD19" s="12">
        <v>40</v>
      </c>
      <c r="AE19" s="12">
        <v>40</v>
      </c>
      <c r="AF19" s="12"/>
      <c r="AG19" s="12"/>
      <c r="AH19" s="12"/>
      <c r="AI19" s="18" t="s">
        <v>26</v>
      </c>
    </row>
    <row r="20" spans="1:35" ht="15.75" thickBot="1" x14ac:dyDescent="0.3">
      <c r="A20" t="s">
        <v>57</v>
      </c>
      <c r="B20">
        <v>18</v>
      </c>
      <c r="C20">
        <v>16.63</v>
      </c>
      <c r="E20" s="31">
        <v>10</v>
      </c>
      <c r="F20" t="str">
        <f t="shared" ref="F20:F34" ca="1" si="4">IF(AVERAGE(N25:P25)&lt;$M$22,AVERAGE(N25:P25),"NA")</f>
        <v>NA</v>
      </c>
      <c r="G20" s="41">
        <f t="shared" ca="1" si="1"/>
        <v>0</v>
      </c>
      <c r="H20" s="41">
        <f t="shared" ca="1" si="2"/>
        <v>0</v>
      </c>
      <c r="I20" s="41">
        <f t="shared" ca="1" si="3"/>
        <v>0</v>
      </c>
      <c r="K20" s="19">
        <v>1</v>
      </c>
      <c r="L20" s="20">
        <v>2</v>
      </c>
      <c r="M20" s="21">
        <v>3</v>
      </c>
      <c r="N20" s="22">
        <v>4</v>
      </c>
      <c r="O20" s="20">
        <v>5</v>
      </c>
      <c r="P20" s="21">
        <v>6</v>
      </c>
      <c r="Q20" s="19">
        <v>7</v>
      </c>
      <c r="R20" s="20">
        <v>8</v>
      </c>
      <c r="S20" s="21">
        <v>9</v>
      </c>
      <c r="T20" s="19">
        <v>10</v>
      </c>
      <c r="U20" s="20">
        <v>11</v>
      </c>
      <c r="V20" s="21">
        <v>12</v>
      </c>
      <c r="W20" s="19">
        <v>13</v>
      </c>
      <c r="X20" s="20">
        <v>14</v>
      </c>
      <c r="Y20" s="21">
        <v>15</v>
      </c>
      <c r="Z20" s="19">
        <v>16</v>
      </c>
      <c r="AA20" s="20">
        <v>17</v>
      </c>
      <c r="AB20" s="21">
        <v>18</v>
      </c>
      <c r="AC20" s="19">
        <v>19</v>
      </c>
      <c r="AD20" s="20">
        <v>20</v>
      </c>
      <c r="AE20" s="21">
        <v>21</v>
      </c>
      <c r="AF20" s="19">
        <v>22</v>
      </c>
      <c r="AG20" s="20">
        <v>23</v>
      </c>
      <c r="AH20" s="21">
        <v>24</v>
      </c>
    </row>
    <row r="21" spans="1:35" x14ac:dyDescent="0.25">
      <c r="A21" t="s">
        <v>57</v>
      </c>
      <c r="B21">
        <v>19</v>
      </c>
      <c r="C21">
        <v>16.170000000000002</v>
      </c>
      <c r="E21" s="30">
        <v>11</v>
      </c>
      <c r="F21">
        <f t="shared" ca="1" si="4"/>
        <v>30.013333333333335</v>
      </c>
      <c r="G21" s="41">
        <f t="shared" ca="1" si="1"/>
        <v>34.681862295181098</v>
      </c>
      <c r="H21" s="41">
        <f t="shared" ca="1" si="2"/>
        <v>69.363724590362196</v>
      </c>
      <c r="I21" s="41">
        <f t="shared" ca="1" si="3"/>
        <v>5.1352584957724814E-3</v>
      </c>
      <c r="J21" s="40"/>
      <c r="K21" s="23" t="s">
        <v>27</v>
      </c>
      <c r="L21" s="24"/>
      <c r="M21" s="24"/>
      <c r="N21" s="24"/>
      <c r="O21" s="24"/>
      <c r="P21" s="24"/>
      <c r="Q21" s="24"/>
      <c r="R21" s="24"/>
      <c r="S21" s="24"/>
      <c r="T21" s="24"/>
      <c r="U21" s="24"/>
      <c r="V21" s="24"/>
      <c r="W21" s="23" t="s">
        <v>28</v>
      </c>
      <c r="X21" s="24"/>
      <c r="Y21" s="24"/>
      <c r="Z21" s="24"/>
      <c r="AA21" s="24"/>
      <c r="AB21" s="24"/>
      <c r="AC21" s="24"/>
      <c r="AD21" s="24"/>
      <c r="AE21" s="24"/>
      <c r="AF21" s="24"/>
      <c r="AG21" s="24"/>
      <c r="AH21" s="24"/>
    </row>
    <row r="22" spans="1:35" ht="15.75" thickBot="1" x14ac:dyDescent="0.3">
      <c r="A22" t="s">
        <v>3</v>
      </c>
      <c r="B22">
        <v>20</v>
      </c>
      <c r="C22">
        <v>15.33</v>
      </c>
      <c r="E22" s="31">
        <v>12</v>
      </c>
      <c r="F22">
        <f t="shared" ca="1" si="4"/>
        <v>30.729999999999997</v>
      </c>
      <c r="G22" s="41">
        <f t="shared" ca="1" si="1"/>
        <v>22.112183036818038</v>
      </c>
      <c r="H22" s="41">
        <f t="shared" ca="1" si="2"/>
        <v>44.224366073636077</v>
      </c>
      <c r="I22" s="41">
        <f t="shared" ca="1" si="3"/>
        <v>1.948095851888716E-3</v>
      </c>
      <c r="L22" t="s">
        <v>59</v>
      </c>
      <c r="M22">
        <v>31</v>
      </c>
    </row>
    <row r="23" spans="1:35" ht="15.75" thickBot="1" x14ac:dyDescent="0.3">
      <c r="A23" t="s">
        <v>3</v>
      </c>
      <c r="B23">
        <v>21</v>
      </c>
      <c r="C23">
        <v>15.19</v>
      </c>
      <c r="E23" s="30">
        <v>13</v>
      </c>
      <c r="F23" t="str">
        <f t="shared" ca="1" si="4"/>
        <v>NA</v>
      </c>
      <c r="G23" s="41">
        <f t="shared" ca="1" si="1"/>
        <v>0</v>
      </c>
      <c r="H23" s="41">
        <f t="shared" ca="1" si="2"/>
        <v>0</v>
      </c>
      <c r="I23" s="41">
        <f t="shared" ca="1" si="3"/>
        <v>0</v>
      </c>
      <c r="K23" s="4">
        <v>1</v>
      </c>
      <c r="L23" s="5">
        <v>2</v>
      </c>
      <c r="M23" s="6">
        <v>3</v>
      </c>
      <c r="N23" s="7">
        <v>4</v>
      </c>
      <c r="O23" s="5">
        <v>5</v>
      </c>
      <c r="P23" s="6">
        <v>6</v>
      </c>
      <c r="Q23" s="4">
        <v>7</v>
      </c>
      <c r="R23" s="5">
        <v>8</v>
      </c>
      <c r="S23" s="6">
        <v>9</v>
      </c>
      <c r="T23" s="4">
        <v>10</v>
      </c>
      <c r="U23" s="5">
        <v>11</v>
      </c>
      <c r="V23" s="6">
        <v>12</v>
      </c>
      <c r="W23" s="4">
        <v>13</v>
      </c>
      <c r="X23" s="5">
        <v>14</v>
      </c>
      <c r="Y23" s="6">
        <v>15</v>
      </c>
      <c r="Z23" s="4">
        <v>16</v>
      </c>
      <c r="AA23" s="5">
        <v>17</v>
      </c>
      <c r="AB23" s="6">
        <v>18</v>
      </c>
      <c r="AC23" s="4">
        <v>19</v>
      </c>
      <c r="AD23" s="5">
        <v>20</v>
      </c>
      <c r="AE23" s="6">
        <v>21</v>
      </c>
      <c r="AF23" s="4">
        <v>22</v>
      </c>
      <c r="AG23" s="5">
        <v>23</v>
      </c>
      <c r="AH23" s="6">
        <v>24</v>
      </c>
    </row>
    <row r="24" spans="1:35" ht="15.75" x14ac:dyDescent="0.25">
      <c r="A24" t="s">
        <v>57</v>
      </c>
      <c r="B24">
        <v>22</v>
      </c>
      <c r="C24" t="s">
        <v>58</v>
      </c>
      <c r="E24" s="31">
        <v>14</v>
      </c>
      <c r="F24" t="e">
        <f t="shared" ca="1" si="4"/>
        <v>#DIV/0!</v>
      </c>
      <c r="G24" s="41">
        <f t="shared" ca="1" si="1"/>
        <v>0</v>
      </c>
      <c r="H24" s="41">
        <f t="shared" ca="1" si="2"/>
        <v>0</v>
      </c>
      <c r="I24" s="41">
        <f t="shared" ca="1" si="3"/>
        <v>0</v>
      </c>
      <c r="J24" s="8" t="s">
        <v>3</v>
      </c>
      <c r="K24" s="42">
        <f t="shared" ref="K24:T33" ca="1" si="5">OFFSET($C$3:$C$386,COLUMN()-COLUMN($K$24)+((ROW()-ROW($K$24))*(ROWS($C$3:$C$386)/16)),0,1,1)</f>
        <v>16.68</v>
      </c>
      <c r="L24" s="42">
        <f t="shared" ca="1" si="5"/>
        <v>15.42</v>
      </c>
      <c r="M24" s="42">
        <f t="shared" ca="1" si="5"/>
        <v>13.7</v>
      </c>
      <c r="N24" s="42">
        <f t="shared" ca="1" si="5"/>
        <v>35.450000000000003</v>
      </c>
      <c r="O24" s="42">
        <f t="shared" ca="1" si="5"/>
        <v>33.590000000000003</v>
      </c>
      <c r="P24" s="42">
        <f t="shared" ca="1" si="5"/>
        <v>29.75</v>
      </c>
      <c r="Q24" s="42">
        <f t="shared" ca="1" si="5"/>
        <v>30.54</v>
      </c>
      <c r="R24" s="42">
        <f t="shared" ca="1" si="5"/>
        <v>27.23</v>
      </c>
      <c r="S24" s="42">
        <f t="shared" ca="1" si="5"/>
        <v>24.3</v>
      </c>
      <c r="T24" s="42" t="str">
        <f t="shared" ca="1" si="5"/>
        <v>N/A</v>
      </c>
      <c r="U24" s="42" t="str">
        <f t="shared" ref="U24:AH33" ca="1" si="6">OFFSET($C$3:$C$386,COLUMN()-COLUMN($K$24)+((ROW()-ROW($K$24))*(ROWS($C$3:$C$386)/16)),0,1,1)</f>
        <v>N/A</v>
      </c>
      <c r="V24" s="42" t="str">
        <f t="shared" ca="1" si="6"/>
        <v>N/A</v>
      </c>
      <c r="W24" s="42">
        <f t="shared" ca="1" si="6"/>
        <v>13.01</v>
      </c>
      <c r="X24" s="42">
        <f t="shared" ca="1" si="6"/>
        <v>12.33</v>
      </c>
      <c r="Y24" s="42">
        <f t="shared" ca="1" si="6"/>
        <v>12.09</v>
      </c>
      <c r="Z24" s="42">
        <f t="shared" ca="1" si="6"/>
        <v>18.82</v>
      </c>
      <c r="AA24" s="42">
        <f t="shared" ca="1" si="6"/>
        <v>16.829999999999998</v>
      </c>
      <c r="AB24" s="42">
        <f t="shared" ca="1" si="6"/>
        <v>16.63</v>
      </c>
      <c r="AC24" s="42">
        <f t="shared" ca="1" si="6"/>
        <v>16.170000000000002</v>
      </c>
      <c r="AD24" s="42">
        <f t="shared" ca="1" si="6"/>
        <v>15.33</v>
      </c>
      <c r="AE24" s="42">
        <f t="shared" ca="1" si="6"/>
        <v>15.19</v>
      </c>
      <c r="AF24" s="42" t="str">
        <f t="shared" ca="1" si="6"/>
        <v>N/A</v>
      </c>
      <c r="AG24" s="42" t="str">
        <f t="shared" ca="1" si="6"/>
        <v>N/A</v>
      </c>
      <c r="AH24" s="42" t="str">
        <f t="shared" ca="1" si="6"/>
        <v>N/A</v>
      </c>
    </row>
    <row r="25" spans="1:35" ht="15.75" x14ac:dyDescent="0.25">
      <c r="A25" t="s">
        <v>57</v>
      </c>
      <c r="B25">
        <v>23</v>
      </c>
      <c r="C25" t="s">
        <v>58</v>
      </c>
      <c r="E25" s="30">
        <v>15</v>
      </c>
      <c r="F25">
        <f t="shared" ca="1" si="4"/>
        <v>25.12</v>
      </c>
      <c r="G25" s="41">
        <f t="shared" ca="1" si="1"/>
        <v>749.47779899040461</v>
      </c>
      <c r="H25" s="41">
        <f t="shared" ca="1" si="2"/>
        <v>1498.9555979808092</v>
      </c>
      <c r="I25" s="41">
        <f t="shared" ca="1" si="3"/>
        <v>3.3022260280979043E-2</v>
      </c>
      <c r="J25" s="14" t="s">
        <v>5</v>
      </c>
      <c r="K25" s="42">
        <f t="shared" ca="1" si="5"/>
        <v>20.350000000000001</v>
      </c>
      <c r="L25" s="42">
        <f t="shared" ca="1" si="5"/>
        <v>19.46</v>
      </c>
      <c r="M25" s="42">
        <f t="shared" ca="1" si="5"/>
        <v>18.05</v>
      </c>
      <c r="N25" s="42" t="str">
        <f t="shared" ca="1" si="5"/>
        <v>N/A</v>
      </c>
      <c r="O25" s="42" t="str">
        <f t="shared" ca="1" si="5"/>
        <v>N/A</v>
      </c>
      <c r="P25" s="42">
        <f t="shared" ca="1" si="5"/>
        <v>35.75</v>
      </c>
      <c r="Q25" s="42">
        <f t="shared" ca="1" si="5"/>
        <v>34.33</v>
      </c>
      <c r="R25" s="42">
        <f t="shared" ca="1" si="5"/>
        <v>33.11</v>
      </c>
      <c r="S25" s="42">
        <f t="shared" ca="1" si="5"/>
        <v>29.72</v>
      </c>
      <c r="T25" s="42" t="str">
        <f t="shared" ca="1" si="5"/>
        <v>N/A</v>
      </c>
      <c r="U25" s="42" t="str">
        <f t="shared" ca="1" si="6"/>
        <v>N/A</v>
      </c>
      <c r="V25" s="42" t="str">
        <f t="shared" ca="1" si="6"/>
        <v>N/A</v>
      </c>
      <c r="W25" s="42">
        <f t="shared" ca="1" si="6"/>
        <v>17.77</v>
      </c>
      <c r="X25" s="42">
        <f t="shared" ca="1" si="6"/>
        <v>16.97</v>
      </c>
      <c r="Y25" s="42">
        <f t="shared" ca="1" si="6"/>
        <v>16.03</v>
      </c>
      <c r="Z25" s="42">
        <f t="shared" ca="1" si="6"/>
        <v>21.33</v>
      </c>
      <c r="AA25" s="42">
        <f t="shared" ca="1" si="6"/>
        <v>19.12</v>
      </c>
      <c r="AB25" s="42">
        <f t="shared" ca="1" si="6"/>
        <v>18.940000000000001</v>
      </c>
      <c r="AC25" s="42">
        <f t="shared" ca="1" si="6"/>
        <v>18.07</v>
      </c>
      <c r="AD25" s="42">
        <f t="shared" ca="1" si="6"/>
        <v>16.62</v>
      </c>
      <c r="AE25" s="42">
        <f t="shared" ca="1" si="6"/>
        <v>16.239999999999998</v>
      </c>
      <c r="AF25" s="42" t="str">
        <f t="shared" ca="1" si="6"/>
        <v>N/A</v>
      </c>
      <c r="AG25" s="42" t="str">
        <f t="shared" ca="1" si="6"/>
        <v>N/A</v>
      </c>
      <c r="AH25" s="42" t="str">
        <f t="shared" ca="1" si="6"/>
        <v>N/A</v>
      </c>
    </row>
    <row r="26" spans="1:35" ht="15.75" x14ac:dyDescent="0.25">
      <c r="A26" t="s">
        <v>3</v>
      </c>
      <c r="B26">
        <v>24</v>
      </c>
      <c r="C26" t="s">
        <v>58</v>
      </c>
      <c r="E26" s="31">
        <v>16</v>
      </c>
      <c r="F26">
        <f t="shared" ca="1" si="4"/>
        <v>30.456666666666663</v>
      </c>
      <c r="G26" s="41">
        <f t="shared" ca="1" si="1"/>
        <v>26.253261857514204</v>
      </c>
      <c r="H26" s="41">
        <f t="shared" ca="1" si="2"/>
        <v>52.506523715028408</v>
      </c>
      <c r="I26" s="41">
        <f t="shared" ca="1" si="3"/>
        <v>1.0960135882538955E-3</v>
      </c>
      <c r="J26" s="14" t="s">
        <v>7</v>
      </c>
      <c r="K26" s="42">
        <f t="shared" ca="1" si="5"/>
        <v>24.21</v>
      </c>
      <c r="L26" s="42">
        <f t="shared" ca="1" si="5"/>
        <v>23.3</v>
      </c>
      <c r="M26" s="42">
        <f t="shared" ca="1" si="5"/>
        <v>22.12</v>
      </c>
      <c r="N26" s="42">
        <f t="shared" ca="1" si="5"/>
        <v>32.49</v>
      </c>
      <c r="O26" s="42">
        <f t="shared" ca="1" si="5"/>
        <v>29.96</v>
      </c>
      <c r="P26" s="42">
        <f t="shared" ca="1" si="5"/>
        <v>27.59</v>
      </c>
      <c r="Q26" s="42">
        <f t="shared" ca="1" si="5"/>
        <v>29.96</v>
      </c>
      <c r="R26" s="42">
        <f t="shared" ca="1" si="5"/>
        <v>27.93</v>
      </c>
      <c r="S26" s="42">
        <f t="shared" ca="1" si="5"/>
        <v>24.54</v>
      </c>
      <c r="T26" s="43" t="str">
        <f t="shared" ca="1" si="5"/>
        <v>N/A</v>
      </c>
      <c r="U26" s="44" t="str">
        <f t="shared" ca="1" si="6"/>
        <v>N/A</v>
      </c>
      <c r="V26" s="45" t="str">
        <f t="shared" ca="1" si="6"/>
        <v>N/A</v>
      </c>
      <c r="W26" s="42">
        <f t="shared" ca="1" si="6"/>
        <v>21.16</v>
      </c>
      <c r="X26" s="42">
        <f t="shared" ca="1" si="6"/>
        <v>20.63</v>
      </c>
      <c r="Y26" s="42">
        <f t="shared" ca="1" si="6"/>
        <v>20.059999999999999</v>
      </c>
      <c r="Z26" s="42">
        <f t="shared" ca="1" si="6"/>
        <v>21.17</v>
      </c>
      <c r="AA26" s="42">
        <f t="shared" ca="1" si="6"/>
        <v>18.670000000000002</v>
      </c>
      <c r="AB26" s="42">
        <f t="shared" ca="1" si="6"/>
        <v>17.62</v>
      </c>
      <c r="AC26" s="42">
        <f t="shared" ca="1" si="6"/>
        <v>17.02</v>
      </c>
      <c r="AD26" s="42">
        <f t="shared" ca="1" si="6"/>
        <v>15.91</v>
      </c>
      <c r="AE26" s="42">
        <f t="shared" ca="1" si="6"/>
        <v>15.22</v>
      </c>
      <c r="AF26" s="42" t="str">
        <f t="shared" ca="1" si="6"/>
        <v>N/A</v>
      </c>
      <c r="AG26" s="42" t="str">
        <f t="shared" ca="1" si="6"/>
        <v>N/A</v>
      </c>
      <c r="AH26" s="42" t="str">
        <f t="shared" ca="1" si="6"/>
        <v>N/A</v>
      </c>
    </row>
    <row r="27" spans="1:35" ht="15.75" x14ac:dyDescent="0.25">
      <c r="A27" t="s">
        <v>5</v>
      </c>
      <c r="B27">
        <v>1</v>
      </c>
      <c r="C27">
        <v>20.350000000000001</v>
      </c>
      <c r="E27" s="30">
        <v>17</v>
      </c>
      <c r="F27">
        <f t="shared" ca="1" si="4"/>
        <v>30.103333333333335</v>
      </c>
      <c r="G27" s="41">
        <f t="shared" ca="1" si="1"/>
        <v>32.775921826313194</v>
      </c>
      <c r="H27" s="41">
        <f t="shared" ca="1" si="2"/>
        <v>65.551843652626388</v>
      </c>
      <c r="I27" s="41">
        <f t="shared" ca="1" si="3"/>
        <v>1.0746130296454793E-3</v>
      </c>
      <c r="J27" s="14" t="s">
        <v>9</v>
      </c>
      <c r="K27" s="42">
        <f t="shared" ca="1" si="5"/>
        <v>27.47</v>
      </c>
      <c r="L27" s="42">
        <f t="shared" ca="1" si="5"/>
        <v>26.74</v>
      </c>
      <c r="M27" s="42">
        <f t="shared" ca="1" si="5"/>
        <v>26.03</v>
      </c>
      <c r="N27" s="42" t="str">
        <f t="shared" ca="1" si="5"/>
        <v>N/A</v>
      </c>
      <c r="O27" s="42">
        <f t="shared" ca="1" si="5"/>
        <v>32.159999999999997</v>
      </c>
      <c r="P27" s="42">
        <f t="shared" ca="1" si="5"/>
        <v>29.3</v>
      </c>
      <c r="Q27" s="42">
        <f t="shared" ca="1" si="5"/>
        <v>32.74</v>
      </c>
      <c r="R27" s="42">
        <f t="shared" ca="1" si="5"/>
        <v>28.79</v>
      </c>
      <c r="S27" s="42">
        <f t="shared" ca="1" si="5"/>
        <v>25.19</v>
      </c>
      <c r="T27" s="42" t="str">
        <f t="shared" ca="1" si="5"/>
        <v>N/A</v>
      </c>
      <c r="U27" s="42" t="str">
        <f t="shared" ca="1" si="6"/>
        <v>N/A</v>
      </c>
      <c r="V27" s="42" t="str">
        <f t="shared" ca="1" si="6"/>
        <v>N/A</v>
      </c>
      <c r="W27" s="42">
        <f t="shared" ca="1" si="6"/>
        <v>25.59</v>
      </c>
      <c r="X27" s="42">
        <f t="shared" ca="1" si="6"/>
        <v>24.87</v>
      </c>
      <c r="Y27" s="42">
        <f t="shared" ca="1" si="6"/>
        <v>24.11</v>
      </c>
      <c r="Z27" s="42">
        <f t="shared" ca="1" si="6"/>
        <v>20.13</v>
      </c>
      <c r="AA27" s="42">
        <f t="shared" ca="1" si="6"/>
        <v>18.100000000000001</v>
      </c>
      <c r="AB27" s="42">
        <f t="shared" ca="1" si="6"/>
        <v>16.63</v>
      </c>
      <c r="AC27" s="42">
        <f t="shared" ca="1" si="6"/>
        <v>17.239999999999998</v>
      </c>
      <c r="AD27" s="42">
        <f t="shared" ca="1" si="6"/>
        <v>15.55</v>
      </c>
      <c r="AE27" s="42">
        <f t="shared" ca="1" si="6"/>
        <v>15.21</v>
      </c>
      <c r="AF27" s="42" t="str">
        <f t="shared" ca="1" si="6"/>
        <v>N/A</v>
      </c>
      <c r="AG27" s="42" t="str">
        <f t="shared" ca="1" si="6"/>
        <v>N/A</v>
      </c>
      <c r="AH27" s="42" t="str">
        <f t="shared" ca="1" si="6"/>
        <v>N/A</v>
      </c>
    </row>
    <row r="28" spans="1:35" ht="15.75" x14ac:dyDescent="0.25">
      <c r="A28" t="s">
        <v>5</v>
      </c>
      <c r="B28">
        <v>2</v>
      </c>
      <c r="C28">
        <v>19.46</v>
      </c>
      <c r="E28" s="31">
        <v>18</v>
      </c>
      <c r="F28">
        <f t="shared" ca="1" si="4"/>
        <v>30</v>
      </c>
      <c r="G28" s="41">
        <f t="shared" ca="1" si="1"/>
        <v>34.973498271127127</v>
      </c>
      <c r="H28" s="41">
        <f t="shared" ca="1" si="2"/>
        <v>69.946996542254254</v>
      </c>
      <c r="I28" s="41">
        <f t="shared" ca="1" si="3"/>
        <v>1.8517090705836045E-3</v>
      </c>
      <c r="J28" s="14" t="s">
        <v>11</v>
      </c>
      <c r="K28" s="42">
        <f t="shared" ca="1" si="5"/>
        <v>33.42</v>
      </c>
      <c r="L28" s="42">
        <f t="shared" ca="1" si="5"/>
        <v>31.06</v>
      </c>
      <c r="M28" s="42">
        <f t="shared" ca="1" si="5"/>
        <v>29.86</v>
      </c>
      <c r="N28" s="42" t="str">
        <f t="shared" ca="1" si="5"/>
        <v>N/A</v>
      </c>
      <c r="O28" s="42" t="str">
        <f t="shared" ca="1" si="5"/>
        <v>N/A</v>
      </c>
      <c r="P28" s="42">
        <f t="shared" ca="1" si="5"/>
        <v>39.24</v>
      </c>
      <c r="Q28" s="42">
        <f t="shared" ca="1" si="5"/>
        <v>35.090000000000003</v>
      </c>
      <c r="R28" s="42">
        <f t="shared" ca="1" si="5"/>
        <v>31.97</v>
      </c>
      <c r="S28" s="42">
        <f t="shared" ca="1" si="5"/>
        <v>29.91</v>
      </c>
      <c r="T28" s="42" t="str">
        <f t="shared" ca="1" si="5"/>
        <v>N/A</v>
      </c>
      <c r="U28" s="42" t="str">
        <f t="shared" ca="1" si="6"/>
        <v>N/A</v>
      </c>
      <c r="V28" s="42" t="str">
        <f t="shared" ca="1" si="6"/>
        <v>N/A</v>
      </c>
      <c r="W28" s="42">
        <f t="shared" ca="1" si="6"/>
        <v>28.74</v>
      </c>
      <c r="X28" s="42">
        <f t="shared" ca="1" si="6"/>
        <v>28.63</v>
      </c>
      <c r="Y28" s="42">
        <f t="shared" ca="1" si="6"/>
        <v>28.53</v>
      </c>
      <c r="Z28" s="42">
        <f t="shared" ca="1" si="6"/>
        <v>19.27</v>
      </c>
      <c r="AA28" s="42">
        <f t="shared" ca="1" si="6"/>
        <v>17.149999999999999</v>
      </c>
      <c r="AB28" s="42">
        <f t="shared" ca="1" si="6"/>
        <v>15.94</v>
      </c>
      <c r="AC28" s="42">
        <f t="shared" ca="1" si="6"/>
        <v>17.75</v>
      </c>
      <c r="AD28" s="42">
        <f t="shared" ca="1" si="6"/>
        <v>16.18</v>
      </c>
      <c r="AE28" s="42">
        <f t="shared" ca="1" si="6"/>
        <v>15.04</v>
      </c>
      <c r="AF28" s="42" t="str">
        <f t="shared" ca="1" si="6"/>
        <v>N/A</v>
      </c>
      <c r="AG28" s="42" t="str">
        <f t="shared" ca="1" si="6"/>
        <v>N/A</v>
      </c>
      <c r="AH28" s="42" t="str">
        <f t="shared" ca="1" si="6"/>
        <v>N/A</v>
      </c>
    </row>
    <row r="29" spans="1:35" ht="15.75" x14ac:dyDescent="0.25">
      <c r="A29" t="s">
        <v>5</v>
      </c>
      <c r="B29">
        <v>3</v>
      </c>
      <c r="C29">
        <v>18.05</v>
      </c>
      <c r="E29" s="30">
        <v>19</v>
      </c>
      <c r="F29" t="str">
        <f t="shared" ca="1" si="4"/>
        <v>NA</v>
      </c>
      <c r="G29" s="41">
        <f t="shared" ca="1" si="1"/>
        <v>0</v>
      </c>
      <c r="H29" s="41">
        <f t="shared" ca="1" si="2"/>
        <v>0</v>
      </c>
      <c r="I29" s="41">
        <f t="shared" ca="1" si="3"/>
        <v>0</v>
      </c>
      <c r="J29" s="14" t="s">
        <v>13</v>
      </c>
      <c r="K29" s="42">
        <f t="shared" ca="1" si="5"/>
        <v>33.4</v>
      </c>
      <c r="L29" s="42">
        <f t="shared" ca="1" si="5"/>
        <v>34.61</v>
      </c>
      <c r="M29" s="42">
        <f t="shared" ca="1" si="5"/>
        <v>34.4</v>
      </c>
      <c r="N29" s="42" t="str">
        <f t="shared" ca="1" si="5"/>
        <v>N/A</v>
      </c>
      <c r="O29" s="42" t="str">
        <f t="shared" ca="1" si="5"/>
        <v>N/A</v>
      </c>
      <c r="P29" s="42" t="str">
        <f t="shared" ca="1" si="5"/>
        <v>N/A</v>
      </c>
      <c r="Q29" s="42">
        <f t="shared" ca="1" si="5"/>
        <v>29.37</v>
      </c>
      <c r="R29" s="42">
        <f t="shared" ca="1" si="5"/>
        <v>26.15</v>
      </c>
      <c r="S29" s="42">
        <f t="shared" ca="1" si="5"/>
        <v>22.64</v>
      </c>
      <c r="T29" s="42" t="str">
        <f t="shared" ca="1" si="5"/>
        <v>N/A</v>
      </c>
      <c r="U29" s="42" t="str">
        <f t="shared" ca="1" si="6"/>
        <v>N/A</v>
      </c>
      <c r="V29" s="42" t="str">
        <f t="shared" ca="1" si="6"/>
        <v>N/A</v>
      </c>
      <c r="W29" s="42">
        <f t="shared" ca="1" si="6"/>
        <v>30.78</v>
      </c>
      <c r="X29" s="42">
        <f t="shared" ca="1" si="6"/>
        <v>31.24</v>
      </c>
      <c r="Y29" s="42">
        <f t="shared" ca="1" si="6"/>
        <v>31.53</v>
      </c>
      <c r="Z29" s="42">
        <f t="shared" ca="1" si="6"/>
        <v>24.04</v>
      </c>
      <c r="AA29" s="42">
        <f t="shared" ca="1" si="6"/>
        <v>22.19</v>
      </c>
      <c r="AB29" s="42">
        <f t="shared" ca="1" si="6"/>
        <v>20.170000000000002</v>
      </c>
      <c r="AC29" s="42">
        <f t="shared" ca="1" si="6"/>
        <v>17.989999999999998</v>
      </c>
      <c r="AD29" s="42">
        <f t="shared" ca="1" si="6"/>
        <v>16.27</v>
      </c>
      <c r="AE29" s="42">
        <f t="shared" ca="1" si="6"/>
        <v>15.77</v>
      </c>
      <c r="AF29" s="42" t="str">
        <f t="shared" ca="1" si="6"/>
        <v>N/A</v>
      </c>
      <c r="AG29" s="42" t="str">
        <f t="shared" ca="1" si="6"/>
        <v>N/A</v>
      </c>
      <c r="AH29" s="42" t="str">
        <f t="shared" ca="1" si="6"/>
        <v>N/A</v>
      </c>
    </row>
    <row r="30" spans="1:35" ht="15.75" x14ac:dyDescent="0.25">
      <c r="A30" t="s">
        <v>5</v>
      </c>
      <c r="B30">
        <v>4</v>
      </c>
      <c r="C30" t="s">
        <v>58</v>
      </c>
      <c r="E30" s="31">
        <v>20</v>
      </c>
      <c r="F30" t="str">
        <f t="shared" ca="1" si="4"/>
        <v>NA</v>
      </c>
      <c r="G30" s="41">
        <f t="shared" ca="1" si="1"/>
        <v>0</v>
      </c>
      <c r="H30" s="41">
        <f t="shared" ca="1" si="2"/>
        <v>0</v>
      </c>
      <c r="I30" s="41">
        <f t="shared" ca="1" si="3"/>
        <v>0</v>
      </c>
      <c r="J30" s="14" t="s">
        <v>15</v>
      </c>
      <c r="K30" s="42" t="str">
        <f t="shared" ca="1" si="5"/>
        <v>N/A</v>
      </c>
      <c r="L30" s="42" t="str">
        <f t="shared" ca="1" si="5"/>
        <v>N/A</v>
      </c>
      <c r="M30" s="42" t="str">
        <f t="shared" ca="1" si="5"/>
        <v>N/A</v>
      </c>
      <c r="N30" s="42">
        <f t="shared" ca="1" si="5"/>
        <v>28.21</v>
      </c>
      <c r="O30" s="42">
        <f t="shared" ca="1" si="5"/>
        <v>25.12</v>
      </c>
      <c r="P30" s="42">
        <f t="shared" ca="1" si="5"/>
        <v>22.03</v>
      </c>
      <c r="Q30" s="42">
        <f t="shared" ca="1" si="5"/>
        <v>33.590000000000003</v>
      </c>
      <c r="R30" s="42">
        <f t="shared" ca="1" si="5"/>
        <v>30.4</v>
      </c>
      <c r="S30" s="42">
        <f t="shared" ca="1" si="5"/>
        <v>26.82</v>
      </c>
      <c r="T30" s="42">
        <f t="shared" ca="1" si="5"/>
        <v>22.14</v>
      </c>
      <c r="U30" s="42" t="str">
        <f t="shared" ca="1" si="6"/>
        <v>N/A</v>
      </c>
      <c r="V30" s="42" t="str">
        <f t="shared" ca="1" si="6"/>
        <v>N/A</v>
      </c>
      <c r="W30" s="42">
        <f t="shared" ca="1" si="6"/>
        <v>31.99</v>
      </c>
      <c r="X30" s="42">
        <f t="shared" ca="1" si="6"/>
        <v>32.51</v>
      </c>
      <c r="Y30" s="42">
        <f t="shared" ca="1" si="6"/>
        <v>35.090000000000003</v>
      </c>
      <c r="Z30" s="42">
        <f t="shared" ca="1" si="6"/>
        <v>18.7</v>
      </c>
      <c r="AA30" s="42">
        <f t="shared" ca="1" si="6"/>
        <v>17.07</v>
      </c>
      <c r="AB30" s="42">
        <f t="shared" ca="1" si="6"/>
        <v>15.62</v>
      </c>
      <c r="AC30" s="42">
        <f t="shared" ca="1" si="6"/>
        <v>17.02</v>
      </c>
      <c r="AD30" s="42">
        <f t="shared" ca="1" si="6"/>
        <v>15.57</v>
      </c>
      <c r="AE30" s="42">
        <f t="shared" ca="1" si="6"/>
        <v>15.34</v>
      </c>
      <c r="AF30" s="42" t="str">
        <f t="shared" ca="1" si="6"/>
        <v>N/A</v>
      </c>
      <c r="AG30" s="42" t="str">
        <f t="shared" ca="1" si="6"/>
        <v>N/A</v>
      </c>
      <c r="AH30" s="42" t="str">
        <f t="shared" ca="1" si="6"/>
        <v>N/A</v>
      </c>
    </row>
    <row r="31" spans="1:35" ht="15.75" x14ac:dyDescent="0.25">
      <c r="A31" t="s">
        <v>5</v>
      </c>
      <c r="B31">
        <v>5</v>
      </c>
      <c r="C31" t="s">
        <v>58</v>
      </c>
      <c r="E31" s="30">
        <v>21</v>
      </c>
      <c r="F31" t="str">
        <f t="shared" ca="1" si="4"/>
        <v>NA</v>
      </c>
      <c r="G31" s="41">
        <f t="shared" ca="1" si="1"/>
        <v>0</v>
      </c>
      <c r="H31" s="41">
        <f t="shared" ca="1" si="2"/>
        <v>0</v>
      </c>
      <c r="I31" s="41">
        <f t="shared" ca="1" si="3"/>
        <v>0</v>
      </c>
      <c r="J31" s="14" t="s">
        <v>17</v>
      </c>
      <c r="K31" s="42" t="str">
        <f t="shared" ca="1" si="5"/>
        <v>N/A</v>
      </c>
      <c r="L31" s="42" t="str">
        <f t="shared" ca="1" si="5"/>
        <v>N/A</v>
      </c>
      <c r="M31" s="42" t="str">
        <f t="shared" ca="1" si="5"/>
        <v>N/A</v>
      </c>
      <c r="N31" s="42">
        <f t="shared" ca="1" si="5"/>
        <v>33.119999999999997</v>
      </c>
      <c r="O31" s="42">
        <f t="shared" ca="1" si="5"/>
        <v>30.89</v>
      </c>
      <c r="P31" s="42">
        <f t="shared" ca="1" si="5"/>
        <v>27.36</v>
      </c>
      <c r="Q31" s="42">
        <f t="shared" ca="1" si="5"/>
        <v>33.97</v>
      </c>
      <c r="R31" s="42">
        <f t="shared" ca="1" si="5"/>
        <v>32.4</v>
      </c>
      <c r="S31" s="42">
        <f t="shared" ca="1" si="5"/>
        <v>28.47</v>
      </c>
      <c r="T31" s="42" t="str">
        <f t="shared" ca="1" si="5"/>
        <v>N/A</v>
      </c>
      <c r="U31" s="42" t="str">
        <f t="shared" ca="1" si="6"/>
        <v>N/A</v>
      </c>
      <c r="V31" s="42" t="str">
        <f t="shared" ca="1" si="6"/>
        <v>N/A</v>
      </c>
      <c r="W31" s="42">
        <f t="shared" ca="1" si="6"/>
        <v>32.299999999999997</v>
      </c>
      <c r="X31" s="42">
        <f t="shared" ca="1" si="6"/>
        <v>32.630000000000003</v>
      </c>
      <c r="Y31" s="42">
        <f t="shared" ca="1" si="6"/>
        <v>34.07</v>
      </c>
      <c r="Z31" s="42">
        <f t="shared" ca="1" si="6"/>
        <v>19.3</v>
      </c>
      <c r="AA31" s="42">
        <f t="shared" ca="1" si="6"/>
        <v>16.32</v>
      </c>
      <c r="AB31" s="42">
        <f t="shared" ca="1" si="6"/>
        <v>15.5</v>
      </c>
      <c r="AC31" s="42">
        <f t="shared" ca="1" si="6"/>
        <v>18.579999999999998</v>
      </c>
      <c r="AD31" s="42">
        <f t="shared" ca="1" si="6"/>
        <v>17.399999999999999</v>
      </c>
      <c r="AE31" s="42">
        <f t="shared" ca="1" si="6"/>
        <v>17.11</v>
      </c>
      <c r="AF31" s="42" t="str">
        <f t="shared" ca="1" si="6"/>
        <v>N/A</v>
      </c>
      <c r="AG31" s="42" t="str">
        <f t="shared" ca="1" si="6"/>
        <v>N/A</v>
      </c>
      <c r="AH31" s="42" t="str">
        <f t="shared" ca="1" si="6"/>
        <v>N/A</v>
      </c>
    </row>
    <row r="32" spans="1:35" ht="15.75" x14ac:dyDescent="0.25">
      <c r="A32" t="s">
        <v>5</v>
      </c>
      <c r="B32">
        <v>6</v>
      </c>
      <c r="C32">
        <v>35.75</v>
      </c>
      <c r="E32" s="31">
        <v>22</v>
      </c>
      <c r="F32">
        <f t="shared" ca="1" si="4"/>
        <v>27.343333333333334</v>
      </c>
      <c r="G32" s="41">
        <f t="shared" ca="1" si="1"/>
        <v>185.50035451283807</v>
      </c>
      <c r="H32" s="41">
        <f t="shared" ca="1" si="2"/>
        <v>371.00070902567614</v>
      </c>
      <c r="I32" s="41">
        <f t="shared" ca="1" si="3"/>
        <v>4.2967785810185018E-3</v>
      </c>
      <c r="J32" s="14" t="s">
        <v>19</v>
      </c>
      <c r="K32" s="42" t="str">
        <f t="shared" ca="1" si="5"/>
        <v>N/A</v>
      </c>
      <c r="L32" s="42" t="str">
        <f t="shared" ca="1" si="5"/>
        <v>N/A</v>
      </c>
      <c r="M32" s="42" t="str">
        <f t="shared" ca="1" si="5"/>
        <v>N/A</v>
      </c>
      <c r="N32" s="42">
        <f t="shared" ca="1" si="5"/>
        <v>31.69</v>
      </c>
      <c r="O32" s="42">
        <f t="shared" ca="1" si="5"/>
        <v>32</v>
      </c>
      <c r="P32" s="42">
        <f t="shared" ca="1" si="5"/>
        <v>26.62</v>
      </c>
      <c r="Q32" s="42">
        <f t="shared" ca="1" si="5"/>
        <v>31.36</v>
      </c>
      <c r="R32" s="42">
        <f t="shared" ca="1" si="5"/>
        <v>30.19</v>
      </c>
      <c r="S32" s="42">
        <f t="shared" ca="1" si="5"/>
        <v>27.76</v>
      </c>
      <c r="T32" s="42" t="str">
        <f t="shared" ca="1" si="5"/>
        <v>N/A</v>
      </c>
      <c r="U32" s="42" t="str">
        <f t="shared" ca="1" si="6"/>
        <v>N/A</v>
      </c>
      <c r="V32" s="42" t="str">
        <f t="shared" ca="1" si="6"/>
        <v>N/A</v>
      </c>
      <c r="W32" s="42">
        <f t="shared" ca="1" si="6"/>
        <v>21.13</v>
      </c>
      <c r="X32" s="42">
        <f t="shared" ca="1" si="6"/>
        <v>19.399999999999999</v>
      </c>
      <c r="Y32" s="42">
        <f t="shared" ca="1" si="6"/>
        <v>17.75</v>
      </c>
      <c r="Z32" s="42">
        <f t="shared" ca="1" si="6"/>
        <v>17.170000000000002</v>
      </c>
      <c r="AA32" s="42">
        <f t="shared" ca="1" si="6"/>
        <v>16.420000000000002</v>
      </c>
      <c r="AB32" s="42">
        <f t="shared" ca="1" si="6"/>
        <v>16.32</v>
      </c>
      <c r="AC32" s="42">
        <f t="shared" ca="1" si="6"/>
        <v>18.190000000000001</v>
      </c>
      <c r="AD32" s="42">
        <f t="shared" ca="1" si="6"/>
        <v>16.37</v>
      </c>
      <c r="AE32" s="42">
        <f t="shared" ca="1" si="6"/>
        <v>16.39</v>
      </c>
      <c r="AF32" s="42" t="str">
        <f t="shared" ca="1" si="6"/>
        <v>N/A</v>
      </c>
      <c r="AG32" s="42" t="str">
        <f t="shared" ca="1" si="6"/>
        <v>N/A</v>
      </c>
      <c r="AH32" s="42" t="str">
        <f t="shared" ca="1" si="6"/>
        <v>N/A</v>
      </c>
    </row>
    <row r="33" spans="1:34" ht="15.75" x14ac:dyDescent="0.25">
      <c r="A33" t="s">
        <v>5</v>
      </c>
      <c r="B33">
        <v>7</v>
      </c>
      <c r="C33">
        <v>34.33</v>
      </c>
      <c r="E33" s="30">
        <v>23</v>
      </c>
      <c r="F33" t="str">
        <f t="shared" ca="1" si="4"/>
        <v>NA</v>
      </c>
      <c r="G33" s="41">
        <f t="shared" ca="1" si="1"/>
        <v>0</v>
      </c>
      <c r="H33" s="41">
        <f t="shared" ca="1" si="2"/>
        <v>0</v>
      </c>
      <c r="I33" s="41">
        <f t="shared" ca="1" si="3"/>
        <v>0</v>
      </c>
      <c r="J33" s="14" t="s">
        <v>20</v>
      </c>
      <c r="K33" s="42">
        <f t="shared" ca="1" si="5"/>
        <v>33.44</v>
      </c>
      <c r="L33" s="42">
        <f t="shared" ca="1" si="5"/>
        <v>32.29</v>
      </c>
      <c r="M33" s="42">
        <f t="shared" ca="1" si="5"/>
        <v>29.27</v>
      </c>
      <c r="N33" s="42" t="str">
        <f t="shared" ca="1" si="5"/>
        <v>N/A</v>
      </c>
      <c r="O33" s="42" t="str">
        <f t="shared" ca="1" si="5"/>
        <v>N/A</v>
      </c>
      <c r="P33" s="42">
        <f t="shared" ca="1" si="5"/>
        <v>30</v>
      </c>
      <c r="Q33" s="42">
        <f t="shared" ca="1" si="5"/>
        <v>32.729999999999997</v>
      </c>
      <c r="R33" s="42">
        <f t="shared" ca="1" si="5"/>
        <v>30.42</v>
      </c>
      <c r="S33" s="42">
        <f t="shared" ca="1" si="5"/>
        <v>26.79</v>
      </c>
      <c r="T33" s="42" t="str">
        <f t="shared" ca="1" si="5"/>
        <v>N/A</v>
      </c>
      <c r="U33" s="42" t="str">
        <f t="shared" ca="1" si="6"/>
        <v>N/A</v>
      </c>
      <c r="V33" s="42" t="str">
        <f t="shared" ca="1" si="6"/>
        <v>N/A</v>
      </c>
      <c r="W33" s="42">
        <f t="shared" ca="1" si="6"/>
        <v>21.09</v>
      </c>
      <c r="X33" s="42">
        <f t="shared" ca="1" si="6"/>
        <v>18.66</v>
      </c>
      <c r="Y33" s="42">
        <f t="shared" ca="1" si="6"/>
        <v>17.61</v>
      </c>
      <c r="Z33" s="42">
        <f t="shared" ca="1" si="6"/>
        <v>18.399999999999999</v>
      </c>
      <c r="AA33" s="42">
        <f t="shared" ca="1" si="6"/>
        <v>17.27</v>
      </c>
      <c r="AB33" s="42">
        <f t="shared" ca="1" si="6"/>
        <v>16.64</v>
      </c>
      <c r="AC33" s="42">
        <f t="shared" ca="1" si="6"/>
        <v>17.07</v>
      </c>
      <c r="AD33" s="42">
        <f t="shared" ca="1" si="6"/>
        <v>15.08</v>
      </c>
      <c r="AE33" s="42">
        <f t="shared" ca="1" si="6"/>
        <v>14.57</v>
      </c>
      <c r="AF33" s="42" t="str">
        <f t="shared" ca="1" si="6"/>
        <v>N/A</v>
      </c>
      <c r="AG33" s="42" t="str">
        <f t="shared" ca="1" si="6"/>
        <v>N/A</v>
      </c>
      <c r="AH33" s="42" t="str">
        <f t="shared" ca="1" si="6"/>
        <v>N/A</v>
      </c>
    </row>
    <row r="34" spans="1:34" ht="15.75" x14ac:dyDescent="0.25">
      <c r="A34" t="s">
        <v>5</v>
      </c>
      <c r="B34">
        <v>8</v>
      </c>
      <c r="C34">
        <v>33.11</v>
      </c>
      <c r="E34" s="31">
        <v>24</v>
      </c>
      <c r="F34">
        <f t="shared" ca="1" si="4"/>
        <v>25.283333333333331</v>
      </c>
      <c r="G34" s="41">
        <f t="shared" ca="1" si="1"/>
        <v>676.40937174845362</v>
      </c>
      <c r="H34" s="41">
        <f t="shared" ca="1" si="2"/>
        <v>1352.8187434969072</v>
      </c>
      <c r="I34" s="41">
        <f t="shared" ca="1" si="3"/>
        <v>1.9361312609490807E-2</v>
      </c>
      <c r="J34" s="14" t="s">
        <v>21</v>
      </c>
      <c r="K34" s="42" t="str">
        <f t="shared" ref="K34:T39" ca="1" si="7">OFFSET($C$3:$C$386,COLUMN()-COLUMN($K$24)+((ROW()-ROW($K$24))*(ROWS($C$3:$C$386)/16)),0,1,1)</f>
        <v>N/A</v>
      </c>
      <c r="L34" s="42" t="str">
        <f t="shared" ca="1" si="7"/>
        <v>N/A</v>
      </c>
      <c r="M34" s="42">
        <f t="shared" ca="1" si="7"/>
        <v>35.54</v>
      </c>
      <c r="N34" s="42" t="str">
        <f t="shared" ca="1" si="7"/>
        <v>N/A</v>
      </c>
      <c r="O34" s="42" t="str">
        <f t="shared" ca="1" si="7"/>
        <v>N/A</v>
      </c>
      <c r="P34" s="42">
        <f t="shared" ca="1" si="7"/>
        <v>34.18</v>
      </c>
      <c r="Q34" s="42" t="str">
        <f t="shared" ca="1" si="7"/>
        <v>N/A</v>
      </c>
      <c r="R34" s="42">
        <f t="shared" ca="1" si="7"/>
        <v>37.86</v>
      </c>
      <c r="S34" s="42">
        <f t="shared" ca="1" si="7"/>
        <v>34.020000000000003</v>
      </c>
      <c r="T34" s="42" t="str">
        <f t="shared" ca="1" si="7"/>
        <v>N/A</v>
      </c>
      <c r="U34" s="42" t="str">
        <f t="shared" ref="U34:AH39" ca="1" si="8">OFFSET($C$3:$C$386,COLUMN()-COLUMN($K$24)+((ROW()-ROW($K$24))*(ROWS($C$3:$C$386)/16)),0,1,1)</f>
        <v>N/A</v>
      </c>
      <c r="V34" s="42" t="str">
        <f t="shared" ca="1" si="8"/>
        <v>N/A</v>
      </c>
      <c r="W34" s="42">
        <f t="shared" ca="1" si="8"/>
        <v>24.65</v>
      </c>
      <c r="X34" s="42">
        <f t="shared" ca="1" si="8"/>
        <v>21.67</v>
      </c>
      <c r="Y34" s="42">
        <f t="shared" ca="1" si="8"/>
        <v>21.07</v>
      </c>
      <c r="Z34" s="42">
        <f t="shared" ca="1" si="8"/>
        <v>20.68</v>
      </c>
      <c r="AA34" s="42">
        <f t="shared" ca="1" si="8"/>
        <v>18.91</v>
      </c>
      <c r="AB34" s="42">
        <f t="shared" ca="1" si="8"/>
        <v>18.7</v>
      </c>
      <c r="AC34" s="42">
        <f t="shared" ca="1" si="8"/>
        <v>21.72</v>
      </c>
      <c r="AD34" s="42">
        <f t="shared" ca="1" si="8"/>
        <v>19.440000000000001</v>
      </c>
      <c r="AE34" s="42">
        <f t="shared" ca="1" si="8"/>
        <v>19.149999999999999</v>
      </c>
      <c r="AF34" s="42" t="str">
        <f t="shared" ca="1" si="8"/>
        <v>N/A</v>
      </c>
      <c r="AG34" s="42" t="str">
        <f t="shared" ca="1" si="8"/>
        <v>N/A</v>
      </c>
      <c r="AH34" s="42" t="str">
        <f t="shared" ca="1" si="8"/>
        <v>N/A</v>
      </c>
    </row>
    <row r="35" spans="1:34" ht="15.75" x14ac:dyDescent="0.25">
      <c r="A35" t="s">
        <v>5</v>
      </c>
      <c r="B35">
        <v>9</v>
      </c>
      <c r="C35">
        <v>29.72</v>
      </c>
      <c r="E35" s="31">
        <v>25</v>
      </c>
      <c r="F35">
        <f ca="1">IF(AVERAGE(Q24:S24)&lt;$M$22,AVERAGE(Q24:S24),"NA")</f>
        <v>27.356666666666666</v>
      </c>
      <c r="G35" s="41">
        <f t="shared" ref="G35:G66" ca="1" si="9">IF(ISNUMBER(F35)=TRUE,10^((F35-$L$53)/$L$52),0)</f>
        <v>183.95350962739684</v>
      </c>
      <c r="H35" s="41">
        <f t="shared" ca="1" si="2"/>
        <v>367.90701925479368</v>
      </c>
      <c r="I35" s="41">
        <f t="shared" ca="1" si="3"/>
        <v>3.1707023325560236E-3</v>
      </c>
      <c r="J35" s="14" t="s">
        <v>22</v>
      </c>
      <c r="K35" s="42">
        <f t="shared" ca="1" si="7"/>
        <v>33.409999999999997</v>
      </c>
      <c r="L35" s="42">
        <f t="shared" ca="1" si="7"/>
        <v>30.96</v>
      </c>
      <c r="M35" s="42">
        <f t="shared" ca="1" si="7"/>
        <v>26.5</v>
      </c>
      <c r="N35" s="42" t="str">
        <f t="shared" ca="1" si="7"/>
        <v>N/A</v>
      </c>
      <c r="O35" s="42">
        <f t="shared" ca="1" si="7"/>
        <v>36.15</v>
      </c>
      <c r="P35" s="42">
        <f t="shared" ca="1" si="7"/>
        <v>34.979999999999997</v>
      </c>
      <c r="Q35" s="42">
        <f t="shared" ca="1" si="7"/>
        <v>33.799999999999997</v>
      </c>
      <c r="R35" s="42">
        <f t="shared" ca="1" si="7"/>
        <v>31.28</v>
      </c>
      <c r="S35" s="42">
        <f t="shared" ca="1" si="7"/>
        <v>27.35</v>
      </c>
      <c r="T35" s="42" t="str">
        <f t="shared" ca="1" si="7"/>
        <v>N/A</v>
      </c>
      <c r="U35" s="42" t="str">
        <f t="shared" ca="1" si="8"/>
        <v>N/A</v>
      </c>
      <c r="V35" s="42" t="str">
        <f t="shared" ca="1" si="8"/>
        <v>N/A</v>
      </c>
      <c r="W35" s="42">
        <f t="shared" ca="1" si="8"/>
        <v>21.11</v>
      </c>
      <c r="X35" s="42">
        <f t="shared" ca="1" si="8"/>
        <v>18.09</v>
      </c>
      <c r="Y35" s="42">
        <f t="shared" ca="1" si="8"/>
        <v>17.809999999999999</v>
      </c>
      <c r="Z35" s="42">
        <f t="shared" ca="1" si="8"/>
        <v>19.78</v>
      </c>
      <c r="AA35" s="42">
        <f t="shared" ca="1" si="8"/>
        <v>17.600000000000001</v>
      </c>
      <c r="AB35" s="42">
        <f t="shared" ca="1" si="8"/>
        <v>16.829999999999998</v>
      </c>
      <c r="AC35" s="42">
        <f t="shared" ca="1" si="8"/>
        <v>19.079999999999998</v>
      </c>
      <c r="AD35" s="42">
        <f t="shared" ca="1" si="8"/>
        <v>16.760000000000002</v>
      </c>
      <c r="AE35" s="42">
        <f t="shared" ca="1" si="8"/>
        <v>15.44</v>
      </c>
      <c r="AF35" s="42" t="str">
        <f t="shared" ca="1" si="8"/>
        <v>N/A</v>
      </c>
      <c r="AG35" s="42" t="str">
        <f t="shared" ca="1" si="8"/>
        <v>N/A</v>
      </c>
      <c r="AH35" s="42" t="str">
        <f t="shared" ca="1" si="8"/>
        <v>N/A</v>
      </c>
    </row>
    <row r="36" spans="1:34" ht="15.75" x14ac:dyDescent="0.25">
      <c r="A36" t="s">
        <v>5</v>
      </c>
      <c r="B36">
        <v>10</v>
      </c>
      <c r="C36" t="s">
        <v>58</v>
      </c>
      <c r="E36" s="31">
        <v>26</v>
      </c>
      <c r="F36" t="str">
        <f t="shared" ref="F36:F50" ca="1" si="10">IF(AVERAGE(Q25:S25)&lt;$M$22,AVERAGE(Q25:S25),"NA")</f>
        <v>NA</v>
      </c>
      <c r="G36" s="41">
        <f t="shared" ca="1" si="9"/>
        <v>0</v>
      </c>
      <c r="H36" s="41">
        <f t="shared" ca="1" si="2"/>
        <v>0</v>
      </c>
      <c r="I36" s="41">
        <f t="shared" ca="1" si="3"/>
        <v>0</v>
      </c>
      <c r="J36" s="14" t="s">
        <v>23</v>
      </c>
      <c r="K36" s="42" t="str">
        <f t="shared" ca="1" si="7"/>
        <v>N/A</v>
      </c>
      <c r="L36" s="42" t="str">
        <f t="shared" ca="1" si="7"/>
        <v>N/A</v>
      </c>
      <c r="M36" s="42" t="str">
        <f t="shared" ca="1" si="7"/>
        <v>N/A</v>
      </c>
      <c r="N36" s="42">
        <f t="shared" ca="1" si="7"/>
        <v>34.590000000000003</v>
      </c>
      <c r="O36" s="42">
        <f t="shared" ca="1" si="7"/>
        <v>33.11</v>
      </c>
      <c r="P36" s="42">
        <f t="shared" ca="1" si="7"/>
        <v>28.43</v>
      </c>
      <c r="Q36" s="42">
        <f t="shared" ca="1" si="7"/>
        <v>30.56</v>
      </c>
      <c r="R36" s="42">
        <f t="shared" ca="1" si="7"/>
        <v>28.82</v>
      </c>
      <c r="S36" s="42">
        <f t="shared" ca="1" si="7"/>
        <v>25.16</v>
      </c>
      <c r="T36" s="42" t="str">
        <f t="shared" ca="1" si="7"/>
        <v>N/A</v>
      </c>
      <c r="U36" s="42" t="str">
        <f t="shared" ca="1" si="8"/>
        <v>N/A</v>
      </c>
      <c r="V36" s="42" t="str">
        <f t="shared" ca="1" si="8"/>
        <v>N/A</v>
      </c>
      <c r="W36" s="42">
        <f t="shared" ca="1" si="8"/>
        <v>21.11</v>
      </c>
      <c r="X36" s="42">
        <f t="shared" ca="1" si="8"/>
        <v>18.5</v>
      </c>
      <c r="Y36" s="42">
        <f t="shared" ca="1" si="8"/>
        <v>17.41</v>
      </c>
      <c r="Z36" s="42">
        <f t="shared" ca="1" si="8"/>
        <v>19.3</v>
      </c>
      <c r="AA36" s="42">
        <f t="shared" ca="1" si="8"/>
        <v>16.5</v>
      </c>
      <c r="AB36" s="42">
        <f t="shared" ca="1" si="8"/>
        <v>15.93</v>
      </c>
      <c r="AC36" s="42">
        <f t="shared" ca="1" si="8"/>
        <v>18.66</v>
      </c>
      <c r="AD36" s="42">
        <f t="shared" ca="1" si="8"/>
        <v>15.58</v>
      </c>
      <c r="AE36" s="42">
        <f t="shared" ca="1" si="8"/>
        <v>14.33</v>
      </c>
      <c r="AF36" s="42" t="str">
        <f t="shared" ca="1" si="8"/>
        <v>N/A</v>
      </c>
      <c r="AG36" s="42" t="str">
        <f t="shared" ca="1" si="8"/>
        <v>N/A</v>
      </c>
      <c r="AH36" s="42" t="str">
        <f t="shared" ca="1" si="8"/>
        <v>N/A</v>
      </c>
    </row>
    <row r="37" spans="1:34" ht="15.75" x14ac:dyDescent="0.25">
      <c r="A37" t="s">
        <v>5</v>
      </c>
      <c r="B37">
        <v>11</v>
      </c>
      <c r="C37" t="s">
        <v>58</v>
      </c>
      <c r="E37" s="31">
        <v>27</v>
      </c>
      <c r="F37">
        <f t="shared" ca="1" si="10"/>
        <v>27.47666666666667</v>
      </c>
      <c r="G37" s="41">
        <f t="shared" ca="1" si="9"/>
        <v>170.59963024206269</v>
      </c>
      <c r="H37" s="41">
        <f t="shared" ca="1" si="2"/>
        <v>341.19926048412538</v>
      </c>
      <c r="I37" s="41">
        <f t="shared" ca="1" si="3"/>
        <v>3.9358799676301537E-3</v>
      </c>
      <c r="J37" s="14" t="s">
        <v>24</v>
      </c>
      <c r="K37" s="42">
        <f t="shared" ca="1" si="7"/>
        <v>34.03</v>
      </c>
      <c r="L37" s="42">
        <f t="shared" ca="1" si="7"/>
        <v>32</v>
      </c>
      <c r="M37" s="42">
        <f t="shared" ca="1" si="7"/>
        <v>26.8</v>
      </c>
      <c r="N37" s="42">
        <f t="shared" ca="1" si="7"/>
        <v>29.28</v>
      </c>
      <c r="O37" s="42">
        <f t="shared" ca="1" si="7"/>
        <v>28.21</v>
      </c>
      <c r="P37" s="42">
        <f t="shared" ca="1" si="7"/>
        <v>24.54</v>
      </c>
      <c r="Q37" s="42">
        <f t="shared" ca="1" si="7"/>
        <v>37</v>
      </c>
      <c r="R37" s="42">
        <f t="shared" ca="1" si="7"/>
        <v>33.81</v>
      </c>
      <c r="S37" s="42">
        <f t="shared" ca="1" si="7"/>
        <v>30.96</v>
      </c>
      <c r="T37" s="42" t="str">
        <f t="shared" ca="1" si="7"/>
        <v>N/A</v>
      </c>
      <c r="U37" s="42" t="str">
        <f t="shared" ca="1" si="8"/>
        <v>N/A</v>
      </c>
      <c r="V37" s="42" t="str">
        <f t="shared" ca="1" si="8"/>
        <v>N/A</v>
      </c>
      <c r="W37" s="42">
        <f t="shared" ca="1" si="8"/>
        <v>21.58</v>
      </c>
      <c r="X37" s="42">
        <f t="shared" ca="1" si="8"/>
        <v>19.25</v>
      </c>
      <c r="Y37" s="42">
        <f t="shared" ca="1" si="8"/>
        <v>18</v>
      </c>
      <c r="Z37" s="42">
        <f t="shared" ca="1" si="8"/>
        <v>18.059999999999999</v>
      </c>
      <c r="AA37" s="42">
        <f t="shared" ca="1" si="8"/>
        <v>15.6</v>
      </c>
      <c r="AB37" s="42">
        <f t="shared" ca="1" si="8"/>
        <v>14.51</v>
      </c>
      <c r="AC37" s="42">
        <f t="shared" ca="1" si="8"/>
        <v>21.7</v>
      </c>
      <c r="AD37" s="42">
        <f t="shared" ca="1" si="8"/>
        <v>19.68</v>
      </c>
      <c r="AE37" s="42">
        <f t="shared" ca="1" si="8"/>
        <v>18.48</v>
      </c>
      <c r="AF37" s="42" t="str">
        <f t="shared" ca="1" si="8"/>
        <v>N/A</v>
      </c>
      <c r="AG37" s="42" t="str">
        <f t="shared" ca="1" si="8"/>
        <v>N/A</v>
      </c>
      <c r="AH37" s="42" t="str">
        <f t="shared" ca="1" si="8"/>
        <v>N/A</v>
      </c>
    </row>
    <row r="38" spans="1:34" ht="15.75" x14ac:dyDescent="0.25">
      <c r="A38" t="s">
        <v>5</v>
      </c>
      <c r="B38">
        <v>12</v>
      </c>
      <c r="C38" t="s">
        <v>58</v>
      </c>
      <c r="E38" s="31">
        <v>28</v>
      </c>
      <c r="F38">
        <f t="shared" ca="1" si="10"/>
        <v>28.906666666666666</v>
      </c>
      <c r="G38" s="41">
        <f t="shared" ca="1" si="9"/>
        <v>69.493738263650769</v>
      </c>
      <c r="H38" s="41">
        <f t="shared" ca="1" si="2"/>
        <v>138.98747652730154</v>
      </c>
      <c r="I38" s="41">
        <f t="shared" ca="1" si="3"/>
        <v>1.5559688677598421E-3</v>
      </c>
      <c r="J38" s="14" t="s">
        <v>25</v>
      </c>
      <c r="K38" s="42" t="str">
        <f t="shared" ca="1" si="7"/>
        <v>N/A</v>
      </c>
      <c r="L38" s="42" t="str">
        <f t="shared" ca="1" si="7"/>
        <v>N/A</v>
      </c>
      <c r="M38" s="42">
        <f t="shared" ca="1" si="7"/>
        <v>31.74</v>
      </c>
      <c r="N38" s="42">
        <f t="shared" ca="1" si="7"/>
        <v>35.11</v>
      </c>
      <c r="O38" s="42">
        <f t="shared" ca="1" si="7"/>
        <v>34.94</v>
      </c>
      <c r="P38" s="42">
        <f t="shared" ca="1" si="7"/>
        <v>30.04</v>
      </c>
      <c r="Q38" s="42">
        <f t="shared" ca="1" si="7"/>
        <v>30.14</v>
      </c>
      <c r="R38" s="42">
        <f t="shared" ca="1" si="7"/>
        <v>28.26</v>
      </c>
      <c r="S38" s="42">
        <f t="shared" ca="1" si="7"/>
        <v>24.61</v>
      </c>
      <c r="T38" s="42" t="str">
        <f t="shared" ca="1" si="7"/>
        <v>N/A</v>
      </c>
      <c r="U38" s="42" t="str">
        <f t="shared" ca="1" si="8"/>
        <v>N/A</v>
      </c>
      <c r="V38" s="42" t="str">
        <f t="shared" ca="1" si="8"/>
        <v>N/A</v>
      </c>
      <c r="W38" s="42">
        <f t="shared" ca="1" si="8"/>
        <v>20.52</v>
      </c>
      <c r="X38" s="42">
        <f t="shared" ca="1" si="8"/>
        <v>18.11</v>
      </c>
      <c r="Y38" s="42">
        <f t="shared" ca="1" si="8"/>
        <v>16.670000000000002</v>
      </c>
      <c r="Z38" s="42">
        <f t="shared" ca="1" si="8"/>
        <v>17.12</v>
      </c>
      <c r="AA38" s="42">
        <f t="shared" ca="1" si="8"/>
        <v>15.03</v>
      </c>
      <c r="AB38" s="42">
        <f t="shared" ca="1" si="8"/>
        <v>14.89</v>
      </c>
      <c r="AC38" s="42">
        <f t="shared" ca="1" si="8"/>
        <v>20.05</v>
      </c>
      <c r="AD38" s="42">
        <f t="shared" ca="1" si="8"/>
        <v>17.73</v>
      </c>
      <c r="AE38" s="42">
        <f t="shared" ca="1" si="8"/>
        <v>16.77</v>
      </c>
      <c r="AF38" s="42" t="str">
        <f t="shared" ca="1" si="8"/>
        <v>N/A</v>
      </c>
      <c r="AG38" s="42" t="str">
        <f t="shared" ca="1" si="8"/>
        <v>N/A</v>
      </c>
      <c r="AH38" s="42" t="str">
        <f t="shared" ca="1" si="8"/>
        <v>N/A</v>
      </c>
    </row>
    <row r="39" spans="1:34" ht="16.5" thickBot="1" x14ac:dyDescent="0.3">
      <c r="A39" t="s">
        <v>5</v>
      </c>
      <c r="B39">
        <v>13</v>
      </c>
      <c r="C39">
        <v>17.77</v>
      </c>
      <c r="E39" s="31">
        <v>29</v>
      </c>
      <c r="F39" t="str">
        <f t="shared" ca="1" si="10"/>
        <v>NA</v>
      </c>
      <c r="G39" s="41">
        <f t="shared" ca="1" si="9"/>
        <v>0</v>
      </c>
      <c r="H39" s="41">
        <f t="shared" ca="1" si="2"/>
        <v>0</v>
      </c>
      <c r="I39" s="41">
        <f t="shared" ca="1" si="3"/>
        <v>0</v>
      </c>
      <c r="J39" s="17" t="s">
        <v>26</v>
      </c>
      <c r="K39" s="42" t="str">
        <f t="shared" ca="1" si="7"/>
        <v>N/A</v>
      </c>
      <c r="L39" s="42">
        <f t="shared" ca="1" si="7"/>
        <v>34.6</v>
      </c>
      <c r="M39" s="42">
        <f t="shared" ca="1" si="7"/>
        <v>29.59</v>
      </c>
      <c r="N39" s="42">
        <f t="shared" ca="1" si="7"/>
        <v>27.67</v>
      </c>
      <c r="O39" s="42">
        <f t="shared" ca="1" si="7"/>
        <v>26.1</v>
      </c>
      <c r="P39" s="42">
        <f t="shared" ca="1" si="7"/>
        <v>22.08</v>
      </c>
      <c r="Q39" s="42">
        <f t="shared" ca="1" si="7"/>
        <v>33.67</v>
      </c>
      <c r="R39" s="42">
        <f t="shared" ca="1" si="7"/>
        <v>33.36</v>
      </c>
      <c r="S39" s="42">
        <f t="shared" ca="1" si="7"/>
        <v>30.26</v>
      </c>
      <c r="T39" s="42" t="str">
        <f t="shared" ca="1" si="7"/>
        <v>N/A</v>
      </c>
      <c r="U39" s="42" t="str">
        <f t="shared" ca="1" si="8"/>
        <v>N/A</v>
      </c>
      <c r="V39" s="42" t="str">
        <f t="shared" ca="1" si="8"/>
        <v>N/A</v>
      </c>
      <c r="W39" s="42">
        <f t="shared" ca="1" si="8"/>
        <v>21.63</v>
      </c>
      <c r="X39" s="42">
        <f t="shared" ca="1" si="8"/>
        <v>18.78</v>
      </c>
      <c r="Y39" s="42">
        <f t="shared" ca="1" si="8"/>
        <v>17.39</v>
      </c>
      <c r="Z39" s="42">
        <f t="shared" ca="1" si="8"/>
        <v>18.170000000000002</v>
      </c>
      <c r="AA39" s="42">
        <f t="shared" ca="1" si="8"/>
        <v>15.59</v>
      </c>
      <c r="AB39" s="42">
        <f t="shared" ca="1" si="8"/>
        <v>15.47</v>
      </c>
      <c r="AC39" s="42">
        <f t="shared" ca="1" si="8"/>
        <v>19.66</v>
      </c>
      <c r="AD39" s="42">
        <f t="shared" ca="1" si="8"/>
        <v>17.54</v>
      </c>
      <c r="AE39" s="42">
        <f t="shared" ca="1" si="8"/>
        <v>17.53</v>
      </c>
      <c r="AF39" s="42" t="str">
        <f t="shared" ca="1" si="8"/>
        <v>N/A</v>
      </c>
      <c r="AG39" s="42" t="str">
        <f t="shared" ca="1" si="8"/>
        <v>N/A</v>
      </c>
      <c r="AH39" s="42" t="str">
        <f t="shared" ca="1" si="8"/>
        <v>N/A</v>
      </c>
    </row>
    <row r="40" spans="1:34" x14ac:dyDescent="0.25">
      <c r="A40" t="s">
        <v>5</v>
      </c>
      <c r="B40">
        <v>14</v>
      </c>
      <c r="C40">
        <v>16.97</v>
      </c>
      <c r="E40" s="31">
        <v>30</v>
      </c>
      <c r="F40">
        <f t="shared" ca="1" si="10"/>
        <v>26.053333333333331</v>
      </c>
      <c r="G40" s="41">
        <f t="shared" ca="1" si="9"/>
        <v>417.05387806899779</v>
      </c>
      <c r="H40" s="41">
        <f t="shared" ca="1" si="2"/>
        <v>834.10775613799558</v>
      </c>
      <c r="I40" s="41">
        <f t="shared" ca="1" si="3"/>
        <v>1.4005421235967543E-2</v>
      </c>
    </row>
    <row r="41" spans="1:34" x14ac:dyDescent="0.25">
      <c r="A41" t="s">
        <v>5</v>
      </c>
      <c r="B41">
        <v>15</v>
      </c>
      <c r="C41">
        <v>16.03</v>
      </c>
      <c r="E41" s="31">
        <v>31</v>
      </c>
      <c r="F41">
        <f t="shared" ca="1" si="10"/>
        <v>30.27</v>
      </c>
      <c r="G41" s="41">
        <f t="shared" ca="1" si="9"/>
        <v>29.518656827319745</v>
      </c>
      <c r="H41" s="41">
        <f t="shared" ca="1" si="2"/>
        <v>59.03731365463949</v>
      </c>
      <c r="I41" s="41">
        <f t="shared" ca="1" si="3"/>
        <v>6.5175020054601934E-4</v>
      </c>
    </row>
    <row r="42" spans="1:34" ht="15.75" thickBot="1" x14ac:dyDescent="0.3">
      <c r="A42" t="s">
        <v>5</v>
      </c>
      <c r="B42">
        <v>16</v>
      </c>
      <c r="C42">
        <v>21.33</v>
      </c>
      <c r="E42" s="31">
        <v>32</v>
      </c>
      <c r="F42" t="str">
        <f t="shared" ca="1" si="10"/>
        <v>NA</v>
      </c>
      <c r="G42" s="41">
        <f t="shared" ca="1" si="9"/>
        <v>0</v>
      </c>
      <c r="H42" s="41">
        <f t="shared" ca="1" si="2"/>
        <v>0</v>
      </c>
      <c r="I42" s="41">
        <f t="shared" ca="1" si="3"/>
        <v>0</v>
      </c>
    </row>
    <row r="43" spans="1:34" x14ac:dyDescent="0.25">
      <c r="A43" t="s">
        <v>5</v>
      </c>
      <c r="B43">
        <v>17</v>
      </c>
      <c r="C43">
        <v>19.12</v>
      </c>
      <c r="E43" s="31">
        <v>33</v>
      </c>
      <c r="F43">
        <f t="shared" ca="1" si="10"/>
        <v>29.77</v>
      </c>
      <c r="G43" s="41">
        <f t="shared" ca="1" si="9"/>
        <v>40.408391303125008</v>
      </c>
      <c r="H43" s="41">
        <f t="shared" ca="1" si="2"/>
        <v>80.816782606250015</v>
      </c>
      <c r="I43" s="41">
        <f t="shared" ca="1" si="3"/>
        <v>1.6306517758796798E-3</v>
      </c>
      <c r="J43" s="46" t="s">
        <v>60</v>
      </c>
      <c r="K43" s="47"/>
      <c r="L43" s="47"/>
      <c r="M43" s="48"/>
      <c r="P43" s="46" t="s">
        <v>61</v>
      </c>
      <c r="Q43" s="47"/>
      <c r="R43" s="47"/>
      <c r="S43" s="48"/>
    </row>
    <row r="44" spans="1:34" x14ac:dyDescent="0.25">
      <c r="A44" t="s">
        <v>5</v>
      </c>
      <c r="B44">
        <v>18</v>
      </c>
      <c r="C44">
        <v>18.940000000000001</v>
      </c>
      <c r="E44" s="31">
        <v>34</v>
      </c>
      <c r="F44">
        <f t="shared" ca="1" si="10"/>
        <v>29.98</v>
      </c>
      <c r="G44" s="41">
        <f t="shared" ca="1" si="9"/>
        <v>35.415556800482278</v>
      </c>
      <c r="H44" s="41">
        <f t="shared" ca="1" si="2"/>
        <v>70.831113600964557</v>
      </c>
      <c r="I44" s="41">
        <f t="shared" ca="1" si="3"/>
        <v>6.1410576484549281E-4</v>
      </c>
      <c r="J44" s="49"/>
      <c r="K44" t="s">
        <v>62</v>
      </c>
      <c r="L44" t="s">
        <v>63</v>
      </c>
      <c r="M44" t="s">
        <v>64</v>
      </c>
      <c r="N44" t="s">
        <v>65</v>
      </c>
      <c r="P44" s="49" t="s">
        <v>62</v>
      </c>
      <c r="Q44" t="s">
        <v>56</v>
      </c>
      <c r="R44" t="s">
        <v>64</v>
      </c>
      <c r="S44" s="50" t="s">
        <v>65</v>
      </c>
    </row>
    <row r="45" spans="1:34" x14ac:dyDescent="0.25">
      <c r="A45" t="s">
        <v>5</v>
      </c>
      <c r="B45">
        <v>19</v>
      </c>
      <c r="C45">
        <v>18.07</v>
      </c>
      <c r="E45" s="31">
        <v>35</v>
      </c>
      <c r="F45" t="str">
        <f t="shared" ca="1" si="10"/>
        <v>NA</v>
      </c>
      <c r="G45" s="41">
        <f t="shared" ca="1" si="9"/>
        <v>0</v>
      </c>
      <c r="H45" s="41">
        <f t="shared" ca="1" si="2"/>
        <v>0</v>
      </c>
      <c r="I45" s="41">
        <f t="shared" ca="1" si="3"/>
        <v>0</v>
      </c>
      <c r="J45" s="49"/>
      <c r="K45">
        <v>-2</v>
      </c>
      <c r="L45" s="41">
        <v>331891.39188752888</v>
      </c>
      <c r="M45" s="50">
        <f>LOG10(L45)</f>
        <v>5.5209959884609487</v>
      </c>
      <c r="N45">
        <f ca="1">AVERAGE(K24:M24)</f>
        <v>15.266666666666666</v>
      </c>
      <c r="P45" s="49">
        <v>-2</v>
      </c>
      <c r="Q45" s="41">
        <v>331891.39188752888</v>
      </c>
      <c r="R45" s="50">
        <f>LOG10(Q45)</f>
        <v>5.5209959884609487</v>
      </c>
      <c r="S45" s="51">
        <f ca="1">AVERAGE(W24:Y24)</f>
        <v>12.476666666666667</v>
      </c>
    </row>
    <row r="46" spans="1:34" x14ac:dyDescent="0.25">
      <c r="A46" t="s">
        <v>5</v>
      </c>
      <c r="B46">
        <v>20</v>
      </c>
      <c r="C46">
        <v>16.62</v>
      </c>
      <c r="E46" s="31">
        <v>36</v>
      </c>
      <c r="F46">
        <f t="shared" ca="1" si="10"/>
        <v>30.810000000000002</v>
      </c>
      <c r="G46" s="41">
        <f t="shared" ca="1" si="9"/>
        <v>21.028661277983474</v>
      </c>
      <c r="H46" s="41">
        <f t="shared" ca="1" si="2"/>
        <v>42.057322555966948</v>
      </c>
      <c r="I46" s="41">
        <f t="shared" ca="1" si="3"/>
        <v>9.0640034022606989E-4</v>
      </c>
      <c r="J46" s="49"/>
      <c r="K46">
        <v>-3</v>
      </c>
      <c r="L46" s="41">
        <v>29778.031738021138</v>
      </c>
      <c r="M46" s="50">
        <f t="shared" ref="M46:M51" si="11">LOG10(L46)</f>
        <v>4.4738959884609493</v>
      </c>
      <c r="N46">
        <f t="shared" ref="N46:N48" ca="1" si="12">AVERAGE(K25:M25)</f>
        <v>19.286666666666665</v>
      </c>
      <c r="P46" s="49">
        <v>-3</v>
      </c>
      <c r="Q46" s="41">
        <v>29778.031738021138</v>
      </c>
      <c r="R46" s="50">
        <f t="shared" ref="R46:R50" si="13">LOG10(Q46)</f>
        <v>4.4738959884609493</v>
      </c>
      <c r="S46" s="51">
        <f t="shared" ref="S46" ca="1" si="14">AVERAGE(W25:Y25)</f>
        <v>16.923333333333332</v>
      </c>
    </row>
    <row r="47" spans="1:34" x14ac:dyDescent="0.25">
      <c r="A47" t="s">
        <v>5</v>
      </c>
      <c r="B47">
        <v>21</v>
      </c>
      <c r="C47">
        <v>16.239999999999998</v>
      </c>
      <c r="E47" s="31">
        <v>37</v>
      </c>
      <c r="F47">
        <f t="shared" ca="1" si="10"/>
        <v>28.179999999999996</v>
      </c>
      <c r="G47" s="41">
        <f t="shared" ca="1" si="9"/>
        <v>109.6841723449372</v>
      </c>
      <c r="H47" s="41">
        <f t="shared" ca="1" si="2"/>
        <v>219.36834468987439</v>
      </c>
      <c r="I47" s="41">
        <f t="shared" ca="1" si="3"/>
        <v>2.7518934104621127E-3</v>
      </c>
      <c r="J47" s="49"/>
      <c r="K47">
        <v>-4</v>
      </c>
      <c r="L47" s="41">
        <v>2671.7510482799416</v>
      </c>
      <c r="M47" s="50">
        <f t="shared" si="11"/>
        <v>3.4267959884609489</v>
      </c>
      <c r="N47">
        <f ca="1">AVERAGE(K26:M26)</f>
        <v>23.210000000000004</v>
      </c>
      <c r="P47" s="49">
        <v>-4</v>
      </c>
      <c r="Q47" s="41">
        <v>2671.7510482799416</v>
      </c>
      <c r="R47" s="50">
        <f t="shared" si="13"/>
        <v>3.4267959884609489</v>
      </c>
      <c r="S47" s="51">
        <f ca="1">AVERAGE(W26:Y26)</f>
        <v>20.616666666666664</v>
      </c>
    </row>
    <row r="48" spans="1:34" x14ac:dyDescent="0.25">
      <c r="A48" t="s">
        <v>5</v>
      </c>
      <c r="B48">
        <v>22</v>
      </c>
      <c r="C48" t="s">
        <v>58</v>
      </c>
      <c r="E48" s="31">
        <v>38</v>
      </c>
      <c r="F48" t="str">
        <f t="shared" ca="1" si="10"/>
        <v>NA</v>
      </c>
      <c r="G48" s="41">
        <f t="shared" ca="1" si="9"/>
        <v>0</v>
      </c>
      <c r="H48" s="41">
        <f t="shared" ca="1" si="2"/>
        <v>0</v>
      </c>
      <c r="I48" s="41">
        <f t="shared" ca="1" si="3"/>
        <v>0</v>
      </c>
      <c r="J48" s="49"/>
      <c r="K48">
        <v>-5</v>
      </c>
      <c r="L48" s="41">
        <v>239.71542937375227</v>
      </c>
      <c r="M48" s="50">
        <f t="shared" si="11"/>
        <v>2.3796959884609485</v>
      </c>
      <c r="N48">
        <f t="shared" ca="1" si="12"/>
        <v>26.746666666666666</v>
      </c>
      <c r="P48" s="49">
        <v>-5</v>
      </c>
      <c r="Q48" s="41">
        <v>239.71542937375227</v>
      </c>
      <c r="R48" s="50">
        <f t="shared" si="13"/>
        <v>2.3796959884609485</v>
      </c>
      <c r="S48" s="51">
        <f ca="1">AVERAGE(W27:Y27)</f>
        <v>24.856666666666666</v>
      </c>
    </row>
    <row r="49" spans="1:19" x14ac:dyDescent="0.25">
      <c r="A49" t="s">
        <v>5</v>
      </c>
      <c r="B49">
        <v>23</v>
      </c>
      <c r="C49" t="s">
        <v>58</v>
      </c>
      <c r="E49" s="31">
        <v>39</v>
      </c>
      <c r="F49">
        <f t="shared" ca="1" si="10"/>
        <v>27.67</v>
      </c>
      <c r="G49" s="41">
        <f t="shared" ca="1" si="9"/>
        <v>151.09372591324751</v>
      </c>
      <c r="H49" s="41">
        <f t="shared" ca="1" si="2"/>
        <v>302.18745182649502</v>
      </c>
      <c r="I49" s="41">
        <f t="shared" ca="1" si="3"/>
        <v>1.251240620572535E-2</v>
      </c>
      <c r="J49" s="49"/>
      <c r="K49">
        <v>-6</v>
      </c>
      <c r="L49" s="41">
        <v>21.507799956450718</v>
      </c>
      <c r="M49" s="50">
        <f t="shared" si="11"/>
        <v>1.3325959884609484</v>
      </c>
      <c r="N49">
        <f ca="1">AVERAGE(K28:M28)</f>
        <v>31.446666666666669</v>
      </c>
      <c r="P49" s="49">
        <v>-6</v>
      </c>
      <c r="Q49" s="41">
        <v>21.507799956450718</v>
      </c>
      <c r="R49" s="50">
        <f t="shared" si="13"/>
        <v>1.3325959884609484</v>
      </c>
      <c r="S49" s="51">
        <f ca="1">AVERAGE(W28:Y28)</f>
        <v>28.633333333333336</v>
      </c>
    </row>
    <row r="50" spans="1:19" x14ac:dyDescent="0.25">
      <c r="A50" t="s">
        <v>5</v>
      </c>
      <c r="B50">
        <v>24</v>
      </c>
      <c r="C50" t="s">
        <v>58</v>
      </c>
      <c r="E50" s="31">
        <v>40</v>
      </c>
      <c r="F50" t="str">
        <f t="shared" ca="1" si="10"/>
        <v>NA</v>
      </c>
      <c r="G50" s="41">
        <f t="shared" ca="1" si="9"/>
        <v>0</v>
      </c>
      <c r="H50" s="41">
        <f t="shared" ca="1" si="2"/>
        <v>0</v>
      </c>
      <c r="I50" s="41">
        <f t="shared" ca="1" si="3"/>
        <v>0</v>
      </c>
      <c r="J50" s="49"/>
      <c r="K50">
        <v>-7</v>
      </c>
      <c r="L50" s="41">
        <v>1.9297275113879391</v>
      </c>
      <c r="M50" s="50">
        <f t="shared" si="11"/>
        <v>0.28549598846094915</v>
      </c>
      <c r="N50">
        <f ca="1">AVERAGE(K29:M29)</f>
        <v>34.136666666666663</v>
      </c>
      <c r="P50" s="49">
        <v>-7</v>
      </c>
      <c r="Q50" s="52">
        <v>1.9297275113879391</v>
      </c>
      <c r="R50" s="53">
        <f t="shared" si="13"/>
        <v>0.28549598846094915</v>
      </c>
      <c r="S50" s="54">
        <f ca="1">AVERAGE(W29:Y29)</f>
        <v>31.183333333333334</v>
      </c>
    </row>
    <row r="51" spans="1:19" x14ac:dyDescent="0.25">
      <c r="A51" t="s">
        <v>7</v>
      </c>
      <c r="B51">
        <v>1</v>
      </c>
      <c r="C51">
        <v>24.21</v>
      </c>
      <c r="E51" s="31"/>
      <c r="F51" t="e">
        <f ca="1">IF(AVERAGE(T24:V24)&lt;$M$22,AVERAGE(T24:V24),"NA")</f>
        <v>#DIV/0!</v>
      </c>
      <c r="G51" s="41">
        <f t="shared" ca="1" si="9"/>
        <v>0</v>
      </c>
      <c r="H51" s="41"/>
      <c r="I51" s="41"/>
      <c r="J51" s="49"/>
      <c r="K51">
        <v>-8</v>
      </c>
      <c r="L51" s="41">
        <v>0.17313943200827508</v>
      </c>
      <c r="M51" s="50">
        <f t="shared" si="11"/>
        <v>-0.761604011539051</v>
      </c>
      <c r="P51" s="49">
        <v>-8</v>
      </c>
      <c r="Q51" s="52">
        <v>0.17313943200827508</v>
      </c>
      <c r="R51" s="53">
        <f>LOG10(Q51)</f>
        <v>-0.761604011539051</v>
      </c>
      <c r="S51" s="54">
        <f ca="1">AVERAGE(W30:Y30)</f>
        <v>33.196666666666665</v>
      </c>
    </row>
    <row r="52" spans="1:19" x14ac:dyDescent="0.25">
      <c r="A52" t="s">
        <v>7</v>
      </c>
      <c r="B52">
        <v>2</v>
      </c>
      <c r="C52">
        <v>23.3</v>
      </c>
      <c r="E52" s="31"/>
      <c r="F52" t="e">
        <f t="shared" ref="F52:F66" ca="1" si="15">IF(AVERAGE(T25:V25)&lt;$M$22,AVERAGE(T25:V25),"NA")</f>
        <v>#DIV/0!</v>
      </c>
      <c r="G52" s="41">
        <f t="shared" ca="1" si="9"/>
        <v>0</v>
      </c>
      <c r="H52" s="41"/>
      <c r="I52" s="41"/>
      <c r="J52" s="49"/>
      <c r="K52" t="s">
        <v>66</v>
      </c>
      <c r="L52">
        <f ca="1">SLOPE(N45:N50,M45:M50)</f>
        <v>-3.6663619702488961</v>
      </c>
      <c r="M52" s="50"/>
      <c r="P52" s="49" t="s">
        <v>66</v>
      </c>
      <c r="Q52">
        <f ca="1">SLOPE(S45:S49,R45:R49)</f>
        <v>-3.8436316174832075</v>
      </c>
      <c r="S52" s="50"/>
    </row>
    <row r="53" spans="1:19" x14ac:dyDescent="0.25">
      <c r="A53" t="s">
        <v>7</v>
      </c>
      <c r="B53">
        <v>3</v>
      </c>
      <c r="C53">
        <v>22.12</v>
      </c>
      <c r="E53" s="31"/>
      <c r="F53" t="e">
        <f t="shared" ca="1" si="15"/>
        <v>#DIV/0!</v>
      </c>
      <c r="G53" s="41">
        <f t="shared" ca="1" si="9"/>
        <v>0</v>
      </c>
      <c r="H53" s="41"/>
      <c r="I53" s="41"/>
      <c r="J53" s="49"/>
      <c r="K53" t="s">
        <v>67</v>
      </c>
      <c r="L53">
        <f ca="1">INTERCEPT(N45:N50,M45:M50)</f>
        <v>35.659906237926442</v>
      </c>
      <c r="M53" s="50"/>
      <c r="P53" s="49" t="s">
        <v>67</v>
      </c>
      <c r="Q53">
        <f ca="1">INTERCEPT(S45:S49,R45:R49)</f>
        <v>33.872674741246456</v>
      </c>
      <c r="S53" s="50"/>
    </row>
    <row r="54" spans="1:19" ht="15.75" thickBot="1" x14ac:dyDescent="0.3">
      <c r="A54" t="s">
        <v>7</v>
      </c>
      <c r="B54">
        <v>4</v>
      </c>
      <c r="C54">
        <v>32.49</v>
      </c>
      <c r="E54" s="31"/>
      <c r="F54" t="e">
        <f t="shared" ca="1" si="15"/>
        <v>#DIV/0!</v>
      </c>
      <c r="G54" s="41">
        <f t="shared" ca="1" si="9"/>
        <v>0</v>
      </c>
      <c r="H54" s="41"/>
      <c r="I54" s="41"/>
      <c r="J54" s="49"/>
      <c r="K54" t="s">
        <v>68</v>
      </c>
      <c r="L54">
        <f ca="1">RSQ(N45:N50,M45:M50)</f>
        <v>0.99709430391120335</v>
      </c>
      <c r="M54" s="50"/>
      <c r="P54" s="55" t="s">
        <v>68</v>
      </c>
      <c r="Q54" s="56">
        <f ca="1">RSQ(S45:S49,R45:R49)</f>
        <v>0.99920056539182667</v>
      </c>
      <c r="R54" s="56"/>
      <c r="S54" s="57"/>
    </row>
    <row r="55" spans="1:19" x14ac:dyDescent="0.25">
      <c r="A55" t="s">
        <v>7</v>
      </c>
      <c r="B55">
        <v>5</v>
      </c>
      <c r="C55">
        <v>29.96</v>
      </c>
      <c r="E55" s="31"/>
      <c r="F55" t="e">
        <f t="shared" ca="1" si="15"/>
        <v>#DIV/0!</v>
      </c>
      <c r="G55" s="41">
        <f t="shared" ca="1" si="9"/>
        <v>0</v>
      </c>
      <c r="H55" s="41"/>
      <c r="I55" s="41"/>
    </row>
    <row r="56" spans="1:19" x14ac:dyDescent="0.25">
      <c r="A56" t="s">
        <v>7</v>
      </c>
      <c r="B56">
        <v>6</v>
      </c>
      <c r="C56">
        <v>27.59</v>
      </c>
      <c r="E56" s="31"/>
      <c r="F56" t="e">
        <f t="shared" ca="1" si="15"/>
        <v>#DIV/0!</v>
      </c>
      <c r="G56" s="41">
        <f t="shared" ca="1" si="9"/>
        <v>0</v>
      </c>
      <c r="H56" s="41"/>
      <c r="I56" s="41"/>
    </row>
    <row r="57" spans="1:19" x14ac:dyDescent="0.25">
      <c r="A57" t="s">
        <v>7</v>
      </c>
      <c r="B57">
        <v>7</v>
      </c>
      <c r="C57">
        <v>29.96</v>
      </c>
      <c r="E57" s="31"/>
      <c r="F57">
        <f t="shared" ca="1" si="15"/>
        <v>22.14</v>
      </c>
      <c r="G57" s="41">
        <f t="shared" ca="1" si="9"/>
        <v>4870.2761613525863</v>
      </c>
      <c r="H57" s="41"/>
      <c r="I57" s="41"/>
    </row>
    <row r="58" spans="1:19" x14ac:dyDescent="0.25">
      <c r="A58" t="s">
        <v>7</v>
      </c>
      <c r="B58">
        <v>8</v>
      </c>
      <c r="C58">
        <v>27.93</v>
      </c>
      <c r="E58" s="31"/>
      <c r="F58" t="e">
        <f t="shared" ca="1" si="15"/>
        <v>#DIV/0!</v>
      </c>
      <c r="G58" s="41">
        <f t="shared" ca="1" si="9"/>
        <v>0</v>
      </c>
      <c r="H58" s="41"/>
      <c r="I58" s="41"/>
    </row>
    <row r="59" spans="1:19" x14ac:dyDescent="0.25">
      <c r="A59" t="s">
        <v>7</v>
      </c>
      <c r="B59">
        <v>9</v>
      </c>
      <c r="C59">
        <v>24.54</v>
      </c>
      <c r="E59" s="31"/>
      <c r="F59" t="e">
        <f t="shared" ca="1" si="15"/>
        <v>#DIV/0!</v>
      </c>
      <c r="G59" s="41">
        <f t="shared" ca="1" si="9"/>
        <v>0</v>
      </c>
      <c r="H59" s="41"/>
      <c r="I59" s="41"/>
    </row>
    <row r="60" spans="1:19" x14ac:dyDescent="0.25">
      <c r="A60" t="s">
        <v>7</v>
      </c>
      <c r="B60">
        <v>10</v>
      </c>
      <c r="C60" t="s">
        <v>58</v>
      </c>
      <c r="E60" s="31"/>
      <c r="F60" t="e">
        <f t="shared" ca="1" si="15"/>
        <v>#DIV/0!</v>
      </c>
      <c r="G60" s="41">
        <f t="shared" ca="1" si="9"/>
        <v>0</v>
      </c>
      <c r="H60" s="41"/>
      <c r="I60" s="41"/>
    </row>
    <row r="61" spans="1:19" x14ac:dyDescent="0.25">
      <c r="A61" t="s">
        <v>7</v>
      </c>
      <c r="B61">
        <v>11</v>
      </c>
      <c r="C61" t="s">
        <v>58</v>
      </c>
      <c r="E61" s="31"/>
      <c r="F61" t="e">
        <f t="shared" ca="1" si="15"/>
        <v>#DIV/0!</v>
      </c>
      <c r="G61" s="41">
        <f t="shared" ca="1" si="9"/>
        <v>0</v>
      </c>
      <c r="H61" s="41"/>
      <c r="I61" s="41"/>
    </row>
    <row r="62" spans="1:19" x14ac:dyDescent="0.25">
      <c r="A62" t="s">
        <v>7</v>
      </c>
      <c r="B62">
        <v>12</v>
      </c>
      <c r="C62" t="s">
        <v>58</v>
      </c>
      <c r="E62" s="31"/>
      <c r="F62" t="e">
        <f t="shared" ca="1" si="15"/>
        <v>#DIV/0!</v>
      </c>
      <c r="G62" s="41">
        <f t="shared" ca="1" si="9"/>
        <v>0</v>
      </c>
      <c r="H62" s="41"/>
      <c r="I62" s="41"/>
    </row>
    <row r="63" spans="1:19" x14ac:dyDescent="0.25">
      <c r="A63" t="s">
        <v>7</v>
      </c>
      <c r="B63">
        <v>13</v>
      </c>
      <c r="C63">
        <v>21.16</v>
      </c>
      <c r="E63" s="31"/>
      <c r="F63" t="e">
        <f t="shared" ca="1" si="15"/>
        <v>#DIV/0!</v>
      </c>
      <c r="G63" s="41">
        <f t="shared" ca="1" si="9"/>
        <v>0</v>
      </c>
      <c r="H63" s="41"/>
      <c r="I63" s="41"/>
    </row>
    <row r="64" spans="1:19" x14ac:dyDescent="0.25">
      <c r="A64" t="s">
        <v>7</v>
      </c>
      <c r="B64">
        <v>14</v>
      </c>
      <c r="C64">
        <v>20.63</v>
      </c>
      <c r="E64" s="31"/>
      <c r="F64" t="e">
        <f t="shared" ca="1" si="15"/>
        <v>#DIV/0!</v>
      </c>
      <c r="G64" s="41">
        <f t="shared" ca="1" si="9"/>
        <v>0</v>
      </c>
      <c r="H64" s="41"/>
      <c r="I64" s="41"/>
    </row>
    <row r="65" spans="1:9" x14ac:dyDescent="0.25">
      <c r="A65" t="s">
        <v>7</v>
      </c>
      <c r="B65">
        <v>15</v>
      </c>
      <c r="C65">
        <v>20.059999999999999</v>
      </c>
      <c r="E65" s="31"/>
      <c r="F65" t="e">
        <f t="shared" ca="1" si="15"/>
        <v>#DIV/0!</v>
      </c>
      <c r="G65" s="41">
        <f t="shared" ca="1" si="9"/>
        <v>0</v>
      </c>
      <c r="H65" s="41"/>
      <c r="I65" s="41"/>
    </row>
    <row r="66" spans="1:9" x14ac:dyDescent="0.25">
      <c r="A66" t="s">
        <v>7</v>
      </c>
      <c r="B66">
        <v>16</v>
      </c>
      <c r="C66">
        <v>21.17</v>
      </c>
      <c r="E66" s="31"/>
      <c r="F66" t="e">
        <f t="shared" ca="1" si="15"/>
        <v>#DIV/0!</v>
      </c>
      <c r="G66" s="41">
        <f t="shared" ca="1" si="9"/>
        <v>0</v>
      </c>
      <c r="H66" s="41"/>
      <c r="I66" s="41"/>
    </row>
    <row r="67" spans="1:9" x14ac:dyDescent="0.25">
      <c r="A67" t="s">
        <v>7</v>
      </c>
      <c r="B67">
        <v>17</v>
      </c>
      <c r="C67">
        <v>18.670000000000002</v>
      </c>
      <c r="E67" s="12" t="s">
        <v>4</v>
      </c>
      <c r="F67">
        <f ca="1">IF(AVERAGE(W24:Y24)&lt;$M$22,AVERAGE(W24:Y24),"NA")</f>
        <v>12.476666666666667</v>
      </c>
      <c r="G67" s="41">
        <f t="shared" ref="G67:G98" ca="1" si="16">IF(ISNUMBER(F67)=TRUE,10^((F67-$Q$53)/$Q$52),0)</f>
        <v>368648.58353444515</v>
      </c>
      <c r="H67" s="41"/>
      <c r="I67" s="41"/>
    </row>
    <row r="68" spans="1:9" x14ac:dyDescent="0.25">
      <c r="A68" t="s">
        <v>7</v>
      </c>
      <c r="B68">
        <v>18</v>
      </c>
      <c r="C68">
        <v>17.62</v>
      </c>
      <c r="E68" s="12" t="s">
        <v>6</v>
      </c>
      <c r="F68">
        <f t="shared" ref="F68:F81" ca="1" si="17">IF(AVERAGE(W25:Y25)&lt;$M$22,AVERAGE(W25:Y25),"NA")</f>
        <v>16.923333333333332</v>
      </c>
      <c r="G68" s="41">
        <f t="shared" ca="1" si="16"/>
        <v>25687.424940949648</v>
      </c>
      <c r="H68" s="41"/>
      <c r="I68" s="41"/>
    </row>
    <row r="69" spans="1:9" x14ac:dyDescent="0.25">
      <c r="A69" t="s">
        <v>7</v>
      </c>
      <c r="B69">
        <v>19</v>
      </c>
      <c r="C69">
        <v>17.02</v>
      </c>
      <c r="E69" s="12" t="s">
        <v>8</v>
      </c>
      <c r="F69">
        <f t="shared" ca="1" si="17"/>
        <v>20.616666666666664</v>
      </c>
      <c r="G69" s="41">
        <f t="shared" ca="1" si="16"/>
        <v>2810.7600175138814</v>
      </c>
      <c r="H69" s="41"/>
      <c r="I69" s="41"/>
    </row>
    <row r="70" spans="1:9" x14ac:dyDescent="0.25">
      <c r="A70" t="s">
        <v>7</v>
      </c>
      <c r="B70">
        <v>20</v>
      </c>
      <c r="C70">
        <v>15.91</v>
      </c>
      <c r="E70" s="12" t="s">
        <v>10</v>
      </c>
      <c r="F70">
        <f t="shared" ca="1" si="17"/>
        <v>24.856666666666666</v>
      </c>
      <c r="G70" s="41">
        <f t="shared" ca="1" si="16"/>
        <v>221.66665181918626</v>
      </c>
      <c r="H70" s="41"/>
      <c r="I70" s="41"/>
    </row>
    <row r="71" spans="1:9" x14ac:dyDescent="0.25">
      <c r="A71" t="s">
        <v>7</v>
      </c>
      <c r="B71">
        <v>21</v>
      </c>
      <c r="C71">
        <v>15.22</v>
      </c>
      <c r="E71" s="12" t="s">
        <v>12</v>
      </c>
      <c r="F71">
        <f t="shared" ca="1" si="17"/>
        <v>28.633333333333336</v>
      </c>
      <c r="G71" s="41">
        <f t="shared" ca="1" si="16"/>
        <v>23.073988609313211</v>
      </c>
      <c r="H71" s="41"/>
      <c r="I71" s="41"/>
    </row>
    <row r="72" spans="1:9" x14ac:dyDescent="0.25">
      <c r="A72" t="s">
        <v>7</v>
      </c>
      <c r="B72">
        <v>22</v>
      </c>
      <c r="C72" t="s">
        <v>58</v>
      </c>
      <c r="E72" s="12" t="s">
        <v>14</v>
      </c>
      <c r="F72" t="str">
        <f t="shared" ca="1" si="17"/>
        <v>NA</v>
      </c>
      <c r="G72" s="41">
        <f t="shared" ca="1" si="16"/>
        <v>0</v>
      </c>
      <c r="H72" s="41"/>
      <c r="I72" s="41"/>
    </row>
    <row r="73" spans="1:9" ht="15.75" thickBot="1" x14ac:dyDescent="0.3">
      <c r="A73" t="s">
        <v>7</v>
      </c>
      <c r="B73">
        <v>23</v>
      </c>
      <c r="C73" t="s">
        <v>58</v>
      </c>
      <c r="E73" s="35" t="s">
        <v>16</v>
      </c>
      <c r="F73" t="str">
        <f t="shared" ca="1" si="17"/>
        <v>NA</v>
      </c>
      <c r="G73" s="41">
        <f t="shared" ca="1" si="16"/>
        <v>0</v>
      </c>
      <c r="H73" s="41"/>
      <c r="I73" s="41"/>
    </row>
    <row r="74" spans="1:9" ht="15.75" thickBot="1" x14ac:dyDescent="0.3">
      <c r="A74" t="s">
        <v>7</v>
      </c>
      <c r="B74">
        <v>24</v>
      </c>
      <c r="C74" t="s">
        <v>58</v>
      </c>
      <c r="E74" s="37" t="s">
        <v>18</v>
      </c>
      <c r="F74" t="str">
        <f t="shared" ca="1" si="17"/>
        <v>NA</v>
      </c>
      <c r="G74" s="41">
        <f t="shared" ca="1" si="16"/>
        <v>0</v>
      </c>
      <c r="H74" s="41"/>
      <c r="I74" s="41"/>
    </row>
    <row r="75" spans="1:9" x14ac:dyDescent="0.25">
      <c r="A75" t="s">
        <v>9</v>
      </c>
      <c r="B75">
        <v>1</v>
      </c>
      <c r="C75">
        <v>27.47</v>
      </c>
      <c r="E75" s="12">
        <v>1</v>
      </c>
      <c r="F75">
        <f t="shared" ca="1" si="17"/>
        <v>19.426666666666666</v>
      </c>
      <c r="G75" s="41">
        <f t="shared" ca="1" si="16"/>
        <v>5733.592171217475</v>
      </c>
      <c r="H75" s="41">
        <f t="shared" ref="H75:H114" ca="1" si="18">G75*2</f>
        <v>11467.18434243495</v>
      </c>
      <c r="I75" s="41"/>
    </row>
    <row r="76" spans="1:9" x14ac:dyDescent="0.25">
      <c r="A76" t="s">
        <v>9</v>
      </c>
      <c r="B76">
        <v>2</v>
      </c>
      <c r="C76">
        <v>26.74</v>
      </c>
      <c r="E76" s="12">
        <v>2</v>
      </c>
      <c r="F76">
        <f t="shared" ca="1" si="17"/>
        <v>19.12</v>
      </c>
      <c r="G76" s="41">
        <f t="shared" ca="1" si="16"/>
        <v>6889.8926227966549</v>
      </c>
      <c r="H76" s="41">
        <f t="shared" ca="1" si="18"/>
        <v>13779.78524559331</v>
      </c>
      <c r="I76" s="41"/>
    </row>
    <row r="77" spans="1:9" x14ac:dyDescent="0.25">
      <c r="A77" t="s">
        <v>9</v>
      </c>
      <c r="B77">
        <v>3</v>
      </c>
      <c r="C77">
        <v>26.03</v>
      </c>
      <c r="E77" s="12">
        <v>3</v>
      </c>
      <c r="F77">
        <f t="shared" ca="1" si="17"/>
        <v>22.463333333333335</v>
      </c>
      <c r="G77" s="41">
        <f t="shared" ca="1" si="16"/>
        <v>929.7696500246567</v>
      </c>
      <c r="H77" s="41">
        <f t="shared" ca="1" si="18"/>
        <v>1859.5393000493134</v>
      </c>
      <c r="I77" s="41"/>
    </row>
    <row r="78" spans="1:9" x14ac:dyDescent="0.25">
      <c r="A78" t="s">
        <v>9</v>
      </c>
      <c r="B78">
        <v>4</v>
      </c>
      <c r="C78" t="s">
        <v>58</v>
      </c>
      <c r="E78" s="12">
        <v>4</v>
      </c>
      <c r="F78">
        <f t="shared" ca="1" si="17"/>
        <v>19.003333333333334</v>
      </c>
      <c r="G78" s="41">
        <f t="shared" ca="1" si="16"/>
        <v>7388.6601638946531</v>
      </c>
      <c r="H78" s="41">
        <f t="shared" ca="1" si="18"/>
        <v>14777.320327789306</v>
      </c>
      <c r="I78" s="41"/>
    </row>
    <row r="79" spans="1:9" x14ac:dyDescent="0.25">
      <c r="A79" t="s">
        <v>9</v>
      </c>
      <c r="B79">
        <v>5</v>
      </c>
      <c r="C79">
        <v>32.159999999999997</v>
      </c>
      <c r="E79" s="12">
        <v>5</v>
      </c>
      <c r="F79">
        <f t="shared" ca="1" si="17"/>
        <v>19.006666666666664</v>
      </c>
      <c r="G79" s="41">
        <f t="shared" ca="1" si="16"/>
        <v>7373.9205935812415</v>
      </c>
      <c r="H79" s="41">
        <f t="shared" ca="1" si="18"/>
        <v>14747.841187162483</v>
      </c>
      <c r="I79" s="41"/>
    </row>
    <row r="80" spans="1:9" x14ac:dyDescent="0.25">
      <c r="A80" t="s">
        <v>9</v>
      </c>
      <c r="B80">
        <v>6</v>
      </c>
      <c r="C80">
        <v>29.3</v>
      </c>
      <c r="E80" s="12">
        <v>6</v>
      </c>
      <c r="F80">
        <f t="shared" ca="1" si="17"/>
        <v>19.61</v>
      </c>
      <c r="G80" s="41">
        <f t="shared" ca="1" si="16"/>
        <v>5137.2281359706785</v>
      </c>
      <c r="H80" s="41">
        <f t="shared" ca="1" si="18"/>
        <v>10274.456271941357</v>
      </c>
      <c r="I80" s="41"/>
    </row>
    <row r="81" spans="1:9" x14ac:dyDescent="0.25">
      <c r="A81" t="s">
        <v>9</v>
      </c>
      <c r="B81">
        <v>7</v>
      </c>
      <c r="C81">
        <v>32.74</v>
      </c>
      <c r="E81" s="12">
        <v>7</v>
      </c>
      <c r="F81">
        <f t="shared" ca="1" si="17"/>
        <v>18.433333333333334</v>
      </c>
      <c r="G81" s="41">
        <f t="shared" ca="1" si="16"/>
        <v>10395.920321767722</v>
      </c>
      <c r="H81" s="41">
        <f t="shared" ca="1" si="18"/>
        <v>20791.840643535445</v>
      </c>
      <c r="I81" s="41"/>
    </row>
    <row r="82" spans="1:9" x14ac:dyDescent="0.25">
      <c r="A82" t="s">
        <v>9</v>
      </c>
      <c r="B82">
        <v>8</v>
      </c>
      <c r="C82">
        <v>28.79</v>
      </c>
      <c r="E82" s="12">
        <v>8</v>
      </c>
      <c r="F82">
        <f ca="1">IF(AVERAGE(W39:Y39)&lt;$M$22,AVERAGE(W39:Y39),"NA")</f>
        <v>19.266666666666666</v>
      </c>
      <c r="G82" s="41">
        <f t="shared" ca="1" si="16"/>
        <v>6310.3594297991267</v>
      </c>
      <c r="H82" s="41">
        <f t="shared" ca="1" si="18"/>
        <v>12620.718859598253</v>
      </c>
      <c r="I82" s="41"/>
    </row>
    <row r="83" spans="1:9" x14ac:dyDescent="0.25">
      <c r="A83" t="s">
        <v>9</v>
      </c>
      <c r="B83">
        <v>9</v>
      </c>
      <c r="C83">
        <v>25.19</v>
      </c>
      <c r="E83" s="12">
        <v>9</v>
      </c>
      <c r="F83">
        <f ca="1">IF(AVERAGE(Z24:AB24)&lt;$M$22,AVERAGE(Z24:AB24),"NA")</f>
        <v>17.426666666666666</v>
      </c>
      <c r="G83" s="41">
        <f t="shared" ca="1" si="16"/>
        <v>19000.631161507845</v>
      </c>
      <c r="H83" s="41">
        <f t="shared" ca="1" si="18"/>
        <v>38001.26232301569</v>
      </c>
      <c r="I83" s="41"/>
    </row>
    <row r="84" spans="1:9" x14ac:dyDescent="0.25">
      <c r="A84" t="s">
        <v>9</v>
      </c>
      <c r="B84">
        <v>10</v>
      </c>
      <c r="C84" t="s">
        <v>58</v>
      </c>
      <c r="E84" s="12">
        <v>10</v>
      </c>
      <c r="F84">
        <f t="shared" ref="F84:F98" ca="1" si="19">IF(AVERAGE(Z25:AB25)&lt;$M$22,AVERAGE(Z25:AB25),"NA")</f>
        <v>19.796666666666667</v>
      </c>
      <c r="G84" s="41">
        <f t="shared" ca="1" si="16"/>
        <v>4593.711018443506</v>
      </c>
      <c r="H84" s="41">
        <f t="shared" ca="1" si="18"/>
        <v>9187.4220368870119</v>
      </c>
      <c r="I84" s="41"/>
    </row>
    <row r="85" spans="1:9" x14ac:dyDescent="0.25">
      <c r="A85" t="s">
        <v>9</v>
      </c>
      <c r="B85">
        <v>11</v>
      </c>
      <c r="C85" t="s">
        <v>58</v>
      </c>
      <c r="E85" s="12">
        <v>11</v>
      </c>
      <c r="F85">
        <f t="shared" ca="1" si="19"/>
        <v>19.153333333333336</v>
      </c>
      <c r="G85" s="41">
        <f t="shared" ca="1" si="16"/>
        <v>6753.6740991193301</v>
      </c>
      <c r="H85" s="41">
        <f t="shared" ca="1" si="18"/>
        <v>13507.34819823866</v>
      </c>
      <c r="I85" s="41"/>
    </row>
    <row r="86" spans="1:9" x14ac:dyDescent="0.25">
      <c r="A86" t="s">
        <v>9</v>
      </c>
      <c r="B86">
        <v>12</v>
      </c>
      <c r="C86" t="s">
        <v>58</v>
      </c>
      <c r="E86" s="12">
        <v>12</v>
      </c>
      <c r="F86">
        <f t="shared" ca="1" si="19"/>
        <v>18.286666666666665</v>
      </c>
      <c r="G86" s="41">
        <f t="shared" ca="1" si="16"/>
        <v>11350.664812195897</v>
      </c>
      <c r="H86" s="41">
        <f t="shared" ca="1" si="18"/>
        <v>22701.329624391794</v>
      </c>
      <c r="I86" s="41"/>
    </row>
    <row r="87" spans="1:9" x14ac:dyDescent="0.25">
      <c r="A87" t="s">
        <v>9</v>
      </c>
      <c r="B87">
        <v>13</v>
      </c>
      <c r="C87">
        <v>25.59</v>
      </c>
      <c r="E87" s="12">
        <v>13</v>
      </c>
      <c r="F87">
        <f t="shared" ca="1" si="19"/>
        <v>17.453333333333333</v>
      </c>
      <c r="G87" s="41">
        <f t="shared" ca="1" si="16"/>
        <v>18699.50647017857</v>
      </c>
      <c r="H87" s="41">
        <f t="shared" ca="1" si="18"/>
        <v>37399.012940357141</v>
      </c>
      <c r="I87" s="41"/>
    </row>
    <row r="88" spans="1:9" x14ac:dyDescent="0.25">
      <c r="A88" t="s">
        <v>9</v>
      </c>
      <c r="B88">
        <v>14</v>
      </c>
      <c r="C88">
        <v>24.87</v>
      </c>
      <c r="E88" s="12">
        <v>14</v>
      </c>
      <c r="F88">
        <f t="shared" ca="1" si="19"/>
        <v>22.133333333333336</v>
      </c>
      <c r="G88" s="41">
        <f t="shared" ca="1" si="16"/>
        <v>1133.0045878202793</v>
      </c>
      <c r="H88" s="41">
        <f t="shared" ca="1" si="18"/>
        <v>2266.0091756405586</v>
      </c>
      <c r="I88" s="41"/>
    </row>
    <row r="89" spans="1:9" x14ac:dyDescent="0.25">
      <c r="A89" t="s">
        <v>9</v>
      </c>
      <c r="B89">
        <v>15</v>
      </c>
      <c r="C89">
        <v>24.11</v>
      </c>
      <c r="E89" s="12">
        <v>15</v>
      </c>
      <c r="F89">
        <f t="shared" ca="1" si="19"/>
        <v>17.13</v>
      </c>
      <c r="G89" s="41">
        <f t="shared" ca="1" si="16"/>
        <v>22696.138683823134</v>
      </c>
      <c r="H89" s="41">
        <f t="shared" ca="1" si="18"/>
        <v>45392.277367646268</v>
      </c>
      <c r="I89" s="41"/>
    </row>
    <row r="90" spans="1:9" x14ac:dyDescent="0.25">
      <c r="A90" t="s">
        <v>9</v>
      </c>
      <c r="B90">
        <v>16</v>
      </c>
      <c r="C90">
        <v>20.13</v>
      </c>
      <c r="E90" s="34">
        <v>16</v>
      </c>
      <c r="F90">
        <f t="shared" ca="1" si="19"/>
        <v>17.040000000000003</v>
      </c>
      <c r="G90" s="41">
        <f t="shared" ca="1" si="16"/>
        <v>23953.409099005203</v>
      </c>
      <c r="H90" s="41">
        <f t="shared" ca="1" si="18"/>
        <v>47906.818198010405</v>
      </c>
      <c r="I90" s="41"/>
    </row>
    <row r="91" spans="1:9" x14ac:dyDescent="0.25">
      <c r="A91" t="s">
        <v>9</v>
      </c>
      <c r="B91">
        <v>17</v>
      </c>
      <c r="C91">
        <v>18.100000000000001</v>
      </c>
      <c r="E91" s="12">
        <v>17</v>
      </c>
      <c r="F91">
        <f t="shared" ca="1" si="19"/>
        <v>16.636666666666667</v>
      </c>
      <c r="G91" s="41">
        <f t="shared" ca="1" si="16"/>
        <v>30500.208839945066</v>
      </c>
      <c r="H91" s="41">
        <f t="shared" ca="1" si="18"/>
        <v>61000.417679890132</v>
      </c>
      <c r="I91" s="41"/>
    </row>
    <row r="92" spans="1:9" x14ac:dyDescent="0.25">
      <c r="A92" t="s">
        <v>9</v>
      </c>
      <c r="B92">
        <v>18</v>
      </c>
      <c r="C92">
        <v>16.63</v>
      </c>
      <c r="E92" s="12">
        <v>18</v>
      </c>
      <c r="F92">
        <f t="shared" ca="1" si="19"/>
        <v>17.436666666666667</v>
      </c>
      <c r="G92" s="41">
        <f t="shared" ca="1" si="16"/>
        <v>18887.145300910852</v>
      </c>
      <c r="H92" s="41">
        <f t="shared" ca="1" si="18"/>
        <v>37774.290601821704</v>
      </c>
      <c r="I92" s="41"/>
    </row>
    <row r="93" spans="1:9" x14ac:dyDescent="0.25">
      <c r="A93" t="s">
        <v>9</v>
      </c>
      <c r="B93">
        <v>19</v>
      </c>
      <c r="C93">
        <v>17.239999999999998</v>
      </c>
      <c r="E93" s="12">
        <v>19</v>
      </c>
      <c r="F93">
        <f t="shared" ca="1" si="19"/>
        <v>19.430000000000003</v>
      </c>
      <c r="G93" s="41">
        <f t="shared" ca="1" si="16"/>
        <v>5722.1542808447111</v>
      </c>
      <c r="H93" s="41">
        <f t="shared" ca="1" si="18"/>
        <v>11444.308561689422</v>
      </c>
      <c r="I93" s="41"/>
    </row>
    <row r="94" spans="1:9" x14ac:dyDescent="0.25">
      <c r="A94" t="s">
        <v>9</v>
      </c>
      <c r="B94">
        <v>20</v>
      </c>
      <c r="C94">
        <v>15.55</v>
      </c>
      <c r="E94" s="12">
        <v>20</v>
      </c>
      <c r="F94">
        <f t="shared" ca="1" si="19"/>
        <v>18.07</v>
      </c>
      <c r="G94" s="41">
        <f t="shared" ca="1" si="16"/>
        <v>12923.840778070895</v>
      </c>
      <c r="H94" s="41">
        <f t="shared" ca="1" si="18"/>
        <v>25847.68155614179</v>
      </c>
      <c r="I94" s="41"/>
    </row>
    <row r="95" spans="1:9" x14ac:dyDescent="0.25">
      <c r="A95" t="s">
        <v>9</v>
      </c>
      <c r="B95">
        <v>21</v>
      </c>
      <c r="C95">
        <v>15.21</v>
      </c>
      <c r="E95" s="12">
        <v>21</v>
      </c>
      <c r="F95">
        <f t="shared" ca="1" si="19"/>
        <v>17.243333333333332</v>
      </c>
      <c r="G95" s="41">
        <f t="shared" ca="1" si="16"/>
        <v>21206.352373764577</v>
      </c>
      <c r="H95" s="41">
        <f t="shared" ca="1" si="18"/>
        <v>42412.704747529155</v>
      </c>
      <c r="I95" s="41"/>
    </row>
    <row r="96" spans="1:9" x14ac:dyDescent="0.25">
      <c r="A96" t="s">
        <v>9</v>
      </c>
      <c r="B96">
        <v>22</v>
      </c>
      <c r="C96" t="s">
        <v>58</v>
      </c>
      <c r="E96" s="12">
        <v>22</v>
      </c>
      <c r="F96">
        <f t="shared" ca="1" si="19"/>
        <v>16.056666666666665</v>
      </c>
      <c r="G96" s="41">
        <f t="shared" ca="1" si="16"/>
        <v>43171.960345433334</v>
      </c>
      <c r="H96" s="41">
        <f t="shared" ca="1" si="18"/>
        <v>86343.920690866667</v>
      </c>
      <c r="I96" s="41"/>
    </row>
    <row r="97" spans="1:9" x14ac:dyDescent="0.25">
      <c r="A97" t="s">
        <v>9</v>
      </c>
      <c r="B97">
        <v>23</v>
      </c>
      <c r="C97" t="s">
        <v>58</v>
      </c>
      <c r="E97" s="12">
        <v>23</v>
      </c>
      <c r="F97">
        <f t="shared" ca="1" si="19"/>
        <v>15.68</v>
      </c>
      <c r="G97" s="41">
        <f t="shared" ca="1" si="16"/>
        <v>54100.261910770911</v>
      </c>
      <c r="H97" s="41">
        <f t="shared" ca="1" si="18"/>
        <v>108200.52382154182</v>
      </c>
      <c r="I97" s="41"/>
    </row>
    <row r="98" spans="1:9" x14ac:dyDescent="0.25">
      <c r="A98" t="s">
        <v>9</v>
      </c>
      <c r="B98">
        <v>24</v>
      </c>
      <c r="C98" t="s">
        <v>58</v>
      </c>
      <c r="E98" s="12">
        <v>24</v>
      </c>
      <c r="F98">
        <f t="shared" ca="1" si="19"/>
        <v>16.41</v>
      </c>
      <c r="G98" s="41">
        <f t="shared" ca="1" si="16"/>
        <v>34936.131934406221</v>
      </c>
      <c r="H98" s="41">
        <f t="shared" ca="1" si="18"/>
        <v>69872.263868812443</v>
      </c>
      <c r="I98" s="41"/>
    </row>
    <row r="99" spans="1:9" x14ac:dyDescent="0.25">
      <c r="A99" t="s">
        <v>11</v>
      </c>
      <c r="B99">
        <v>1</v>
      </c>
      <c r="C99">
        <v>33.42</v>
      </c>
      <c r="E99" s="12">
        <v>25</v>
      </c>
      <c r="F99">
        <f ca="1">IF(AVERAGE(AC24:AE24)&lt;$M$22,AVERAGE(AC24:AE24),"NA")</f>
        <v>15.563333333333333</v>
      </c>
      <c r="G99" s="41">
        <f t="shared" ref="G99:G130" ca="1" si="20">IF(ISNUMBER(F99)=TRUE,10^((F99-$Q$53)/$Q$52),0)</f>
        <v>58016.64436885342</v>
      </c>
      <c r="H99" s="41">
        <f t="shared" ca="1" si="18"/>
        <v>116033.28873770684</v>
      </c>
      <c r="I99" s="41"/>
    </row>
    <row r="100" spans="1:9" x14ac:dyDescent="0.25">
      <c r="A100" t="s">
        <v>11</v>
      </c>
      <c r="B100">
        <v>2</v>
      </c>
      <c r="C100">
        <v>31.06</v>
      </c>
      <c r="E100" s="12">
        <v>26</v>
      </c>
      <c r="F100">
        <f t="shared" ref="F100:F114" ca="1" si="21">IF(AVERAGE(AC25:AE25)&lt;$M$22,AVERAGE(AC25:AE25),"NA")</f>
        <v>16.976666666666663</v>
      </c>
      <c r="G100" s="41">
        <f t="shared" ca="1" si="20"/>
        <v>24879.680796074783</v>
      </c>
      <c r="H100" s="41">
        <f t="shared" ca="1" si="18"/>
        <v>49759.361592149566</v>
      </c>
      <c r="I100" s="41"/>
    </row>
    <row r="101" spans="1:9" x14ac:dyDescent="0.25">
      <c r="A101" t="s">
        <v>11</v>
      </c>
      <c r="B101">
        <v>3</v>
      </c>
      <c r="C101">
        <v>29.86</v>
      </c>
      <c r="E101" s="12">
        <v>27</v>
      </c>
      <c r="F101">
        <f t="shared" ca="1" si="21"/>
        <v>16.05</v>
      </c>
      <c r="G101" s="41">
        <f t="shared" ca="1" si="20"/>
        <v>43344.72383434575</v>
      </c>
      <c r="H101" s="41">
        <f t="shared" ca="1" si="18"/>
        <v>86689.4476686915</v>
      </c>
      <c r="I101" s="41"/>
    </row>
    <row r="102" spans="1:9" x14ac:dyDescent="0.25">
      <c r="A102" t="s">
        <v>11</v>
      </c>
      <c r="B102">
        <v>4</v>
      </c>
      <c r="C102" t="s">
        <v>58</v>
      </c>
      <c r="E102" s="12">
        <v>28</v>
      </c>
      <c r="F102">
        <f t="shared" ca="1" si="21"/>
        <v>16</v>
      </c>
      <c r="G102" s="41">
        <f t="shared" ca="1" si="20"/>
        <v>44662.679121403133</v>
      </c>
      <c r="H102" s="41">
        <f t="shared" ca="1" si="18"/>
        <v>89325.358242806265</v>
      </c>
      <c r="I102" s="41"/>
    </row>
    <row r="103" spans="1:9" x14ac:dyDescent="0.25">
      <c r="A103" t="s">
        <v>11</v>
      </c>
      <c r="B103">
        <v>5</v>
      </c>
      <c r="C103" t="s">
        <v>58</v>
      </c>
      <c r="E103" s="12">
        <v>29</v>
      </c>
      <c r="F103">
        <f t="shared" ca="1" si="21"/>
        <v>16.323333333333334</v>
      </c>
      <c r="G103" s="41">
        <f t="shared" ca="1" si="20"/>
        <v>36797.891872306165</v>
      </c>
      <c r="H103" s="41">
        <f t="shared" ca="1" si="18"/>
        <v>73595.78374461233</v>
      </c>
      <c r="I103" s="41"/>
    </row>
    <row r="104" spans="1:9" x14ac:dyDescent="0.25">
      <c r="A104" t="s">
        <v>11</v>
      </c>
      <c r="B104">
        <v>6</v>
      </c>
      <c r="C104">
        <v>39.24</v>
      </c>
      <c r="E104" s="12">
        <v>30</v>
      </c>
      <c r="F104">
        <f t="shared" ca="1" si="21"/>
        <v>16.676666666666666</v>
      </c>
      <c r="G104" s="41">
        <f t="shared" ca="1" si="20"/>
        <v>29778.031738021215</v>
      </c>
      <c r="H104" s="41">
        <f t="shared" ca="1" si="18"/>
        <v>59556.063476042429</v>
      </c>
      <c r="I104" s="41"/>
    </row>
    <row r="105" spans="1:9" x14ac:dyDescent="0.25">
      <c r="A105" t="s">
        <v>11</v>
      </c>
      <c r="B105">
        <v>7</v>
      </c>
      <c r="C105">
        <v>35.090000000000003</v>
      </c>
      <c r="E105" s="12">
        <v>31</v>
      </c>
      <c r="F105">
        <f t="shared" ca="1" si="21"/>
        <v>15.976666666666668</v>
      </c>
      <c r="G105" s="41">
        <f t="shared" ca="1" si="20"/>
        <v>45291.365929139392</v>
      </c>
      <c r="H105" s="41">
        <f t="shared" ca="1" si="18"/>
        <v>90582.731858278785</v>
      </c>
      <c r="I105" s="41"/>
    </row>
    <row r="106" spans="1:9" x14ac:dyDescent="0.25">
      <c r="A106" t="s">
        <v>11</v>
      </c>
      <c r="B106">
        <v>8</v>
      </c>
      <c r="C106">
        <v>31.97</v>
      </c>
      <c r="E106" s="12">
        <v>32</v>
      </c>
      <c r="F106">
        <f t="shared" ca="1" si="21"/>
        <v>17.696666666666665</v>
      </c>
      <c r="G106" s="41">
        <f t="shared" ca="1" si="20"/>
        <v>16162.99957926523</v>
      </c>
      <c r="H106" s="41">
        <f t="shared" ca="1" si="18"/>
        <v>32325.99915853046</v>
      </c>
      <c r="I106" s="41"/>
    </row>
    <row r="107" spans="1:9" x14ac:dyDescent="0.25">
      <c r="A107" t="s">
        <v>11</v>
      </c>
      <c r="B107">
        <v>9</v>
      </c>
      <c r="C107">
        <v>29.91</v>
      </c>
      <c r="E107" s="12">
        <v>33</v>
      </c>
      <c r="F107">
        <f t="shared" ca="1" si="21"/>
        <v>16.983333333333334</v>
      </c>
      <c r="G107" s="41">
        <f t="shared" ca="1" si="20"/>
        <v>24780.515313470951</v>
      </c>
      <c r="H107" s="41">
        <f t="shared" ca="1" si="18"/>
        <v>49561.030626941902</v>
      </c>
      <c r="I107" s="41"/>
    </row>
    <row r="108" spans="1:9" x14ac:dyDescent="0.25">
      <c r="A108" t="s">
        <v>11</v>
      </c>
      <c r="B108">
        <v>10</v>
      </c>
      <c r="C108" t="s">
        <v>58</v>
      </c>
      <c r="E108" s="12">
        <v>34</v>
      </c>
      <c r="F108">
        <f t="shared" ca="1" si="21"/>
        <v>15.573333333333332</v>
      </c>
      <c r="G108" s="41">
        <f t="shared" ca="1" si="20"/>
        <v>57670.125942218976</v>
      </c>
      <c r="H108" s="41">
        <f t="shared" ca="1" si="18"/>
        <v>115340.25188443795</v>
      </c>
      <c r="I108" s="41"/>
    </row>
    <row r="109" spans="1:9" x14ac:dyDescent="0.25">
      <c r="A109" t="s">
        <v>11</v>
      </c>
      <c r="B109">
        <v>11</v>
      </c>
      <c r="C109" t="s">
        <v>58</v>
      </c>
      <c r="E109" s="12">
        <v>35</v>
      </c>
      <c r="F109">
        <f t="shared" ca="1" si="21"/>
        <v>20.103333333333332</v>
      </c>
      <c r="G109" s="41">
        <f t="shared" ca="1" si="20"/>
        <v>3822.7686517256889</v>
      </c>
      <c r="H109" s="41">
        <f t="shared" ca="1" si="18"/>
        <v>7645.5373034513777</v>
      </c>
      <c r="I109" s="41"/>
    </row>
    <row r="110" spans="1:9" x14ac:dyDescent="0.25">
      <c r="A110" t="s">
        <v>11</v>
      </c>
      <c r="B110">
        <v>12</v>
      </c>
      <c r="C110" t="s">
        <v>58</v>
      </c>
      <c r="E110" s="12">
        <v>36</v>
      </c>
      <c r="F110">
        <f t="shared" ca="1" si="21"/>
        <v>17.093333333333334</v>
      </c>
      <c r="G110" s="41">
        <f t="shared" ca="1" si="20"/>
        <v>23200.191289357426</v>
      </c>
      <c r="H110" s="41">
        <f t="shared" ca="1" si="18"/>
        <v>46400.382578714853</v>
      </c>
      <c r="I110" s="41"/>
    </row>
    <row r="111" spans="1:9" x14ac:dyDescent="0.25">
      <c r="A111" t="s">
        <v>11</v>
      </c>
      <c r="B111">
        <v>13</v>
      </c>
      <c r="C111">
        <v>28.74</v>
      </c>
      <c r="E111" s="12">
        <v>37</v>
      </c>
      <c r="F111">
        <f t="shared" ca="1" si="21"/>
        <v>16.190000000000001</v>
      </c>
      <c r="G111" s="41">
        <f t="shared" ca="1" si="20"/>
        <v>39857.711031953972</v>
      </c>
      <c r="H111" s="41">
        <f t="shared" ca="1" si="18"/>
        <v>79715.422063907943</v>
      </c>
      <c r="I111" s="41"/>
    </row>
    <row r="112" spans="1:9" x14ac:dyDescent="0.25">
      <c r="A112" t="s">
        <v>11</v>
      </c>
      <c r="B112">
        <v>14</v>
      </c>
      <c r="C112">
        <v>28.63</v>
      </c>
      <c r="E112" s="12">
        <v>38</v>
      </c>
      <c r="F112">
        <f t="shared" ca="1" si="21"/>
        <v>19.953333333333333</v>
      </c>
      <c r="G112" s="41">
        <f t="shared" ca="1" si="20"/>
        <v>4182.1885448209514</v>
      </c>
      <c r="H112" s="41">
        <f t="shared" ca="1" si="18"/>
        <v>8364.3770896419028</v>
      </c>
      <c r="I112" s="41"/>
    </row>
    <row r="113" spans="1:9" x14ac:dyDescent="0.25">
      <c r="A113" t="s">
        <v>11</v>
      </c>
      <c r="B113">
        <v>15</v>
      </c>
      <c r="C113">
        <v>28.53</v>
      </c>
      <c r="E113" s="12">
        <v>39</v>
      </c>
      <c r="F113">
        <f t="shared" ca="1" si="21"/>
        <v>18.183333333333334</v>
      </c>
      <c r="G113" s="41">
        <f t="shared" ca="1" si="20"/>
        <v>12075.513169010686</v>
      </c>
      <c r="H113" s="41">
        <f t="shared" ca="1" si="18"/>
        <v>24151.026338021373</v>
      </c>
      <c r="I113" s="41"/>
    </row>
    <row r="114" spans="1:9" x14ac:dyDescent="0.25">
      <c r="A114" t="s">
        <v>11</v>
      </c>
      <c r="B114">
        <v>16</v>
      </c>
      <c r="C114">
        <v>19.27</v>
      </c>
      <c r="E114" s="12">
        <v>40</v>
      </c>
      <c r="F114">
        <f t="shared" ca="1" si="21"/>
        <v>18.243333333333336</v>
      </c>
      <c r="G114" s="41">
        <f t="shared" ca="1" si="20"/>
        <v>11649.180082884022</v>
      </c>
      <c r="H114" s="41">
        <f t="shared" ca="1" si="18"/>
        <v>23298.360165768045</v>
      </c>
      <c r="I114" s="41"/>
    </row>
    <row r="115" spans="1:9" x14ac:dyDescent="0.25">
      <c r="A115" t="s">
        <v>11</v>
      </c>
      <c r="B115">
        <v>17</v>
      </c>
      <c r="C115">
        <v>17.149999999999999</v>
      </c>
      <c r="E115" s="12"/>
      <c r="F115" t="e">
        <f ca="1">IF(AVERAGE(AF24:AH24)&lt;$M$22,AVERAGE(AF24:AH24),"NA")</f>
        <v>#DIV/0!</v>
      </c>
      <c r="G115" s="41">
        <f t="shared" ca="1" si="20"/>
        <v>0</v>
      </c>
      <c r="H115" s="41"/>
      <c r="I115" s="41"/>
    </row>
    <row r="116" spans="1:9" x14ac:dyDescent="0.25">
      <c r="A116" t="s">
        <v>11</v>
      </c>
      <c r="B116">
        <v>18</v>
      </c>
      <c r="C116">
        <v>15.94</v>
      </c>
      <c r="E116" s="12"/>
      <c r="F116" t="e">
        <f t="shared" ref="F116:F129" ca="1" si="22">IF(AVERAGE(AF25:AH25)&lt;$M$22,AVERAGE(AF25:AH25),"NA")</f>
        <v>#DIV/0!</v>
      </c>
      <c r="G116" s="41">
        <f t="shared" ca="1" si="20"/>
        <v>0</v>
      </c>
      <c r="H116" s="41"/>
      <c r="I116" s="41"/>
    </row>
    <row r="117" spans="1:9" x14ac:dyDescent="0.25">
      <c r="A117" t="s">
        <v>11</v>
      </c>
      <c r="B117">
        <v>19</v>
      </c>
      <c r="C117">
        <v>17.75</v>
      </c>
      <c r="E117" s="12"/>
      <c r="F117" t="e">
        <f t="shared" ca="1" si="22"/>
        <v>#DIV/0!</v>
      </c>
      <c r="G117" s="41">
        <f t="shared" ca="1" si="20"/>
        <v>0</v>
      </c>
      <c r="H117" s="41"/>
      <c r="I117" s="41"/>
    </row>
    <row r="118" spans="1:9" x14ac:dyDescent="0.25">
      <c r="A118" t="s">
        <v>11</v>
      </c>
      <c r="B118">
        <v>20</v>
      </c>
      <c r="C118">
        <v>16.18</v>
      </c>
      <c r="E118" s="12"/>
      <c r="F118" t="e">
        <f t="shared" ca="1" si="22"/>
        <v>#DIV/0!</v>
      </c>
      <c r="G118" s="41">
        <f t="shared" ca="1" si="20"/>
        <v>0</v>
      </c>
      <c r="H118" s="41"/>
      <c r="I118" s="41"/>
    </row>
    <row r="119" spans="1:9" x14ac:dyDescent="0.25">
      <c r="A119" t="s">
        <v>11</v>
      </c>
      <c r="B119">
        <v>21</v>
      </c>
      <c r="C119">
        <v>15.04</v>
      </c>
      <c r="E119" s="12"/>
      <c r="F119" t="e">
        <f t="shared" ca="1" si="22"/>
        <v>#DIV/0!</v>
      </c>
      <c r="G119" s="41">
        <f t="shared" ca="1" si="20"/>
        <v>0</v>
      </c>
      <c r="H119" s="41"/>
      <c r="I119" s="41"/>
    </row>
    <row r="120" spans="1:9" x14ac:dyDescent="0.25">
      <c r="A120" t="s">
        <v>11</v>
      </c>
      <c r="B120">
        <v>22</v>
      </c>
      <c r="C120" t="s">
        <v>58</v>
      </c>
      <c r="E120" s="12"/>
      <c r="F120" t="e">
        <f t="shared" ca="1" si="22"/>
        <v>#DIV/0!</v>
      </c>
      <c r="G120" s="41">
        <f t="shared" ca="1" si="20"/>
        <v>0</v>
      </c>
      <c r="H120" s="41"/>
      <c r="I120" s="41"/>
    </row>
    <row r="121" spans="1:9" x14ac:dyDescent="0.25">
      <c r="A121" t="s">
        <v>11</v>
      </c>
      <c r="B121">
        <v>23</v>
      </c>
      <c r="C121" t="s">
        <v>58</v>
      </c>
      <c r="E121" s="12"/>
      <c r="F121" t="e">
        <f t="shared" ca="1" si="22"/>
        <v>#DIV/0!</v>
      </c>
      <c r="G121" s="41">
        <f t="shared" ca="1" si="20"/>
        <v>0</v>
      </c>
      <c r="H121" s="41"/>
      <c r="I121" s="41"/>
    </row>
    <row r="122" spans="1:9" x14ac:dyDescent="0.25">
      <c r="A122" t="s">
        <v>11</v>
      </c>
      <c r="B122">
        <v>24</v>
      </c>
      <c r="C122" t="s">
        <v>58</v>
      </c>
      <c r="E122" s="12"/>
      <c r="F122" t="e">
        <f t="shared" ca="1" si="22"/>
        <v>#DIV/0!</v>
      </c>
      <c r="G122" s="41">
        <f t="shared" ca="1" si="20"/>
        <v>0</v>
      </c>
      <c r="H122" s="41"/>
      <c r="I122" s="41"/>
    </row>
    <row r="123" spans="1:9" x14ac:dyDescent="0.25">
      <c r="A123" t="s">
        <v>13</v>
      </c>
      <c r="B123">
        <v>1</v>
      </c>
      <c r="C123">
        <v>33.4</v>
      </c>
      <c r="E123" s="12"/>
      <c r="F123" t="e">
        <f t="shared" ca="1" si="22"/>
        <v>#DIV/0!</v>
      </c>
      <c r="G123" s="41">
        <f t="shared" ca="1" si="20"/>
        <v>0</v>
      </c>
      <c r="H123" s="41"/>
      <c r="I123" s="41"/>
    </row>
    <row r="124" spans="1:9" x14ac:dyDescent="0.25">
      <c r="A124" t="s">
        <v>13</v>
      </c>
      <c r="B124">
        <v>2</v>
      </c>
      <c r="C124">
        <v>34.61</v>
      </c>
      <c r="E124" s="12"/>
      <c r="F124" t="e">
        <f t="shared" ca="1" si="22"/>
        <v>#DIV/0!</v>
      </c>
      <c r="G124" s="41">
        <f t="shared" ca="1" si="20"/>
        <v>0</v>
      </c>
      <c r="H124" s="41"/>
      <c r="I124" s="41"/>
    </row>
    <row r="125" spans="1:9" x14ac:dyDescent="0.25">
      <c r="A125" t="s">
        <v>13</v>
      </c>
      <c r="B125">
        <v>3</v>
      </c>
      <c r="C125">
        <v>34.4</v>
      </c>
      <c r="E125" s="12"/>
      <c r="F125" t="e">
        <f t="shared" ca="1" si="22"/>
        <v>#DIV/0!</v>
      </c>
      <c r="G125" s="41">
        <f t="shared" ca="1" si="20"/>
        <v>0</v>
      </c>
      <c r="H125" s="41"/>
      <c r="I125" s="41"/>
    </row>
    <row r="126" spans="1:9" x14ac:dyDescent="0.25">
      <c r="A126" t="s">
        <v>13</v>
      </c>
      <c r="B126">
        <v>4</v>
      </c>
      <c r="C126" t="s">
        <v>58</v>
      </c>
      <c r="E126" s="12"/>
      <c r="F126" t="e">
        <f t="shared" ca="1" si="22"/>
        <v>#DIV/0!</v>
      </c>
      <c r="G126" s="41">
        <f t="shared" ca="1" si="20"/>
        <v>0</v>
      </c>
      <c r="H126" s="41"/>
      <c r="I126" s="41"/>
    </row>
    <row r="127" spans="1:9" x14ac:dyDescent="0.25">
      <c r="A127" t="s">
        <v>13</v>
      </c>
      <c r="B127">
        <v>5</v>
      </c>
      <c r="C127" t="s">
        <v>58</v>
      </c>
      <c r="E127" s="12"/>
      <c r="F127" t="e">
        <f t="shared" ca="1" si="22"/>
        <v>#DIV/0!</v>
      </c>
      <c r="G127" s="41">
        <f t="shared" ca="1" si="20"/>
        <v>0</v>
      </c>
      <c r="H127" s="41"/>
      <c r="I127" s="41"/>
    </row>
    <row r="128" spans="1:9" x14ac:dyDescent="0.25">
      <c r="A128" t="s">
        <v>13</v>
      </c>
      <c r="B128">
        <v>6</v>
      </c>
      <c r="C128" t="s">
        <v>58</v>
      </c>
      <c r="E128" s="12"/>
      <c r="F128" t="e">
        <f t="shared" ca="1" si="22"/>
        <v>#DIV/0!</v>
      </c>
      <c r="G128" s="41">
        <f t="shared" ca="1" si="20"/>
        <v>0</v>
      </c>
      <c r="H128" s="41"/>
      <c r="I128" s="41"/>
    </row>
    <row r="129" spans="1:9" x14ac:dyDescent="0.25">
      <c r="A129" t="s">
        <v>13</v>
      </c>
      <c r="B129">
        <v>7</v>
      </c>
      <c r="C129">
        <v>29.37</v>
      </c>
      <c r="E129" s="12"/>
      <c r="F129" t="e">
        <f t="shared" ca="1" si="22"/>
        <v>#DIV/0!</v>
      </c>
      <c r="G129" s="41">
        <f t="shared" ca="1" si="20"/>
        <v>0</v>
      </c>
      <c r="H129" s="41"/>
      <c r="I129" s="41"/>
    </row>
    <row r="130" spans="1:9" x14ac:dyDescent="0.25">
      <c r="A130" t="s">
        <v>13</v>
      </c>
      <c r="B130">
        <v>8</v>
      </c>
      <c r="C130">
        <v>26.15</v>
      </c>
      <c r="E130" s="12"/>
      <c r="F130" t="e">
        <f ca="1">IF(AVERAGE(AF39:AH39)&lt;$M$22,AVERAGE(AF39:AH39),"NA")</f>
        <v>#DIV/0!</v>
      </c>
      <c r="G130" s="41">
        <f t="shared" ca="1" si="20"/>
        <v>0</v>
      </c>
      <c r="H130" s="41"/>
      <c r="I130" s="41"/>
    </row>
    <row r="131" spans="1:9" x14ac:dyDescent="0.25">
      <c r="A131" t="s">
        <v>13</v>
      </c>
      <c r="B131">
        <v>9</v>
      </c>
      <c r="C131">
        <v>22.64</v>
      </c>
    </row>
    <row r="132" spans="1:9" x14ac:dyDescent="0.25">
      <c r="A132" t="s">
        <v>13</v>
      </c>
      <c r="B132">
        <v>10</v>
      </c>
      <c r="C132" t="s">
        <v>58</v>
      </c>
    </row>
    <row r="133" spans="1:9" x14ac:dyDescent="0.25">
      <c r="A133" t="s">
        <v>13</v>
      </c>
      <c r="B133">
        <v>11</v>
      </c>
      <c r="C133" t="s">
        <v>58</v>
      </c>
    </row>
    <row r="134" spans="1:9" x14ac:dyDescent="0.25">
      <c r="A134" t="s">
        <v>13</v>
      </c>
      <c r="B134">
        <v>12</v>
      </c>
      <c r="C134" t="s">
        <v>58</v>
      </c>
    </row>
    <row r="135" spans="1:9" x14ac:dyDescent="0.25">
      <c r="A135" t="s">
        <v>13</v>
      </c>
      <c r="B135">
        <v>13</v>
      </c>
      <c r="C135">
        <v>30.78</v>
      </c>
    </row>
    <row r="136" spans="1:9" x14ac:dyDescent="0.25">
      <c r="A136" t="s">
        <v>13</v>
      </c>
      <c r="B136">
        <v>14</v>
      </c>
      <c r="C136">
        <v>31.24</v>
      </c>
    </row>
    <row r="137" spans="1:9" x14ac:dyDescent="0.25">
      <c r="A137" t="s">
        <v>13</v>
      </c>
      <c r="B137">
        <v>15</v>
      </c>
      <c r="C137">
        <v>31.53</v>
      </c>
    </row>
    <row r="138" spans="1:9" x14ac:dyDescent="0.25">
      <c r="A138" t="s">
        <v>13</v>
      </c>
      <c r="B138">
        <v>16</v>
      </c>
      <c r="C138">
        <v>24.04</v>
      </c>
    </row>
    <row r="139" spans="1:9" x14ac:dyDescent="0.25">
      <c r="A139" t="s">
        <v>13</v>
      </c>
      <c r="B139">
        <v>17</v>
      </c>
      <c r="C139">
        <v>22.19</v>
      </c>
    </row>
    <row r="140" spans="1:9" x14ac:dyDescent="0.25">
      <c r="A140" t="s">
        <v>13</v>
      </c>
      <c r="B140">
        <v>18</v>
      </c>
      <c r="C140">
        <v>20.170000000000002</v>
      </c>
    </row>
    <row r="141" spans="1:9" x14ac:dyDescent="0.25">
      <c r="A141" t="s">
        <v>13</v>
      </c>
      <c r="B141">
        <v>19</v>
      </c>
      <c r="C141">
        <v>17.989999999999998</v>
      </c>
    </row>
    <row r="142" spans="1:9" x14ac:dyDescent="0.25">
      <c r="A142" t="s">
        <v>13</v>
      </c>
      <c r="B142">
        <v>20</v>
      </c>
      <c r="C142">
        <v>16.27</v>
      </c>
    </row>
    <row r="143" spans="1:9" x14ac:dyDescent="0.25">
      <c r="A143" t="s">
        <v>13</v>
      </c>
      <c r="B143">
        <v>21</v>
      </c>
      <c r="C143">
        <v>15.77</v>
      </c>
    </row>
    <row r="144" spans="1:9" x14ac:dyDescent="0.25">
      <c r="A144" t="s">
        <v>13</v>
      </c>
      <c r="B144">
        <v>22</v>
      </c>
      <c r="C144" t="s">
        <v>58</v>
      </c>
    </row>
    <row r="145" spans="1:3" x14ac:dyDescent="0.25">
      <c r="A145" t="s">
        <v>13</v>
      </c>
      <c r="B145">
        <v>23</v>
      </c>
      <c r="C145" t="s">
        <v>58</v>
      </c>
    </row>
    <row r="146" spans="1:3" x14ac:dyDescent="0.25">
      <c r="A146" t="s">
        <v>13</v>
      </c>
      <c r="B146">
        <v>24</v>
      </c>
      <c r="C146" t="s">
        <v>58</v>
      </c>
    </row>
    <row r="147" spans="1:3" x14ac:dyDescent="0.25">
      <c r="A147" t="s">
        <v>15</v>
      </c>
      <c r="B147">
        <v>1</v>
      </c>
      <c r="C147" t="s">
        <v>58</v>
      </c>
    </row>
    <row r="148" spans="1:3" x14ac:dyDescent="0.25">
      <c r="A148" t="s">
        <v>15</v>
      </c>
      <c r="B148">
        <v>2</v>
      </c>
      <c r="C148" t="s">
        <v>58</v>
      </c>
    </row>
    <row r="149" spans="1:3" x14ac:dyDescent="0.25">
      <c r="A149" t="s">
        <v>15</v>
      </c>
      <c r="B149">
        <v>3</v>
      </c>
      <c r="C149" t="s">
        <v>58</v>
      </c>
    </row>
    <row r="150" spans="1:3" x14ac:dyDescent="0.25">
      <c r="A150" t="s">
        <v>15</v>
      </c>
      <c r="B150">
        <v>4</v>
      </c>
      <c r="C150">
        <v>28.21</v>
      </c>
    </row>
    <row r="151" spans="1:3" x14ac:dyDescent="0.25">
      <c r="A151" t="s">
        <v>15</v>
      </c>
      <c r="B151">
        <v>5</v>
      </c>
      <c r="C151">
        <v>25.12</v>
      </c>
    </row>
    <row r="152" spans="1:3" x14ac:dyDescent="0.25">
      <c r="A152" t="s">
        <v>15</v>
      </c>
      <c r="B152">
        <v>6</v>
      </c>
      <c r="C152">
        <v>22.03</v>
      </c>
    </row>
    <row r="153" spans="1:3" x14ac:dyDescent="0.25">
      <c r="A153" t="s">
        <v>15</v>
      </c>
      <c r="B153">
        <v>7</v>
      </c>
      <c r="C153">
        <v>33.590000000000003</v>
      </c>
    </row>
    <row r="154" spans="1:3" x14ac:dyDescent="0.25">
      <c r="A154" t="s">
        <v>15</v>
      </c>
      <c r="B154">
        <v>8</v>
      </c>
      <c r="C154">
        <v>30.4</v>
      </c>
    </row>
    <row r="155" spans="1:3" x14ac:dyDescent="0.25">
      <c r="A155" t="s">
        <v>15</v>
      </c>
      <c r="B155">
        <v>9</v>
      </c>
      <c r="C155">
        <v>26.82</v>
      </c>
    </row>
    <row r="156" spans="1:3" x14ac:dyDescent="0.25">
      <c r="A156" t="s">
        <v>15</v>
      </c>
      <c r="B156">
        <v>10</v>
      </c>
      <c r="C156">
        <v>22.14</v>
      </c>
    </row>
    <row r="157" spans="1:3" x14ac:dyDescent="0.25">
      <c r="A157" t="s">
        <v>15</v>
      </c>
      <c r="B157">
        <v>11</v>
      </c>
      <c r="C157" t="s">
        <v>58</v>
      </c>
    </row>
    <row r="158" spans="1:3" x14ac:dyDescent="0.25">
      <c r="A158" t="s">
        <v>15</v>
      </c>
      <c r="B158">
        <v>12</v>
      </c>
      <c r="C158" t="s">
        <v>58</v>
      </c>
    </row>
    <row r="159" spans="1:3" x14ac:dyDescent="0.25">
      <c r="A159" t="s">
        <v>15</v>
      </c>
      <c r="B159">
        <v>13</v>
      </c>
      <c r="C159">
        <v>31.99</v>
      </c>
    </row>
    <row r="160" spans="1:3" x14ac:dyDescent="0.25">
      <c r="A160" t="s">
        <v>15</v>
      </c>
      <c r="B160">
        <v>14</v>
      </c>
      <c r="C160">
        <v>32.51</v>
      </c>
    </row>
    <row r="161" spans="1:3" x14ac:dyDescent="0.25">
      <c r="A161" t="s">
        <v>15</v>
      </c>
      <c r="B161">
        <v>15</v>
      </c>
      <c r="C161">
        <v>35.090000000000003</v>
      </c>
    </row>
    <row r="162" spans="1:3" x14ac:dyDescent="0.25">
      <c r="A162" t="s">
        <v>15</v>
      </c>
      <c r="B162">
        <v>16</v>
      </c>
      <c r="C162">
        <v>18.7</v>
      </c>
    </row>
    <row r="163" spans="1:3" x14ac:dyDescent="0.25">
      <c r="A163" t="s">
        <v>15</v>
      </c>
      <c r="B163">
        <v>17</v>
      </c>
      <c r="C163">
        <v>17.07</v>
      </c>
    </row>
    <row r="164" spans="1:3" x14ac:dyDescent="0.25">
      <c r="A164" t="s">
        <v>15</v>
      </c>
      <c r="B164">
        <v>18</v>
      </c>
      <c r="C164">
        <v>15.62</v>
      </c>
    </row>
    <row r="165" spans="1:3" x14ac:dyDescent="0.25">
      <c r="A165" t="s">
        <v>15</v>
      </c>
      <c r="B165">
        <v>19</v>
      </c>
      <c r="C165">
        <v>17.02</v>
      </c>
    </row>
    <row r="166" spans="1:3" x14ac:dyDescent="0.25">
      <c r="A166" t="s">
        <v>15</v>
      </c>
      <c r="B166">
        <v>20</v>
      </c>
      <c r="C166">
        <v>15.57</v>
      </c>
    </row>
    <row r="167" spans="1:3" x14ac:dyDescent="0.25">
      <c r="A167" t="s">
        <v>15</v>
      </c>
      <c r="B167">
        <v>21</v>
      </c>
      <c r="C167">
        <v>15.34</v>
      </c>
    </row>
    <row r="168" spans="1:3" x14ac:dyDescent="0.25">
      <c r="A168" t="s">
        <v>15</v>
      </c>
      <c r="B168">
        <v>22</v>
      </c>
      <c r="C168" t="s">
        <v>58</v>
      </c>
    </row>
    <row r="169" spans="1:3" x14ac:dyDescent="0.25">
      <c r="A169" t="s">
        <v>15</v>
      </c>
      <c r="B169">
        <v>23</v>
      </c>
      <c r="C169" t="s">
        <v>58</v>
      </c>
    </row>
    <row r="170" spans="1:3" x14ac:dyDescent="0.25">
      <c r="A170" t="s">
        <v>15</v>
      </c>
      <c r="B170">
        <v>24</v>
      </c>
      <c r="C170" t="s">
        <v>58</v>
      </c>
    </row>
    <row r="171" spans="1:3" x14ac:dyDescent="0.25">
      <c r="A171" t="s">
        <v>17</v>
      </c>
      <c r="B171">
        <v>1</v>
      </c>
      <c r="C171" t="s">
        <v>58</v>
      </c>
    </row>
    <row r="172" spans="1:3" x14ac:dyDescent="0.25">
      <c r="A172" t="s">
        <v>17</v>
      </c>
      <c r="B172">
        <v>2</v>
      </c>
      <c r="C172" t="s">
        <v>58</v>
      </c>
    </row>
    <row r="173" spans="1:3" x14ac:dyDescent="0.25">
      <c r="A173" t="s">
        <v>17</v>
      </c>
      <c r="B173">
        <v>3</v>
      </c>
      <c r="C173" t="s">
        <v>58</v>
      </c>
    </row>
    <row r="174" spans="1:3" x14ac:dyDescent="0.25">
      <c r="A174" t="s">
        <v>17</v>
      </c>
      <c r="B174">
        <v>4</v>
      </c>
      <c r="C174">
        <v>33.119999999999997</v>
      </c>
    </row>
    <row r="175" spans="1:3" x14ac:dyDescent="0.25">
      <c r="A175" t="s">
        <v>17</v>
      </c>
      <c r="B175">
        <v>5</v>
      </c>
      <c r="C175">
        <v>30.89</v>
      </c>
    </row>
    <row r="176" spans="1:3" x14ac:dyDescent="0.25">
      <c r="A176" t="s">
        <v>17</v>
      </c>
      <c r="B176">
        <v>6</v>
      </c>
      <c r="C176">
        <v>27.36</v>
      </c>
    </row>
    <row r="177" spans="1:3" x14ac:dyDescent="0.25">
      <c r="A177" t="s">
        <v>17</v>
      </c>
      <c r="B177">
        <v>7</v>
      </c>
      <c r="C177">
        <v>33.97</v>
      </c>
    </row>
    <row r="178" spans="1:3" x14ac:dyDescent="0.25">
      <c r="A178" t="s">
        <v>17</v>
      </c>
      <c r="B178">
        <v>8</v>
      </c>
      <c r="C178">
        <v>32.4</v>
      </c>
    </row>
    <row r="179" spans="1:3" x14ac:dyDescent="0.25">
      <c r="A179" t="s">
        <v>17</v>
      </c>
      <c r="B179">
        <v>9</v>
      </c>
      <c r="C179">
        <v>28.47</v>
      </c>
    </row>
    <row r="180" spans="1:3" x14ac:dyDescent="0.25">
      <c r="A180" t="s">
        <v>17</v>
      </c>
      <c r="B180">
        <v>10</v>
      </c>
      <c r="C180" t="s">
        <v>58</v>
      </c>
    </row>
    <row r="181" spans="1:3" x14ac:dyDescent="0.25">
      <c r="A181" t="s">
        <v>17</v>
      </c>
      <c r="B181">
        <v>11</v>
      </c>
      <c r="C181" t="s">
        <v>58</v>
      </c>
    </row>
    <row r="182" spans="1:3" x14ac:dyDescent="0.25">
      <c r="A182" t="s">
        <v>17</v>
      </c>
      <c r="B182">
        <v>12</v>
      </c>
      <c r="C182" t="s">
        <v>58</v>
      </c>
    </row>
    <row r="183" spans="1:3" x14ac:dyDescent="0.25">
      <c r="A183" t="s">
        <v>17</v>
      </c>
      <c r="B183">
        <v>13</v>
      </c>
      <c r="C183">
        <v>32.299999999999997</v>
      </c>
    </row>
    <row r="184" spans="1:3" x14ac:dyDescent="0.25">
      <c r="A184" t="s">
        <v>17</v>
      </c>
      <c r="B184">
        <v>14</v>
      </c>
      <c r="C184">
        <v>32.630000000000003</v>
      </c>
    </row>
    <row r="185" spans="1:3" x14ac:dyDescent="0.25">
      <c r="A185" t="s">
        <v>17</v>
      </c>
      <c r="B185">
        <v>15</v>
      </c>
      <c r="C185">
        <v>34.07</v>
      </c>
    </row>
    <row r="186" spans="1:3" x14ac:dyDescent="0.25">
      <c r="A186" t="s">
        <v>17</v>
      </c>
      <c r="B186">
        <v>16</v>
      </c>
      <c r="C186">
        <v>19.3</v>
      </c>
    </row>
    <row r="187" spans="1:3" x14ac:dyDescent="0.25">
      <c r="A187" t="s">
        <v>17</v>
      </c>
      <c r="B187">
        <v>17</v>
      </c>
      <c r="C187">
        <v>16.32</v>
      </c>
    </row>
    <row r="188" spans="1:3" x14ac:dyDescent="0.25">
      <c r="A188" t="s">
        <v>17</v>
      </c>
      <c r="B188">
        <v>18</v>
      </c>
      <c r="C188">
        <v>15.5</v>
      </c>
    </row>
    <row r="189" spans="1:3" x14ac:dyDescent="0.25">
      <c r="A189" t="s">
        <v>17</v>
      </c>
      <c r="B189">
        <v>19</v>
      </c>
      <c r="C189">
        <v>18.579999999999998</v>
      </c>
    </row>
    <row r="190" spans="1:3" x14ac:dyDescent="0.25">
      <c r="A190" t="s">
        <v>17</v>
      </c>
      <c r="B190">
        <v>20</v>
      </c>
      <c r="C190">
        <v>17.399999999999999</v>
      </c>
    </row>
    <row r="191" spans="1:3" x14ac:dyDescent="0.25">
      <c r="A191" t="s">
        <v>17</v>
      </c>
      <c r="B191">
        <v>21</v>
      </c>
      <c r="C191">
        <v>17.11</v>
      </c>
    </row>
    <row r="192" spans="1:3" x14ac:dyDescent="0.25">
      <c r="A192" t="s">
        <v>17</v>
      </c>
      <c r="B192">
        <v>22</v>
      </c>
      <c r="C192" t="s">
        <v>58</v>
      </c>
    </row>
    <row r="193" spans="1:3" x14ac:dyDescent="0.25">
      <c r="A193" t="s">
        <v>17</v>
      </c>
      <c r="B193">
        <v>23</v>
      </c>
      <c r="C193" t="s">
        <v>58</v>
      </c>
    </row>
    <row r="194" spans="1:3" x14ac:dyDescent="0.25">
      <c r="A194" t="s">
        <v>17</v>
      </c>
      <c r="B194">
        <v>24</v>
      </c>
      <c r="C194" t="s">
        <v>58</v>
      </c>
    </row>
    <row r="195" spans="1:3" x14ac:dyDescent="0.25">
      <c r="A195" t="s">
        <v>19</v>
      </c>
      <c r="B195">
        <v>1</v>
      </c>
      <c r="C195" t="s">
        <v>58</v>
      </c>
    </row>
    <row r="196" spans="1:3" x14ac:dyDescent="0.25">
      <c r="A196" t="s">
        <v>19</v>
      </c>
      <c r="B196">
        <v>2</v>
      </c>
      <c r="C196" t="s">
        <v>58</v>
      </c>
    </row>
    <row r="197" spans="1:3" x14ac:dyDescent="0.25">
      <c r="A197" t="s">
        <v>19</v>
      </c>
      <c r="B197">
        <v>3</v>
      </c>
      <c r="C197" t="s">
        <v>58</v>
      </c>
    </row>
    <row r="198" spans="1:3" x14ac:dyDescent="0.25">
      <c r="A198" t="s">
        <v>19</v>
      </c>
      <c r="B198">
        <v>4</v>
      </c>
      <c r="C198">
        <v>31.69</v>
      </c>
    </row>
    <row r="199" spans="1:3" x14ac:dyDescent="0.25">
      <c r="A199" t="s">
        <v>19</v>
      </c>
      <c r="B199">
        <v>5</v>
      </c>
      <c r="C199">
        <v>32</v>
      </c>
    </row>
    <row r="200" spans="1:3" x14ac:dyDescent="0.25">
      <c r="A200" t="s">
        <v>19</v>
      </c>
      <c r="B200">
        <v>6</v>
      </c>
      <c r="C200">
        <v>26.62</v>
      </c>
    </row>
    <row r="201" spans="1:3" x14ac:dyDescent="0.25">
      <c r="A201" t="s">
        <v>19</v>
      </c>
      <c r="B201">
        <v>7</v>
      </c>
      <c r="C201">
        <v>31.36</v>
      </c>
    </row>
    <row r="202" spans="1:3" x14ac:dyDescent="0.25">
      <c r="A202" t="s">
        <v>19</v>
      </c>
      <c r="B202">
        <v>8</v>
      </c>
      <c r="C202">
        <v>30.19</v>
      </c>
    </row>
    <row r="203" spans="1:3" x14ac:dyDescent="0.25">
      <c r="A203" t="s">
        <v>19</v>
      </c>
      <c r="B203">
        <v>9</v>
      </c>
      <c r="C203">
        <v>27.76</v>
      </c>
    </row>
    <row r="204" spans="1:3" x14ac:dyDescent="0.25">
      <c r="A204" t="s">
        <v>19</v>
      </c>
      <c r="B204">
        <v>10</v>
      </c>
      <c r="C204" t="s">
        <v>58</v>
      </c>
    </row>
    <row r="205" spans="1:3" x14ac:dyDescent="0.25">
      <c r="A205" t="s">
        <v>19</v>
      </c>
      <c r="B205">
        <v>11</v>
      </c>
      <c r="C205" t="s">
        <v>58</v>
      </c>
    </row>
    <row r="206" spans="1:3" x14ac:dyDescent="0.25">
      <c r="A206" t="s">
        <v>19</v>
      </c>
      <c r="B206">
        <v>12</v>
      </c>
      <c r="C206" t="s">
        <v>58</v>
      </c>
    </row>
    <row r="207" spans="1:3" x14ac:dyDescent="0.25">
      <c r="A207" t="s">
        <v>19</v>
      </c>
      <c r="B207">
        <v>13</v>
      </c>
      <c r="C207">
        <v>21.13</v>
      </c>
    </row>
    <row r="208" spans="1:3" x14ac:dyDescent="0.25">
      <c r="A208" t="s">
        <v>19</v>
      </c>
      <c r="B208">
        <v>14</v>
      </c>
      <c r="C208">
        <v>19.399999999999999</v>
      </c>
    </row>
    <row r="209" spans="1:3" x14ac:dyDescent="0.25">
      <c r="A209" t="s">
        <v>19</v>
      </c>
      <c r="B209">
        <v>15</v>
      </c>
      <c r="C209">
        <v>17.75</v>
      </c>
    </row>
    <row r="210" spans="1:3" x14ac:dyDescent="0.25">
      <c r="A210" t="s">
        <v>19</v>
      </c>
      <c r="B210">
        <v>16</v>
      </c>
      <c r="C210">
        <v>17.170000000000002</v>
      </c>
    </row>
    <row r="211" spans="1:3" x14ac:dyDescent="0.25">
      <c r="A211" t="s">
        <v>19</v>
      </c>
      <c r="B211">
        <v>17</v>
      </c>
      <c r="C211">
        <v>16.420000000000002</v>
      </c>
    </row>
    <row r="212" spans="1:3" x14ac:dyDescent="0.25">
      <c r="A212" t="s">
        <v>19</v>
      </c>
      <c r="B212">
        <v>18</v>
      </c>
      <c r="C212">
        <v>16.32</v>
      </c>
    </row>
    <row r="213" spans="1:3" x14ac:dyDescent="0.25">
      <c r="A213" t="s">
        <v>19</v>
      </c>
      <c r="B213">
        <v>19</v>
      </c>
      <c r="C213">
        <v>18.190000000000001</v>
      </c>
    </row>
    <row r="214" spans="1:3" x14ac:dyDescent="0.25">
      <c r="A214" t="s">
        <v>19</v>
      </c>
      <c r="B214">
        <v>20</v>
      </c>
      <c r="C214">
        <v>16.37</v>
      </c>
    </row>
    <row r="215" spans="1:3" x14ac:dyDescent="0.25">
      <c r="A215" t="s">
        <v>19</v>
      </c>
      <c r="B215">
        <v>21</v>
      </c>
      <c r="C215">
        <v>16.39</v>
      </c>
    </row>
    <row r="216" spans="1:3" x14ac:dyDescent="0.25">
      <c r="A216" t="s">
        <v>19</v>
      </c>
      <c r="B216">
        <v>22</v>
      </c>
      <c r="C216" t="s">
        <v>58</v>
      </c>
    </row>
    <row r="217" spans="1:3" x14ac:dyDescent="0.25">
      <c r="A217" t="s">
        <v>19</v>
      </c>
      <c r="B217">
        <v>23</v>
      </c>
      <c r="C217" t="s">
        <v>58</v>
      </c>
    </row>
    <row r="218" spans="1:3" x14ac:dyDescent="0.25">
      <c r="A218" t="s">
        <v>19</v>
      </c>
      <c r="B218">
        <v>24</v>
      </c>
      <c r="C218" t="s">
        <v>58</v>
      </c>
    </row>
    <row r="219" spans="1:3" x14ac:dyDescent="0.25">
      <c r="A219" t="s">
        <v>20</v>
      </c>
      <c r="B219">
        <v>1</v>
      </c>
      <c r="C219">
        <v>33.44</v>
      </c>
    </row>
    <row r="220" spans="1:3" x14ac:dyDescent="0.25">
      <c r="A220" t="s">
        <v>20</v>
      </c>
      <c r="B220">
        <v>2</v>
      </c>
      <c r="C220">
        <v>32.29</v>
      </c>
    </row>
    <row r="221" spans="1:3" x14ac:dyDescent="0.25">
      <c r="A221" t="s">
        <v>20</v>
      </c>
      <c r="B221">
        <v>3</v>
      </c>
      <c r="C221">
        <v>29.27</v>
      </c>
    </row>
    <row r="222" spans="1:3" x14ac:dyDescent="0.25">
      <c r="A222" t="s">
        <v>20</v>
      </c>
      <c r="B222">
        <v>4</v>
      </c>
      <c r="C222" t="s">
        <v>58</v>
      </c>
    </row>
    <row r="223" spans="1:3" x14ac:dyDescent="0.25">
      <c r="A223" t="s">
        <v>20</v>
      </c>
      <c r="B223">
        <v>5</v>
      </c>
      <c r="C223" t="s">
        <v>58</v>
      </c>
    </row>
    <row r="224" spans="1:3" x14ac:dyDescent="0.25">
      <c r="A224" t="s">
        <v>20</v>
      </c>
      <c r="B224">
        <v>6</v>
      </c>
      <c r="C224">
        <v>30</v>
      </c>
    </row>
    <row r="225" spans="1:3" x14ac:dyDescent="0.25">
      <c r="A225" t="s">
        <v>20</v>
      </c>
      <c r="B225">
        <v>7</v>
      </c>
      <c r="C225">
        <v>32.729999999999997</v>
      </c>
    </row>
    <row r="226" spans="1:3" x14ac:dyDescent="0.25">
      <c r="A226" t="s">
        <v>20</v>
      </c>
      <c r="B226">
        <v>8</v>
      </c>
      <c r="C226">
        <v>30.42</v>
      </c>
    </row>
    <row r="227" spans="1:3" x14ac:dyDescent="0.25">
      <c r="A227" t="s">
        <v>20</v>
      </c>
      <c r="B227">
        <v>9</v>
      </c>
      <c r="C227">
        <v>26.79</v>
      </c>
    </row>
    <row r="228" spans="1:3" x14ac:dyDescent="0.25">
      <c r="A228" t="s">
        <v>20</v>
      </c>
      <c r="B228">
        <v>10</v>
      </c>
      <c r="C228" t="s">
        <v>58</v>
      </c>
    </row>
    <row r="229" spans="1:3" x14ac:dyDescent="0.25">
      <c r="A229" t="s">
        <v>20</v>
      </c>
      <c r="B229">
        <v>11</v>
      </c>
      <c r="C229" t="s">
        <v>58</v>
      </c>
    </row>
    <row r="230" spans="1:3" x14ac:dyDescent="0.25">
      <c r="A230" t="s">
        <v>20</v>
      </c>
      <c r="B230">
        <v>12</v>
      </c>
      <c r="C230" t="s">
        <v>58</v>
      </c>
    </row>
    <row r="231" spans="1:3" x14ac:dyDescent="0.25">
      <c r="A231" t="s">
        <v>20</v>
      </c>
      <c r="B231">
        <v>13</v>
      </c>
      <c r="C231">
        <v>21.09</v>
      </c>
    </row>
    <row r="232" spans="1:3" x14ac:dyDescent="0.25">
      <c r="A232" t="s">
        <v>20</v>
      </c>
      <c r="B232">
        <v>14</v>
      </c>
      <c r="C232">
        <v>18.66</v>
      </c>
    </row>
    <row r="233" spans="1:3" x14ac:dyDescent="0.25">
      <c r="A233" t="s">
        <v>20</v>
      </c>
      <c r="B233">
        <v>15</v>
      </c>
      <c r="C233">
        <v>17.61</v>
      </c>
    </row>
    <row r="234" spans="1:3" x14ac:dyDescent="0.25">
      <c r="A234" t="s">
        <v>20</v>
      </c>
      <c r="B234">
        <v>16</v>
      </c>
      <c r="C234">
        <v>18.399999999999999</v>
      </c>
    </row>
    <row r="235" spans="1:3" x14ac:dyDescent="0.25">
      <c r="A235" t="s">
        <v>20</v>
      </c>
      <c r="B235">
        <v>17</v>
      </c>
      <c r="C235">
        <v>17.27</v>
      </c>
    </row>
    <row r="236" spans="1:3" x14ac:dyDescent="0.25">
      <c r="A236" t="s">
        <v>20</v>
      </c>
      <c r="B236">
        <v>18</v>
      </c>
      <c r="C236">
        <v>16.64</v>
      </c>
    </row>
    <row r="237" spans="1:3" x14ac:dyDescent="0.25">
      <c r="A237" t="s">
        <v>20</v>
      </c>
      <c r="B237">
        <v>19</v>
      </c>
      <c r="C237">
        <v>17.07</v>
      </c>
    </row>
    <row r="238" spans="1:3" x14ac:dyDescent="0.25">
      <c r="A238" t="s">
        <v>20</v>
      </c>
      <c r="B238">
        <v>20</v>
      </c>
      <c r="C238">
        <v>15.08</v>
      </c>
    </row>
    <row r="239" spans="1:3" x14ac:dyDescent="0.25">
      <c r="A239" t="s">
        <v>20</v>
      </c>
      <c r="B239">
        <v>21</v>
      </c>
      <c r="C239">
        <v>14.57</v>
      </c>
    </row>
    <row r="240" spans="1:3" x14ac:dyDescent="0.25">
      <c r="A240" t="s">
        <v>20</v>
      </c>
      <c r="B240">
        <v>22</v>
      </c>
      <c r="C240" t="s">
        <v>58</v>
      </c>
    </row>
    <row r="241" spans="1:3" x14ac:dyDescent="0.25">
      <c r="A241" t="s">
        <v>20</v>
      </c>
      <c r="B241">
        <v>23</v>
      </c>
      <c r="C241" t="s">
        <v>58</v>
      </c>
    </row>
    <row r="242" spans="1:3" x14ac:dyDescent="0.25">
      <c r="A242" t="s">
        <v>20</v>
      </c>
      <c r="B242">
        <v>24</v>
      </c>
      <c r="C242" t="s">
        <v>58</v>
      </c>
    </row>
    <row r="243" spans="1:3" x14ac:dyDescent="0.25">
      <c r="A243" t="s">
        <v>21</v>
      </c>
      <c r="B243">
        <v>1</v>
      </c>
      <c r="C243" t="s">
        <v>58</v>
      </c>
    </row>
    <row r="244" spans="1:3" x14ac:dyDescent="0.25">
      <c r="A244" t="s">
        <v>21</v>
      </c>
      <c r="B244">
        <v>2</v>
      </c>
      <c r="C244" t="s">
        <v>58</v>
      </c>
    </row>
    <row r="245" spans="1:3" x14ac:dyDescent="0.25">
      <c r="A245" t="s">
        <v>21</v>
      </c>
      <c r="B245">
        <v>3</v>
      </c>
      <c r="C245">
        <v>35.54</v>
      </c>
    </row>
    <row r="246" spans="1:3" x14ac:dyDescent="0.25">
      <c r="A246" t="s">
        <v>21</v>
      </c>
      <c r="B246">
        <v>4</v>
      </c>
      <c r="C246" t="s">
        <v>58</v>
      </c>
    </row>
    <row r="247" spans="1:3" x14ac:dyDescent="0.25">
      <c r="A247" t="s">
        <v>21</v>
      </c>
      <c r="B247">
        <v>5</v>
      </c>
      <c r="C247" t="s">
        <v>58</v>
      </c>
    </row>
    <row r="248" spans="1:3" x14ac:dyDescent="0.25">
      <c r="A248" t="s">
        <v>21</v>
      </c>
      <c r="B248">
        <v>6</v>
      </c>
      <c r="C248">
        <v>34.18</v>
      </c>
    </row>
    <row r="249" spans="1:3" x14ac:dyDescent="0.25">
      <c r="A249" t="s">
        <v>21</v>
      </c>
      <c r="B249">
        <v>7</v>
      </c>
      <c r="C249" t="s">
        <v>58</v>
      </c>
    </row>
    <row r="250" spans="1:3" x14ac:dyDescent="0.25">
      <c r="A250" t="s">
        <v>21</v>
      </c>
      <c r="B250">
        <v>8</v>
      </c>
      <c r="C250">
        <v>37.86</v>
      </c>
    </row>
    <row r="251" spans="1:3" x14ac:dyDescent="0.25">
      <c r="A251" t="s">
        <v>21</v>
      </c>
      <c r="B251">
        <v>9</v>
      </c>
      <c r="C251">
        <v>34.020000000000003</v>
      </c>
    </row>
    <row r="252" spans="1:3" x14ac:dyDescent="0.25">
      <c r="A252" t="s">
        <v>21</v>
      </c>
      <c r="B252">
        <v>10</v>
      </c>
      <c r="C252" t="s">
        <v>58</v>
      </c>
    </row>
    <row r="253" spans="1:3" x14ac:dyDescent="0.25">
      <c r="A253" t="s">
        <v>21</v>
      </c>
      <c r="B253">
        <v>11</v>
      </c>
      <c r="C253" t="s">
        <v>58</v>
      </c>
    </row>
    <row r="254" spans="1:3" x14ac:dyDescent="0.25">
      <c r="A254" t="s">
        <v>21</v>
      </c>
      <c r="B254">
        <v>12</v>
      </c>
      <c r="C254" t="s">
        <v>58</v>
      </c>
    </row>
    <row r="255" spans="1:3" x14ac:dyDescent="0.25">
      <c r="A255" t="s">
        <v>21</v>
      </c>
      <c r="B255">
        <v>13</v>
      </c>
      <c r="C255">
        <v>24.65</v>
      </c>
    </row>
    <row r="256" spans="1:3" x14ac:dyDescent="0.25">
      <c r="A256" t="s">
        <v>21</v>
      </c>
      <c r="B256">
        <v>14</v>
      </c>
      <c r="C256">
        <v>21.67</v>
      </c>
    </row>
    <row r="257" spans="1:3" x14ac:dyDescent="0.25">
      <c r="A257" t="s">
        <v>21</v>
      </c>
      <c r="B257">
        <v>15</v>
      </c>
      <c r="C257">
        <v>21.07</v>
      </c>
    </row>
    <row r="258" spans="1:3" x14ac:dyDescent="0.25">
      <c r="A258" t="s">
        <v>21</v>
      </c>
      <c r="B258">
        <v>16</v>
      </c>
      <c r="C258">
        <v>20.68</v>
      </c>
    </row>
    <row r="259" spans="1:3" x14ac:dyDescent="0.25">
      <c r="A259" t="s">
        <v>21</v>
      </c>
      <c r="B259">
        <v>17</v>
      </c>
      <c r="C259">
        <v>18.91</v>
      </c>
    </row>
    <row r="260" spans="1:3" x14ac:dyDescent="0.25">
      <c r="A260" t="s">
        <v>21</v>
      </c>
      <c r="B260">
        <v>18</v>
      </c>
      <c r="C260">
        <v>18.7</v>
      </c>
    </row>
    <row r="261" spans="1:3" x14ac:dyDescent="0.25">
      <c r="A261" t="s">
        <v>21</v>
      </c>
      <c r="B261">
        <v>19</v>
      </c>
      <c r="C261">
        <v>21.72</v>
      </c>
    </row>
    <row r="262" spans="1:3" x14ac:dyDescent="0.25">
      <c r="A262" t="s">
        <v>21</v>
      </c>
      <c r="B262">
        <v>20</v>
      </c>
      <c r="C262">
        <v>19.440000000000001</v>
      </c>
    </row>
    <row r="263" spans="1:3" x14ac:dyDescent="0.25">
      <c r="A263" t="s">
        <v>21</v>
      </c>
      <c r="B263">
        <v>21</v>
      </c>
      <c r="C263">
        <v>19.149999999999999</v>
      </c>
    </row>
    <row r="264" spans="1:3" x14ac:dyDescent="0.25">
      <c r="A264" t="s">
        <v>21</v>
      </c>
      <c r="B264">
        <v>22</v>
      </c>
      <c r="C264" t="s">
        <v>58</v>
      </c>
    </row>
    <row r="265" spans="1:3" x14ac:dyDescent="0.25">
      <c r="A265" t="s">
        <v>21</v>
      </c>
      <c r="B265">
        <v>23</v>
      </c>
      <c r="C265" t="s">
        <v>58</v>
      </c>
    </row>
    <row r="266" spans="1:3" x14ac:dyDescent="0.25">
      <c r="A266" t="s">
        <v>21</v>
      </c>
      <c r="B266">
        <v>24</v>
      </c>
      <c r="C266" t="s">
        <v>58</v>
      </c>
    </row>
    <row r="267" spans="1:3" x14ac:dyDescent="0.25">
      <c r="A267" t="s">
        <v>22</v>
      </c>
      <c r="B267">
        <v>1</v>
      </c>
      <c r="C267">
        <v>33.409999999999997</v>
      </c>
    </row>
    <row r="268" spans="1:3" x14ac:dyDescent="0.25">
      <c r="A268" t="s">
        <v>22</v>
      </c>
      <c r="B268">
        <v>2</v>
      </c>
      <c r="C268">
        <v>30.96</v>
      </c>
    </row>
    <row r="269" spans="1:3" x14ac:dyDescent="0.25">
      <c r="A269" t="s">
        <v>22</v>
      </c>
      <c r="B269">
        <v>3</v>
      </c>
      <c r="C269">
        <v>26.5</v>
      </c>
    </row>
    <row r="270" spans="1:3" x14ac:dyDescent="0.25">
      <c r="A270" t="s">
        <v>22</v>
      </c>
      <c r="B270">
        <v>4</v>
      </c>
      <c r="C270" t="s">
        <v>58</v>
      </c>
    </row>
    <row r="271" spans="1:3" x14ac:dyDescent="0.25">
      <c r="A271" t="s">
        <v>22</v>
      </c>
      <c r="B271">
        <v>5</v>
      </c>
      <c r="C271">
        <v>36.15</v>
      </c>
    </row>
    <row r="272" spans="1:3" x14ac:dyDescent="0.25">
      <c r="A272" t="s">
        <v>22</v>
      </c>
      <c r="B272">
        <v>6</v>
      </c>
      <c r="C272">
        <v>34.979999999999997</v>
      </c>
    </row>
    <row r="273" spans="1:3" x14ac:dyDescent="0.25">
      <c r="A273" t="s">
        <v>22</v>
      </c>
      <c r="B273">
        <v>7</v>
      </c>
      <c r="C273">
        <v>33.799999999999997</v>
      </c>
    </row>
    <row r="274" spans="1:3" x14ac:dyDescent="0.25">
      <c r="A274" t="s">
        <v>22</v>
      </c>
      <c r="B274">
        <v>8</v>
      </c>
      <c r="C274">
        <v>31.28</v>
      </c>
    </row>
    <row r="275" spans="1:3" x14ac:dyDescent="0.25">
      <c r="A275" t="s">
        <v>22</v>
      </c>
      <c r="B275">
        <v>9</v>
      </c>
      <c r="C275">
        <v>27.35</v>
      </c>
    </row>
    <row r="276" spans="1:3" x14ac:dyDescent="0.25">
      <c r="A276" t="s">
        <v>22</v>
      </c>
      <c r="B276">
        <v>10</v>
      </c>
      <c r="C276" t="s">
        <v>58</v>
      </c>
    </row>
    <row r="277" spans="1:3" x14ac:dyDescent="0.25">
      <c r="A277" t="s">
        <v>22</v>
      </c>
      <c r="B277">
        <v>11</v>
      </c>
      <c r="C277" t="s">
        <v>58</v>
      </c>
    </row>
    <row r="278" spans="1:3" x14ac:dyDescent="0.25">
      <c r="A278" t="s">
        <v>22</v>
      </c>
      <c r="B278">
        <v>12</v>
      </c>
      <c r="C278" t="s">
        <v>58</v>
      </c>
    </row>
    <row r="279" spans="1:3" x14ac:dyDescent="0.25">
      <c r="A279" t="s">
        <v>22</v>
      </c>
      <c r="B279">
        <v>13</v>
      </c>
      <c r="C279">
        <v>21.11</v>
      </c>
    </row>
    <row r="280" spans="1:3" x14ac:dyDescent="0.25">
      <c r="A280" t="s">
        <v>22</v>
      </c>
      <c r="B280">
        <v>14</v>
      </c>
      <c r="C280">
        <v>18.09</v>
      </c>
    </row>
    <row r="281" spans="1:3" x14ac:dyDescent="0.25">
      <c r="A281" t="s">
        <v>22</v>
      </c>
      <c r="B281">
        <v>15</v>
      </c>
      <c r="C281">
        <v>17.809999999999999</v>
      </c>
    </row>
    <row r="282" spans="1:3" x14ac:dyDescent="0.25">
      <c r="A282" t="s">
        <v>22</v>
      </c>
      <c r="B282">
        <v>16</v>
      </c>
      <c r="C282">
        <v>19.78</v>
      </c>
    </row>
    <row r="283" spans="1:3" x14ac:dyDescent="0.25">
      <c r="A283" t="s">
        <v>22</v>
      </c>
      <c r="B283">
        <v>17</v>
      </c>
      <c r="C283">
        <v>17.600000000000001</v>
      </c>
    </row>
    <row r="284" spans="1:3" x14ac:dyDescent="0.25">
      <c r="A284" t="s">
        <v>22</v>
      </c>
      <c r="B284">
        <v>18</v>
      </c>
      <c r="C284">
        <v>16.829999999999998</v>
      </c>
    </row>
    <row r="285" spans="1:3" x14ac:dyDescent="0.25">
      <c r="A285" t="s">
        <v>22</v>
      </c>
      <c r="B285">
        <v>19</v>
      </c>
      <c r="C285">
        <v>19.079999999999998</v>
      </c>
    </row>
    <row r="286" spans="1:3" x14ac:dyDescent="0.25">
      <c r="A286" t="s">
        <v>22</v>
      </c>
      <c r="B286">
        <v>20</v>
      </c>
      <c r="C286">
        <v>16.760000000000002</v>
      </c>
    </row>
    <row r="287" spans="1:3" x14ac:dyDescent="0.25">
      <c r="A287" t="s">
        <v>22</v>
      </c>
      <c r="B287">
        <v>21</v>
      </c>
      <c r="C287">
        <v>15.44</v>
      </c>
    </row>
    <row r="288" spans="1:3" x14ac:dyDescent="0.25">
      <c r="A288" t="s">
        <v>22</v>
      </c>
      <c r="B288">
        <v>22</v>
      </c>
      <c r="C288" t="s">
        <v>58</v>
      </c>
    </row>
    <row r="289" spans="1:3" x14ac:dyDescent="0.25">
      <c r="A289" t="s">
        <v>22</v>
      </c>
      <c r="B289">
        <v>23</v>
      </c>
      <c r="C289" t="s">
        <v>58</v>
      </c>
    </row>
    <row r="290" spans="1:3" x14ac:dyDescent="0.25">
      <c r="A290" t="s">
        <v>22</v>
      </c>
      <c r="B290">
        <v>24</v>
      </c>
      <c r="C290" t="s">
        <v>58</v>
      </c>
    </row>
    <row r="291" spans="1:3" x14ac:dyDescent="0.25">
      <c r="A291" t="s">
        <v>23</v>
      </c>
      <c r="B291">
        <v>1</v>
      </c>
      <c r="C291" t="s">
        <v>58</v>
      </c>
    </row>
    <row r="292" spans="1:3" x14ac:dyDescent="0.25">
      <c r="A292" t="s">
        <v>23</v>
      </c>
      <c r="B292">
        <v>2</v>
      </c>
      <c r="C292" t="s">
        <v>58</v>
      </c>
    </row>
    <row r="293" spans="1:3" x14ac:dyDescent="0.25">
      <c r="A293" t="s">
        <v>23</v>
      </c>
      <c r="B293">
        <v>3</v>
      </c>
      <c r="C293" t="s">
        <v>58</v>
      </c>
    </row>
    <row r="294" spans="1:3" x14ac:dyDescent="0.25">
      <c r="A294" t="s">
        <v>23</v>
      </c>
      <c r="B294">
        <v>4</v>
      </c>
      <c r="C294">
        <v>34.590000000000003</v>
      </c>
    </row>
    <row r="295" spans="1:3" x14ac:dyDescent="0.25">
      <c r="A295" t="s">
        <v>23</v>
      </c>
      <c r="B295">
        <v>5</v>
      </c>
      <c r="C295">
        <v>33.11</v>
      </c>
    </row>
    <row r="296" spans="1:3" x14ac:dyDescent="0.25">
      <c r="A296" t="s">
        <v>23</v>
      </c>
      <c r="B296">
        <v>6</v>
      </c>
      <c r="C296">
        <v>28.43</v>
      </c>
    </row>
    <row r="297" spans="1:3" x14ac:dyDescent="0.25">
      <c r="A297" t="s">
        <v>23</v>
      </c>
      <c r="B297">
        <v>7</v>
      </c>
      <c r="C297">
        <v>30.56</v>
      </c>
    </row>
    <row r="298" spans="1:3" x14ac:dyDescent="0.25">
      <c r="A298" t="s">
        <v>23</v>
      </c>
      <c r="B298">
        <v>8</v>
      </c>
      <c r="C298">
        <v>28.82</v>
      </c>
    </row>
    <row r="299" spans="1:3" x14ac:dyDescent="0.25">
      <c r="A299" t="s">
        <v>23</v>
      </c>
      <c r="B299">
        <v>9</v>
      </c>
      <c r="C299">
        <v>25.16</v>
      </c>
    </row>
    <row r="300" spans="1:3" x14ac:dyDescent="0.25">
      <c r="A300" t="s">
        <v>23</v>
      </c>
      <c r="B300">
        <v>10</v>
      </c>
      <c r="C300" t="s">
        <v>58</v>
      </c>
    </row>
    <row r="301" spans="1:3" x14ac:dyDescent="0.25">
      <c r="A301" t="s">
        <v>23</v>
      </c>
      <c r="B301">
        <v>11</v>
      </c>
      <c r="C301" t="s">
        <v>58</v>
      </c>
    </row>
    <row r="302" spans="1:3" x14ac:dyDescent="0.25">
      <c r="A302" t="s">
        <v>23</v>
      </c>
      <c r="B302">
        <v>12</v>
      </c>
      <c r="C302" t="s">
        <v>58</v>
      </c>
    </row>
    <row r="303" spans="1:3" x14ac:dyDescent="0.25">
      <c r="A303" t="s">
        <v>23</v>
      </c>
      <c r="B303">
        <v>13</v>
      </c>
      <c r="C303">
        <v>21.11</v>
      </c>
    </row>
    <row r="304" spans="1:3" x14ac:dyDescent="0.25">
      <c r="A304" t="s">
        <v>23</v>
      </c>
      <c r="B304">
        <v>14</v>
      </c>
      <c r="C304">
        <v>18.5</v>
      </c>
    </row>
    <row r="305" spans="1:3" x14ac:dyDescent="0.25">
      <c r="A305" t="s">
        <v>23</v>
      </c>
      <c r="B305">
        <v>15</v>
      </c>
      <c r="C305">
        <v>17.41</v>
      </c>
    </row>
    <row r="306" spans="1:3" x14ac:dyDescent="0.25">
      <c r="A306" t="s">
        <v>23</v>
      </c>
      <c r="B306">
        <v>16</v>
      </c>
      <c r="C306">
        <v>19.3</v>
      </c>
    </row>
    <row r="307" spans="1:3" x14ac:dyDescent="0.25">
      <c r="A307" t="s">
        <v>23</v>
      </c>
      <c r="B307">
        <v>17</v>
      </c>
      <c r="C307">
        <v>16.5</v>
      </c>
    </row>
    <row r="308" spans="1:3" x14ac:dyDescent="0.25">
      <c r="A308" t="s">
        <v>23</v>
      </c>
      <c r="B308">
        <v>18</v>
      </c>
      <c r="C308">
        <v>15.93</v>
      </c>
    </row>
    <row r="309" spans="1:3" x14ac:dyDescent="0.25">
      <c r="A309" t="s">
        <v>23</v>
      </c>
      <c r="B309">
        <v>19</v>
      </c>
      <c r="C309">
        <v>18.66</v>
      </c>
    </row>
    <row r="310" spans="1:3" x14ac:dyDescent="0.25">
      <c r="A310" t="s">
        <v>23</v>
      </c>
      <c r="B310">
        <v>20</v>
      </c>
      <c r="C310">
        <v>15.58</v>
      </c>
    </row>
    <row r="311" spans="1:3" x14ac:dyDescent="0.25">
      <c r="A311" t="s">
        <v>23</v>
      </c>
      <c r="B311">
        <v>21</v>
      </c>
      <c r="C311">
        <v>14.33</v>
      </c>
    </row>
    <row r="312" spans="1:3" x14ac:dyDescent="0.25">
      <c r="A312" t="s">
        <v>23</v>
      </c>
      <c r="B312">
        <v>22</v>
      </c>
      <c r="C312" t="s">
        <v>58</v>
      </c>
    </row>
    <row r="313" spans="1:3" x14ac:dyDescent="0.25">
      <c r="A313" t="s">
        <v>23</v>
      </c>
      <c r="B313">
        <v>23</v>
      </c>
      <c r="C313" t="s">
        <v>58</v>
      </c>
    </row>
    <row r="314" spans="1:3" x14ac:dyDescent="0.25">
      <c r="A314" t="s">
        <v>23</v>
      </c>
      <c r="B314">
        <v>24</v>
      </c>
      <c r="C314" t="s">
        <v>58</v>
      </c>
    </row>
    <row r="315" spans="1:3" x14ac:dyDescent="0.25">
      <c r="A315" t="s">
        <v>24</v>
      </c>
      <c r="B315">
        <v>1</v>
      </c>
      <c r="C315">
        <v>34.03</v>
      </c>
    </row>
    <row r="316" spans="1:3" x14ac:dyDescent="0.25">
      <c r="A316" t="s">
        <v>24</v>
      </c>
      <c r="B316">
        <v>2</v>
      </c>
      <c r="C316">
        <v>32</v>
      </c>
    </row>
    <row r="317" spans="1:3" x14ac:dyDescent="0.25">
      <c r="A317" t="s">
        <v>24</v>
      </c>
      <c r="B317">
        <v>3</v>
      </c>
      <c r="C317">
        <v>26.8</v>
      </c>
    </row>
    <row r="318" spans="1:3" x14ac:dyDescent="0.25">
      <c r="A318" t="s">
        <v>24</v>
      </c>
      <c r="B318">
        <v>4</v>
      </c>
      <c r="C318">
        <v>29.28</v>
      </c>
    </row>
    <row r="319" spans="1:3" x14ac:dyDescent="0.25">
      <c r="A319" t="s">
        <v>24</v>
      </c>
      <c r="B319">
        <v>5</v>
      </c>
      <c r="C319">
        <v>28.21</v>
      </c>
    </row>
    <row r="320" spans="1:3" x14ac:dyDescent="0.25">
      <c r="A320" t="s">
        <v>24</v>
      </c>
      <c r="B320">
        <v>6</v>
      </c>
      <c r="C320">
        <v>24.54</v>
      </c>
    </row>
    <row r="321" spans="1:3" x14ac:dyDescent="0.25">
      <c r="A321" t="s">
        <v>24</v>
      </c>
      <c r="B321">
        <v>7</v>
      </c>
      <c r="C321">
        <v>37</v>
      </c>
    </row>
    <row r="322" spans="1:3" x14ac:dyDescent="0.25">
      <c r="A322" t="s">
        <v>24</v>
      </c>
      <c r="B322">
        <v>8</v>
      </c>
      <c r="C322">
        <v>33.81</v>
      </c>
    </row>
    <row r="323" spans="1:3" x14ac:dyDescent="0.25">
      <c r="A323" t="s">
        <v>24</v>
      </c>
      <c r="B323">
        <v>9</v>
      </c>
      <c r="C323">
        <v>30.96</v>
      </c>
    </row>
    <row r="324" spans="1:3" x14ac:dyDescent="0.25">
      <c r="A324" t="s">
        <v>24</v>
      </c>
      <c r="B324">
        <v>10</v>
      </c>
      <c r="C324" t="s">
        <v>58</v>
      </c>
    </row>
    <row r="325" spans="1:3" x14ac:dyDescent="0.25">
      <c r="A325" t="s">
        <v>24</v>
      </c>
      <c r="B325">
        <v>11</v>
      </c>
      <c r="C325" t="s">
        <v>58</v>
      </c>
    </row>
    <row r="326" spans="1:3" x14ac:dyDescent="0.25">
      <c r="A326" t="s">
        <v>24</v>
      </c>
      <c r="B326">
        <v>12</v>
      </c>
      <c r="C326" t="s">
        <v>58</v>
      </c>
    </row>
    <row r="327" spans="1:3" x14ac:dyDescent="0.25">
      <c r="A327" t="s">
        <v>24</v>
      </c>
      <c r="B327">
        <v>13</v>
      </c>
      <c r="C327">
        <v>21.58</v>
      </c>
    </row>
    <row r="328" spans="1:3" x14ac:dyDescent="0.25">
      <c r="A328" t="s">
        <v>24</v>
      </c>
      <c r="B328">
        <v>14</v>
      </c>
      <c r="C328">
        <v>19.25</v>
      </c>
    </row>
    <row r="329" spans="1:3" x14ac:dyDescent="0.25">
      <c r="A329" t="s">
        <v>24</v>
      </c>
      <c r="B329">
        <v>15</v>
      </c>
      <c r="C329">
        <v>18</v>
      </c>
    </row>
    <row r="330" spans="1:3" x14ac:dyDescent="0.25">
      <c r="A330" t="s">
        <v>24</v>
      </c>
      <c r="B330">
        <v>16</v>
      </c>
      <c r="C330">
        <v>18.059999999999999</v>
      </c>
    </row>
    <row r="331" spans="1:3" x14ac:dyDescent="0.25">
      <c r="A331" t="s">
        <v>24</v>
      </c>
      <c r="B331">
        <v>17</v>
      </c>
      <c r="C331">
        <v>15.6</v>
      </c>
    </row>
    <row r="332" spans="1:3" x14ac:dyDescent="0.25">
      <c r="A332" t="s">
        <v>24</v>
      </c>
      <c r="B332">
        <v>18</v>
      </c>
      <c r="C332">
        <v>14.51</v>
      </c>
    </row>
    <row r="333" spans="1:3" x14ac:dyDescent="0.25">
      <c r="A333" t="s">
        <v>24</v>
      </c>
      <c r="B333">
        <v>19</v>
      </c>
      <c r="C333">
        <v>21.7</v>
      </c>
    </row>
    <row r="334" spans="1:3" x14ac:dyDescent="0.25">
      <c r="A334" t="s">
        <v>24</v>
      </c>
      <c r="B334">
        <v>20</v>
      </c>
      <c r="C334">
        <v>19.68</v>
      </c>
    </row>
    <row r="335" spans="1:3" x14ac:dyDescent="0.25">
      <c r="A335" t="s">
        <v>24</v>
      </c>
      <c r="B335">
        <v>21</v>
      </c>
      <c r="C335">
        <v>18.48</v>
      </c>
    </row>
    <row r="336" spans="1:3" x14ac:dyDescent="0.25">
      <c r="A336" t="s">
        <v>24</v>
      </c>
      <c r="B336">
        <v>22</v>
      </c>
      <c r="C336" t="s">
        <v>58</v>
      </c>
    </row>
    <row r="337" spans="1:3" x14ac:dyDescent="0.25">
      <c r="A337" t="s">
        <v>24</v>
      </c>
      <c r="B337">
        <v>23</v>
      </c>
      <c r="C337" t="s">
        <v>58</v>
      </c>
    </row>
    <row r="338" spans="1:3" x14ac:dyDescent="0.25">
      <c r="A338" t="s">
        <v>24</v>
      </c>
      <c r="B338">
        <v>24</v>
      </c>
      <c r="C338" t="s">
        <v>58</v>
      </c>
    </row>
    <row r="339" spans="1:3" x14ac:dyDescent="0.25">
      <c r="A339" t="s">
        <v>25</v>
      </c>
      <c r="B339">
        <v>1</v>
      </c>
      <c r="C339" t="s">
        <v>58</v>
      </c>
    </row>
    <row r="340" spans="1:3" x14ac:dyDescent="0.25">
      <c r="A340" t="s">
        <v>25</v>
      </c>
      <c r="B340">
        <v>2</v>
      </c>
      <c r="C340" t="s">
        <v>58</v>
      </c>
    </row>
    <row r="341" spans="1:3" x14ac:dyDescent="0.25">
      <c r="A341" t="s">
        <v>25</v>
      </c>
      <c r="B341">
        <v>3</v>
      </c>
      <c r="C341">
        <v>31.74</v>
      </c>
    </row>
    <row r="342" spans="1:3" x14ac:dyDescent="0.25">
      <c r="A342" t="s">
        <v>25</v>
      </c>
      <c r="B342">
        <v>4</v>
      </c>
      <c r="C342">
        <v>35.11</v>
      </c>
    </row>
    <row r="343" spans="1:3" x14ac:dyDescent="0.25">
      <c r="A343" t="s">
        <v>25</v>
      </c>
      <c r="B343">
        <v>5</v>
      </c>
      <c r="C343">
        <v>34.94</v>
      </c>
    </row>
    <row r="344" spans="1:3" x14ac:dyDescent="0.25">
      <c r="A344" t="s">
        <v>25</v>
      </c>
      <c r="B344">
        <v>6</v>
      </c>
      <c r="C344">
        <v>30.04</v>
      </c>
    </row>
    <row r="345" spans="1:3" x14ac:dyDescent="0.25">
      <c r="A345" t="s">
        <v>25</v>
      </c>
      <c r="B345">
        <v>7</v>
      </c>
      <c r="C345">
        <v>30.14</v>
      </c>
    </row>
    <row r="346" spans="1:3" x14ac:dyDescent="0.25">
      <c r="A346" t="s">
        <v>25</v>
      </c>
      <c r="B346">
        <v>8</v>
      </c>
      <c r="C346">
        <v>28.26</v>
      </c>
    </row>
    <row r="347" spans="1:3" x14ac:dyDescent="0.25">
      <c r="A347" t="s">
        <v>25</v>
      </c>
      <c r="B347">
        <v>9</v>
      </c>
      <c r="C347">
        <v>24.61</v>
      </c>
    </row>
    <row r="348" spans="1:3" x14ac:dyDescent="0.25">
      <c r="A348" t="s">
        <v>25</v>
      </c>
      <c r="B348">
        <v>10</v>
      </c>
      <c r="C348" t="s">
        <v>58</v>
      </c>
    </row>
    <row r="349" spans="1:3" x14ac:dyDescent="0.25">
      <c r="A349" t="s">
        <v>25</v>
      </c>
      <c r="B349">
        <v>11</v>
      </c>
      <c r="C349" t="s">
        <v>58</v>
      </c>
    </row>
    <row r="350" spans="1:3" x14ac:dyDescent="0.25">
      <c r="A350" t="s">
        <v>25</v>
      </c>
      <c r="B350">
        <v>12</v>
      </c>
      <c r="C350" t="s">
        <v>58</v>
      </c>
    </row>
    <row r="351" spans="1:3" x14ac:dyDescent="0.25">
      <c r="A351" t="s">
        <v>25</v>
      </c>
      <c r="B351">
        <v>13</v>
      </c>
      <c r="C351">
        <v>20.52</v>
      </c>
    </row>
    <row r="352" spans="1:3" x14ac:dyDescent="0.25">
      <c r="A352" t="s">
        <v>25</v>
      </c>
      <c r="B352">
        <v>14</v>
      </c>
      <c r="C352">
        <v>18.11</v>
      </c>
    </row>
    <row r="353" spans="1:3" x14ac:dyDescent="0.25">
      <c r="A353" t="s">
        <v>25</v>
      </c>
      <c r="B353">
        <v>15</v>
      </c>
      <c r="C353">
        <v>16.670000000000002</v>
      </c>
    </row>
    <row r="354" spans="1:3" x14ac:dyDescent="0.25">
      <c r="A354" t="s">
        <v>25</v>
      </c>
      <c r="B354">
        <v>16</v>
      </c>
      <c r="C354">
        <v>17.12</v>
      </c>
    </row>
    <row r="355" spans="1:3" x14ac:dyDescent="0.25">
      <c r="A355" t="s">
        <v>25</v>
      </c>
      <c r="B355">
        <v>17</v>
      </c>
      <c r="C355">
        <v>15.03</v>
      </c>
    </row>
    <row r="356" spans="1:3" x14ac:dyDescent="0.25">
      <c r="A356" t="s">
        <v>25</v>
      </c>
      <c r="B356">
        <v>18</v>
      </c>
      <c r="C356">
        <v>14.89</v>
      </c>
    </row>
    <row r="357" spans="1:3" x14ac:dyDescent="0.25">
      <c r="A357" t="s">
        <v>25</v>
      </c>
      <c r="B357">
        <v>19</v>
      </c>
      <c r="C357">
        <v>20.05</v>
      </c>
    </row>
    <row r="358" spans="1:3" x14ac:dyDescent="0.25">
      <c r="A358" t="s">
        <v>25</v>
      </c>
      <c r="B358">
        <v>20</v>
      </c>
      <c r="C358">
        <v>17.73</v>
      </c>
    </row>
    <row r="359" spans="1:3" x14ac:dyDescent="0.25">
      <c r="A359" t="s">
        <v>25</v>
      </c>
      <c r="B359">
        <v>21</v>
      </c>
      <c r="C359">
        <v>16.77</v>
      </c>
    </row>
    <row r="360" spans="1:3" x14ac:dyDescent="0.25">
      <c r="A360" t="s">
        <v>25</v>
      </c>
      <c r="B360">
        <v>22</v>
      </c>
      <c r="C360" t="s">
        <v>58</v>
      </c>
    </row>
    <row r="361" spans="1:3" x14ac:dyDescent="0.25">
      <c r="A361" t="s">
        <v>25</v>
      </c>
      <c r="B361">
        <v>23</v>
      </c>
      <c r="C361" t="s">
        <v>58</v>
      </c>
    </row>
    <row r="362" spans="1:3" x14ac:dyDescent="0.25">
      <c r="A362" t="s">
        <v>25</v>
      </c>
      <c r="B362">
        <v>24</v>
      </c>
      <c r="C362" t="s">
        <v>58</v>
      </c>
    </row>
    <row r="363" spans="1:3" x14ac:dyDescent="0.25">
      <c r="A363" t="s">
        <v>26</v>
      </c>
      <c r="B363">
        <v>1</v>
      </c>
      <c r="C363" t="s">
        <v>58</v>
      </c>
    </row>
    <row r="364" spans="1:3" x14ac:dyDescent="0.25">
      <c r="A364" t="s">
        <v>26</v>
      </c>
      <c r="B364">
        <v>2</v>
      </c>
      <c r="C364">
        <v>34.6</v>
      </c>
    </row>
    <row r="365" spans="1:3" x14ac:dyDescent="0.25">
      <c r="A365" t="s">
        <v>26</v>
      </c>
      <c r="B365">
        <v>3</v>
      </c>
      <c r="C365">
        <v>29.59</v>
      </c>
    </row>
    <row r="366" spans="1:3" x14ac:dyDescent="0.25">
      <c r="A366" t="s">
        <v>26</v>
      </c>
      <c r="B366">
        <v>4</v>
      </c>
      <c r="C366">
        <v>27.67</v>
      </c>
    </row>
    <row r="367" spans="1:3" x14ac:dyDescent="0.25">
      <c r="A367" t="s">
        <v>26</v>
      </c>
      <c r="B367">
        <v>5</v>
      </c>
      <c r="C367">
        <v>26.1</v>
      </c>
    </row>
    <row r="368" spans="1:3" x14ac:dyDescent="0.25">
      <c r="A368" t="s">
        <v>26</v>
      </c>
      <c r="B368">
        <v>6</v>
      </c>
      <c r="C368">
        <v>22.08</v>
      </c>
    </row>
    <row r="369" spans="1:3" x14ac:dyDescent="0.25">
      <c r="A369" t="s">
        <v>26</v>
      </c>
      <c r="B369">
        <v>7</v>
      </c>
      <c r="C369">
        <v>33.67</v>
      </c>
    </row>
    <row r="370" spans="1:3" x14ac:dyDescent="0.25">
      <c r="A370" t="s">
        <v>26</v>
      </c>
      <c r="B370">
        <v>8</v>
      </c>
      <c r="C370">
        <v>33.36</v>
      </c>
    </row>
    <row r="371" spans="1:3" x14ac:dyDescent="0.25">
      <c r="A371" t="s">
        <v>26</v>
      </c>
      <c r="B371">
        <v>9</v>
      </c>
      <c r="C371">
        <v>30.26</v>
      </c>
    </row>
    <row r="372" spans="1:3" x14ac:dyDescent="0.25">
      <c r="A372" t="s">
        <v>26</v>
      </c>
      <c r="B372">
        <v>10</v>
      </c>
      <c r="C372" t="s">
        <v>58</v>
      </c>
    </row>
    <row r="373" spans="1:3" x14ac:dyDescent="0.25">
      <c r="A373" t="s">
        <v>26</v>
      </c>
      <c r="B373">
        <v>11</v>
      </c>
      <c r="C373" t="s">
        <v>58</v>
      </c>
    </row>
    <row r="374" spans="1:3" x14ac:dyDescent="0.25">
      <c r="A374" t="s">
        <v>26</v>
      </c>
      <c r="B374">
        <v>12</v>
      </c>
      <c r="C374" t="s">
        <v>58</v>
      </c>
    </row>
    <row r="375" spans="1:3" x14ac:dyDescent="0.25">
      <c r="A375" t="s">
        <v>26</v>
      </c>
      <c r="B375">
        <v>13</v>
      </c>
      <c r="C375">
        <v>21.63</v>
      </c>
    </row>
    <row r="376" spans="1:3" x14ac:dyDescent="0.25">
      <c r="A376" t="s">
        <v>26</v>
      </c>
      <c r="B376">
        <v>14</v>
      </c>
      <c r="C376">
        <v>18.78</v>
      </c>
    </row>
    <row r="377" spans="1:3" x14ac:dyDescent="0.25">
      <c r="A377" t="s">
        <v>26</v>
      </c>
      <c r="B377">
        <v>15</v>
      </c>
      <c r="C377">
        <v>17.39</v>
      </c>
    </row>
    <row r="378" spans="1:3" x14ac:dyDescent="0.25">
      <c r="A378" t="s">
        <v>26</v>
      </c>
      <c r="B378">
        <v>16</v>
      </c>
      <c r="C378">
        <v>18.170000000000002</v>
      </c>
    </row>
    <row r="379" spans="1:3" x14ac:dyDescent="0.25">
      <c r="A379" t="s">
        <v>26</v>
      </c>
      <c r="B379">
        <v>17</v>
      </c>
      <c r="C379">
        <v>15.59</v>
      </c>
    </row>
    <row r="380" spans="1:3" x14ac:dyDescent="0.25">
      <c r="A380" t="s">
        <v>26</v>
      </c>
      <c r="B380">
        <v>18</v>
      </c>
      <c r="C380">
        <v>15.47</v>
      </c>
    </row>
    <row r="381" spans="1:3" x14ac:dyDescent="0.25">
      <c r="A381" t="s">
        <v>26</v>
      </c>
      <c r="B381">
        <v>19</v>
      </c>
      <c r="C381">
        <v>19.66</v>
      </c>
    </row>
    <row r="382" spans="1:3" x14ac:dyDescent="0.25">
      <c r="A382" t="s">
        <v>26</v>
      </c>
      <c r="B382">
        <v>20</v>
      </c>
      <c r="C382">
        <v>17.54</v>
      </c>
    </row>
    <row r="383" spans="1:3" x14ac:dyDescent="0.25">
      <c r="A383" t="s">
        <v>26</v>
      </c>
      <c r="B383">
        <v>21</v>
      </c>
      <c r="C383">
        <v>17.53</v>
      </c>
    </row>
    <row r="384" spans="1:3" x14ac:dyDescent="0.25">
      <c r="A384" t="s">
        <v>26</v>
      </c>
      <c r="B384">
        <v>22</v>
      </c>
      <c r="C384" t="s">
        <v>58</v>
      </c>
    </row>
    <row r="385" spans="1:3" x14ac:dyDescent="0.25">
      <c r="A385" t="s">
        <v>26</v>
      </c>
      <c r="B385">
        <v>23</v>
      </c>
      <c r="C385" t="s">
        <v>58</v>
      </c>
    </row>
    <row r="386" spans="1:3" x14ac:dyDescent="0.25">
      <c r="A386" t="s">
        <v>26</v>
      </c>
      <c r="B386">
        <v>24</v>
      </c>
      <c r="C386" t="s">
        <v>58</v>
      </c>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64290-6AE3-4C5C-BEDD-DAABA551F61B}">
  <dimension ref="A2:AI386"/>
  <sheetViews>
    <sheetView topLeftCell="A25" zoomScale="85" zoomScaleNormal="85" workbookViewId="0">
      <selection activeCell="H58" sqref="H58"/>
    </sheetView>
  </sheetViews>
  <sheetFormatPr defaultRowHeight="15" x14ac:dyDescent="0.25"/>
  <sheetData>
    <row r="2" spans="1:35" ht="15.75" thickBot="1" x14ac:dyDescent="0.3">
      <c r="A2" t="s">
        <v>51</v>
      </c>
      <c r="B2" t="s">
        <v>52</v>
      </c>
      <c r="C2" t="s">
        <v>53</v>
      </c>
      <c r="D2" t="s">
        <v>54</v>
      </c>
      <c r="F2" t="s">
        <v>55</v>
      </c>
      <c r="G2" s="41" t="s">
        <v>56</v>
      </c>
      <c r="H2" s="41" t="s">
        <v>462</v>
      </c>
      <c r="I2" s="41" t="s">
        <v>463</v>
      </c>
    </row>
    <row r="3" spans="1:35" ht="15.75" thickBot="1" x14ac:dyDescent="0.3">
      <c r="A3" t="s">
        <v>3</v>
      </c>
      <c r="B3">
        <v>1</v>
      </c>
      <c r="C3">
        <v>16.68</v>
      </c>
      <c r="E3" s="9" t="s">
        <v>4</v>
      </c>
      <c r="F3">
        <f t="shared" ref="F3:F18" ca="1" si="0">IF(AVERAGE(K24:M24)&lt;$M$22,AVERAGE(K24:M24),"NA")</f>
        <v>15.266666666666666</v>
      </c>
      <c r="G3" s="41">
        <f t="shared" ref="G3:G34" ca="1" si="1">IF(ISNUMBER(F3)=TRUE,10^((F3-$L$53)/$L$52),0)</f>
        <v>364968.03414504568</v>
      </c>
      <c r="H3" s="41"/>
      <c r="I3" s="41"/>
      <c r="K3" s="4">
        <v>1</v>
      </c>
      <c r="L3" s="5">
        <v>2</v>
      </c>
      <c r="M3" s="6">
        <v>3</v>
      </c>
      <c r="N3" s="7">
        <v>4</v>
      </c>
      <c r="O3" s="5">
        <v>5</v>
      </c>
      <c r="P3" s="6">
        <v>6</v>
      </c>
      <c r="Q3" s="4">
        <v>7</v>
      </c>
      <c r="R3" s="5">
        <v>8</v>
      </c>
      <c r="S3" s="6">
        <v>9</v>
      </c>
      <c r="T3" s="4">
        <v>10</v>
      </c>
      <c r="U3" s="5">
        <v>11</v>
      </c>
      <c r="V3" s="6">
        <v>12</v>
      </c>
      <c r="W3" s="4">
        <v>13</v>
      </c>
      <c r="X3" s="5">
        <v>14</v>
      </c>
      <c r="Y3" s="6">
        <v>15</v>
      </c>
      <c r="Z3" s="4">
        <v>16</v>
      </c>
      <c r="AA3" s="5">
        <v>17</v>
      </c>
      <c r="AB3" s="6">
        <v>18</v>
      </c>
      <c r="AC3" s="4">
        <v>19</v>
      </c>
      <c r="AD3" s="5">
        <v>20</v>
      </c>
      <c r="AE3" s="6">
        <v>21</v>
      </c>
      <c r="AF3" s="4">
        <v>22</v>
      </c>
      <c r="AG3" s="5">
        <v>23</v>
      </c>
      <c r="AH3" s="6">
        <v>24</v>
      </c>
    </row>
    <row r="4" spans="1:35" x14ac:dyDescent="0.25">
      <c r="A4" t="s">
        <v>57</v>
      </c>
      <c r="B4">
        <v>2</v>
      </c>
      <c r="C4">
        <v>15.42</v>
      </c>
      <c r="E4" s="9" t="s">
        <v>6</v>
      </c>
      <c r="F4">
        <f t="shared" ca="1" si="0"/>
        <v>19.286666666666665</v>
      </c>
      <c r="G4" s="41">
        <f t="shared" ca="1" si="1"/>
        <v>29228.065882038005</v>
      </c>
      <c r="H4" s="41"/>
      <c r="I4" s="41"/>
      <c r="J4" s="8" t="s">
        <v>3</v>
      </c>
      <c r="K4" s="9" t="s">
        <v>4</v>
      </c>
      <c r="L4" s="10" t="s">
        <v>4</v>
      </c>
      <c r="M4" s="11" t="s">
        <v>4</v>
      </c>
      <c r="N4" s="30">
        <v>9</v>
      </c>
      <c r="O4" s="30">
        <v>9</v>
      </c>
      <c r="P4" s="30">
        <v>9</v>
      </c>
      <c r="Q4" s="31">
        <v>25</v>
      </c>
      <c r="R4" s="31">
        <v>25</v>
      </c>
      <c r="S4" s="31">
        <v>25</v>
      </c>
      <c r="T4" s="31"/>
      <c r="U4" s="31"/>
      <c r="V4" s="31"/>
      <c r="W4" s="12" t="s">
        <v>4</v>
      </c>
      <c r="X4" s="12" t="s">
        <v>4</v>
      </c>
      <c r="Y4" s="32" t="s">
        <v>4</v>
      </c>
      <c r="Z4" s="12">
        <v>9</v>
      </c>
      <c r="AA4" s="12">
        <v>9</v>
      </c>
      <c r="AB4" s="12">
        <v>9</v>
      </c>
      <c r="AC4" s="12">
        <v>25</v>
      </c>
      <c r="AD4" s="12">
        <v>25</v>
      </c>
      <c r="AE4" s="12">
        <v>25</v>
      </c>
      <c r="AF4" s="12"/>
      <c r="AG4" s="12"/>
      <c r="AH4" s="12"/>
      <c r="AI4" s="13" t="s">
        <v>3</v>
      </c>
    </row>
    <row r="5" spans="1:35" x14ac:dyDescent="0.25">
      <c r="A5" t="s">
        <v>57</v>
      </c>
      <c r="B5">
        <v>3</v>
      </c>
      <c r="C5">
        <v>13.7</v>
      </c>
      <c r="E5" s="9" t="s">
        <v>8</v>
      </c>
      <c r="F5">
        <f t="shared" ca="1" si="0"/>
        <v>23.210000000000004</v>
      </c>
      <c r="G5" s="41">
        <f t="shared" ca="1" si="1"/>
        <v>2487.2025497957352</v>
      </c>
      <c r="H5" s="41"/>
      <c r="I5" s="41"/>
      <c r="J5" s="14" t="s">
        <v>5</v>
      </c>
      <c r="K5" s="9" t="s">
        <v>6</v>
      </c>
      <c r="L5" s="10" t="s">
        <v>6</v>
      </c>
      <c r="M5" s="11" t="s">
        <v>6</v>
      </c>
      <c r="N5" s="31">
        <v>10</v>
      </c>
      <c r="O5" s="31">
        <v>10</v>
      </c>
      <c r="P5" s="31">
        <v>10</v>
      </c>
      <c r="Q5" s="31">
        <v>26</v>
      </c>
      <c r="R5" s="31">
        <v>26</v>
      </c>
      <c r="S5" s="31">
        <v>26</v>
      </c>
      <c r="T5" s="31"/>
      <c r="U5" s="31"/>
      <c r="V5" s="31"/>
      <c r="W5" s="12" t="s">
        <v>6</v>
      </c>
      <c r="X5" s="12" t="s">
        <v>6</v>
      </c>
      <c r="Y5" s="32" t="s">
        <v>6</v>
      </c>
      <c r="Z5" s="12">
        <v>10</v>
      </c>
      <c r="AA5" s="12">
        <v>10</v>
      </c>
      <c r="AB5" s="12">
        <v>10</v>
      </c>
      <c r="AC5" s="12">
        <v>26</v>
      </c>
      <c r="AD5" s="12">
        <v>26</v>
      </c>
      <c r="AE5" s="12">
        <v>26</v>
      </c>
      <c r="AF5" s="12"/>
      <c r="AG5" s="12"/>
      <c r="AH5" s="12"/>
      <c r="AI5" s="15" t="s">
        <v>5</v>
      </c>
    </row>
    <row r="6" spans="1:35" x14ac:dyDescent="0.25">
      <c r="A6" t="s">
        <v>3</v>
      </c>
      <c r="B6">
        <v>4</v>
      </c>
      <c r="C6">
        <v>35.450000000000003</v>
      </c>
      <c r="E6" s="9" t="s">
        <v>10</v>
      </c>
      <c r="F6">
        <f t="shared" ca="1" si="0"/>
        <v>26.746666666666666</v>
      </c>
      <c r="G6" s="41">
        <f t="shared" ca="1" si="1"/>
        <v>269.82708416402068</v>
      </c>
      <c r="H6" s="41"/>
      <c r="I6" s="41"/>
      <c r="J6" s="14" t="s">
        <v>7</v>
      </c>
      <c r="K6" s="9" t="s">
        <v>8</v>
      </c>
      <c r="L6" s="10" t="s">
        <v>8</v>
      </c>
      <c r="M6" s="11" t="s">
        <v>8</v>
      </c>
      <c r="N6" s="30">
        <v>11</v>
      </c>
      <c r="O6" s="30">
        <v>11</v>
      </c>
      <c r="P6" s="30">
        <v>11</v>
      </c>
      <c r="Q6" s="31">
        <v>27</v>
      </c>
      <c r="R6" s="31">
        <v>27</v>
      </c>
      <c r="S6" s="31">
        <v>27</v>
      </c>
      <c r="T6" s="31"/>
      <c r="U6" s="31"/>
      <c r="V6" s="31"/>
      <c r="W6" s="12" t="s">
        <v>8</v>
      </c>
      <c r="X6" s="12" t="s">
        <v>8</v>
      </c>
      <c r="Y6" s="32" t="s">
        <v>8</v>
      </c>
      <c r="Z6" s="12">
        <v>11</v>
      </c>
      <c r="AA6" s="12">
        <v>11</v>
      </c>
      <c r="AB6" s="12">
        <v>11</v>
      </c>
      <c r="AC6" s="12">
        <v>27</v>
      </c>
      <c r="AD6" s="12">
        <v>27</v>
      </c>
      <c r="AE6" s="12">
        <v>27</v>
      </c>
      <c r="AF6" s="12"/>
      <c r="AG6" s="12"/>
      <c r="AH6" s="12"/>
      <c r="AI6" s="15" t="s">
        <v>7</v>
      </c>
    </row>
    <row r="7" spans="1:35" x14ac:dyDescent="0.25">
      <c r="A7" t="s">
        <v>3</v>
      </c>
      <c r="B7">
        <v>5</v>
      </c>
      <c r="C7">
        <v>33.590000000000003</v>
      </c>
      <c r="E7" s="9" t="s">
        <v>12</v>
      </c>
      <c r="F7">
        <f t="shared" ca="1" si="0"/>
        <v>31.446666666666669</v>
      </c>
      <c r="G7" s="41">
        <f t="shared" ca="1" si="1"/>
        <v>14.098107953149839</v>
      </c>
      <c r="H7" s="41"/>
      <c r="I7" s="41"/>
      <c r="J7" s="14" t="s">
        <v>9</v>
      </c>
      <c r="K7" s="9" t="s">
        <v>10</v>
      </c>
      <c r="L7" s="10" t="s">
        <v>10</v>
      </c>
      <c r="M7" s="11" t="s">
        <v>10</v>
      </c>
      <c r="N7" s="31">
        <v>12</v>
      </c>
      <c r="O7" s="31">
        <v>12</v>
      </c>
      <c r="P7" s="31">
        <v>12</v>
      </c>
      <c r="Q7" s="31">
        <v>28</v>
      </c>
      <c r="R7" s="31">
        <v>28</v>
      </c>
      <c r="S7" s="31">
        <v>28</v>
      </c>
      <c r="T7" s="31"/>
      <c r="U7" s="31"/>
      <c r="V7" s="31"/>
      <c r="W7" s="12" t="s">
        <v>10</v>
      </c>
      <c r="X7" s="12" t="s">
        <v>10</v>
      </c>
      <c r="Y7" s="32" t="s">
        <v>10</v>
      </c>
      <c r="Z7" s="12">
        <v>12</v>
      </c>
      <c r="AA7" s="12">
        <v>12</v>
      </c>
      <c r="AB7" s="12">
        <v>12</v>
      </c>
      <c r="AC7" s="12">
        <v>28</v>
      </c>
      <c r="AD7" s="12">
        <v>28</v>
      </c>
      <c r="AE7" s="12">
        <v>28</v>
      </c>
      <c r="AF7" s="12"/>
      <c r="AG7" s="12"/>
      <c r="AH7" s="12"/>
      <c r="AI7" s="15" t="s">
        <v>9</v>
      </c>
    </row>
    <row r="8" spans="1:35" x14ac:dyDescent="0.25">
      <c r="A8" t="s">
        <v>57</v>
      </c>
      <c r="B8">
        <v>6</v>
      </c>
      <c r="C8">
        <v>29.75</v>
      </c>
      <c r="E8" s="9" t="s">
        <v>14</v>
      </c>
      <c r="F8" t="str">
        <f t="shared" ca="1" si="0"/>
        <v>NA</v>
      </c>
      <c r="G8" s="41">
        <f t="shared" ca="1" si="1"/>
        <v>0</v>
      </c>
      <c r="H8" s="41"/>
      <c r="I8" s="41"/>
      <c r="J8" s="14" t="s">
        <v>11</v>
      </c>
      <c r="K8" s="9" t="s">
        <v>12</v>
      </c>
      <c r="L8" s="10" t="s">
        <v>12</v>
      </c>
      <c r="M8" s="11" t="s">
        <v>12</v>
      </c>
      <c r="N8" s="30">
        <v>13</v>
      </c>
      <c r="O8" s="30">
        <v>13</v>
      </c>
      <c r="P8" s="30">
        <v>13</v>
      </c>
      <c r="Q8" s="31">
        <v>29</v>
      </c>
      <c r="R8" s="31">
        <v>29</v>
      </c>
      <c r="S8" s="31">
        <v>29</v>
      </c>
      <c r="T8" s="31"/>
      <c r="U8" s="31"/>
      <c r="V8" s="31"/>
      <c r="W8" s="12" t="s">
        <v>12</v>
      </c>
      <c r="X8" s="12" t="s">
        <v>12</v>
      </c>
      <c r="Y8" s="32" t="s">
        <v>12</v>
      </c>
      <c r="Z8" s="12">
        <v>13</v>
      </c>
      <c r="AA8" s="12">
        <v>13</v>
      </c>
      <c r="AB8" s="12">
        <v>13</v>
      </c>
      <c r="AC8" s="12">
        <v>29</v>
      </c>
      <c r="AD8" s="12">
        <v>29</v>
      </c>
      <c r="AE8" s="12">
        <v>29</v>
      </c>
      <c r="AF8" s="12"/>
      <c r="AG8" s="12"/>
      <c r="AH8" s="12"/>
      <c r="AI8" s="15" t="s">
        <v>11</v>
      </c>
    </row>
    <row r="9" spans="1:35" x14ac:dyDescent="0.25">
      <c r="A9" t="s">
        <v>57</v>
      </c>
      <c r="B9">
        <v>7</v>
      </c>
      <c r="C9">
        <v>30.54</v>
      </c>
      <c r="E9" s="9" t="s">
        <v>16</v>
      </c>
      <c r="F9" t="e">
        <f t="shared" ca="1" si="0"/>
        <v>#DIV/0!</v>
      </c>
      <c r="G9" s="41">
        <f t="shared" ca="1" si="1"/>
        <v>0</v>
      </c>
      <c r="H9" s="41"/>
      <c r="I9" s="41"/>
      <c r="J9" s="14" t="s">
        <v>13</v>
      </c>
      <c r="K9" s="9" t="s">
        <v>14</v>
      </c>
      <c r="L9" s="10" t="s">
        <v>14</v>
      </c>
      <c r="M9" s="11" t="s">
        <v>14</v>
      </c>
      <c r="N9" s="31">
        <v>14</v>
      </c>
      <c r="O9" s="31">
        <v>14</v>
      </c>
      <c r="P9" s="31">
        <v>14</v>
      </c>
      <c r="Q9" s="31">
        <v>30</v>
      </c>
      <c r="R9" s="31">
        <v>30</v>
      </c>
      <c r="S9" s="31">
        <v>30</v>
      </c>
      <c r="T9" s="31"/>
      <c r="U9" s="31"/>
      <c r="V9" s="31"/>
      <c r="W9" s="12" t="s">
        <v>14</v>
      </c>
      <c r="X9" s="12" t="s">
        <v>14</v>
      </c>
      <c r="Y9" s="32" t="s">
        <v>14</v>
      </c>
      <c r="Z9" s="12">
        <v>14</v>
      </c>
      <c r="AA9" s="12">
        <v>14</v>
      </c>
      <c r="AB9" s="12">
        <v>14</v>
      </c>
      <c r="AC9" s="12">
        <v>30</v>
      </c>
      <c r="AD9" s="12">
        <v>30</v>
      </c>
      <c r="AE9" s="12">
        <v>30</v>
      </c>
      <c r="AF9" s="12"/>
      <c r="AG9" s="12"/>
      <c r="AH9" s="12"/>
      <c r="AI9" s="15" t="s">
        <v>13</v>
      </c>
    </row>
    <row r="10" spans="1:35" ht="15.75" thickBot="1" x14ac:dyDescent="0.3">
      <c r="A10" t="s">
        <v>3</v>
      </c>
      <c r="B10">
        <v>8</v>
      </c>
      <c r="C10">
        <v>27.23</v>
      </c>
      <c r="E10" s="16" t="s">
        <v>18</v>
      </c>
      <c r="F10" t="e">
        <f t="shared" ca="1" si="0"/>
        <v>#DIV/0!</v>
      </c>
      <c r="G10" s="41">
        <f t="shared" ca="1" si="1"/>
        <v>0</v>
      </c>
      <c r="H10" s="41"/>
      <c r="I10" s="41"/>
      <c r="J10" s="14" t="s">
        <v>15</v>
      </c>
      <c r="K10" s="9" t="s">
        <v>16</v>
      </c>
      <c r="L10" s="10" t="s">
        <v>16</v>
      </c>
      <c r="M10" s="11" t="s">
        <v>16</v>
      </c>
      <c r="N10" s="30">
        <v>15</v>
      </c>
      <c r="O10" s="30">
        <v>15</v>
      </c>
      <c r="P10" s="30">
        <v>15</v>
      </c>
      <c r="Q10" s="31">
        <v>31</v>
      </c>
      <c r="R10" s="31">
        <v>31</v>
      </c>
      <c r="S10" s="31">
        <v>31</v>
      </c>
      <c r="T10" s="31"/>
      <c r="U10" s="31"/>
      <c r="V10" s="31"/>
      <c r="W10" s="35" t="s">
        <v>16</v>
      </c>
      <c r="X10" s="35" t="s">
        <v>16</v>
      </c>
      <c r="Y10" s="36" t="s">
        <v>16</v>
      </c>
      <c r="Z10" s="12">
        <v>15</v>
      </c>
      <c r="AA10" s="12">
        <v>15</v>
      </c>
      <c r="AB10" s="12">
        <v>15</v>
      </c>
      <c r="AC10" s="12">
        <v>31</v>
      </c>
      <c r="AD10" s="12">
        <v>31</v>
      </c>
      <c r="AE10" s="12">
        <v>31</v>
      </c>
      <c r="AF10" s="12"/>
      <c r="AG10" s="12"/>
      <c r="AH10" s="12"/>
      <c r="AI10" s="15" t="s">
        <v>15</v>
      </c>
    </row>
    <row r="11" spans="1:35" ht="15.75" thickBot="1" x14ac:dyDescent="0.3">
      <c r="A11" t="s">
        <v>3</v>
      </c>
      <c r="B11">
        <v>9</v>
      </c>
      <c r="C11">
        <v>24.3</v>
      </c>
      <c r="E11" s="60">
        <v>1</v>
      </c>
      <c r="F11" t="e">
        <f t="shared" ca="1" si="0"/>
        <v>#DIV/0!</v>
      </c>
      <c r="G11" s="41">
        <f t="shared" ca="1" si="1"/>
        <v>0</v>
      </c>
      <c r="H11" s="41">
        <f ca="1">G11*2</f>
        <v>0</v>
      </c>
      <c r="I11" s="41">
        <f ca="1">H11/H75</f>
        <v>0</v>
      </c>
      <c r="J11" s="14" t="s">
        <v>17</v>
      </c>
      <c r="K11" s="16" t="s">
        <v>18</v>
      </c>
      <c r="L11" s="16" t="s">
        <v>18</v>
      </c>
      <c r="M11" s="16" t="s">
        <v>18</v>
      </c>
      <c r="N11" s="31">
        <v>16</v>
      </c>
      <c r="O11" s="31">
        <v>16</v>
      </c>
      <c r="P11" s="31">
        <v>16</v>
      </c>
      <c r="Q11" s="31">
        <v>32</v>
      </c>
      <c r="R11" s="31">
        <v>32</v>
      </c>
      <c r="S11" s="31">
        <v>32</v>
      </c>
      <c r="T11" s="31"/>
      <c r="U11" s="31"/>
      <c r="V11" s="33"/>
      <c r="W11" s="37" t="s">
        <v>18</v>
      </c>
      <c r="X11" s="38" t="s">
        <v>18</v>
      </c>
      <c r="Y11" s="39" t="s">
        <v>18</v>
      </c>
      <c r="Z11" s="34">
        <v>16</v>
      </c>
      <c r="AA11" s="12">
        <v>16</v>
      </c>
      <c r="AB11" s="12">
        <v>16</v>
      </c>
      <c r="AC11" s="12">
        <v>32</v>
      </c>
      <c r="AD11" s="12">
        <v>32</v>
      </c>
      <c r="AE11" s="12">
        <v>32</v>
      </c>
      <c r="AF11" s="12"/>
      <c r="AG11" s="12"/>
      <c r="AH11" s="12"/>
      <c r="AI11" s="15" t="s">
        <v>17</v>
      </c>
    </row>
    <row r="12" spans="1:35" x14ac:dyDescent="0.25">
      <c r="A12" t="s">
        <v>57</v>
      </c>
      <c r="B12">
        <v>10</v>
      </c>
      <c r="C12" t="s">
        <v>58</v>
      </c>
      <c r="E12" s="60">
        <v>2</v>
      </c>
      <c r="F12">
        <f t="shared" ca="1" si="0"/>
        <v>31.666666666666661</v>
      </c>
      <c r="G12" s="41">
        <f t="shared" ca="1" si="1"/>
        <v>12.278797734535129</v>
      </c>
      <c r="H12" s="41">
        <f t="shared" ref="H12:H50" ca="1" si="2">G12*2</f>
        <v>24.557595469070257</v>
      </c>
      <c r="I12" s="41">
        <f t="shared" ref="I12:I50" ca="1" si="3">H12/H76</f>
        <v>1.7821464581186869E-3</v>
      </c>
      <c r="J12" s="14" t="s">
        <v>19</v>
      </c>
      <c r="K12" s="60">
        <v>1</v>
      </c>
      <c r="L12" s="60">
        <v>1</v>
      </c>
      <c r="M12" s="60">
        <v>1</v>
      </c>
      <c r="N12" s="30">
        <v>17</v>
      </c>
      <c r="O12" s="30">
        <v>17</v>
      </c>
      <c r="P12" s="30">
        <v>17</v>
      </c>
      <c r="Q12" s="31">
        <v>33</v>
      </c>
      <c r="R12" s="31">
        <v>33</v>
      </c>
      <c r="S12" s="31">
        <v>33</v>
      </c>
      <c r="T12" s="31"/>
      <c r="U12" s="31"/>
      <c r="V12" s="31"/>
      <c r="W12" s="12">
        <v>1</v>
      </c>
      <c r="X12" s="12">
        <v>1</v>
      </c>
      <c r="Y12" s="12">
        <v>1</v>
      </c>
      <c r="Z12" s="12">
        <v>17</v>
      </c>
      <c r="AA12" s="12">
        <v>17</v>
      </c>
      <c r="AB12" s="12">
        <v>17</v>
      </c>
      <c r="AC12" s="12">
        <v>33</v>
      </c>
      <c r="AD12" s="12">
        <v>33</v>
      </c>
      <c r="AE12" s="12">
        <v>33</v>
      </c>
      <c r="AF12" s="12"/>
      <c r="AG12" s="12"/>
      <c r="AH12" s="12"/>
      <c r="AI12" s="15" t="s">
        <v>19</v>
      </c>
    </row>
    <row r="13" spans="1:35" x14ac:dyDescent="0.25">
      <c r="A13" t="s">
        <v>57</v>
      </c>
      <c r="B13">
        <v>11</v>
      </c>
      <c r="C13" t="s">
        <v>58</v>
      </c>
      <c r="E13" s="60">
        <v>3</v>
      </c>
      <c r="F13" t="str">
        <f t="shared" ca="1" si="0"/>
        <v>NA</v>
      </c>
      <c r="G13" s="41">
        <f t="shared" ca="1" si="1"/>
        <v>0</v>
      </c>
      <c r="H13" s="41">
        <f t="shared" ca="1" si="2"/>
        <v>0</v>
      </c>
      <c r="I13" s="41">
        <f t="shared" ca="1" si="3"/>
        <v>0</v>
      </c>
      <c r="J13" s="14" t="s">
        <v>20</v>
      </c>
      <c r="K13" s="60">
        <v>2</v>
      </c>
      <c r="L13" s="60">
        <v>2</v>
      </c>
      <c r="M13" s="60">
        <v>2</v>
      </c>
      <c r="N13" s="31">
        <v>18</v>
      </c>
      <c r="O13" s="31">
        <v>18</v>
      </c>
      <c r="P13" s="31">
        <v>18</v>
      </c>
      <c r="Q13" s="31">
        <v>34</v>
      </c>
      <c r="R13" s="31">
        <v>34</v>
      </c>
      <c r="S13" s="31">
        <v>34</v>
      </c>
      <c r="T13" s="31"/>
      <c r="U13" s="31"/>
      <c r="V13" s="31"/>
      <c r="W13" s="12">
        <v>2</v>
      </c>
      <c r="X13" s="12">
        <v>2</v>
      </c>
      <c r="Y13" s="12">
        <v>2</v>
      </c>
      <c r="Z13" s="12">
        <v>18</v>
      </c>
      <c r="AA13" s="12">
        <v>18</v>
      </c>
      <c r="AB13" s="12">
        <v>18</v>
      </c>
      <c r="AC13" s="12">
        <v>34</v>
      </c>
      <c r="AD13" s="12">
        <v>34</v>
      </c>
      <c r="AE13" s="12">
        <v>34</v>
      </c>
      <c r="AF13" s="12"/>
      <c r="AG13" s="12"/>
      <c r="AH13" s="12"/>
      <c r="AI13" s="15" t="s">
        <v>20</v>
      </c>
    </row>
    <row r="14" spans="1:35" x14ac:dyDescent="0.25">
      <c r="A14" t="s">
        <v>3</v>
      </c>
      <c r="B14">
        <v>12</v>
      </c>
      <c r="C14" t="s">
        <v>58</v>
      </c>
      <c r="E14" s="60">
        <v>4</v>
      </c>
      <c r="F14">
        <f t="shared" ca="1" si="0"/>
        <v>30.290000000000003</v>
      </c>
      <c r="G14" s="41">
        <f t="shared" ca="1" si="1"/>
        <v>29.150203661409069</v>
      </c>
      <c r="H14" s="41">
        <f t="shared" ca="1" si="2"/>
        <v>58.300407322818138</v>
      </c>
      <c r="I14" s="41">
        <f t="shared" ca="1" si="3"/>
        <v>3.9452624717880701E-3</v>
      </c>
      <c r="J14" s="14" t="s">
        <v>21</v>
      </c>
      <c r="K14" s="60">
        <v>3</v>
      </c>
      <c r="L14" s="60">
        <v>3</v>
      </c>
      <c r="M14" s="60">
        <v>3</v>
      </c>
      <c r="N14" s="30">
        <v>19</v>
      </c>
      <c r="O14" s="30">
        <v>19</v>
      </c>
      <c r="P14" s="30">
        <v>19</v>
      </c>
      <c r="Q14" s="31">
        <v>35</v>
      </c>
      <c r="R14" s="31">
        <v>35</v>
      </c>
      <c r="S14" s="31">
        <v>35</v>
      </c>
      <c r="T14" s="31"/>
      <c r="U14" s="31"/>
      <c r="V14" s="31"/>
      <c r="W14" s="12">
        <v>3</v>
      </c>
      <c r="X14" s="12">
        <v>3</v>
      </c>
      <c r="Y14" s="12">
        <v>3</v>
      </c>
      <c r="Z14" s="12">
        <v>19</v>
      </c>
      <c r="AA14" s="12">
        <v>19</v>
      </c>
      <c r="AB14" s="12">
        <v>19</v>
      </c>
      <c r="AC14" s="12">
        <v>35</v>
      </c>
      <c r="AD14" s="12">
        <v>35</v>
      </c>
      <c r="AE14" s="12">
        <v>35</v>
      </c>
      <c r="AF14" s="12"/>
      <c r="AG14" s="12"/>
      <c r="AH14" s="12"/>
      <c r="AI14" s="15" t="s">
        <v>21</v>
      </c>
    </row>
    <row r="15" spans="1:35" x14ac:dyDescent="0.25">
      <c r="A15" t="s">
        <v>3</v>
      </c>
      <c r="B15">
        <v>13</v>
      </c>
      <c r="C15">
        <v>13.01</v>
      </c>
      <c r="E15" s="60">
        <v>5</v>
      </c>
      <c r="F15" t="e">
        <f t="shared" ca="1" si="0"/>
        <v>#DIV/0!</v>
      </c>
      <c r="G15" s="41">
        <f t="shared" ca="1" si="1"/>
        <v>0</v>
      </c>
      <c r="H15" s="41">
        <f t="shared" ca="1" si="2"/>
        <v>0</v>
      </c>
      <c r="I15" s="41">
        <f t="shared" ca="1" si="3"/>
        <v>0</v>
      </c>
      <c r="J15" s="14" t="s">
        <v>22</v>
      </c>
      <c r="K15" s="60">
        <v>4</v>
      </c>
      <c r="L15" s="60">
        <v>4</v>
      </c>
      <c r="M15" s="60">
        <v>4</v>
      </c>
      <c r="N15" s="31">
        <v>20</v>
      </c>
      <c r="O15" s="31">
        <v>20</v>
      </c>
      <c r="P15" s="31">
        <v>20</v>
      </c>
      <c r="Q15" s="31">
        <v>36</v>
      </c>
      <c r="R15" s="31">
        <v>36</v>
      </c>
      <c r="S15" s="31">
        <v>36</v>
      </c>
      <c r="T15" s="31"/>
      <c r="U15" s="31"/>
      <c r="V15" s="31"/>
      <c r="W15" s="12">
        <v>4</v>
      </c>
      <c r="X15" s="12">
        <v>4</v>
      </c>
      <c r="Y15" s="12">
        <v>4</v>
      </c>
      <c r="Z15" s="12">
        <v>20</v>
      </c>
      <c r="AA15" s="12">
        <v>20</v>
      </c>
      <c r="AB15" s="12">
        <v>20</v>
      </c>
      <c r="AC15" s="12">
        <v>36</v>
      </c>
      <c r="AD15" s="12">
        <v>36</v>
      </c>
      <c r="AE15" s="12">
        <v>36</v>
      </c>
      <c r="AF15" s="12"/>
      <c r="AG15" s="12"/>
      <c r="AH15" s="12"/>
      <c r="AI15" s="15" t="s">
        <v>22</v>
      </c>
    </row>
    <row r="16" spans="1:35" x14ac:dyDescent="0.25">
      <c r="A16" t="s">
        <v>57</v>
      </c>
      <c r="B16">
        <v>14</v>
      </c>
      <c r="C16">
        <v>12.33</v>
      </c>
      <c r="E16" s="60">
        <v>6</v>
      </c>
      <c r="F16">
        <f t="shared" ca="1" si="0"/>
        <v>30.943333333333332</v>
      </c>
      <c r="G16" s="41">
        <f t="shared" ca="1" si="1"/>
        <v>19.339487775810671</v>
      </c>
      <c r="H16" s="41">
        <f t="shared" ca="1" si="2"/>
        <v>38.678975551621342</v>
      </c>
      <c r="I16" s="41">
        <f t="shared" ca="1" si="3"/>
        <v>3.7645763948842962E-3</v>
      </c>
      <c r="J16" s="14" t="s">
        <v>23</v>
      </c>
      <c r="K16" s="60">
        <v>5</v>
      </c>
      <c r="L16" s="60">
        <v>5</v>
      </c>
      <c r="M16" s="60">
        <v>5</v>
      </c>
      <c r="N16" s="30">
        <v>21</v>
      </c>
      <c r="O16" s="30">
        <v>21</v>
      </c>
      <c r="P16" s="30">
        <v>21</v>
      </c>
      <c r="Q16" s="31">
        <v>37</v>
      </c>
      <c r="R16" s="31">
        <v>37</v>
      </c>
      <c r="S16" s="31">
        <v>37</v>
      </c>
      <c r="T16" s="31"/>
      <c r="U16" s="31"/>
      <c r="V16" s="31"/>
      <c r="W16" s="12">
        <v>5</v>
      </c>
      <c r="X16" s="12">
        <v>5</v>
      </c>
      <c r="Y16" s="12">
        <v>5</v>
      </c>
      <c r="Z16" s="12">
        <v>21</v>
      </c>
      <c r="AA16" s="12">
        <v>21</v>
      </c>
      <c r="AB16" s="12">
        <v>21</v>
      </c>
      <c r="AC16" s="12">
        <v>37</v>
      </c>
      <c r="AD16" s="12">
        <v>37</v>
      </c>
      <c r="AE16" s="12">
        <v>37</v>
      </c>
      <c r="AF16" s="12"/>
      <c r="AG16" s="12"/>
      <c r="AH16" s="12"/>
      <c r="AI16" s="15" t="s">
        <v>23</v>
      </c>
    </row>
    <row r="17" spans="1:35" x14ac:dyDescent="0.25">
      <c r="A17" t="s">
        <v>57</v>
      </c>
      <c r="B17">
        <v>15</v>
      </c>
      <c r="C17">
        <v>12.09</v>
      </c>
      <c r="E17" s="60">
        <v>7</v>
      </c>
      <c r="F17">
        <f t="shared" ca="1" si="0"/>
        <v>31.74</v>
      </c>
      <c r="G17" s="41">
        <f t="shared" ca="1" si="1"/>
        <v>11.726115923819108</v>
      </c>
      <c r="H17" s="41">
        <f t="shared" ca="1" si="2"/>
        <v>23.452231847638217</v>
      </c>
      <c r="I17" s="41">
        <f t="shared" ca="1" si="3"/>
        <v>1.1279536165034016E-3</v>
      </c>
      <c r="J17" s="14" t="s">
        <v>24</v>
      </c>
      <c r="K17" s="60">
        <v>6</v>
      </c>
      <c r="L17" s="60">
        <v>6</v>
      </c>
      <c r="M17" s="60">
        <v>6</v>
      </c>
      <c r="N17" s="31">
        <v>22</v>
      </c>
      <c r="O17" s="31">
        <v>22</v>
      </c>
      <c r="P17" s="31">
        <v>22</v>
      </c>
      <c r="Q17" s="31">
        <v>38</v>
      </c>
      <c r="R17" s="31">
        <v>38</v>
      </c>
      <c r="S17" s="31">
        <v>38</v>
      </c>
      <c r="T17" s="31"/>
      <c r="U17" s="31"/>
      <c r="V17" s="31"/>
      <c r="W17" s="12">
        <v>6</v>
      </c>
      <c r="X17" s="12">
        <v>6</v>
      </c>
      <c r="Y17" s="12">
        <v>6</v>
      </c>
      <c r="Z17" s="12">
        <v>22</v>
      </c>
      <c r="AA17" s="12">
        <v>22</v>
      </c>
      <c r="AB17" s="12">
        <v>22</v>
      </c>
      <c r="AC17" s="12">
        <v>38</v>
      </c>
      <c r="AD17" s="12">
        <v>38</v>
      </c>
      <c r="AE17" s="12">
        <v>38</v>
      </c>
      <c r="AF17" s="12"/>
      <c r="AG17" s="12"/>
      <c r="AH17" s="12"/>
      <c r="AI17" s="15" t="s">
        <v>24</v>
      </c>
    </row>
    <row r="18" spans="1:35" x14ac:dyDescent="0.25">
      <c r="A18" t="s">
        <v>3</v>
      </c>
      <c r="B18">
        <v>16</v>
      </c>
      <c r="C18">
        <v>18.82</v>
      </c>
      <c r="E18" s="9">
        <v>8</v>
      </c>
      <c r="F18">
        <f t="shared" ca="1" si="0"/>
        <v>32.094999999999999</v>
      </c>
      <c r="G18" s="41">
        <f t="shared" ca="1" si="1"/>
        <v>9.3827026956306323</v>
      </c>
      <c r="H18" s="41">
        <f t="shared" ca="1" si="2"/>
        <v>18.765405391261265</v>
      </c>
      <c r="I18" s="41">
        <f t="shared" ca="1" si="3"/>
        <v>1.4868729428189331E-3</v>
      </c>
      <c r="J18" s="14" t="s">
        <v>25</v>
      </c>
      <c r="K18" s="60">
        <v>7</v>
      </c>
      <c r="L18" s="60">
        <v>7</v>
      </c>
      <c r="M18" s="60">
        <v>7</v>
      </c>
      <c r="N18" s="30">
        <v>23</v>
      </c>
      <c r="O18" s="30">
        <v>23</v>
      </c>
      <c r="P18" s="30">
        <v>23</v>
      </c>
      <c r="Q18" s="31">
        <v>39</v>
      </c>
      <c r="R18" s="31">
        <v>39</v>
      </c>
      <c r="S18" s="31">
        <v>39</v>
      </c>
      <c r="T18" s="31"/>
      <c r="U18" s="31"/>
      <c r="V18" s="31"/>
      <c r="W18" s="12">
        <v>7</v>
      </c>
      <c r="X18" s="12">
        <v>7</v>
      </c>
      <c r="Y18" s="12">
        <v>7</v>
      </c>
      <c r="Z18" s="12">
        <v>23</v>
      </c>
      <c r="AA18" s="12">
        <v>23</v>
      </c>
      <c r="AB18" s="12">
        <v>23</v>
      </c>
      <c r="AC18" s="12">
        <v>39</v>
      </c>
      <c r="AD18" s="12">
        <v>39</v>
      </c>
      <c r="AE18" s="12">
        <v>39</v>
      </c>
      <c r="AF18" s="12"/>
      <c r="AG18" s="12"/>
      <c r="AH18" s="12"/>
      <c r="AI18" s="15" t="s">
        <v>25</v>
      </c>
    </row>
    <row r="19" spans="1:35" ht="15.75" thickBot="1" x14ac:dyDescent="0.3">
      <c r="A19" t="s">
        <v>3</v>
      </c>
      <c r="B19">
        <v>17</v>
      </c>
      <c r="C19">
        <v>16.829999999999998</v>
      </c>
      <c r="E19" s="30">
        <v>9</v>
      </c>
      <c r="F19">
        <f ca="1">IF(AVERAGE(N24:P24)&lt;$M$22,AVERAGE(N24:P24),"NA")</f>
        <v>32.93</v>
      </c>
      <c r="G19" s="41">
        <f t="shared" ca="1" si="1"/>
        <v>5.5536915699525249</v>
      </c>
      <c r="H19" s="41">
        <f t="shared" ca="1" si="2"/>
        <v>11.10738313990505</v>
      </c>
      <c r="I19" s="41">
        <f t="shared" ca="1" si="3"/>
        <v>2.9228984672905974E-4</v>
      </c>
      <c r="J19" s="17" t="s">
        <v>26</v>
      </c>
      <c r="K19" s="9">
        <v>8</v>
      </c>
      <c r="L19" s="9">
        <v>8</v>
      </c>
      <c r="M19" s="9">
        <v>8</v>
      </c>
      <c r="N19" s="31">
        <v>24</v>
      </c>
      <c r="O19" s="31">
        <v>24</v>
      </c>
      <c r="P19" s="31">
        <v>24</v>
      </c>
      <c r="Q19" s="31">
        <v>40</v>
      </c>
      <c r="R19" s="31">
        <v>40</v>
      </c>
      <c r="S19" s="31">
        <v>40</v>
      </c>
      <c r="T19" s="31"/>
      <c r="U19" s="31"/>
      <c r="V19" s="31"/>
      <c r="W19" s="12">
        <v>8</v>
      </c>
      <c r="X19" s="12">
        <v>8</v>
      </c>
      <c r="Y19" s="12">
        <v>8</v>
      </c>
      <c r="Z19" s="12">
        <v>24</v>
      </c>
      <c r="AA19" s="12">
        <v>24</v>
      </c>
      <c r="AB19" s="12">
        <v>24</v>
      </c>
      <c r="AC19" s="12">
        <v>40</v>
      </c>
      <c r="AD19" s="12">
        <v>40</v>
      </c>
      <c r="AE19" s="12">
        <v>40</v>
      </c>
      <c r="AF19" s="12"/>
      <c r="AG19" s="12"/>
      <c r="AH19" s="12"/>
      <c r="AI19" s="18" t="s">
        <v>26</v>
      </c>
    </row>
    <row r="20" spans="1:35" ht="15.75" thickBot="1" x14ac:dyDescent="0.3">
      <c r="A20" t="s">
        <v>57</v>
      </c>
      <c r="B20">
        <v>18</v>
      </c>
      <c r="C20">
        <v>16.63</v>
      </c>
      <c r="E20" s="31">
        <v>10</v>
      </c>
      <c r="F20" t="str">
        <f t="shared" ref="F20:F34" ca="1" si="4">IF(AVERAGE(N25:P25)&lt;$M$22,AVERAGE(N25:P25),"NA")</f>
        <v>NA</v>
      </c>
      <c r="G20" s="41">
        <f t="shared" ca="1" si="1"/>
        <v>0</v>
      </c>
      <c r="H20" s="41">
        <f t="shared" ca="1" si="2"/>
        <v>0</v>
      </c>
      <c r="I20" s="41">
        <f t="shared" ca="1" si="3"/>
        <v>0</v>
      </c>
      <c r="K20" s="19">
        <v>1</v>
      </c>
      <c r="L20" s="20">
        <v>2</v>
      </c>
      <c r="M20" s="21">
        <v>3</v>
      </c>
      <c r="N20" s="22">
        <v>4</v>
      </c>
      <c r="O20" s="20">
        <v>5</v>
      </c>
      <c r="P20" s="21">
        <v>6</v>
      </c>
      <c r="Q20" s="19">
        <v>7</v>
      </c>
      <c r="R20" s="20">
        <v>8</v>
      </c>
      <c r="S20" s="21">
        <v>9</v>
      </c>
      <c r="T20" s="19">
        <v>10</v>
      </c>
      <c r="U20" s="20">
        <v>11</v>
      </c>
      <c r="V20" s="21">
        <v>12</v>
      </c>
      <c r="W20" s="19">
        <v>13</v>
      </c>
      <c r="X20" s="20">
        <v>14</v>
      </c>
      <c r="Y20" s="21">
        <v>15</v>
      </c>
      <c r="Z20" s="19">
        <v>16</v>
      </c>
      <c r="AA20" s="20">
        <v>17</v>
      </c>
      <c r="AB20" s="21">
        <v>18</v>
      </c>
      <c r="AC20" s="19">
        <v>19</v>
      </c>
      <c r="AD20" s="20">
        <v>20</v>
      </c>
      <c r="AE20" s="21">
        <v>21</v>
      </c>
      <c r="AF20" s="19">
        <v>22</v>
      </c>
      <c r="AG20" s="20">
        <v>23</v>
      </c>
      <c r="AH20" s="21">
        <v>24</v>
      </c>
    </row>
    <row r="21" spans="1:35" x14ac:dyDescent="0.25">
      <c r="A21" t="s">
        <v>57</v>
      </c>
      <c r="B21">
        <v>19</v>
      </c>
      <c r="C21">
        <v>16.170000000000002</v>
      </c>
      <c r="E21" s="30">
        <v>11</v>
      </c>
      <c r="F21">
        <f t="shared" ca="1" si="4"/>
        <v>30.013333333333335</v>
      </c>
      <c r="G21" s="41">
        <f t="shared" ca="1" si="1"/>
        <v>34.681862295181098</v>
      </c>
      <c r="H21" s="41">
        <f t="shared" ca="1" si="2"/>
        <v>69.363724590362196</v>
      </c>
      <c r="I21" s="41">
        <f t="shared" ca="1" si="3"/>
        <v>5.1352584957724814E-3</v>
      </c>
      <c r="J21" s="58"/>
      <c r="K21" s="23" t="s">
        <v>27</v>
      </c>
      <c r="L21" s="24"/>
      <c r="M21" s="24"/>
      <c r="N21" s="24"/>
      <c r="O21" s="24"/>
      <c r="P21" s="24"/>
      <c r="Q21" s="24"/>
      <c r="R21" s="24"/>
      <c r="S21" s="24"/>
      <c r="T21" s="24"/>
      <c r="U21" s="24"/>
      <c r="V21" s="24"/>
      <c r="W21" s="23" t="s">
        <v>28</v>
      </c>
      <c r="X21" s="24"/>
      <c r="Y21" s="24"/>
      <c r="Z21" s="24"/>
      <c r="AA21" s="24"/>
      <c r="AB21" s="24"/>
      <c r="AC21" s="24"/>
      <c r="AD21" s="24"/>
      <c r="AE21" s="24"/>
      <c r="AF21" s="24"/>
      <c r="AG21" s="24"/>
      <c r="AH21" s="24"/>
    </row>
    <row r="22" spans="1:35" ht="15.75" thickBot="1" x14ac:dyDescent="0.3">
      <c r="A22" t="s">
        <v>3</v>
      </c>
      <c r="B22">
        <v>20</v>
      </c>
      <c r="C22">
        <v>15.33</v>
      </c>
      <c r="E22" s="31">
        <v>12</v>
      </c>
      <c r="F22">
        <f t="shared" ca="1" si="4"/>
        <v>30.729999999999997</v>
      </c>
      <c r="G22" s="41">
        <f t="shared" ca="1" si="1"/>
        <v>22.112183036818038</v>
      </c>
      <c r="H22" s="41">
        <f t="shared" ca="1" si="2"/>
        <v>44.224366073636077</v>
      </c>
      <c r="I22" s="41">
        <f t="shared" ca="1" si="3"/>
        <v>1.948095851888716E-3</v>
      </c>
      <c r="L22" t="s">
        <v>59</v>
      </c>
      <c r="M22">
        <v>33</v>
      </c>
    </row>
    <row r="23" spans="1:35" ht="15.75" thickBot="1" x14ac:dyDescent="0.3">
      <c r="A23" t="s">
        <v>3</v>
      </c>
      <c r="B23">
        <v>21</v>
      </c>
      <c r="C23">
        <v>15.19</v>
      </c>
      <c r="E23" s="30">
        <v>13</v>
      </c>
      <c r="F23" t="str">
        <f t="shared" ca="1" si="4"/>
        <v>NA</v>
      </c>
      <c r="G23" s="41">
        <f t="shared" ca="1" si="1"/>
        <v>0</v>
      </c>
      <c r="H23" s="41">
        <f t="shared" ca="1" si="2"/>
        <v>0</v>
      </c>
      <c r="I23" s="41">
        <f t="shared" ca="1" si="3"/>
        <v>0</v>
      </c>
      <c r="K23" s="4">
        <v>1</v>
      </c>
      <c r="L23" s="5">
        <v>2</v>
      </c>
      <c r="M23" s="6">
        <v>3</v>
      </c>
      <c r="N23" s="7">
        <v>4</v>
      </c>
      <c r="O23" s="5">
        <v>5</v>
      </c>
      <c r="P23" s="6">
        <v>6</v>
      </c>
      <c r="Q23" s="4">
        <v>7</v>
      </c>
      <c r="R23" s="5">
        <v>8</v>
      </c>
      <c r="S23" s="6">
        <v>9</v>
      </c>
      <c r="T23" s="4">
        <v>10</v>
      </c>
      <c r="U23" s="5">
        <v>11</v>
      </c>
      <c r="V23" s="6">
        <v>12</v>
      </c>
      <c r="W23" s="4">
        <v>13</v>
      </c>
      <c r="X23" s="5">
        <v>14</v>
      </c>
      <c r="Y23" s="6">
        <v>15</v>
      </c>
      <c r="Z23" s="4">
        <v>16</v>
      </c>
      <c r="AA23" s="5">
        <v>17</v>
      </c>
      <c r="AB23" s="6">
        <v>18</v>
      </c>
      <c r="AC23" s="4">
        <v>19</v>
      </c>
      <c r="AD23" s="5">
        <v>20</v>
      </c>
      <c r="AE23" s="6">
        <v>21</v>
      </c>
      <c r="AF23" s="4">
        <v>22</v>
      </c>
      <c r="AG23" s="5">
        <v>23</v>
      </c>
      <c r="AH23" s="6">
        <v>24</v>
      </c>
    </row>
    <row r="24" spans="1:35" ht="15.75" x14ac:dyDescent="0.25">
      <c r="A24" t="s">
        <v>57</v>
      </c>
      <c r="B24">
        <v>22</v>
      </c>
      <c r="C24" t="s">
        <v>58</v>
      </c>
      <c r="E24" s="31">
        <v>14</v>
      </c>
      <c r="F24" t="e">
        <f t="shared" ca="1" si="4"/>
        <v>#DIV/0!</v>
      </c>
      <c r="G24" s="41">
        <f t="shared" ca="1" si="1"/>
        <v>0</v>
      </c>
      <c r="H24" s="41">
        <f t="shared" ca="1" si="2"/>
        <v>0</v>
      </c>
      <c r="I24" s="41">
        <f t="shared" ca="1" si="3"/>
        <v>0</v>
      </c>
      <c r="J24" s="8" t="s">
        <v>3</v>
      </c>
      <c r="K24" s="42">
        <f t="shared" ref="K24:T33" ca="1" si="5">OFFSET($C$3:$C$386,COLUMN()-COLUMN($K$24)+((ROW()-ROW($K$24))*(ROWS($C$3:$C$386)/16)),0,1,1)</f>
        <v>16.68</v>
      </c>
      <c r="L24" s="42">
        <f t="shared" ca="1" si="5"/>
        <v>15.42</v>
      </c>
      <c r="M24" s="42">
        <f t="shared" ca="1" si="5"/>
        <v>13.7</v>
      </c>
      <c r="N24" s="42">
        <f t="shared" ca="1" si="5"/>
        <v>35.450000000000003</v>
      </c>
      <c r="O24" s="42">
        <f t="shared" ca="1" si="5"/>
        <v>33.590000000000003</v>
      </c>
      <c r="P24" s="42">
        <f t="shared" ca="1" si="5"/>
        <v>29.75</v>
      </c>
      <c r="Q24" s="42">
        <f t="shared" ca="1" si="5"/>
        <v>30.54</v>
      </c>
      <c r="R24" s="42">
        <f t="shared" ca="1" si="5"/>
        <v>27.23</v>
      </c>
      <c r="S24" s="42">
        <f t="shared" ca="1" si="5"/>
        <v>24.3</v>
      </c>
      <c r="T24" s="42" t="str">
        <f t="shared" ca="1" si="5"/>
        <v>N/A</v>
      </c>
      <c r="U24" s="42" t="str">
        <f t="shared" ref="U24:AH33" ca="1" si="6">OFFSET($C$3:$C$386,COLUMN()-COLUMN($K$24)+((ROW()-ROW($K$24))*(ROWS($C$3:$C$386)/16)),0,1,1)</f>
        <v>N/A</v>
      </c>
      <c r="V24" s="42" t="str">
        <f t="shared" ca="1" si="6"/>
        <v>N/A</v>
      </c>
      <c r="W24" s="42">
        <f t="shared" ca="1" si="6"/>
        <v>13.01</v>
      </c>
      <c r="X24" s="42">
        <f t="shared" ca="1" si="6"/>
        <v>12.33</v>
      </c>
      <c r="Y24" s="42">
        <f t="shared" ca="1" si="6"/>
        <v>12.09</v>
      </c>
      <c r="Z24" s="42">
        <f t="shared" ca="1" si="6"/>
        <v>18.82</v>
      </c>
      <c r="AA24" s="42">
        <f t="shared" ca="1" si="6"/>
        <v>16.829999999999998</v>
      </c>
      <c r="AB24" s="42">
        <f t="shared" ca="1" si="6"/>
        <v>16.63</v>
      </c>
      <c r="AC24" s="42">
        <f t="shared" ca="1" si="6"/>
        <v>16.170000000000002</v>
      </c>
      <c r="AD24" s="42">
        <f t="shared" ca="1" si="6"/>
        <v>15.33</v>
      </c>
      <c r="AE24" s="42">
        <f t="shared" ca="1" si="6"/>
        <v>15.19</v>
      </c>
      <c r="AF24" s="42" t="str">
        <f t="shared" ca="1" si="6"/>
        <v>N/A</v>
      </c>
      <c r="AG24" s="42" t="str">
        <f t="shared" ca="1" si="6"/>
        <v>N/A</v>
      </c>
      <c r="AH24" s="42" t="str">
        <f t="shared" ca="1" si="6"/>
        <v>N/A</v>
      </c>
    </row>
    <row r="25" spans="1:35" ht="15.75" x14ac:dyDescent="0.25">
      <c r="A25" t="s">
        <v>57</v>
      </c>
      <c r="B25">
        <v>23</v>
      </c>
      <c r="C25" t="s">
        <v>58</v>
      </c>
      <c r="E25" s="30">
        <v>15</v>
      </c>
      <c r="F25">
        <f t="shared" ca="1" si="4"/>
        <v>25.12</v>
      </c>
      <c r="G25" s="41">
        <f t="shared" ca="1" si="1"/>
        <v>749.47779899040461</v>
      </c>
      <c r="H25" s="41">
        <f t="shared" ca="1" si="2"/>
        <v>1498.9555979808092</v>
      </c>
      <c r="I25" s="41">
        <f t="shared" ca="1" si="3"/>
        <v>3.3022260280979043E-2</v>
      </c>
      <c r="J25" s="14" t="s">
        <v>5</v>
      </c>
      <c r="K25" s="42">
        <f t="shared" ca="1" si="5"/>
        <v>20.350000000000001</v>
      </c>
      <c r="L25" s="42">
        <f t="shared" ca="1" si="5"/>
        <v>19.46</v>
      </c>
      <c r="M25" s="42">
        <f t="shared" ca="1" si="5"/>
        <v>18.05</v>
      </c>
      <c r="N25" s="42" t="str">
        <f t="shared" ca="1" si="5"/>
        <v>N/A</v>
      </c>
      <c r="O25" s="42" t="str">
        <f t="shared" ca="1" si="5"/>
        <v>N/A</v>
      </c>
      <c r="P25" s="42">
        <f t="shared" ca="1" si="5"/>
        <v>35.75</v>
      </c>
      <c r="Q25" s="42">
        <f t="shared" ca="1" si="5"/>
        <v>34.33</v>
      </c>
      <c r="R25" s="42">
        <f t="shared" ca="1" si="5"/>
        <v>33.11</v>
      </c>
      <c r="S25" s="42">
        <f t="shared" ca="1" si="5"/>
        <v>29.72</v>
      </c>
      <c r="T25" s="42" t="str">
        <f t="shared" ca="1" si="5"/>
        <v>N/A</v>
      </c>
      <c r="U25" s="42" t="str">
        <f t="shared" ca="1" si="6"/>
        <v>N/A</v>
      </c>
      <c r="V25" s="42" t="str">
        <f t="shared" ca="1" si="6"/>
        <v>N/A</v>
      </c>
      <c r="W25" s="42">
        <f t="shared" ca="1" si="6"/>
        <v>17.77</v>
      </c>
      <c r="X25" s="42">
        <f t="shared" ca="1" si="6"/>
        <v>16.97</v>
      </c>
      <c r="Y25" s="42">
        <f t="shared" ca="1" si="6"/>
        <v>16.03</v>
      </c>
      <c r="Z25" s="42">
        <f t="shared" ca="1" si="6"/>
        <v>21.33</v>
      </c>
      <c r="AA25" s="42">
        <f t="shared" ca="1" si="6"/>
        <v>19.12</v>
      </c>
      <c r="AB25" s="42">
        <f t="shared" ca="1" si="6"/>
        <v>18.940000000000001</v>
      </c>
      <c r="AC25" s="42">
        <f t="shared" ca="1" si="6"/>
        <v>18.07</v>
      </c>
      <c r="AD25" s="42">
        <f t="shared" ca="1" si="6"/>
        <v>16.62</v>
      </c>
      <c r="AE25" s="42">
        <f t="shared" ca="1" si="6"/>
        <v>16.239999999999998</v>
      </c>
      <c r="AF25" s="42" t="str">
        <f t="shared" ca="1" si="6"/>
        <v>N/A</v>
      </c>
      <c r="AG25" s="42" t="str">
        <f t="shared" ca="1" si="6"/>
        <v>N/A</v>
      </c>
      <c r="AH25" s="42" t="str">
        <f t="shared" ca="1" si="6"/>
        <v>N/A</v>
      </c>
    </row>
    <row r="26" spans="1:35" ht="15.75" x14ac:dyDescent="0.25">
      <c r="A26" t="s">
        <v>3</v>
      </c>
      <c r="B26">
        <v>24</v>
      </c>
      <c r="C26" t="s">
        <v>58</v>
      </c>
      <c r="E26" s="31">
        <v>16</v>
      </c>
      <c r="F26">
        <f t="shared" ca="1" si="4"/>
        <v>30.456666666666663</v>
      </c>
      <c r="G26" s="41">
        <f t="shared" ca="1" si="1"/>
        <v>26.253261857514204</v>
      </c>
      <c r="H26" s="41">
        <f t="shared" ca="1" si="2"/>
        <v>52.506523715028408</v>
      </c>
      <c r="I26" s="41">
        <f t="shared" ca="1" si="3"/>
        <v>1.0960135882538955E-3</v>
      </c>
      <c r="J26" s="14" t="s">
        <v>7</v>
      </c>
      <c r="K26" s="42">
        <f t="shared" ca="1" si="5"/>
        <v>24.21</v>
      </c>
      <c r="L26" s="42">
        <f t="shared" ca="1" si="5"/>
        <v>23.3</v>
      </c>
      <c r="M26" s="42">
        <f t="shared" ca="1" si="5"/>
        <v>22.12</v>
      </c>
      <c r="N26" s="42">
        <f t="shared" ca="1" si="5"/>
        <v>32.49</v>
      </c>
      <c r="O26" s="42">
        <f t="shared" ca="1" si="5"/>
        <v>29.96</v>
      </c>
      <c r="P26" s="42">
        <f t="shared" ca="1" si="5"/>
        <v>27.59</v>
      </c>
      <c r="Q26" s="42">
        <f t="shared" ca="1" si="5"/>
        <v>29.96</v>
      </c>
      <c r="R26" s="42">
        <f t="shared" ca="1" si="5"/>
        <v>27.93</v>
      </c>
      <c r="S26" s="42">
        <f t="shared" ca="1" si="5"/>
        <v>24.54</v>
      </c>
      <c r="T26" s="43" t="str">
        <f t="shared" ca="1" si="5"/>
        <v>N/A</v>
      </c>
      <c r="U26" s="44" t="str">
        <f t="shared" ca="1" si="6"/>
        <v>N/A</v>
      </c>
      <c r="V26" s="45" t="str">
        <f t="shared" ca="1" si="6"/>
        <v>N/A</v>
      </c>
      <c r="W26" s="42">
        <f t="shared" ca="1" si="6"/>
        <v>21.16</v>
      </c>
      <c r="X26" s="42">
        <f t="shared" ca="1" si="6"/>
        <v>20.63</v>
      </c>
      <c r="Y26" s="42">
        <f t="shared" ca="1" si="6"/>
        <v>20.059999999999999</v>
      </c>
      <c r="Z26" s="42">
        <f t="shared" ca="1" si="6"/>
        <v>21.17</v>
      </c>
      <c r="AA26" s="42">
        <f t="shared" ca="1" si="6"/>
        <v>18.670000000000002</v>
      </c>
      <c r="AB26" s="42">
        <f t="shared" ca="1" si="6"/>
        <v>17.62</v>
      </c>
      <c r="AC26" s="42">
        <f t="shared" ca="1" si="6"/>
        <v>17.02</v>
      </c>
      <c r="AD26" s="42">
        <f t="shared" ca="1" si="6"/>
        <v>15.91</v>
      </c>
      <c r="AE26" s="42">
        <f t="shared" ca="1" si="6"/>
        <v>15.22</v>
      </c>
      <c r="AF26" s="42" t="str">
        <f t="shared" ca="1" si="6"/>
        <v>N/A</v>
      </c>
      <c r="AG26" s="42" t="str">
        <f t="shared" ca="1" si="6"/>
        <v>N/A</v>
      </c>
      <c r="AH26" s="42" t="str">
        <f t="shared" ca="1" si="6"/>
        <v>N/A</v>
      </c>
    </row>
    <row r="27" spans="1:35" ht="15.75" x14ac:dyDescent="0.25">
      <c r="A27" t="s">
        <v>5</v>
      </c>
      <c r="B27">
        <v>1</v>
      </c>
      <c r="C27">
        <v>20.350000000000001</v>
      </c>
      <c r="E27" s="30">
        <v>17</v>
      </c>
      <c r="F27">
        <f t="shared" ca="1" si="4"/>
        <v>30.103333333333335</v>
      </c>
      <c r="G27" s="41">
        <f t="shared" ca="1" si="1"/>
        <v>32.775921826313194</v>
      </c>
      <c r="H27" s="41">
        <f t="shared" ca="1" si="2"/>
        <v>65.551843652626388</v>
      </c>
      <c r="I27" s="41">
        <f t="shared" ca="1" si="3"/>
        <v>1.0746130296454793E-3</v>
      </c>
      <c r="J27" s="14" t="s">
        <v>9</v>
      </c>
      <c r="K27" s="42">
        <f t="shared" ca="1" si="5"/>
        <v>27.47</v>
      </c>
      <c r="L27" s="42">
        <f t="shared" ca="1" si="5"/>
        <v>26.74</v>
      </c>
      <c r="M27" s="42">
        <f t="shared" ca="1" si="5"/>
        <v>26.03</v>
      </c>
      <c r="N27" s="42" t="str">
        <f t="shared" ca="1" si="5"/>
        <v>N/A</v>
      </c>
      <c r="O27" s="42">
        <f t="shared" ca="1" si="5"/>
        <v>32.159999999999997</v>
      </c>
      <c r="P27" s="42">
        <f t="shared" ca="1" si="5"/>
        <v>29.3</v>
      </c>
      <c r="Q27" s="42">
        <f t="shared" ca="1" si="5"/>
        <v>32.74</v>
      </c>
      <c r="R27" s="42">
        <f t="shared" ca="1" si="5"/>
        <v>28.79</v>
      </c>
      <c r="S27" s="42">
        <f t="shared" ca="1" si="5"/>
        <v>25.19</v>
      </c>
      <c r="T27" s="42" t="str">
        <f t="shared" ca="1" si="5"/>
        <v>N/A</v>
      </c>
      <c r="U27" s="42" t="str">
        <f t="shared" ca="1" si="6"/>
        <v>N/A</v>
      </c>
      <c r="V27" s="42" t="str">
        <f t="shared" ca="1" si="6"/>
        <v>N/A</v>
      </c>
      <c r="W27" s="42">
        <f t="shared" ca="1" si="6"/>
        <v>25.59</v>
      </c>
      <c r="X27" s="42">
        <f t="shared" ca="1" si="6"/>
        <v>24.87</v>
      </c>
      <c r="Y27" s="42">
        <f t="shared" ca="1" si="6"/>
        <v>24.11</v>
      </c>
      <c r="Z27" s="42">
        <f t="shared" ca="1" si="6"/>
        <v>20.13</v>
      </c>
      <c r="AA27" s="42">
        <f t="shared" ca="1" si="6"/>
        <v>18.100000000000001</v>
      </c>
      <c r="AB27" s="42">
        <f t="shared" ca="1" si="6"/>
        <v>16.63</v>
      </c>
      <c r="AC27" s="42">
        <f t="shared" ca="1" si="6"/>
        <v>17.239999999999998</v>
      </c>
      <c r="AD27" s="42">
        <f t="shared" ca="1" si="6"/>
        <v>15.55</v>
      </c>
      <c r="AE27" s="42">
        <f t="shared" ca="1" si="6"/>
        <v>15.21</v>
      </c>
      <c r="AF27" s="42" t="str">
        <f t="shared" ca="1" si="6"/>
        <v>N/A</v>
      </c>
      <c r="AG27" s="42" t="str">
        <f t="shared" ca="1" si="6"/>
        <v>N/A</v>
      </c>
      <c r="AH27" s="42" t="str">
        <f t="shared" ca="1" si="6"/>
        <v>N/A</v>
      </c>
    </row>
    <row r="28" spans="1:35" ht="15.75" x14ac:dyDescent="0.25">
      <c r="A28" t="s">
        <v>5</v>
      </c>
      <c r="B28">
        <v>2</v>
      </c>
      <c r="C28">
        <v>19.46</v>
      </c>
      <c r="E28" s="31">
        <v>18</v>
      </c>
      <c r="F28">
        <f t="shared" ca="1" si="4"/>
        <v>30</v>
      </c>
      <c r="G28" s="41">
        <f t="shared" ca="1" si="1"/>
        <v>34.973498271127127</v>
      </c>
      <c r="H28" s="41">
        <f t="shared" ca="1" si="2"/>
        <v>69.946996542254254</v>
      </c>
      <c r="I28" s="41">
        <f t="shared" ca="1" si="3"/>
        <v>1.8517090705836045E-3</v>
      </c>
      <c r="J28" s="14" t="s">
        <v>11</v>
      </c>
      <c r="K28" s="42">
        <f t="shared" ca="1" si="5"/>
        <v>33.42</v>
      </c>
      <c r="L28" s="42">
        <f t="shared" ca="1" si="5"/>
        <v>31.06</v>
      </c>
      <c r="M28" s="42">
        <f t="shared" ca="1" si="5"/>
        <v>29.86</v>
      </c>
      <c r="N28" s="42" t="str">
        <f t="shared" ca="1" si="5"/>
        <v>N/A</v>
      </c>
      <c r="O28" s="42" t="str">
        <f t="shared" ca="1" si="5"/>
        <v>N/A</v>
      </c>
      <c r="P28" s="42">
        <f t="shared" ca="1" si="5"/>
        <v>39.24</v>
      </c>
      <c r="Q28" s="42">
        <f t="shared" ca="1" si="5"/>
        <v>35.090000000000003</v>
      </c>
      <c r="R28" s="42">
        <f t="shared" ca="1" si="5"/>
        <v>31.97</v>
      </c>
      <c r="S28" s="42">
        <f t="shared" ca="1" si="5"/>
        <v>29.91</v>
      </c>
      <c r="T28" s="42" t="str">
        <f t="shared" ca="1" si="5"/>
        <v>N/A</v>
      </c>
      <c r="U28" s="42" t="str">
        <f t="shared" ca="1" si="6"/>
        <v>N/A</v>
      </c>
      <c r="V28" s="42" t="str">
        <f t="shared" ca="1" si="6"/>
        <v>N/A</v>
      </c>
      <c r="W28" s="42">
        <f t="shared" ca="1" si="6"/>
        <v>28.74</v>
      </c>
      <c r="X28" s="42">
        <f t="shared" ca="1" si="6"/>
        <v>28.63</v>
      </c>
      <c r="Y28" s="42">
        <f t="shared" ca="1" si="6"/>
        <v>28.53</v>
      </c>
      <c r="Z28" s="42">
        <f t="shared" ca="1" si="6"/>
        <v>19.27</v>
      </c>
      <c r="AA28" s="42">
        <f t="shared" ca="1" si="6"/>
        <v>17.149999999999999</v>
      </c>
      <c r="AB28" s="42">
        <f t="shared" ca="1" si="6"/>
        <v>15.94</v>
      </c>
      <c r="AC28" s="42">
        <f t="shared" ca="1" si="6"/>
        <v>17.75</v>
      </c>
      <c r="AD28" s="42">
        <f t="shared" ca="1" si="6"/>
        <v>16.18</v>
      </c>
      <c r="AE28" s="42">
        <f t="shared" ca="1" si="6"/>
        <v>15.04</v>
      </c>
      <c r="AF28" s="42" t="str">
        <f t="shared" ca="1" si="6"/>
        <v>N/A</v>
      </c>
      <c r="AG28" s="42" t="str">
        <f t="shared" ca="1" si="6"/>
        <v>N/A</v>
      </c>
      <c r="AH28" s="42" t="str">
        <f t="shared" ca="1" si="6"/>
        <v>N/A</v>
      </c>
    </row>
    <row r="29" spans="1:35" ht="15.75" x14ac:dyDescent="0.25">
      <c r="A29" t="s">
        <v>5</v>
      </c>
      <c r="B29">
        <v>3</v>
      </c>
      <c r="C29">
        <v>18.05</v>
      </c>
      <c r="E29" s="30">
        <v>19</v>
      </c>
      <c r="F29" t="str">
        <f t="shared" ca="1" si="4"/>
        <v>NA</v>
      </c>
      <c r="G29" s="41">
        <f t="shared" ca="1" si="1"/>
        <v>0</v>
      </c>
      <c r="H29" s="41">
        <f t="shared" ca="1" si="2"/>
        <v>0</v>
      </c>
      <c r="I29" s="41">
        <f t="shared" ca="1" si="3"/>
        <v>0</v>
      </c>
      <c r="J29" s="14" t="s">
        <v>13</v>
      </c>
      <c r="K29" s="42">
        <f t="shared" ca="1" si="5"/>
        <v>33.4</v>
      </c>
      <c r="L29" s="42">
        <f t="shared" ca="1" si="5"/>
        <v>34.61</v>
      </c>
      <c r="M29" s="42">
        <f t="shared" ca="1" si="5"/>
        <v>34.4</v>
      </c>
      <c r="N29" s="42" t="str">
        <f t="shared" ca="1" si="5"/>
        <v>N/A</v>
      </c>
      <c r="O29" s="42" t="str">
        <f t="shared" ca="1" si="5"/>
        <v>N/A</v>
      </c>
      <c r="P29" s="42" t="str">
        <f t="shared" ca="1" si="5"/>
        <v>N/A</v>
      </c>
      <c r="Q29" s="42">
        <f t="shared" ca="1" si="5"/>
        <v>29.37</v>
      </c>
      <c r="R29" s="42">
        <f t="shared" ca="1" si="5"/>
        <v>26.15</v>
      </c>
      <c r="S29" s="42">
        <f t="shared" ca="1" si="5"/>
        <v>22.64</v>
      </c>
      <c r="T29" s="42" t="str">
        <f t="shared" ca="1" si="5"/>
        <v>N/A</v>
      </c>
      <c r="U29" s="42" t="str">
        <f t="shared" ca="1" si="6"/>
        <v>N/A</v>
      </c>
      <c r="V29" s="42" t="str">
        <f t="shared" ca="1" si="6"/>
        <v>N/A</v>
      </c>
      <c r="W29" s="42">
        <f t="shared" ca="1" si="6"/>
        <v>30.78</v>
      </c>
      <c r="X29" s="42">
        <f t="shared" ca="1" si="6"/>
        <v>31.24</v>
      </c>
      <c r="Y29" s="42">
        <f t="shared" ca="1" si="6"/>
        <v>31.53</v>
      </c>
      <c r="Z29" s="42">
        <f t="shared" ca="1" si="6"/>
        <v>24.04</v>
      </c>
      <c r="AA29" s="42">
        <f t="shared" ca="1" si="6"/>
        <v>22.19</v>
      </c>
      <c r="AB29" s="42">
        <f t="shared" ca="1" si="6"/>
        <v>20.170000000000002</v>
      </c>
      <c r="AC29" s="42">
        <f t="shared" ca="1" si="6"/>
        <v>17.989999999999998</v>
      </c>
      <c r="AD29" s="42">
        <f t="shared" ca="1" si="6"/>
        <v>16.27</v>
      </c>
      <c r="AE29" s="42">
        <f t="shared" ca="1" si="6"/>
        <v>15.77</v>
      </c>
      <c r="AF29" s="42" t="str">
        <f t="shared" ca="1" si="6"/>
        <v>N/A</v>
      </c>
      <c r="AG29" s="42" t="str">
        <f t="shared" ca="1" si="6"/>
        <v>N/A</v>
      </c>
      <c r="AH29" s="42" t="str">
        <f t="shared" ca="1" si="6"/>
        <v>N/A</v>
      </c>
    </row>
    <row r="30" spans="1:35" ht="15.75" x14ac:dyDescent="0.25">
      <c r="A30" t="s">
        <v>5</v>
      </c>
      <c r="B30">
        <v>4</v>
      </c>
      <c r="C30" t="s">
        <v>58</v>
      </c>
      <c r="E30" s="31">
        <v>20</v>
      </c>
      <c r="F30" t="str">
        <f t="shared" ca="1" si="4"/>
        <v>NA</v>
      </c>
      <c r="G30" s="41">
        <f t="shared" ca="1" si="1"/>
        <v>0</v>
      </c>
      <c r="H30" s="41">
        <f t="shared" ca="1" si="2"/>
        <v>0</v>
      </c>
      <c r="I30" s="41">
        <f t="shared" ca="1" si="3"/>
        <v>0</v>
      </c>
      <c r="J30" s="14" t="s">
        <v>15</v>
      </c>
      <c r="K30" s="42" t="str">
        <f t="shared" ca="1" si="5"/>
        <v>N/A</v>
      </c>
      <c r="L30" s="42" t="str">
        <f t="shared" ca="1" si="5"/>
        <v>N/A</v>
      </c>
      <c r="M30" s="42" t="str">
        <f t="shared" ca="1" si="5"/>
        <v>N/A</v>
      </c>
      <c r="N30" s="42">
        <f t="shared" ca="1" si="5"/>
        <v>28.21</v>
      </c>
      <c r="O30" s="42">
        <f t="shared" ca="1" si="5"/>
        <v>25.12</v>
      </c>
      <c r="P30" s="42">
        <f t="shared" ca="1" si="5"/>
        <v>22.03</v>
      </c>
      <c r="Q30" s="42">
        <f t="shared" ca="1" si="5"/>
        <v>33.590000000000003</v>
      </c>
      <c r="R30" s="42">
        <f t="shared" ca="1" si="5"/>
        <v>30.4</v>
      </c>
      <c r="S30" s="42">
        <f t="shared" ca="1" si="5"/>
        <v>26.82</v>
      </c>
      <c r="T30" s="42">
        <f t="shared" ca="1" si="5"/>
        <v>22.14</v>
      </c>
      <c r="U30" s="42" t="str">
        <f t="shared" ca="1" si="6"/>
        <v>N/A</v>
      </c>
      <c r="V30" s="42" t="str">
        <f t="shared" ca="1" si="6"/>
        <v>N/A</v>
      </c>
      <c r="W30" s="42">
        <f t="shared" ca="1" si="6"/>
        <v>31.99</v>
      </c>
      <c r="X30" s="42">
        <f t="shared" ca="1" si="6"/>
        <v>32.51</v>
      </c>
      <c r="Y30" s="42">
        <f t="shared" ca="1" si="6"/>
        <v>35.090000000000003</v>
      </c>
      <c r="Z30" s="42">
        <f t="shared" ca="1" si="6"/>
        <v>18.7</v>
      </c>
      <c r="AA30" s="42">
        <f t="shared" ca="1" si="6"/>
        <v>17.07</v>
      </c>
      <c r="AB30" s="42">
        <f t="shared" ca="1" si="6"/>
        <v>15.62</v>
      </c>
      <c r="AC30" s="42">
        <f t="shared" ca="1" si="6"/>
        <v>17.02</v>
      </c>
      <c r="AD30" s="42">
        <f t="shared" ca="1" si="6"/>
        <v>15.57</v>
      </c>
      <c r="AE30" s="42">
        <f t="shared" ca="1" si="6"/>
        <v>15.34</v>
      </c>
      <c r="AF30" s="42" t="str">
        <f t="shared" ca="1" si="6"/>
        <v>N/A</v>
      </c>
      <c r="AG30" s="42" t="str">
        <f t="shared" ca="1" si="6"/>
        <v>N/A</v>
      </c>
      <c r="AH30" s="42" t="str">
        <f t="shared" ca="1" si="6"/>
        <v>N/A</v>
      </c>
    </row>
    <row r="31" spans="1:35" ht="15.75" x14ac:dyDescent="0.25">
      <c r="A31" t="s">
        <v>5</v>
      </c>
      <c r="B31">
        <v>5</v>
      </c>
      <c r="C31" t="s">
        <v>58</v>
      </c>
      <c r="E31" s="30">
        <v>21</v>
      </c>
      <c r="F31">
        <f t="shared" ca="1" si="4"/>
        <v>32.043333333333329</v>
      </c>
      <c r="G31" s="41">
        <f t="shared" ca="1" si="1"/>
        <v>9.692147959764684</v>
      </c>
      <c r="H31" s="41">
        <f t="shared" ca="1" si="2"/>
        <v>19.384295919529368</v>
      </c>
      <c r="I31" s="41">
        <f t="shared" ca="1" si="3"/>
        <v>4.5703984301210225E-4</v>
      </c>
      <c r="J31" s="14" t="s">
        <v>17</v>
      </c>
      <c r="K31" s="42" t="str">
        <f t="shared" ca="1" si="5"/>
        <v>N/A</v>
      </c>
      <c r="L31" s="42" t="str">
        <f t="shared" ca="1" si="5"/>
        <v>N/A</v>
      </c>
      <c r="M31" s="42" t="str">
        <f t="shared" ca="1" si="5"/>
        <v>N/A</v>
      </c>
      <c r="N31" s="42">
        <f t="shared" ca="1" si="5"/>
        <v>33.119999999999997</v>
      </c>
      <c r="O31" s="42">
        <f t="shared" ca="1" si="5"/>
        <v>30.89</v>
      </c>
      <c r="P31" s="42">
        <f t="shared" ca="1" si="5"/>
        <v>27.36</v>
      </c>
      <c r="Q31" s="42">
        <f t="shared" ca="1" si="5"/>
        <v>33.97</v>
      </c>
      <c r="R31" s="42">
        <f t="shared" ca="1" si="5"/>
        <v>32.4</v>
      </c>
      <c r="S31" s="42">
        <f t="shared" ca="1" si="5"/>
        <v>28.47</v>
      </c>
      <c r="T31" s="42" t="str">
        <f t="shared" ca="1" si="5"/>
        <v>N/A</v>
      </c>
      <c r="U31" s="42" t="str">
        <f t="shared" ca="1" si="6"/>
        <v>N/A</v>
      </c>
      <c r="V31" s="42" t="str">
        <f t="shared" ca="1" si="6"/>
        <v>N/A</v>
      </c>
      <c r="W31" s="42">
        <f t="shared" ca="1" si="6"/>
        <v>32.299999999999997</v>
      </c>
      <c r="X31" s="42">
        <f t="shared" ca="1" si="6"/>
        <v>32.630000000000003</v>
      </c>
      <c r="Y31" s="42">
        <f t="shared" ca="1" si="6"/>
        <v>34.07</v>
      </c>
      <c r="Z31" s="42">
        <f t="shared" ca="1" si="6"/>
        <v>19.3</v>
      </c>
      <c r="AA31" s="42">
        <f t="shared" ca="1" si="6"/>
        <v>16.32</v>
      </c>
      <c r="AB31" s="42">
        <f t="shared" ca="1" si="6"/>
        <v>15.5</v>
      </c>
      <c r="AC31" s="42">
        <f t="shared" ca="1" si="6"/>
        <v>18.579999999999998</v>
      </c>
      <c r="AD31" s="42">
        <f t="shared" ca="1" si="6"/>
        <v>17.399999999999999</v>
      </c>
      <c r="AE31" s="42">
        <f t="shared" ca="1" si="6"/>
        <v>17.11</v>
      </c>
      <c r="AF31" s="42" t="str">
        <f t="shared" ca="1" si="6"/>
        <v>N/A</v>
      </c>
      <c r="AG31" s="42" t="str">
        <f t="shared" ca="1" si="6"/>
        <v>N/A</v>
      </c>
      <c r="AH31" s="42" t="str">
        <f t="shared" ca="1" si="6"/>
        <v>N/A</v>
      </c>
    </row>
    <row r="32" spans="1:35" ht="15.75" x14ac:dyDescent="0.25">
      <c r="A32" t="s">
        <v>5</v>
      </c>
      <c r="B32">
        <v>6</v>
      </c>
      <c r="C32">
        <v>35.75</v>
      </c>
      <c r="E32" s="31">
        <v>22</v>
      </c>
      <c r="F32">
        <f t="shared" ca="1" si="4"/>
        <v>27.343333333333334</v>
      </c>
      <c r="G32" s="41">
        <f t="shared" ca="1" si="1"/>
        <v>185.50035451283807</v>
      </c>
      <c r="H32" s="41">
        <f t="shared" ca="1" si="2"/>
        <v>371.00070902567614</v>
      </c>
      <c r="I32" s="41">
        <f t="shared" ca="1" si="3"/>
        <v>4.2967785810185018E-3</v>
      </c>
      <c r="J32" s="14" t="s">
        <v>19</v>
      </c>
      <c r="K32" s="42" t="str">
        <f t="shared" ca="1" si="5"/>
        <v>N/A</v>
      </c>
      <c r="L32" s="42" t="str">
        <f t="shared" ca="1" si="5"/>
        <v>N/A</v>
      </c>
      <c r="M32" s="42" t="str">
        <f t="shared" ca="1" si="5"/>
        <v>N/A</v>
      </c>
      <c r="N32" s="42">
        <f t="shared" ca="1" si="5"/>
        <v>31.69</v>
      </c>
      <c r="O32" s="42">
        <f t="shared" ca="1" si="5"/>
        <v>32</v>
      </c>
      <c r="P32" s="42">
        <f t="shared" ca="1" si="5"/>
        <v>26.62</v>
      </c>
      <c r="Q32" s="42">
        <f t="shared" ca="1" si="5"/>
        <v>31.36</v>
      </c>
      <c r="R32" s="42">
        <f t="shared" ca="1" si="5"/>
        <v>30.19</v>
      </c>
      <c r="S32" s="42">
        <f t="shared" ca="1" si="5"/>
        <v>27.76</v>
      </c>
      <c r="T32" s="42" t="str">
        <f t="shared" ca="1" si="5"/>
        <v>N/A</v>
      </c>
      <c r="U32" s="42" t="str">
        <f t="shared" ca="1" si="6"/>
        <v>N/A</v>
      </c>
      <c r="V32" s="42" t="str">
        <f t="shared" ca="1" si="6"/>
        <v>N/A</v>
      </c>
      <c r="W32" s="42">
        <f t="shared" ca="1" si="6"/>
        <v>21.13</v>
      </c>
      <c r="X32" s="42">
        <f t="shared" ca="1" si="6"/>
        <v>19.399999999999999</v>
      </c>
      <c r="Y32" s="42">
        <f t="shared" ca="1" si="6"/>
        <v>17.75</v>
      </c>
      <c r="Z32" s="42">
        <f t="shared" ca="1" si="6"/>
        <v>17.170000000000002</v>
      </c>
      <c r="AA32" s="42">
        <f t="shared" ca="1" si="6"/>
        <v>16.420000000000002</v>
      </c>
      <c r="AB32" s="42">
        <f t="shared" ca="1" si="6"/>
        <v>16.32</v>
      </c>
      <c r="AC32" s="42">
        <f t="shared" ca="1" si="6"/>
        <v>18.190000000000001</v>
      </c>
      <c r="AD32" s="42">
        <f t="shared" ca="1" si="6"/>
        <v>16.37</v>
      </c>
      <c r="AE32" s="42">
        <f t="shared" ca="1" si="6"/>
        <v>16.39</v>
      </c>
      <c r="AF32" s="42" t="str">
        <f t="shared" ca="1" si="6"/>
        <v>N/A</v>
      </c>
      <c r="AG32" s="42" t="str">
        <f t="shared" ca="1" si="6"/>
        <v>N/A</v>
      </c>
      <c r="AH32" s="42" t="str">
        <f t="shared" ca="1" si="6"/>
        <v>N/A</v>
      </c>
    </row>
    <row r="33" spans="1:34" ht="15.75" x14ac:dyDescent="0.25">
      <c r="A33" t="s">
        <v>5</v>
      </c>
      <c r="B33">
        <v>7</v>
      </c>
      <c r="C33">
        <v>34.33</v>
      </c>
      <c r="E33" s="30">
        <v>23</v>
      </c>
      <c r="F33" t="str">
        <f t="shared" ca="1" si="4"/>
        <v>NA</v>
      </c>
      <c r="G33" s="41">
        <f t="shared" ca="1" si="1"/>
        <v>0</v>
      </c>
      <c r="H33" s="41">
        <f t="shared" ca="1" si="2"/>
        <v>0</v>
      </c>
      <c r="I33" s="41">
        <f t="shared" ca="1" si="3"/>
        <v>0</v>
      </c>
      <c r="J33" s="14" t="s">
        <v>20</v>
      </c>
      <c r="K33" s="42">
        <f t="shared" ca="1" si="5"/>
        <v>33.44</v>
      </c>
      <c r="L33" s="42">
        <f t="shared" ca="1" si="5"/>
        <v>32.29</v>
      </c>
      <c r="M33" s="42">
        <f t="shared" ca="1" si="5"/>
        <v>29.27</v>
      </c>
      <c r="N33" s="42" t="str">
        <f t="shared" ca="1" si="5"/>
        <v>N/A</v>
      </c>
      <c r="O33" s="42" t="str">
        <f t="shared" ca="1" si="5"/>
        <v>N/A</v>
      </c>
      <c r="P33" s="42">
        <f t="shared" ca="1" si="5"/>
        <v>30</v>
      </c>
      <c r="Q33" s="42">
        <f t="shared" ca="1" si="5"/>
        <v>32.729999999999997</v>
      </c>
      <c r="R33" s="42">
        <f t="shared" ca="1" si="5"/>
        <v>30.42</v>
      </c>
      <c r="S33" s="42">
        <f t="shared" ca="1" si="5"/>
        <v>26.79</v>
      </c>
      <c r="T33" s="42" t="str">
        <f t="shared" ca="1" si="5"/>
        <v>N/A</v>
      </c>
      <c r="U33" s="42" t="str">
        <f t="shared" ca="1" si="6"/>
        <v>N/A</v>
      </c>
      <c r="V33" s="42" t="str">
        <f t="shared" ca="1" si="6"/>
        <v>N/A</v>
      </c>
      <c r="W33" s="42">
        <f t="shared" ca="1" si="6"/>
        <v>21.09</v>
      </c>
      <c r="X33" s="42">
        <f t="shared" ca="1" si="6"/>
        <v>18.66</v>
      </c>
      <c r="Y33" s="42">
        <f t="shared" ca="1" si="6"/>
        <v>17.61</v>
      </c>
      <c r="Z33" s="42">
        <f t="shared" ca="1" si="6"/>
        <v>18.399999999999999</v>
      </c>
      <c r="AA33" s="42">
        <f t="shared" ca="1" si="6"/>
        <v>17.27</v>
      </c>
      <c r="AB33" s="42">
        <f t="shared" ca="1" si="6"/>
        <v>16.64</v>
      </c>
      <c r="AC33" s="42">
        <f t="shared" ca="1" si="6"/>
        <v>17.07</v>
      </c>
      <c r="AD33" s="42">
        <f t="shared" ca="1" si="6"/>
        <v>15.08</v>
      </c>
      <c r="AE33" s="42">
        <f t="shared" ca="1" si="6"/>
        <v>14.57</v>
      </c>
      <c r="AF33" s="42" t="str">
        <f t="shared" ca="1" si="6"/>
        <v>N/A</v>
      </c>
      <c r="AG33" s="42" t="str">
        <f t="shared" ca="1" si="6"/>
        <v>N/A</v>
      </c>
      <c r="AH33" s="42" t="str">
        <f t="shared" ca="1" si="6"/>
        <v>N/A</v>
      </c>
    </row>
    <row r="34" spans="1:34" ht="15.75" x14ac:dyDescent="0.25">
      <c r="A34" t="s">
        <v>5</v>
      </c>
      <c r="B34">
        <v>8</v>
      </c>
      <c r="C34">
        <v>33.11</v>
      </c>
      <c r="E34" s="31">
        <v>24</v>
      </c>
      <c r="F34">
        <f t="shared" ca="1" si="4"/>
        <v>25.283333333333331</v>
      </c>
      <c r="G34" s="41">
        <f t="shared" ca="1" si="1"/>
        <v>676.40937174845362</v>
      </c>
      <c r="H34" s="41">
        <f t="shared" ca="1" si="2"/>
        <v>1352.8187434969072</v>
      </c>
      <c r="I34" s="41">
        <f t="shared" ca="1" si="3"/>
        <v>1.9361312609490807E-2</v>
      </c>
      <c r="J34" s="14" t="s">
        <v>21</v>
      </c>
      <c r="K34" s="42" t="str">
        <f t="shared" ref="K34:T39" ca="1" si="7">OFFSET($C$3:$C$386,COLUMN()-COLUMN($K$24)+((ROW()-ROW($K$24))*(ROWS($C$3:$C$386)/16)),0,1,1)</f>
        <v>N/A</v>
      </c>
      <c r="L34" s="42" t="str">
        <f t="shared" ca="1" si="7"/>
        <v>N/A</v>
      </c>
      <c r="M34" s="42">
        <f t="shared" ca="1" si="7"/>
        <v>35.54</v>
      </c>
      <c r="N34" s="42" t="str">
        <f t="shared" ca="1" si="7"/>
        <v>N/A</v>
      </c>
      <c r="O34" s="42" t="str">
        <f t="shared" ca="1" si="7"/>
        <v>N/A</v>
      </c>
      <c r="P34" s="42">
        <f t="shared" ca="1" si="7"/>
        <v>34.18</v>
      </c>
      <c r="Q34" s="42" t="str">
        <f t="shared" ca="1" si="7"/>
        <v>N/A</v>
      </c>
      <c r="R34" s="42">
        <f t="shared" ca="1" si="7"/>
        <v>37.86</v>
      </c>
      <c r="S34" s="42">
        <f t="shared" ca="1" si="7"/>
        <v>34.020000000000003</v>
      </c>
      <c r="T34" s="42" t="str">
        <f t="shared" ca="1" si="7"/>
        <v>N/A</v>
      </c>
      <c r="U34" s="42" t="str">
        <f t="shared" ref="U34:AH39" ca="1" si="8">OFFSET($C$3:$C$386,COLUMN()-COLUMN($K$24)+((ROW()-ROW($K$24))*(ROWS($C$3:$C$386)/16)),0,1,1)</f>
        <v>N/A</v>
      </c>
      <c r="V34" s="42" t="str">
        <f t="shared" ca="1" si="8"/>
        <v>N/A</v>
      </c>
      <c r="W34" s="42">
        <f t="shared" ca="1" si="8"/>
        <v>24.65</v>
      </c>
      <c r="X34" s="42">
        <f t="shared" ca="1" si="8"/>
        <v>21.67</v>
      </c>
      <c r="Y34" s="42">
        <f t="shared" ca="1" si="8"/>
        <v>21.07</v>
      </c>
      <c r="Z34" s="42">
        <f t="shared" ca="1" si="8"/>
        <v>20.68</v>
      </c>
      <c r="AA34" s="42">
        <f t="shared" ca="1" si="8"/>
        <v>18.91</v>
      </c>
      <c r="AB34" s="42">
        <f t="shared" ca="1" si="8"/>
        <v>18.7</v>
      </c>
      <c r="AC34" s="42">
        <f t="shared" ca="1" si="8"/>
        <v>21.72</v>
      </c>
      <c r="AD34" s="42">
        <f t="shared" ca="1" si="8"/>
        <v>19.440000000000001</v>
      </c>
      <c r="AE34" s="42">
        <f t="shared" ca="1" si="8"/>
        <v>19.149999999999999</v>
      </c>
      <c r="AF34" s="42" t="str">
        <f t="shared" ca="1" si="8"/>
        <v>N/A</v>
      </c>
      <c r="AG34" s="42" t="str">
        <f t="shared" ca="1" si="8"/>
        <v>N/A</v>
      </c>
      <c r="AH34" s="42" t="str">
        <f t="shared" ca="1" si="8"/>
        <v>N/A</v>
      </c>
    </row>
    <row r="35" spans="1:34" ht="15.75" x14ac:dyDescent="0.25">
      <c r="A35" t="s">
        <v>5</v>
      </c>
      <c r="B35">
        <v>9</v>
      </c>
      <c r="C35">
        <v>29.72</v>
      </c>
      <c r="E35" s="31">
        <v>25</v>
      </c>
      <c r="F35">
        <f ca="1">IF(AVERAGE(Q24:S24)&lt;$M$22,AVERAGE(Q24:S24),"NA")</f>
        <v>27.356666666666666</v>
      </c>
      <c r="G35" s="41">
        <f t="shared" ref="G35:G66" ca="1" si="9">IF(ISNUMBER(F35)=TRUE,10^((F35-$L$53)/$L$52),0)</f>
        <v>183.95350962739684</v>
      </c>
      <c r="H35" s="41">
        <f t="shared" ca="1" si="2"/>
        <v>367.90701925479368</v>
      </c>
      <c r="I35" s="41">
        <f t="shared" ca="1" si="3"/>
        <v>3.1707023325560236E-3</v>
      </c>
      <c r="J35" s="14" t="s">
        <v>22</v>
      </c>
      <c r="K35" s="42">
        <f t="shared" ca="1" si="7"/>
        <v>33.409999999999997</v>
      </c>
      <c r="L35" s="42">
        <f t="shared" ca="1" si="7"/>
        <v>30.96</v>
      </c>
      <c r="M35" s="42">
        <f t="shared" ca="1" si="7"/>
        <v>26.5</v>
      </c>
      <c r="N35" s="42" t="str">
        <f t="shared" ca="1" si="7"/>
        <v>N/A</v>
      </c>
      <c r="O35" s="42">
        <f t="shared" ca="1" si="7"/>
        <v>36.15</v>
      </c>
      <c r="P35" s="42">
        <f t="shared" ca="1" si="7"/>
        <v>34.979999999999997</v>
      </c>
      <c r="Q35" s="42">
        <f t="shared" ca="1" si="7"/>
        <v>33.799999999999997</v>
      </c>
      <c r="R35" s="42">
        <f t="shared" ca="1" si="7"/>
        <v>31.28</v>
      </c>
      <c r="S35" s="42">
        <f t="shared" ca="1" si="7"/>
        <v>27.35</v>
      </c>
      <c r="T35" s="42" t="str">
        <f t="shared" ca="1" si="7"/>
        <v>N/A</v>
      </c>
      <c r="U35" s="42" t="str">
        <f t="shared" ca="1" si="8"/>
        <v>N/A</v>
      </c>
      <c r="V35" s="42" t="str">
        <f t="shared" ca="1" si="8"/>
        <v>N/A</v>
      </c>
      <c r="W35" s="42">
        <f t="shared" ca="1" si="8"/>
        <v>21.11</v>
      </c>
      <c r="X35" s="42">
        <f t="shared" ca="1" si="8"/>
        <v>18.09</v>
      </c>
      <c r="Y35" s="42">
        <f t="shared" ca="1" si="8"/>
        <v>17.809999999999999</v>
      </c>
      <c r="Z35" s="42">
        <f t="shared" ca="1" si="8"/>
        <v>19.78</v>
      </c>
      <c r="AA35" s="42">
        <f t="shared" ca="1" si="8"/>
        <v>17.600000000000001</v>
      </c>
      <c r="AB35" s="42">
        <f t="shared" ca="1" si="8"/>
        <v>16.829999999999998</v>
      </c>
      <c r="AC35" s="42">
        <f t="shared" ca="1" si="8"/>
        <v>19.079999999999998</v>
      </c>
      <c r="AD35" s="42">
        <f t="shared" ca="1" si="8"/>
        <v>16.760000000000002</v>
      </c>
      <c r="AE35" s="42">
        <f t="shared" ca="1" si="8"/>
        <v>15.44</v>
      </c>
      <c r="AF35" s="42" t="str">
        <f t="shared" ca="1" si="8"/>
        <v>N/A</v>
      </c>
      <c r="AG35" s="42" t="str">
        <f t="shared" ca="1" si="8"/>
        <v>N/A</v>
      </c>
      <c r="AH35" s="42" t="str">
        <f t="shared" ca="1" si="8"/>
        <v>N/A</v>
      </c>
    </row>
    <row r="36" spans="1:34" ht="15.75" x14ac:dyDescent="0.25">
      <c r="A36" t="s">
        <v>5</v>
      </c>
      <c r="B36">
        <v>10</v>
      </c>
      <c r="C36" t="s">
        <v>58</v>
      </c>
      <c r="E36" s="31">
        <v>26</v>
      </c>
      <c r="F36">
        <f t="shared" ref="F36:F50" ca="1" si="10">IF(AVERAGE(Q25:S25)&lt;$M$22,AVERAGE(Q25:S25),"NA")</f>
        <v>32.386666666666663</v>
      </c>
      <c r="G36" s="41">
        <f t="shared" ca="1" si="9"/>
        <v>7.8122456351333431</v>
      </c>
      <c r="H36" s="41">
        <f t="shared" ca="1" si="2"/>
        <v>15.624491270266686</v>
      </c>
      <c r="I36" s="41">
        <f t="shared" ca="1" si="3"/>
        <v>3.1400103961003656E-4</v>
      </c>
      <c r="J36" s="14" t="s">
        <v>23</v>
      </c>
      <c r="K36" s="42" t="str">
        <f t="shared" ca="1" si="7"/>
        <v>N/A</v>
      </c>
      <c r="L36" s="42" t="str">
        <f t="shared" ca="1" si="7"/>
        <v>N/A</v>
      </c>
      <c r="M36" s="42" t="str">
        <f t="shared" ca="1" si="7"/>
        <v>N/A</v>
      </c>
      <c r="N36" s="42">
        <f t="shared" ca="1" si="7"/>
        <v>34.590000000000003</v>
      </c>
      <c r="O36" s="42">
        <f t="shared" ca="1" si="7"/>
        <v>33.11</v>
      </c>
      <c r="P36" s="42">
        <f t="shared" ca="1" si="7"/>
        <v>28.43</v>
      </c>
      <c r="Q36" s="42">
        <f t="shared" ca="1" si="7"/>
        <v>30.56</v>
      </c>
      <c r="R36" s="42">
        <f t="shared" ca="1" si="7"/>
        <v>28.82</v>
      </c>
      <c r="S36" s="42">
        <f t="shared" ca="1" si="7"/>
        <v>25.16</v>
      </c>
      <c r="T36" s="42" t="str">
        <f t="shared" ca="1" si="7"/>
        <v>N/A</v>
      </c>
      <c r="U36" s="42" t="str">
        <f t="shared" ca="1" si="8"/>
        <v>N/A</v>
      </c>
      <c r="V36" s="42" t="str">
        <f t="shared" ca="1" si="8"/>
        <v>N/A</v>
      </c>
      <c r="W36" s="42">
        <f t="shared" ca="1" si="8"/>
        <v>21.11</v>
      </c>
      <c r="X36" s="42">
        <f t="shared" ca="1" si="8"/>
        <v>18.5</v>
      </c>
      <c r="Y36" s="42">
        <f t="shared" ca="1" si="8"/>
        <v>17.41</v>
      </c>
      <c r="Z36" s="42">
        <f t="shared" ca="1" si="8"/>
        <v>19.3</v>
      </c>
      <c r="AA36" s="42">
        <f t="shared" ca="1" si="8"/>
        <v>16.5</v>
      </c>
      <c r="AB36" s="42">
        <f t="shared" ca="1" si="8"/>
        <v>15.93</v>
      </c>
      <c r="AC36" s="42">
        <f t="shared" ca="1" si="8"/>
        <v>18.66</v>
      </c>
      <c r="AD36" s="42">
        <f t="shared" ca="1" si="8"/>
        <v>15.58</v>
      </c>
      <c r="AE36" s="42">
        <f t="shared" ca="1" si="8"/>
        <v>14.33</v>
      </c>
      <c r="AF36" s="42" t="str">
        <f t="shared" ca="1" si="8"/>
        <v>N/A</v>
      </c>
      <c r="AG36" s="42" t="str">
        <f t="shared" ca="1" si="8"/>
        <v>N/A</v>
      </c>
      <c r="AH36" s="42" t="str">
        <f t="shared" ca="1" si="8"/>
        <v>N/A</v>
      </c>
    </row>
    <row r="37" spans="1:34" ht="15.75" x14ac:dyDescent="0.25">
      <c r="A37" t="s">
        <v>5</v>
      </c>
      <c r="B37">
        <v>11</v>
      </c>
      <c r="C37" t="s">
        <v>58</v>
      </c>
      <c r="E37" s="31">
        <v>27</v>
      </c>
      <c r="F37">
        <f t="shared" ca="1" si="10"/>
        <v>27.47666666666667</v>
      </c>
      <c r="G37" s="41">
        <f t="shared" ca="1" si="9"/>
        <v>170.59963024206269</v>
      </c>
      <c r="H37" s="41">
        <f t="shared" ca="1" si="2"/>
        <v>341.19926048412538</v>
      </c>
      <c r="I37" s="41">
        <f t="shared" ca="1" si="3"/>
        <v>3.9358799676301537E-3</v>
      </c>
      <c r="J37" s="14" t="s">
        <v>24</v>
      </c>
      <c r="K37" s="42">
        <f t="shared" ca="1" si="7"/>
        <v>34.03</v>
      </c>
      <c r="L37" s="42">
        <f t="shared" ca="1" si="7"/>
        <v>32</v>
      </c>
      <c r="M37" s="42">
        <f t="shared" ca="1" si="7"/>
        <v>26.8</v>
      </c>
      <c r="N37" s="42">
        <f t="shared" ca="1" si="7"/>
        <v>29.28</v>
      </c>
      <c r="O37" s="42">
        <f t="shared" ca="1" si="7"/>
        <v>28.21</v>
      </c>
      <c r="P37" s="42">
        <f t="shared" ca="1" si="7"/>
        <v>24.54</v>
      </c>
      <c r="Q37" s="42">
        <f t="shared" ca="1" si="7"/>
        <v>37</v>
      </c>
      <c r="R37" s="42">
        <f t="shared" ca="1" si="7"/>
        <v>33.81</v>
      </c>
      <c r="S37" s="42">
        <f t="shared" ca="1" si="7"/>
        <v>30.96</v>
      </c>
      <c r="T37" s="42" t="str">
        <f t="shared" ca="1" si="7"/>
        <v>N/A</v>
      </c>
      <c r="U37" s="42" t="str">
        <f t="shared" ca="1" si="8"/>
        <v>N/A</v>
      </c>
      <c r="V37" s="42" t="str">
        <f t="shared" ca="1" si="8"/>
        <v>N/A</v>
      </c>
      <c r="W37" s="42">
        <f t="shared" ca="1" si="8"/>
        <v>21.58</v>
      </c>
      <c r="X37" s="42">
        <f t="shared" ca="1" si="8"/>
        <v>19.25</v>
      </c>
      <c r="Y37" s="42">
        <f t="shared" ca="1" si="8"/>
        <v>18</v>
      </c>
      <c r="Z37" s="42">
        <f t="shared" ca="1" si="8"/>
        <v>18.059999999999999</v>
      </c>
      <c r="AA37" s="42">
        <f t="shared" ca="1" si="8"/>
        <v>15.6</v>
      </c>
      <c r="AB37" s="42">
        <f t="shared" ca="1" si="8"/>
        <v>14.51</v>
      </c>
      <c r="AC37" s="42">
        <f t="shared" ca="1" si="8"/>
        <v>21.7</v>
      </c>
      <c r="AD37" s="42">
        <f t="shared" ca="1" si="8"/>
        <v>19.68</v>
      </c>
      <c r="AE37" s="42">
        <f t="shared" ca="1" si="8"/>
        <v>18.48</v>
      </c>
      <c r="AF37" s="42" t="str">
        <f t="shared" ca="1" si="8"/>
        <v>N/A</v>
      </c>
      <c r="AG37" s="42" t="str">
        <f t="shared" ca="1" si="8"/>
        <v>N/A</v>
      </c>
      <c r="AH37" s="42" t="str">
        <f t="shared" ca="1" si="8"/>
        <v>N/A</v>
      </c>
    </row>
    <row r="38" spans="1:34" ht="15.75" x14ac:dyDescent="0.25">
      <c r="A38" t="s">
        <v>5</v>
      </c>
      <c r="B38">
        <v>12</v>
      </c>
      <c r="C38" t="s">
        <v>58</v>
      </c>
      <c r="E38" s="31">
        <v>28</v>
      </c>
      <c r="F38">
        <f t="shared" ca="1" si="10"/>
        <v>28.906666666666666</v>
      </c>
      <c r="G38" s="41">
        <f t="shared" ca="1" si="9"/>
        <v>69.493738263650769</v>
      </c>
      <c r="H38" s="41">
        <f t="shared" ca="1" si="2"/>
        <v>138.98747652730154</v>
      </c>
      <c r="I38" s="41">
        <f t="shared" ca="1" si="3"/>
        <v>1.5559688677598421E-3</v>
      </c>
      <c r="J38" s="14" t="s">
        <v>25</v>
      </c>
      <c r="K38" s="42" t="str">
        <f t="shared" ca="1" si="7"/>
        <v>N/A</v>
      </c>
      <c r="L38" s="42" t="str">
        <f t="shared" ca="1" si="7"/>
        <v>N/A</v>
      </c>
      <c r="M38" s="42">
        <f t="shared" ca="1" si="7"/>
        <v>31.74</v>
      </c>
      <c r="N38" s="42">
        <f t="shared" ca="1" si="7"/>
        <v>35.11</v>
      </c>
      <c r="O38" s="42">
        <f t="shared" ca="1" si="7"/>
        <v>34.94</v>
      </c>
      <c r="P38" s="42">
        <f t="shared" ca="1" si="7"/>
        <v>30.04</v>
      </c>
      <c r="Q38" s="42">
        <f t="shared" ca="1" si="7"/>
        <v>30.14</v>
      </c>
      <c r="R38" s="42">
        <f t="shared" ca="1" si="7"/>
        <v>28.26</v>
      </c>
      <c r="S38" s="42">
        <f t="shared" ca="1" si="7"/>
        <v>24.61</v>
      </c>
      <c r="T38" s="42" t="str">
        <f t="shared" ca="1" si="7"/>
        <v>N/A</v>
      </c>
      <c r="U38" s="42" t="str">
        <f t="shared" ca="1" si="8"/>
        <v>N/A</v>
      </c>
      <c r="V38" s="42" t="str">
        <f t="shared" ca="1" si="8"/>
        <v>N/A</v>
      </c>
      <c r="W38" s="42">
        <f t="shared" ca="1" si="8"/>
        <v>20.52</v>
      </c>
      <c r="X38" s="42">
        <f t="shared" ca="1" si="8"/>
        <v>18.11</v>
      </c>
      <c r="Y38" s="42">
        <f t="shared" ca="1" si="8"/>
        <v>16.670000000000002</v>
      </c>
      <c r="Z38" s="42">
        <f t="shared" ca="1" si="8"/>
        <v>17.12</v>
      </c>
      <c r="AA38" s="42">
        <f t="shared" ca="1" si="8"/>
        <v>15.03</v>
      </c>
      <c r="AB38" s="42">
        <f t="shared" ca="1" si="8"/>
        <v>14.89</v>
      </c>
      <c r="AC38" s="42">
        <f t="shared" ca="1" si="8"/>
        <v>20.05</v>
      </c>
      <c r="AD38" s="42">
        <f t="shared" ca="1" si="8"/>
        <v>17.73</v>
      </c>
      <c r="AE38" s="42">
        <f t="shared" ca="1" si="8"/>
        <v>16.77</v>
      </c>
      <c r="AF38" s="42" t="str">
        <f t="shared" ca="1" si="8"/>
        <v>N/A</v>
      </c>
      <c r="AG38" s="42" t="str">
        <f t="shared" ca="1" si="8"/>
        <v>N/A</v>
      </c>
      <c r="AH38" s="42" t="str">
        <f t="shared" ca="1" si="8"/>
        <v>N/A</v>
      </c>
    </row>
    <row r="39" spans="1:34" ht="16.5" thickBot="1" x14ac:dyDescent="0.3">
      <c r="A39" t="s">
        <v>5</v>
      </c>
      <c r="B39">
        <v>13</v>
      </c>
      <c r="C39">
        <v>17.77</v>
      </c>
      <c r="E39" s="31">
        <v>29</v>
      </c>
      <c r="F39">
        <f t="shared" ca="1" si="10"/>
        <v>32.323333333333331</v>
      </c>
      <c r="G39" s="41">
        <f t="shared" ca="1" si="9"/>
        <v>8.129242009471163</v>
      </c>
      <c r="H39" s="41">
        <f t="shared" ca="1" si="2"/>
        <v>16.258484018942326</v>
      </c>
      <c r="I39" s="41">
        <f t="shared" ca="1" si="3"/>
        <v>2.2091597088444009E-4</v>
      </c>
      <c r="J39" s="17" t="s">
        <v>26</v>
      </c>
      <c r="K39" s="42" t="str">
        <f t="shared" ca="1" si="7"/>
        <v>N/A</v>
      </c>
      <c r="L39" s="42">
        <f t="shared" ca="1" si="7"/>
        <v>34.6</v>
      </c>
      <c r="M39" s="42">
        <f t="shared" ca="1" si="7"/>
        <v>29.59</v>
      </c>
      <c r="N39" s="42">
        <f t="shared" ca="1" si="7"/>
        <v>27.67</v>
      </c>
      <c r="O39" s="42">
        <f t="shared" ca="1" si="7"/>
        <v>26.1</v>
      </c>
      <c r="P39" s="42">
        <f t="shared" ca="1" si="7"/>
        <v>22.08</v>
      </c>
      <c r="Q39" s="42">
        <f t="shared" ca="1" si="7"/>
        <v>33.67</v>
      </c>
      <c r="R39" s="42">
        <f t="shared" ca="1" si="7"/>
        <v>33.36</v>
      </c>
      <c r="S39" s="42">
        <f t="shared" ca="1" si="7"/>
        <v>30.26</v>
      </c>
      <c r="T39" s="42" t="str">
        <f t="shared" ca="1" si="7"/>
        <v>N/A</v>
      </c>
      <c r="U39" s="42" t="str">
        <f t="shared" ca="1" si="8"/>
        <v>N/A</v>
      </c>
      <c r="V39" s="42" t="str">
        <f t="shared" ca="1" si="8"/>
        <v>N/A</v>
      </c>
      <c r="W39" s="42">
        <f t="shared" ca="1" si="8"/>
        <v>21.63</v>
      </c>
      <c r="X39" s="42">
        <f t="shared" ca="1" si="8"/>
        <v>18.78</v>
      </c>
      <c r="Y39" s="42">
        <f t="shared" ca="1" si="8"/>
        <v>17.39</v>
      </c>
      <c r="Z39" s="42">
        <f t="shared" ca="1" si="8"/>
        <v>18.170000000000002</v>
      </c>
      <c r="AA39" s="42">
        <f t="shared" ca="1" si="8"/>
        <v>15.59</v>
      </c>
      <c r="AB39" s="42">
        <f t="shared" ca="1" si="8"/>
        <v>15.47</v>
      </c>
      <c r="AC39" s="42">
        <f t="shared" ca="1" si="8"/>
        <v>19.66</v>
      </c>
      <c r="AD39" s="42">
        <f t="shared" ca="1" si="8"/>
        <v>17.54</v>
      </c>
      <c r="AE39" s="42">
        <f t="shared" ca="1" si="8"/>
        <v>17.53</v>
      </c>
      <c r="AF39" s="42" t="str">
        <f t="shared" ca="1" si="8"/>
        <v>N/A</v>
      </c>
      <c r="AG39" s="42" t="str">
        <f t="shared" ca="1" si="8"/>
        <v>N/A</v>
      </c>
      <c r="AH39" s="42" t="str">
        <f t="shared" ca="1" si="8"/>
        <v>N/A</v>
      </c>
    </row>
    <row r="40" spans="1:34" x14ac:dyDescent="0.25">
      <c r="A40" t="s">
        <v>5</v>
      </c>
      <c r="B40">
        <v>14</v>
      </c>
      <c r="C40">
        <v>16.97</v>
      </c>
      <c r="E40" s="31">
        <v>30</v>
      </c>
      <c r="F40">
        <f t="shared" ca="1" si="10"/>
        <v>26.053333333333331</v>
      </c>
      <c r="G40" s="41">
        <f t="shared" ca="1" si="9"/>
        <v>417.05387806899779</v>
      </c>
      <c r="H40" s="41">
        <f t="shared" ca="1" si="2"/>
        <v>834.10775613799558</v>
      </c>
      <c r="I40" s="41">
        <f t="shared" ca="1" si="3"/>
        <v>1.4005421235967543E-2</v>
      </c>
    </row>
    <row r="41" spans="1:34" x14ac:dyDescent="0.25">
      <c r="A41" t="s">
        <v>5</v>
      </c>
      <c r="B41">
        <v>15</v>
      </c>
      <c r="C41">
        <v>16.03</v>
      </c>
      <c r="E41" s="31">
        <v>31</v>
      </c>
      <c r="F41">
        <f t="shared" ca="1" si="10"/>
        <v>30.27</v>
      </c>
      <c r="G41" s="41">
        <f t="shared" ca="1" si="9"/>
        <v>29.518656827319745</v>
      </c>
      <c r="H41" s="41">
        <f t="shared" ca="1" si="2"/>
        <v>59.03731365463949</v>
      </c>
      <c r="I41" s="41">
        <f t="shared" ca="1" si="3"/>
        <v>6.5175020054601934E-4</v>
      </c>
    </row>
    <row r="42" spans="1:34" ht="15.75" thickBot="1" x14ac:dyDescent="0.3">
      <c r="A42" t="s">
        <v>5</v>
      </c>
      <c r="B42">
        <v>16</v>
      </c>
      <c r="C42">
        <v>21.33</v>
      </c>
      <c r="E42" s="31">
        <v>32</v>
      </c>
      <c r="F42">
        <f t="shared" ca="1" si="10"/>
        <v>31.613333333333333</v>
      </c>
      <c r="G42" s="41">
        <f t="shared" ca="1" si="9"/>
        <v>12.697040613803187</v>
      </c>
      <c r="H42" s="41">
        <f t="shared" ca="1" si="2"/>
        <v>25.394081227606375</v>
      </c>
      <c r="I42" s="41">
        <f t="shared" ca="1" si="3"/>
        <v>7.8556214467094575E-4</v>
      </c>
    </row>
    <row r="43" spans="1:34" x14ac:dyDescent="0.25">
      <c r="A43" t="s">
        <v>5</v>
      </c>
      <c r="B43">
        <v>17</v>
      </c>
      <c r="C43">
        <v>19.12</v>
      </c>
      <c r="E43" s="31">
        <v>33</v>
      </c>
      <c r="F43">
        <f t="shared" ca="1" si="10"/>
        <v>29.77</v>
      </c>
      <c r="G43" s="41">
        <f t="shared" ca="1" si="9"/>
        <v>40.408391303125008</v>
      </c>
      <c r="H43" s="41">
        <f t="shared" ca="1" si="2"/>
        <v>80.816782606250015</v>
      </c>
      <c r="I43" s="41">
        <f t="shared" ca="1" si="3"/>
        <v>1.6306517758796798E-3</v>
      </c>
      <c r="J43" s="46" t="s">
        <v>60</v>
      </c>
      <c r="K43" s="47"/>
      <c r="L43" s="47"/>
      <c r="M43" s="48"/>
      <c r="P43" s="46" t="s">
        <v>61</v>
      </c>
      <c r="Q43" s="47"/>
      <c r="R43" s="47"/>
      <c r="S43" s="48"/>
    </row>
    <row r="44" spans="1:34" x14ac:dyDescent="0.25">
      <c r="A44" t="s">
        <v>5</v>
      </c>
      <c r="B44">
        <v>18</v>
      </c>
      <c r="C44">
        <v>18.940000000000001</v>
      </c>
      <c r="E44" s="31">
        <v>34</v>
      </c>
      <c r="F44">
        <f t="shared" ca="1" si="10"/>
        <v>29.98</v>
      </c>
      <c r="G44" s="41">
        <f t="shared" ca="1" si="9"/>
        <v>35.415556800482278</v>
      </c>
      <c r="H44" s="41">
        <f t="shared" ca="1" si="2"/>
        <v>70.831113600964557</v>
      </c>
      <c r="I44" s="41">
        <f t="shared" ca="1" si="3"/>
        <v>6.1410576484549281E-4</v>
      </c>
      <c r="J44" s="49"/>
      <c r="K44" t="s">
        <v>62</v>
      </c>
      <c r="L44" t="s">
        <v>63</v>
      </c>
      <c r="M44" t="s">
        <v>64</v>
      </c>
      <c r="N44" t="s">
        <v>65</v>
      </c>
      <c r="P44" s="49" t="s">
        <v>62</v>
      </c>
      <c r="Q44" t="s">
        <v>56</v>
      </c>
      <c r="R44" t="s">
        <v>64</v>
      </c>
      <c r="S44" s="50" t="s">
        <v>65</v>
      </c>
    </row>
    <row r="45" spans="1:34" x14ac:dyDescent="0.25">
      <c r="A45" t="s">
        <v>5</v>
      </c>
      <c r="B45">
        <v>19</v>
      </c>
      <c r="C45">
        <v>18.07</v>
      </c>
      <c r="E45" s="31">
        <v>35</v>
      </c>
      <c r="F45" t="str">
        <f t="shared" ca="1" si="10"/>
        <v>NA</v>
      </c>
      <c r="G45" s="41">
        <f t="shared" ca="1" si="9"/>
        <v>0</v>
      </c>
      <c r="H45" s="41">
        <f t="shared" ca="1" si="2"/>
        <v>0</v>
      </c>
      <c r="I45" s="41">
        <f t="shared" ca="1" si="3"/>
        <v>0</v>
      </c>
      <c r="J45" s="49"/>
      <c r="K45">
        <v>-2</v>
      </c>
      <c r="L45" s="41">
        <v>331891.39188752888</v>
      </c>
      <c r="M45" s="50">
        <f>LOG10(L45)</f>
        <v>5.5209959884609487</v>
      </c>
      <c r="N45">
        <f ca="1">AVERAGE(K24:M24)</f>
        <v>15.266666666666666</v>
      </c>
      <c r="P45" s="49">
        <v>-2</v>
      </c>
      <c r="Q45" s="41">
        <v>331891.39188752888</v>
      </c>
      <c r="R45" s="50">
        <f>LOG10(Q45)</f>
        <v>5.5209959884609487</v>
      </c>
      <c r="S45" s="51">
        <f ca="1">AVERAGE(W24:Y24)</f>
        <v>12.476666666666667</v>
      </c>
    </row>
    <row r="46" spans="1:34" x14ac:dyDescent="0.25">
      <c r="A46" t="s">
        <v>5</v>
      </c>
      <c r="B46">
        <v>20</v>
      </c>
      <c r="C46">
        <v>16.62</v>
      </c>
      <c r="E46" s="31">
        <v>36</v>
      </c>
      <c r="F46">
        <f t="shared" ca="1" si="10"/>
        <v>30.810000000000002</v>
      </c>
      <c r="G46" s="41">
        <f t="shared" ca="1" si="9"/>
        <v>21.028661277983474</v>
      </c>
      <c r="H46" s="41">
        <f t="shared" ca="1" si="2"/>
        <v>42.057322555966948</v>
      </c>
      <c r="I46" s="41">
        <f t="shared" ca="1" si="3"/>
        <v>9.0640034022606989E-4</v>
      </c>
      <c r="J46" s="49"/>
      <c r="K46">
        <v>-3</v>
      </c>
      <c r="L46" s="41">
        <v>29778.031738021138</v>
      </c>
      <c r="M46" s="50">
        <f t="shared" ref="M46:M51" si="11">LOG10(L46)</f>
        <v>4.4738959884609493</v>
      </c>
      <c r="N46">
        <f t="shared" ref="N46:N48" ca="1" si="12">AVERAGE(K25:M25)</f>
        <v>19.286666666666665</v>
      </c>
      <c r="P46" s="49">
        <v>-3</v>
      </c>
      <c r="Q46" s="41">
        <v>29778.031738021138</v>
      </c>
      <c r="R46" s="50">
        <f t="shared" ref="R46:R50" si="13">LOG10(Q46)</f>
        <v>4.4738959884609493</v>
      </c>
      <c r="S46" s="51">
        <f t="shared" ref="S46" ca="1" si="14">AVERAGE(W25:Y25)</f>
        <v>16.923333333333332</v>
      </c>
    </row>
    <row r="47" spans="1:34" x14ac:dyDescent="0.25">
      <c r="A47" t="s">
        <v>5</v>
      </c>
      <c r="B47">
        <v>21</v>
      </c>
      <c r="C47">
        <v>16.239999999999998</v>
      </c>
      <c r="E47" s="31">
        <v>37</v>
      </c>
      <c r="F47">
        <f t="shared" ca="1" si="10"/>
        <v>28.179999999999996</v>
      </c>
      <c r="G47" s="41">
        <f t="shared" ca="1" si="9"/>
        <v>109.6841723449372</v>
      </c>
      <c r="H47" s="41">
        <f t="shared" ca="1" si="2"/>
        <v>219.36834468987439</v>
      </c>
      <c r="I47" s="41">
        <f t="shared" ca="1" si="3"/>
        <v>2.7518934104621127E-3</v>
      </c>
      <c r="J47" s="49"/>
      <c r="K47">
        <v>-4</v>
      </c>
      <c r="L47" s="41">
        <v>2671.7510482799416</v>
      </c>
      <c r="M47" s="50">
        <f t="shared" si="11"/>
        <v>3.4267959884609489</v>
      </c>
      <c r="N47">
        <f ca="1">AVERAGE(K26:M26)</f>
        <v>23.210000000000004</v>
      </c>
      <c r="P47" s="49">
        <v>-4</v>
      </c>
      <c r="Q47" s="41">
        <v>2671.7510482799416</v>
      </c>
      <c r="R47" s="50">
        <f t="shared" si="13"/>
        <v>3.4267959884609489</v>
      </c>
      <c r="S47" s="51">
        <f ca="1">AVERAGE(W26:Y26)</f>
        <v>20.616666666666664</v>
      </c>
    </row>
    <row r="48" spans="1:34" x14ac:dyDescent="0.25">
      <c r="A48" t="s">
        <v>5</v>
      </c>
      <c r="B48">
        <v>22</v>
      </c>
      <c r="C48" t="s">
        <v>58</v>
      </c>
      <c r="E48" s="31">
        <v>38</v>
      </c>
      <c r="F48" t="str">
        <f t="shared" ca="1" si="10"/>
        <v>NA</v>
      </c>
      <c r="G48" s="41">
        <f t="shared" ca="1" si="9"/>
        <v>0</v>
      </c>
      <c r="H48" s="41">
        <f t="shared" ca="1" si="2"/>
        <v>0</v>
      </c>
      <c r="I48" s="41">
        <f t="shared" ca="1" si="3"/>
        <v>0</v>
      </c>
      <c r="J48" s="49"/>
      <c r="K48">
        <v>-5</v>
      </c>
      <c r="L48" s="41">
        <v>239.71542937375227</v>
      </c>
      <c r="M48" s="50">
        <f t="shared" si="11"/>
        <v>2.3796959884609485</v>
      </c>
      <c r="N48">
        <f t="shared" ca="1" si="12"/>
        <v>26.746666666666666</v>
      </c>
      <c r="P48" s="49">
        <v>-5</v>
      </c>
      <c r="Q48" s="41">
        <v>239.71542937375227</v>
      </c>
      <c r="R48" s="50">
        <f t="shared" si="13"/>
        <v>2.3796959884609485</v>
      </c>
      <c r="S48" s="51">
        <f ca="1">AVERAGE(W27:Y27)</f>
        <v>24.856666666666666</v>
      </c>
    </row>
    <row r="49" spans="1:19" x14ac:dyDescent="0.25">
      <c r="A49" t="s">
        <v>5</v>
      </c>
      <c r="B49">
        <v>23</v>
      </c>
      <c r="C49" t="s">
        <v>58</v>
      </c>
      <c r="E49" s="31">
        <v>39</v>
      </c>
      <c r="F49">
        <f t="shared" ca="1" si="10"/>
        <v>27.67</v>
      </c>
      <c r="G49" s="41">
        <f t="shared" ca="1" si="9"/>
        <v>151.09372591324751</v>
      </c>
      <c r="H49" s="41">
        <f t="shared" ca="1" si="2"/>
        <v>302.18745182649502</v>
      </c>
      <c r="I49" s="41">
        <f t="shared" ca="1" si="3"/>
        <v>1.251240620572535E-2</v>
      </c>
      <c r="J49" s="49"/>
      <c r="K49">
        <v>-6</v>
      </c>
      <c r="L49" s="41">
        <v>21.507799956450718</v>
      </c>
      <c r="M49" s="50">
        <f t="shared" si="11"/>
        <v>1.3325959884609484</v>
      </c>
      <c r="N49">
        <f ca="1">AVERAGE(K28:M28)</f>
        <v>31.446666666666669</v>
      </c>
      <c r="P49" s="49">
        <v>-6</v>
      </c>
      <c r="Q49" s="41">
        <v>21.507799956450718</v>
      </c>
      <c r="R49" s="50">
        <f t="shared" si="13"/>
        <v>1.3325959884609484</v>
      </c>
      <c r="S49" s="51">
        <f ca="1">AVERAGE(W28:Y28)</f>
        <v>28.633333333333336</v>
      </c>
    </row>
    <row r="50" spans="1:19" x14ac:dyDescent="0.25">
      <c r="A50" t="s">
        <v>5</v>
      </c>
      <c r="B50">
        <v>24</v>
      </c>
      <c r="C50" t="s">
        <v>58</v>
      </c>
      <c r="E50" s="31">
        <v>40</v>
      </c>
      <c r="F50">
        <f t="shared" ca="1" si="10"/>
        <v>32.43</v>
      </c>
      <c r="G50" s="41">
        <f t="shared" ca="1" si="9"/>
        <v>7.6025052036856211</v>
      </c>
      <c r="H50" s="41">
        <f t="shared" ca="1" si="2"/>
        <v>15.205010407371242</v>
      </c>
      <c r="I50" s="41">
        <f t="shared" ca="1" si="3"/>
        <v>6.5262148491084589E-4</v>
      </c>
      <c r="J50" s="49"/>
      <c r="K50">
        <v>-7</v>
      </c>
      <c r="L50" s="41">
        <v>1.9297275113879391</v>
      </c>
      <c r="M50" s="50">
        <f t="shared" si="11"/>
        <v>0.28549598846094915</v>
      </c>
      <c r="N50">
        <f ca="1">AVERAGE(K29:M29)</f>
        <v>34.136666666666663</v>
      </c>
      <c r="P50" s="49">
        <v>-7</v>
      </c>
      <c r="Q50" s="52">
        <v>1.9297275113879391</v>
      </c>
      <c r="R50" s="53">
        <f t="shared" si="13"/>
        <v>0.28549598846094915</v>
      </c>
      <c r="S50" s="54">
        <f ca="1">AVERAGE(W29:Y29)</f>
        <v>31.183333333333334</v>
      </c>
    </row>
    <row r="51" spans="1:19" x14ac:dyDescent="0.25">
      <c r="A51" t="s">
        <v>7</v>
      </c>
      <c r="B51">
        <v>1</v>
      </c>
      <c r="C51">
        <v>24.21</v>
      </c>
      <c r="E51" s="31"/>
      <c r="F51" t="e">
        <f ca="1">IF(AVERAGE(T24:V24)&lt;$M$22,AVERAGE(T24:V24),"NA")</f>
        <v>#DIV/0!</v>
      </c>
      <c r="G51" s="41">
        <f t="shared" ca="1" si="9"/>
        <v>0</v>
      </c>
      <c r="H51" s="41"/>
      <c r="I51" s="41"/>
      <c r="J51" s="49"/>
      <c r="K51">
        <v>-8</v>
      </c>
      <c r="L51" s="41">
        <v>0.17313943200827508</v>
      </c>
      <c r="M51" s="50">
        <f t="shared" si="11"/>
        <v>-0.761604011539051</v>
      </c>
      <c r="P51" s="49">
        <v>-8</v>
      </c>
      <c r="Q51" s="52">
        <v>0.17313943200827508</v>
      </c>
      <c r="R51" s="53">
        <f>LOG10(Q51)</f>
        <v>-0.761604011539051</v>
      </c>
      <c r="S51" s="54">
        <f ca="1">AVERAGE(W30:Y30)</f>
        <v>33.196666666666665</v>
      </c>
    </row>
    <row r="52" spans="1:19" x14ac:dyDescent="0.25">
      <c r="A52" t="s">
        <v>7</v>
      </c>
      <c r="B52">
        <v>2</v>
      </c>
      <c r="C52">
        <v>23.3</v>
      </c>
      <c r="E52" s="31"/>
      <c r="F52" t="e">
        <f t="shared" ref="F52:F66" ca="1" si="15">IF(AVERAGE(T25:V25)&lt;$M$22,AVERAGE(T25:V25),"NA")</f>
        <v>#DIV/0!</v>
      </c>
      <c r="G52" s="41">
        <f t="shared" ca="1" si="9"/>
        <v>0</v>
      </c>
      <c r="H52" s="41"/>
      <c r="I52" s="41"/>
      <c r="J52" s="49"/>
      <c r="K52" t="s">
        <v>66</v>
      </c>
      <c r="L52">
        <f ca="1">SLOPE(N45:N50,M45:M50)</f>
        <v>-3.6663619702488961</v>
      </c>
      <c r="M52" s="50"/>
      <c r="P52" s="49" t="s">
        <v>66</v>
      </c>
      <c r="Q52">
        <f ca="1">SLOPE(S45:S49,R45:R49)</f>
        <v>-3.8436316174832075</v>
      </c>
      <c r="S52" s="50"/>
    </row>
    <row r="53" spans="1:19" x14ac:dyDescent="0.25">
      <c r="A53" t="s">
        <v>7</v>
      </c>
      <c r="B53">
        <v>3</v>
      </c>
      <c r="C53">
        <v>22.12</v>
      </c>
      <c r="E53" s="31"/>
      <c r="F53" t="e">
        <f t="shared" ca="1" si="15"/>
        <v>#DIV/0!</v>
      </c>
      <c r="G53" s="41">
        <f t="shared" ca="1" si="9"/>
        <v>0</v>
      </c>
      <c r="H53" s="41"/>
      <c r="I53" s="41"/>
      <c r="J53" s="49"/>
      <c r="K53" t="s">
        <v>67</v>
      </c>
      <c r="L53">
        <f ca="1">INTERCEPT(N45:N50,M45:M50)</f>
        <v>35.659906237926442</v>
      </c>
      <c r="M53" s="50"/>
      <c r="P53" s="49" t="s">
        <v>67</v>
      </c>
      <c r="Q53">
        <f ca="1">INTERCEPT(S45:S49,R45:R49)</f>
        <v>33.872674741246456</v>
      </c>
      <c r="S53" s="50"/>
    </row>
    <row r="54" spans="1:19" ht="15.75" thickBot="1" x14ac:dyDescent="0.3">
      <c r="A54" t="s">
        <v>7</v>
      </c>
      <c r="B54">
        <v>4</v>
      </c>
      <c r="C54">
        <v>32.49</v>
      </c>
      <c r="E54" s="31"/>
      <c r="F54" t="e">
        <f t="shared" ca="1" si="15"/>
        <v>#DIV/0!</v>
      </c>
      <c r="G54" s="41">
        <f t="shared" ca="1" si="9"/>
        <v>0</v>
      </c>
      <c r="H54" s="41"/>
      <c r="I54" s="41"/>
      <c r="J54" s="49"/>
      <c r="K54" t="s">
        <v>68</v>
      </c>
      <c r="L54">
        <f ca="1">RSQ(N45:N50,M45:M50)</f>
        <v>0.99709430391120335</v>
      </c>
      <c r="M54" s="50"/>
      <c r="P54" s="55" t="s">
        <v>68</v>
      </c>
      <c r="Q54" s="56">
        <f ca="1">RSQ(S45:S49,R45:R49)</f>
        <v>0.99920056539182667</v>
      </c>
      <c r="R54" s="56"/>
      <c r="S54" s="57"/>
    </row>
    <row r="55" spans="1:19" x14ac:dyDescent="0.25">
      <c r="A55" t="s">
        <v>7</v>
      </c>
      <c r="B55">
        <v>5</v>
      </c>
      <c r="C55">
        <v>29.96</v>
      </c>
      <c r="E55" s="31"/>
      <c r="F55" t="e">
        <f t="shared" ca="1" si="15"/>
        <v>#DIV/0!</v>
      </c>
      <c r="G55" s="41">
        <f t="shared" ca="1" si="9"/>
        <v>0</v>
      </c>
      <c r="H55" s="41"/>
      <c r="I55" s="41"/>
    </row>
    <row r="56" spans="1:19" x14ac:dyDescent="0.25">
      <c r="A56" t="s">
        <v>7</v>
      </c>
      <c r="B56">
        <v>6</v>
      </c>
      <c r="C56">
        <v>27.59</v>
      </c>
      <c r="E56" s="31"/>
      <c r="F56" t="e">
        <f t="shared" ca="1" si="15"/>
        <v>#DIV/0!</v>
      </c>
      <c r="G56" s="41">
        <f t="shared" ca="1" si="9"/>
        <v>0</v>
      </c>
      <c r="H56" s="41"/>
      <c r="I56" s="41"/>
    </row>
    <row r="57" spans="1:19" x14ac:dyDescent="0.25">
      <c r="A57" t="s">
        <v>7</v>
      </c>
      <c r="B57">
        <v>7</v>
      </c>
      <c r="C57">
        <v>29.96</v>
      </c>
      <c r="E57" s="31"/>
      <c r="F57">
        <f t="shared" ca="1" si="15"/>
        <v>22.14</v>
      </c>
      <c r="G57" s="41">
        <f t="shared" ca="1" si="9"/>
        <v>4870.2761613525863</v>
      </c>
      <c r="H57" s="41"/>
      <c r="I57" s="41"/>
    </row>
    <row r="58" spans="1:19" x14ac:dyDescent="0.25">
      <c r="A58" t="s">
        <v>7</v>
      </c>
      <c r="B58">
        <v>8</v>
      </c>
      <c r="C58">
        <v>27.93</v>
      </c>
      <c r="E58" s="31"/>
      <c r="F58" t="e">
        <f t="shared" ca="1" si="15"/>
        <v>#DIV/0!</v>
      </c>
      <c r="G58" s="41">
        <f t="shared" ca="1" si="9"/>
        <v>0</v>
      </c>
      <c r="H58" s="41"/>
      <c r="I58" s="41"/>
    </row>
    <row r="59" spans="1:19" x14ac:dyDescent="0.25">
      <c r="A59" t="s">
        <v>7</v>
      </c>
      <c r="B59">
        <v>9</v>
      </c>
      <c r="C59">
        <v>24.54</v>
      </c>
      <c r="E59" s="31"/>
      <c r="F59" t="e">
        <f t="shared" ca="1" si="15"/>
        <v>#DIV/0!</v>
      </c>
      <c r="G59" s="41">
        <f t="shared" ca="1" si="9"/>
        <v>0</v>
      </c>
      <c r="H59" s="41"/>
      <c r="I59" s="41"/>
    </row>
    <row r="60" spans="1:19" x14ac:dyDescent="0.25">
      <c r="A60" t="s">
        <v>7</v>
      </c>
      <c r="B60">
        <v>10</v>
      </c>
      <c r="C60" t="s">
        <v>58</v>
      </c>
      <c r="E60" s="31"/>
      <c r="F60" t="e">
        <f t="shared" ca="1" si="15"/>
        <v>#DIV/0!</v>
      </c>
      <c r="G60" s="41">
        <f t="shared" ca="1" si="9"/>
        <v>0</v>
      </c>
      <c r="H60" s="41"/>
      <c r="I60" s="41"/>
    </row>
    <row r="61" spans="1:19" x14ac:dyDescent="0.25">
      <c r="A61" t="s">
        <v>7</v>
      </c>
      <c r="B61">
        <v>11</v>
      </c>
      <c r="C61" t="s">
        <v>58</v>
      </c>
      <c r="E61" s="31"/>
      <c r="F61" t="e">
        <f t="shared" ca="1" si="15"/>
        <v>#DIV/0!</v>
      </c>
      <c r="G61" s="41">
        <f t="shared" ca="1" si="9"/>
        <v>0</v>
      </c>
      <c r="H61" s="41"/>
      <c r="I61" s="41"/>
    </row>
    <row r="62" spans="1:19" x14ac:dyDescent="0.25">
      <c r="A62" t="s">
        <v>7</v>
      </c>
      <c r="B62">
        <v>12</v>
      </c>
      <c r="C62" t="s">
        <v>58</v>
      </c>
      <c r="E62" s="31"/>
      <c r="F62" t="e">
        <f t="shared" ca="1" si="15"/>
        <v>#DIV/0!</v>
      </c>
      <c r="G62" s="41">
        <f t="shared" ca="1" si="9"/>
        <v>0</v>
      </c>
      <c r="H62" s="41"/>
      <c r="I62" s="41"/>
    </row>
    <row r="63" spans="1:19" x14ac:dyDescent="0.25">
      <c r="A63" t="s">
        <v>7</v>
      </c>
      <c r="B63">
        <v>13</v>
      </c>
      <c r="C63">
        <v>21.16</v>
      </c>
      <c r="E63" s="31"/>
      <c r="F63" t="e">
        <f t="shared" ca="1" si="15"/>
        <v>#DIV/0!</v>
      </c>
      <c r="G63" s="41">
        <f t="shared" ca="1" si="9"/>
        <v>0</v>
      </c>
      <c r="H63" s="41"/>
      <c r="I63" s="41"/>
    </row>
    <row r="64" spans="1:19" x14ac:dyDescent="0.25">
      <c r="A64" t="s">
        <v>7</v>
      </c>
      <c r="B64">
        <v>14</v>
      </c>
      <c r="C64">
        <v>20.63</v>
      </c>
      <c r="E64" s="31"/>
      <c r="F64" t="e">
        <f t="shared" ca="1" si="15"/>
        <v>#DIV/0!</v>
      </c>
      <c r="G64" s="41">
        <f t="shared" ca="1" si="9"/>
        <v>0</v>
      </c>
      <c r="H64" s="41"/>
      <c r="I64" s="41"/>
    </row>
    <row r="65" spans="1:9" x14ac:dyDescent="0.25">
      <c r="A65" t="s">
        <v>7</v>
      </c>
      <c r="B65">
        <v>15</v>
      </c>
      <c r="C65">
        <v>20.059999999999999</v>
      </c>
      <c r="E65" s="31"/>
      <c r="F65" t="e">
        <f t="shared" ca="1" si="15"/>
        <v>#DIV/0!</v>
      </c>
      <c r="G65" s="41">
        <f t="shared" ca="1" si="9"/>
        <v>0</v>
      </c>
      <c r="H65" s="41"/>
      <c r="I65" s="41"/>
    </row>
    <row r="66" spans="1:9" x14ac:dyDescent="0.25">
      <c r="A66" t="s">
        <v>7</v>
      </c>
      <c r="B66">
        <v>16</v>
      </c>
      <c r="C66">
        <v>21.17</v>
      </c>
      <c r="E66" s="31"/>
      <c r="F66" t="e">
        <f t="shared" ca="1" si="15"/>
        <v>#DIV/0!</v>
      </c>
      <c r="G66" s="41">
        <f t="shared" ca="1" si="9"/>
        <v>0</v>
      </c>
      <c r="H66" s="41"/>
      <c r="I66" s="41"/>
    </row>
    <row r="67" spans="1:9" x14ac:dyDescent="0.25">
      <c r="A67" t="s">
        <v>7</v>
      </c>
      <c r="B67">
        <v>17</v>
      </c>
      <c r="C67">
        <v>18.670000000000002</v>
      </c>
      <c r="E67" s="12" t="s">
        <v>4</v>
      </c>
      <c r="F67">
        <f ca="1">IF(AVERAGE(W24:Y24)&lt;$M$22,AVERAGE(W24:Y24),"NA")</f>
        <v>12.476666666666667</v>
      </c>
      <c r="G67" s="41">
        <f t="shared" ref="G67:G98" ca="1" si="16">IF(ISNUMBER(F67)=TRUE,10^((F67-$Q$53)/$Q$52),0)</f>
        <v>368648.58353444515</v>
      </c>
      <c r="H67" s="41"/>
      <c r="I67" s="41"/>
    </row>
    <row r="68" spans="1:9" x14ac:dyDescent="0.25">
      <c r="A68" t="s">
        <v>7</v>
      </c>
      <c r="B68">
        <v>18</v>
      </c>
      <c r="C68">
        <v>17.62</v>
      </c>
      <c r="E68" s="12" t="s">
        <v>6</v>
      </c>
      <c r="F68">
        <f t="shared" ref="F68:F81" ca="1" si="17">IF(AVERAGE(W25:Y25)&lt;$M$22,AVERAGE(W25:Y25),"NA")</f>
        <v>16.923333333333332</v>
      </c>
      <c r="G68" s="41">
        <f t="shared" ca="1" si="16"/>
        <v>25687.424940949648</v>
      </c>
      <c r="H68" s="41"/>
      <c r="I68" s="41"/>
    </row>
    <row r="69" spans="1:9" x14ac:dyDescent="0.25">
      <c r="A69" t="s">
        <v>7</v>
      </c>
      <c r="B69">
        <v>19</v>
      </c>
      <c r="C69">
        <v>17.02</v>
      </c>
      <c r="E69" s="12" t="s">
        <v>8</v>
      </c>
      <c r="F69">
        <f t="shared" ca="1" si="17"/>
        <v>20.616666666666664</v>
      </c>
      <c r="G69" s="41">
        <f t="shared" ca="1" si="16"/>
        <v>2810.7600175138814</v>
      </c>
      <c r="H69" s="41"/>
      <c r="I69" s="41"/>
    </row>
    <row r="70" spans="1:9" x14ac:dyDescent="0.25">
      <c r="A70" t="s">
        <v>7</v>
      </c>
      <c r="B70">
        <v>20</v>
      </c>
      <c r="C70">
        <v>15.91</v>
      </c>
      <c r="E70" s="12" t="s">
        <v>10</v>
      </c>
      <c r="F70">
        <f t="shared" ca="1" si="17"/>
        <v>24.856666666666666</v>
      </c>
      <c r="G70" s="41">
        <f t="shared" ca="1" si="16"/>
        <v>221.66665181918626</v>
      </c>
      <c r="H70" s="41"/>
      <c r="I70" s="41"/>
    </row>
    <row r="71" spans="1:9" x14ac:dyDescent="0.25">
      <c r="A71" t="s">
        <v>7</v>
      </c>
      <c r="B71">
        <v>21</v>
      </c>
      <c r="C71">
        <v>15.22</v>
      </c>
      <c r="E71" s="12" t="s">
        <v>12</v>
      </c>
      <c r="F71">
        <f t="shared" ca="1" si="17"/>
        <v>28.633333333333336</v>
      </c>
      <c r="G71" s="41">
        <f t="shared" ca="1" si="16"/>
        <v>23.073988609313211</v>
      </c>
      <c r="H71" s="41"/>
      <c r="I71" s="41"/>
    </row>
    <row r="72" spans="1:9" x14ac:dyDescent="0.25">
      <c r="A72" t="s">
        <v>7</v>
      </c>
      <c r="B72">
        <v>22</v>
      </c>
      <c r="C72" t="s">
        <v>58</v>
      </c>
      <c r="E72" s="12" t="s">
        <v>14</v>
      </c>
      <c r="F72">
        <f t="shared" ca="1" si="17"/>
        <v>31.183333333333334</v>
      </c>
      <c r="G72" s="41">
        <f t="shared" ca="1" si="16"/>
        <v>5.0082685331834798</v>
      </c>
      <c r="H72" s="41"/>
      <c r="I72" s="41"/>
    </row>
    <row r="73" spans="1:9" ht="15.75" thickBot="1" x14ac:dyDescent="0.3">
      <c r="A73" t="s">
        <v>7</v>
      </c>
      <c r="B73">
        <v>23</v>
      </c>
      <c r="C73" t="s">
        <v>58</v>
      </c>
      <c r="E73" s="35" t="s">
        <v>16</v>
      </c>
      <c r="F73" t="str">
        <f t="shared" ca="1" si="17"/>
        <v>NA</v>
      </c>
      <c r="G73" s="41">
        <f t="shared" ca="1" si="16"/>
        <v>0</v>
      </c>
      <c r="H73" s="41"/>
      <c r="I73" s="41"/>
    </row>
    <row r="74" spans="1:9" ht="15.75" thickBot="1" x14ac:dyDescent="0.3">
      <c r="A74" t="s">
        <v>7</v>
      </c>
      <c r="B74">
        <v>24</v>
      </c>
      <c r="C74" t="s">
        <v>58</v>
      </c>
      <c r="E74" s="37" t="s">
        <v>18</v>
      </c>
      <c r="F74" t="str">
        <f t="shared" ca="1" si="17"/>
        <v>NA</v>
      </c>
      <c r="G74" s="41">
        <f t="shared" ca="1" si="16"/>
        <v>0</v>
      </c>
      <c r="H74" s="41"/>
      <c r="I74" s="41"/>
    </row>
    <row r="75" spans="1:9" x14ac:dyDescent="0.25">
      <c r="A75" t="s">
        <v>9</v>
      </c>
      <c r="B75">
        <v>1</v>
      </c>
      <c r="C75">
        <v>27.47</v>
      </c>
      <c r="E75" s="12">
        <v>1</v>
      </c>
      <c r="F75">
        <f t="shared" ca="1" si="17"/>
        <v>19.426666666666666</v>
      </c>
      <c r="G75" s="41">
        <f t="shared" ca="1" si="16"/>
        <v>5733.592171217475</v>
      </c>
      <c r="H75" s="41">
        <f t="shared" ref="H75:H114" ca="1" si="18">G75*2</f>
        <v>11467.18434243495</v>
      </c>
      <c r="I75" s="41"/>
    </row>
    <row r="76" spans="1:9" x14ac:dyDescent="0.25">
      <c r="A76" t="s">
        <v>9</v>
      </c>
      <c r="B76">
        <v>2</v>
      </c>
      <c r="C76">
        <v>26.74</v>
      </c>
      <c r="E76" s="12">
        <v>2</v>
      </c>
      <c r="F76">
        <f t="shared" ca="1" si="17"/>
        <v>19.12</v>
      </c>
      <c r="G76" s="41">
        <f t="shared" ca="1" si="16"/>
        <v>6889.8926227966549</v>
      </c>
      <c r="H76" s="41">
        <f t="shared" ca="1" si="18"/>
        <v>13779.78524559331</v>
      </c>
      <c r="I76" s="41"/>
    </row>
    <row r="77" spans="1:9" x14ac:dyDescent="0.25">
      <c r="A77" t="s">
        <v>9</v>
      </c>
      <c r="B77">
        <v>3</v>
      </c>
      <c r="C77">
        <v>26.03</v>
      </c>
      <c r="E77" s="12">
        <v>3</v>
      </c>
      <c r="F77">
        <f t="shared" ca="1" si="17"/>
        <v>22.463333333333335</v>
      </c>
      <c r="G77" s="41">
        <f t="shared" ca="1" si="16"/>
        <v>929.7696500246567</v>
      </c>
      <c r="H77" s="41">
        <f t="shared" ca="1" si="18"/>
        <v>1859.5393000493134</v>
      </c>
      <c r="I77" s="41"/>
    </row>
    <row r="78" spans="1:9" x14ac:dyDescent="0.25">
      <c r="A78" t="s">
        <v>9</v>
      </c>
      <c r="B78">
        <v>4</v>
      </c>
      <c r="C78" t="s">
        <v>58</v>
      </c>
      <c r="E78" s="12">
        <v>4</v>
      </c>
      <c r="F78">
        <f t="shared" ca="1" si="17"/>
        <v>19.003333333333334</v>
      </c>
      <c r="G78" s="41">
        <f t="shared" ca="1" si="16"/>
        <v>7388.6601638946531</v>
      </c>
      <c r="H78" s="41">
        <f t="shared" ca="1" si="18"/>
        <v>14777.320327789306</v>
      </c>
      <c r="I78" s="41"/>
    </row>
    <row r="79" spans="1:9" x14ac:dyDescent="0.25">
      <c r="A79" t="s">
        <v>9</v>
      </c>
      <c r="B79">
        <v>5</v>
      </c>
      <c r="C79">
        <v>32.159999999999997</v>
      </c>
      <c r="E79" s="12">
        <v>5</v>
      </c>
      <c r="F79">
        <f t="shared" ca="1" si="17"/>
        <v>19.006666666666664</v>
      </c>
      <c r="G79" s="41">
        <f t="shared" ca="1" si="16"/>
        <v>7373.9205935812415</v>
      </c>
      <c r="H79" s="41">
        <f t="shared" ca="1" si="18"/>
        <v>14747.841187162483</v>
      </c>
      <c r="I79" s="41"/>
    </row>
    <row r="80" spans="1:9" x14ac:dyDescent="0.25">
      <c r="A80" t="s">
        <v>9</v>
      </c>
      <c r="B80">
        <v>6</v>
      </c>
      <c r="C80">
        <v>29.3</v>
      </c>
      <c r="E80" s="12">
        <v>6</v>
      </c>
      <c r="F80">
        <f t="shared" ca="1" si="17"/>
        <v>19.61</v>
      </c>
      <c r="G80" s="41">
        <f t="shared" ca="1" si="16"/>
        <v>5137.2281359706785</v>
      </c>
      <c r="H80" s="41">
        <f t="shared" ca="1" si="18"/>
        <v>10274.456271941357</v>
      </c>
      <c r="I80" s="41"/>
    </row>
    <row r="81" spans="1:9" x14ac:dyDescent="0.25">
      <c r="A81" t="s">
        <v>9</v>
      </c>
      <c r="B81">
        <v>7</v>
      </c>
      <c r="C81">
        <v>32.74</v>
      </c>
      <c r="E81" s="12">
        <v>7</v>
      </c>
      <c r="F81">
        <f t="shared" ca="1" si="17"/>
        <v>18.433333333333334</v>
      </c>
      <c r="G81" s="41">
        <f t="shared" ca="1" si="16"/>
        <v>10395.920321767722</v>
      </c>
      <c r="H81" s="41">
        <f t="shared" ca="1" si="18"/>
        <v>20791.840643535445</v>
      </c>
      <c r="I81" s="41"/>
    </row>
    <row r="82" spans="1:9" x14ac:dyDescent="0.25">
      <c r="A82" t="s">
        <v>9</v>
      </c>
      <c r="B82">
        <v>8</v>
      </c>
      <c r="C82">
        <v>28.79</v>
      </c>
      <c r="E82" s="12">
        <v>8</v>
      </c>
      <c r="F82">
        <f ca="1">IF(AVERAGE(W39:Y39)&lt;$M$22,AVERAGE(W39:Y39),"NA")</f>
        <v>19.266666666666666</v>
      </c>
      <c r="G82" s="41">
        <f t="shared" ca="1" si="16"/>
        <v>6310.3594297991267</v>
      </c>
      <c r="H82" s="41">
        <f t="shared" ca="1" si="18"/>
        <v>12620.718859598253</v>
      </c>
      <c r="I82" s="41"/>
    </row>
    <row r="83" spans="1:9" x14ac:dyDescent="0.25">
      <c r="A83" t="s">
        <v>9</v>
      </c>
      <c r="B83">
        <v>9</v>
      </c>
      <c r="C83">
        <v>25.19</v>
      </c>
      <c r="E83" s="12">
        <v>9</v>
      </c>
      <c r="F83">
        <f ca="1">IF(AVERAGE(Z24:AB24)&lt;$M$22,AVERAGE(Z24:AB24),"NA")</f>
        <v>17.426666666666666</v>
      </c>
      <c r="G83" s="41">
        <f t="shared" ca="1" si="16"/>
        <v>19000.631161507845</v>
      </c>
      <c r="H83" s="41">
        <f t="shared" ca="1" si="18"/>
        <v>38001.26232301569</v>
      </c>
      <c r="I83" s="41"/>
    </row>
    <row r="84" spans="1:9" x14ac:dyDescent="0.25">
      <c r="A84" t="s">
        <v>9</v>
      </c>
      <c r="B84">
        <v>10</v>
      </c>
      <c r="C84" t="s">
        <v>58</v>
      </c>
      <c r="E84" s="12">
        <v>10</v>
      </c>
      <c r="F84">
        <f t="shared" ref="F84:F98" ca="1" si="19">IF(AVERAGE(Z25:AB25)&lt;$M$22,AVERAGE(Z25:AB25),"NA")</f>
        <v>19.796666666666667</v>
      </c>
      <c r="G84" s="41">
        <f t="shared" ca="1" si="16"/>
        <v>4593.711018443506</v>
      </c>
      <c r="H84" s="41">
        <f t="shared" ca="1" si="18"/>
        <v>9187.4220368870119</v>
      </c>
      <c r="I84" s="41"/>
    </row>
    <row r="85" spans="1:9" x14ac:dyDescent="0.25">
      <c r="A85" t="s">
        <v>9</v>
      </c>
      <c r="B85">
        <v>11</v>
      </c>
      <c r="C85" t="s">
        <v>58</v>
      </c>
      <c r="E85" s="12">
        <v>11</v>
      </c>
      <c r="F85">
        <f t="shared" ca="1" si="19"/>
        <v>19.153333333333336</v>
      </c>
      <c r="G85" s="41">
        <f t="shared" ca="1" si="16"/>
        <v>6753.6740991193301</v>
      </c>
      <c r="H85" s="41">
        <f t="shared" ca="1" si="18"/>
        <v>13507.34819823866</v>
      </c>
      <c r="I85" s="41"/>
    </row>
    <row r="86" spans="1:9" x14ac:dyDescent="0.25">
      <c r="A86" t="s">
        <v>9</v>
      </c>
      <c r="B86">
        <v>12</v>
      </c>
      <c r="C86" t="s">
        <v>58</v>
      </c>
      <c r="E86" s="12">
        <v>12</v>
      </c>
      <c r="F86">
        <f t="shared" ca="1" si="19"/>
        <v>18.286666666666665</v>
      </c>
      <c r="G86" s="41">
        <f t="shared" ca="1" si="16"/>
        <v>11350.664812195897</v>
      </c>
      <c r="H86" s="41">
        <f t="shared" ca="1" si="18"/>
        <v>22701.329624391794</v>
      </c>
      <c r="I86" s="41"/>
    </row>
    <row r="87" spans="1:9" x14ac:dyDescent="0.25">
      <c r="A87" t="s">
        <v>9</v>
      </c>
      <c r="B87">
        <v>13</v>
      </c>
      <c r="C87">
        <v>25.59</v>
      </c>
      <c r="E87" s="12">
        <v>13</v>
      </c>
      <c r="F87">
        <f t="shared" ca="1" si="19"/>
        <v>17.453333333333333</v>
      </c>
      <c r="G87" s="41">
        <f t="shared" ca="1" si="16"/>
        <v>18699.50647017857</v>
      </c>
      <c r="H87" s="41">
        <f t="shared" ca="1" si="18"/>
        <v>37399.012940357141</v>
      </c>
      <c r="I87" s="41"/>
    </row>
    <row r="88" spans="1:9" x14ac:dyDescent="0.25">
      <c r="A88" t="s">
        <v>9</v>
      </c>
      <c r="B88">
        <v>14</v>
      </c>
      <c r="C88">
        <v>24.87</v>
      </c>
      <c r="E88" s="12">
        <v>14</v>
      </c>
      <c r="F88">
        <f t="shared" ca="1" si="19"/>
        <v>22.133333333333336</v>
      </c>
      <c r="G88" s="41">
        <f t="shared" ca="1" si="16"/>
        <v>1133.0045878202793</v>
      </c>
      <c r="H88" s="41">
        <f t="shared" ca="1" si="18"/>
        <v>2266.0091756405586</v>
      </c>
      <c r="I88" s="41"/>
    </row>
    <row r="89" spans="1:9" x14ac:dyDescent="0.25">
      <c r="A89" t="s">
        <v>9</v>
      </c>
      <c r="B89">
        <v>15</v>
      </c>
      <c r="C89">
        <v>24.11</v>
      </c>
      <c r="E89" s="12">
        <v>15</v>
      </c>
      <c r="F89">
        <f t="shared" ca="1" si="19"/>
        <v>17.13</v>
      </c>
      <c r="G89" s="41">
        <f t="shared" ca="1" si="16"/>
        <v>22696.138683823134</v>
      </c>
      <c r="H89" s="41">
        <f t="shared" ca="1" si="18"/>
        <v>45392.277367646268</v>
      </c>
      <c r="I89" s="41"/>
    </row>
    <row r="90" spans="1:9" x14ac:dyDescent="0.25">
      <c r="A90" t="s">
        <v>9</v>
      </c>
      <c r="B90">
        <v>16</v>
      </c>
      <c r="C90">
        <v>20.13</v>
      </c>
      <c r="E90" s="34">
        <v>16</v>
      </c>
      <c r="F90">
        <f t="shared" ca="1" si="19"/>
        <v>17.040000000000003</v>
      </c>
      <c r="G90" s="41">
        <f t="shared" ca="1" si="16"/>
        <v>23953.409099005203</v>
      </c>
      <c r="H90" s="41">
        <f t="shared" ca="1" si="18"/>
        <v>47906.818198010405</v>
      </c>
      <c r="I90" s="41"/>
    </row>
    <row r="91" spans="1:9" x14ac:dyDescent="0.25">
      <c r="A91" t="s">
        <v>9</v>
      </c>
      <c r="B91">
        <v>17</v>
      </c>
      <c r="C91">
        <v>18.100000000000001</v>
      </c>
      <c r="E91" s="12">
        <v>17</v>
      </c>
      <c r="F91">
        <f t="shared" ca="1" si="19"/>
        <v>16.636666666666667</v>
      </c>
      <c r="G91" s="41">
        <f t="shared" ca="1" si="16"/>
        <v>30500.208839945066</v>
      </c>
      <c r="H91" s="41">
        <f t="shared" ca="1" si="18"/>
        <v>61000.417679890132</v>
      </c>
      <c r="I91" s="41"/>
    </row>
    <row r="92" spans="1:9" x14ac:dyDescent="0.25">
      <c r="A92" t="s">
        <v>9</v>
      </c>
      <c r="B92">
        <v>18</v>
      </c>
      <c r="C92">
        <v>16.63</v>
      </c>
      <c r="E92" s="12">
        <v>18</v>
      </c>
      <c r="F92">
        <f t="shared" ca="1" si="19"/>
        <v>17.436666666666667</v>
      </c>
      <c r="G92" s="41">
        <f t="shared" ca="1" si="16"/>
        <v>18887.145300910852</v>
      </c>
      <c r="H92" s="41">
        <f t="shared" ca="1" si="18"/>
        <v>37774.290601821704</v>
      </c>
      <c r="I92" s="41"/>
    </row>
    <row r="93" spans="1:9" x14ac:dyDescent="0.25">
      <c r="A93" t="s">
        <v>9</v>
      </c>
      <c r="B93">
        <v>19</v>
      </c>
      <c r="C93">
        <v>17.239999999999998</v>
      </c>
      <c r="E93" s="12">
        <v>19</v>
      </c>
      <c r="F93">
        <f t="shared" ca="1" si="19"/>
        <v>19.430000000000003</v>
      </c>
      <c r="G93" s="41">
        <f t="shared" ca="1" si="16"/>
        <v>5722.1542808447111</v>
      </c>
      <c r="H93" s="41">
        <f t="shared" ca="1" si="18"/>
        <v>11444.308561689422</v>
      </c>
      <c r="I93" s="41"/>
    </row>
    <row r="94" spans="1:9" x14ac:dyDescent="0.25">
      <c r="A94" t="s">
        <v>9</v>
      </c>
      <c r="B94">
        <v>20</v>
      </c>
      <c r="C94">
        <v>15.55</v>
      </c>
      <c r="E94" s="12">
        <v>20</v>
      </c>
      <c r="F94">
        <f t="shared" ca="1" si="19"/>
        <v>18.07</v>
      </c>
      <c r="G94" s="41">
        <f t="shared" ca="1" si="16"/>
        <v>12923.840778070895</v>
      </c>
      <c r="H94" s="41">
        <f t="shared" ca="1" si="18"/>
        <v>25847.68155614179</v>
      </c>
      <c r="I94" s="41"/>
    </row>
    <row r="95" spans="1:9" x14ac:dyDescent="0.25">
      <c r="A95" t="s">
        <v>9</v>
      </c>
      <c r="B95">
        <v>21</v>
      </c>
      <c r="C95">
        <v>15.21</v>
      </c>
      <c r="E95" s="12">
        <v>21</v>
      </c>
      <c r="F95">
        <f t="shared" ca="1" si="19"/>
        <v>17.243333333333332</v>
      </c>
      <c r="G95" s="41">
        <f t="shared" ca="1" si="16"/>
        <v>21206.352373764577</v>
      </c>
      <c r="H95" s="41">
        <f t="shared" ca="1" si="18"/>
        <v>42412.704747529155</v>
      </c>
      <c r="I95" s="41"/>
    </row>
    <row r="96" spans="1:9" x14ac:dyDescent="0.25">
      <c r="A96" t="s">
        <v>9</v>
      </c>
      <c r="B96">
        <v>22</v>
      </c>
      <c r="C96" t="s">
        <v>58</v>
      </c>
      <c r="E96" s="12">
        <v>22</v>
      </c>
      <c r="F96">
        <f t="shared" ca="1" si="19"/>
        <v>16.056666666666665</v>
      </c>
      <c r="G96" s="41">
        <f t="shared" ca="1" si="16"/>
        <v>43171.960345433334</v>
      </c>
      <c r="H96" s="41">
        <f t="shared" ca="1" si="18"/>
        <v>86343.920690866667</v>
      </c>
      <c r="I96" s="41"/>
    </row>
    <row r="97" spans="1:9" x14ac:dyDescent="0.25">
      <c r="A97" t="s">
        <v>9</v>
      </c>
      <c r="B97">
        <v>23</v>
      </c>
      <c r="C97" t="s">
        <v>58</v>
      </c>
      <c r="E97" s="12">
        <v>23</v>
      </c>
      <c r="F97">
        <f t="shared" ca="1" si="19"/>
        <v>15.68</v>
      </c>
      <c r="G97" s="41">
        <f t="shared" ca="1" si="16"/>
        <v>54100.261910770911</v>
      </c>
      <c r="H97" s="41">
        <f t="shared" ca="1" si="18"/>
        <v>108200.52382154182</v>
      </c>
      <c r="I97" s="41"/>
    </row>
    <row r="98" spans="1:9" x14ac:dyDescent="0.25">
      <c r="A98" t="s">
        <v>9</v>
      </c>
      <c r="B98">
        <v>24</v>
      </c>
      <c r="C98" t="s">
        <v>58</v>
      </c>
      <c r="E98" s="12">
        <v>24</v>
      </c>
      <c r="F98">
        <f t="shared" ca="1" si="19"/>
        <v>16.41</v>
      </c>
      <c r="G98" s="41">
        <f t="shared" ca="1" si="16"/>
        <v>34936.131934406221</v>
      </c>
      <c r="H98" s="41">
        <f t="shared" ca="1" si="18"/>
        <v>69872.263868812443</v>
      </c>
      <c r="I98" s="41"/>
    </row>
    <row r="99" spans="1:9" x14ac:dyDescent="0.25">
      <c r="A99" t="s">
        <v>11</v>
      </c>
      <c r="B99">
        <v>1</v>
      </c>
      <c r="C99">
        <v>33.42</v>
      </c>
      <c r="E99" s="12">
        <v>25</v>
      </c>
      <c r="F99">
        <f ca="1">IF(AVERAGE(AC24:AE24)&lt;$M$22,AVERAGE(AC24:AE24),"NA")</f>
        <v>15.563333333333333</v>
      </c>
      <c r="G99" s="41">
        <f t="shared" ref="G99:G130" ca="1" si="20">IF(ISNUMBER(F99)=TRUE,10^((F99-$Q$53)/$Q$52),0)</f>
        <v>58016.64436885342</v>
      </c>
      <c r="H99" s="41">
        <f t="shared" ca="1" si="18"/>
        <v>116033.28873770684</v>
      </c>
      <c r="I99" s="41"/>
    </row>
    <row r="100" spans="1:9" x14ac:dyDescent="0.25">
      <c r="A100" t="s">
        <v>11</v>
      </c>
      <c r="B100">
        <v>2</v>
      </c>
      <c r="C100">
        <v>31.06</v>
      </c>
      <c r="E100" s="12">
        <v>26</v>
      </c>
      <c r="F100">
        <f t="shared" ref="F100:F114" ca="1" si="21">IF(AVERAGE(AC25:AE25)&lt;$M$22,AVERAGE(AC25:AE25),"NA")</f>
        <v>16.976666666666663</v>
      </c>
      <c r="G100" s="41">
        <f t="shared" ca="1" si="20"/>
        <v>24879.680796074783</v>
      </c>
      <c r="H100" s="41">
        <f t="shared" ca="1" si="18"/>
        <v>49759.361592149566</v>
      </c>
      <c r="I100" s="41"/>
    </row>
    <row r="101" spans="1:9" x14ac:dyDescent="0.25">
      <c r="A101" t="s">
        <v>11</v>
      </c>
      <c r="B101">
        <v>3</v>
      </c>
      <c r="C101">
        <v>29.86</v>
      </c>
      <c r="E101" s="12">
        <v>27</v>
      </c>
      <c r="F101">
        <f t="shared" ca="1" si="21"/>
        <v>16.05</v>
      </c>
      <c r="G101" s="41">
        <f t="shared" ca="1" si="20"/>
        <v>43344.72383434575</v>
      </c>
      <c r="H101" s="41">
        <f t="shared" ca="1" si="18"/>
        <v>86689.4476686915</v>
      </c>
      <c r="I101" s="41"/>
    </row>
    <row r="102" spans="1:9" x14ac:dyDescent="0.25">
      <c r="A102" t="s">
        <v>11</v>
      </c>
      <c r="B102">
        <v>4</v>
      </c>
      <c r="C102" t="s">
        <v>58</v>
      </c>
      <c r="E102" s="12">
        <v>28</v>
      </c>
      <c r="F102">
        <f t="shared" ca="1" si="21"/>
        <v>16</v>
      </c>
      <c r="G102" s="41">
        <f t="shared" ca="1" si="20"/>
        <v>44662.679121403133</v>
      </c>
      <c r="H102" s="41">
        <f t="shared" ca="1" si="18"/>
        <v>89325.358242806265</v>
      </c>
      <c r="I102" s="41"/>
    </row>
    <row r="103" spans="1:9" x14ac:dyDescent="0.25">
      <c r="A103" t="s">
        <v>11</v>
      </c>
      <c r="B103">
        <v>5</v>
      </c>
      <c r="C103" t="s">
        <v>58</v>
      </c>
      <c r="E103" s="12">
        <v>29</v>
      </c>
      <c r="F103">
        <f t="shared" ca="1" si="21"/>
        <v>16.323333333333334</v>
      </c>
      <c r="G103" s="41">
        <f t="shared" ca="1" si="20"/>
        <v>36797.891872306165</v>
      </c>
      <c r="H103" s="41">
        <f t="shared" ca="1" si="18"/>
        <v>73595.78374461233</v>
      </c>
      <c r="I103" s="41"/>
    </row>
    <row r="104" spans="1:9" x14ac:dyDescent="0.25">
      <c r="A104" t="s">
        <v>11</v>
      </c>
      <c r="B104">
        <v>6</v>
      </c>
      <c r="C104">
        <v>39.24</v>
      </c>
      <c r="E104" s="12">
        <v>30</v>
      </c>
      <c r="F104">
        <f t="shared" ca="1" si="21"/>
        <v>16.676666666666666</v>
      </c>
      <c r="G104" s="41">
        <f t="shared" ca="1" si="20"/>
        <v>29778.031738021215</v>
      </c>
      <c r="H104" s="41">
        <f t="shared" ca="1" si="18"/>
        <v>59556.063476042429</v>
      </c>
      <c r="I104" s="41"/>
    </row>
    <row r="105" spans="1:9" x14ac:dyDescent="0.25">
      <c r="A105" t="s">
        <v>11</v>
      </c>
      <c r="B105">
        <v>7</v>
      </c>
      <c r="C105">
        <v>35.090000000000003</v>
      </c>
      <c r="E105" s="12">
        <v>31</v>
      </c>
      <c r="F105">
        <f t="shared" ca="1" si="21"/>
        <v>15.976666666666668</v>
      </c>
      <c r="G105" s="41">
        <f t="shared" ca="1" si="20"/>
        <v>45291.365929139392</v>
      </c>
      <c r="H105" s="41">
        <f t="shared" ca="1" si="18"/>
        <v>90582.731858278785</v>
      </c>
      <c r="I105" s="41"/>
    </row>
    <row r="106" spans="1:9" x14ac:dyDescent="0.25">
      <c r="A106" t="s">
        <v>11</v>
      </c>
      <c r="B106">
        <v>8</v>
      </c>
      <c r="C106">
        <v>31.97</v>
      </c>
      <c r="E106" s="12">
        <v>32</v>
      </c>
      <c r="F106">
        <f t="shared" ca="1" si="21"/>
        <v>17.696666666666665</v>
      </c>
      <c r="G106" s="41">
        <f t="shared" ca="1" si="20"/>
        <v>16162.99957926523</v>
      </c>
      <c r="H106" s="41">
        <f t="shared" ca="1" si="18"/>
        <v>32325.99915853046</v>
      </c>
      <c r="I106" s="41"/>
    </row>
    <row r="107" spans="1:9" x14ac:dyDescent="0.25">
      <c r="A107" t="s">
        <v>11</v>
      </c>
      <c r="B107">
        <v>9</v>
      </c>
      <c r="C107">
        <v>29.91</v>
      </c>
      <c r="E107" s="12">
        <v>33</v>
      </c>
      <c r="F107">
        <f t="shared" ca="1" si="21"/>
        <v>16.983333333333334</v>
      </c>
      <c r="G107" s="41">
        <f t="shared" ca="1" si="20"/>
        <v>24780.515313470951</v>
      </c>
      <c r="H107" s="41">
        <f t="shared" ca="1" si="18"/>
        <v>49561.030626941902</v>
      </c>
      <c r="I107" s="41"/>
    </row>
    <row r="108" spans="1:9" x14ac:dyDescent="0.25">
      <c r="A108" t="s">
        <v>11</v>
      </c>
      <c r="B108">
        <v>10</v>
      </c>
      <c r="C108" t="s">
        <v>58</v>
      </c>
      <c r="E108" s="12">
        <v>34</v>
      </c>
      <c r="F108">
        <f t="shared" ca="1" si="21"/>
        <v>15.573333333333332</v>
      </c>
      <c r="G108" s="41">
        <f t="shared" ca="1" si="20"/>
        <v>57670.125942218976</v>
      </c>
      <c r="H108" s="41">
        <f t="shared" ca="1" si="18"/>
        <v>115340.25188443795</v>
      </c>
      <c r="I108" s="41"/>
    </row>
    <row r="109" spans="1:9" x14ac:dyDescent="0.25">
      <c r="A109" t="s">
        <v>11</v>
      </c>
      <c r="B109">
        <v>11</v>
      </c>
      <c r="C109" t="s">
        <v>58</v>
      </c>
      <c r="E109" s="12">
        <v>35</v>
      </c>
      <c r="F109">
        <f t="shared" ca="1" si="21"/>
        <v>20.103333333333332</v>
      </c>
      <c r="G109" s="41">
        <f t="shared" ca="1" si="20"/>
        <v>3822.7686517256889</v>
      </c>
      <c r="H109" s="41">
        <f t="shared" ca="1" si="18"/>
        <v>7645.5373034513777</v>
      </c>
      <c r="I109" s="41"/>
    </row>
    <row r="110" spans="1:9" x14ac:dyDescent="0.25">
      <c r="A110" t="s">
        <v>11</v>
      </c>
      <c r="B110">
        <v>12</v>
      </c>
      <c r="C110" t="s">
        <v>58</v>
      </c>
      <c r="E110" s="12">
        <v>36</v>
      </c>
      <c r="F110">
        <f t="shared" ca="1" si="21"/>
        <v>17.093333333333334</v>
      </c>
      <c r="G110" s="41">
        <f t="shared" ca="1" si="20"/>
        <v>23200.191289357426</v>
      </c>
      <c r="H110" s="41">
        <f t="shared" ca="1" si="18"/>
        <v>46400.382578714853</v>
      </c>
      <c r="I110" s="41"/>
    </row>
    <row r="111" spans="1:9" x14ac:dyDescent="0.25">
      <c r="A111" t="s">
        <v>11</v>
      </c>
      <c r="B111">
        <v>13</v>
      </c>
      <c r="C111">
        <v>28.74</v>
      </c>
      <c r="E111" s="12">
        <v>37</v>
      </c>
      <c r="F111">
        <f t="shared" ca="1" si="21"/>
        <v>16.190000000000001</v>
      </c>
      <c r="G111" s="41">
        <f t="shared" ca="1" si="20"/>
        <v>39857.711031953972</v>
      </c>
      <c r="H111" s="41">
        <f t="shared" ca="1" si="18"/>
        <v>79715.422063907943</v>
      </c>
      <c r="I111" s="41"/>
    </row>
    <row r="112" spans="1:9" x14ac:dyDescent="0.25">
      <c r="A112" t="s">
        <v>11</v>
      </c>
      <c r="B112">
        <v>14</v>
      </c>
      <c r="C112">
        <v>28.63</v>
      </c>
      <c r="E112" s="12">
        <v>38</v>
      </c>
      <c r="F112">
        <f t="shared" ca="1" si="21"/>
        <v>19.953333333333333</v>
      </c>
      <c r="G112" s="41">
        <f t="shared" ca="1" si="20"/>
        <v>4182.1885448209514</v>
      </c>
      <c r="H112" s="41">
        <f t="shared" ca="1" si="18"/>
        <v>8364.3770896419028</v>
      </c>
      <c r="I112" s="41"/>
    </row>
    <row r="113" spans="1:9" x14ac:dyDescent="0.25">
      <c r="A113" t="s">
        <v>11</v>
      </c>
      <c r="B113">
        <v>15</v>
      </c>
      <c r="C113">
        <v>28.53</v>
      </c>
      <c r="E113" s="12">
        <v>39</v>
      </c>
      <c r="F113">
        <f t="shared" ca="1" si="21"/>
        <v>18.183333333333334</v>
      </c>
      <c r="G113" s="41">
        <f t="shared" ca="1" si="20"/>
        <v>12075.513169010686</v>
      </c>
      <c r="H113" s="41">
        <f t="shared" ca="1" si="18"/>
        <v>24151.026338021373</v>
      </c>
      <c r="I113" s="41"/>
    </row>
    <row r="114" spans="1:9" x14ac:dyDescent="0.25">
      <c r="A114" t="s">
        <v>11</v>
      </c>
      <c r="B114">
        <v>16</v>
      </c>
      <c r="C114">
        <v>19.27</v>
      </c>
      <c r="E114" s="12">
        <v>40</v>
      </c>
      <c r="F114">
        <f t="shared" ca="1" si="21"/>
        <v>18.243333333333336</v>
      </c>
      <c r="G114" s="41">
        <f t="shared" ca="1" si="20"/>
        <v>11649.180082884022</v>
      </c>
      <c r="H114" s="41">
        <f t="shared" ca="1" si="18"/>
        <v>23298.360165768045</v>
      </c>
      <c r="I114" s="41"/>
    </row>
    <row r="115" spans="1:9" x14ac:dyDescent="0.25">
      <c r="A115" t="s">
        <v>11</v>
      </c>
      <c r="B115">
        <v>17</v>
      </c>
      <c r="C115">
        <v>17.149999999999999</v>
      </c>
      <c r="E115" s="12"/>
      <c r="F115" t="e">
        <f ca="1">IF(AVERAGE(AF24:AH24)&lt;$M$22,AVERAGE(AF24:AH24),"NA")</f>
        <v>#DIV/0!</v>
      </c>
      <c r="G115" s="41">
        <f t="shared" ca="1" si="20"/>
        <v>0</v>
      </c>
      <c r="H115" s="41"/>
      <c r="I115" s="41"/>
    </row>
    <row r="116" spans="1:9" x14ac:dyDescent="0.25">
      <c r="A116" t="s">
        <v>11</v>
      </c>
      <c r="B116">
        <v>18</v>
      </c>
      <c r="C116">
        <v>15.94</v>
      </c>
      <c r="E116" s="12"/>
      <c r="F116" t="e">
        <f t="shared" ref="F116:F129" ca="1" si="22">IF(AVERAGE(AF25:AH25)&lt;$M$22,AVERAGE(AF25:AH25),"NA")</f>
        <v>#DIV/0!</v>
      </c>
      <c r="G116" s="41">
        <f t="shared" ca="1" si="20"/>
        <v>0</v>
      </c>
      <c r="H116" s="41"/>
      <c r="I116" s="41"/>
    </row>
    <row r="117" spans="1:9" x14ac:dyDescent="0.25">
      <c r="A117" t="s">
        <v>11</v>
      </c>
      <c r="B117">
        <v>19</v>
      </c>
      <c r="C117">
        <v>17.75</v>
      </c>
      <c r="E117" s="12"/>
      <c r="F117" t="e">
        <f t="shared" ca="1" si="22"/>
        <v>#DIV/0!</v>
      </c>
      <c r="G117" s="41">
        <f t="shared" ca="1" si="20"/>
        <v>0</v>
      </c>
      <c r="H117" s="41"/>
      <c r="I117" s="41"/>
    </row>
    <row r="118" spans="1:9" x14ac:dyDescent="0.25">
      <c r="A118" t="s">
        <v>11</v>
      </c>
      <c r="B118">
        <v>20</v>
      </c>
      <c r="C118">
        <v>16.18</v>
      </c>
      <c r="E118" s="12"/>
      <c r="F118" t="e">
        <f t="shared" ca="1" si="22"/>
        <v>#DIV/0!</v>
      </c>
      <c r="G118" s="41">
        <f t="shared" ca="1" si="20"/>
        <v>0</v>
      </c>
      <c r="H118" s="41"/>
      <c r="I118" s="41"/>
    </row>
    <row r="119" spans="1:9" x14ac:dyDescent="0.25">
      <c r="A119" t="s">
        <v>11</v>
      </c>
      <c r="B119">
        <v>21</v>
      </c>
      <c r="C119">
        <v>15.04</v>
      </c>
      <c r="E119" s="12"/>
      <c r="F119" t="e">
        <f t="shared" ca="1" si="22"/>
        <v>#DIV/0!</v>
      </c>
      <c r="G119" s="41">
        <f t="shared" ca="1" si="20"/>
        <v>0</v>
      </c>
      <c r="H119" s="41"/>
      <c r="I119" s="41"/>
    </row>
    <row r="120" spans="1:9" x14ac:dyDescent="0.25">
      <c r="A120" t="s">
        <v>11</v>
      </c>
      <c r="B120">
        <v>22</v>
      </c>
      <c r="C120" t="s">
        <v>58</v>
      </c>
      <c r="E120" s="12"/>
      <c r="F120" t="e">
        <f t="shared" ca="1" si="22"/>
        <v>#DIV/0!</v>
      </c>
      <c r="G120" s="41">
        <f t="shared" ca="1" si="20"/>
        <v>0</v>
      </c>
      <c r="H120" s="41"/>
      <c r="I120" s="41"/>
    </row>
    <row r="121" spans="1:9" x14ac:dyDescent="0.25">
      <c r="A121" t="s">
        <v>11</v>
      </c>
      <c r="B121">
        <v>23</v>
      </c>
      <c r="C121" t="s">
        <v>58</v>
      </c>
      <c r="E121" s="12"/>
      <c r="F121" t="e">
        <f t="shared" ca="1" si="22"/>
        <v>#DIV/0!</v>
      </c>
      <c r="G121" s="41">
        <f t="shared" ca="1" si="20"/>
        <v>0</v>
      </c>
      <c r="H121" s="41"/>
      <c r="I121" s="41"/>
    </row>
    <row r="122" spans="1:9" x14ac:dyDescent="0.25">
      <c r="A122" t="s">
        <v>11</v>
      </c>
      <c r="B122">
        <v>24</v>
      </c>
      <c r="C122" t="s">
        <v>58</v>
      </c>
      <c r="E122" s="12"/>
      <c r="F122" t="e">
        <f t="shared" ca="1" si="22"/>
        <v>#DIV/0!</v>
      </c>
      <c r="G122" s="41">
        <f t="shared" ca="1" si="20"/>
        <v>0</v>
      </c>
      <c r="H122" s="41"/>
      <c r="I122" s="41"/>
    </row>
    <row r="123" spans="1:9" x14ac:dyDescent="0.25">
      <c r="A123" t="s">
        <v>13</v>
      </c>
      <c r="B123">
        <v>1</v>
      </c>
      <c r="C123">
        <v>33.4</v>
      </c>
      <c r="E123" s="12"/>
      <c r="F123" t="e">
        <f t="shared" ca="1" si="22"/>
        <v>#DIV/0!</v>
      </c>
      <c r="G123" s="41">
        <f t="shared" ca="1" si="20"/>
        <v>0</v>
      </c>
      <c r="H123" s="41"/>
      <c r="I123" s="41"/>
    </row>
    <row r="124" spans="1:9" x14ac:dyDescent="0.25">
      <c r="A124" t="s">
        <v>13</v>
      </c>
      <c r="B124">
        <v>2</v>
      </c>
      <c r="C124">
        <v>34.61</v>
      </c>
      <c r="E124" s="12"/>
      <c r="F124" t="e">
        <f t="shared" ca="1" si="22"/>
        <v>#DIV/0!</v>
      </c>
      <c r="G124" s="41">
        <f t="shared" ca="1" si="20"/>
        <v>0</v>
      </c>
      <c r="H124" s="41"/>
      <c r="I124" s="41"/>
    </row>
    <row r="125" spans="1:9" x14ac:dyDescent="0.25">
      <c r="A125" t="s">
        <v>13</v>
      </c>
      <c r="B125">
        <v>3</v>
      </c>
      <c r="C125">
        <v>34.4</v>
      </c>
      <c r="E125" s="12"/>
      <c r="F125" t="e">
        <f t="shared" ca="1" si="22"/>
        <v>#DIV/0!</v>
      </c>
      <c r="G125" s="41">
        <f t="shared" ca="1" si="20"/>
        <v>0</v>
      </c>
      <c r="H125" s="41"/>
      <c r="I125" s="41"/>
    </row>
    <row r="126" spans="1:9" x14ac:dyDescent="0.25">
      <c r="A126" t="s">
        <v>13</v>
      </c>
      <c r="B126">
        <v>4</v>
      </c>
      <c r="C126" t="s">
        <v>58</v>
      </c>
      <c r="E126" s="12"/>
      <c r="F126" t="e">
        <f t="shared" ca="1" si="22"/>
        <v>#DIV/0!</v>
      </c>
      <c r="G126" s="41">
        <f t="shared" ca="1" si="20"/>
        <v>0</v>
      </c>
      <c r="H126" s="41"/>
      <c r="I126" s="41"/>
    </row>
    <row r="127" spans="1:9" x14ac:dyDescent="0.25">
      <c r="A127" t="s">
        <v>13</v>
      </c>
      <c r="B127">
        <v>5</v>
      </c>
      <c r="C127" t="s">
        <v>58</v>
      </c>
      <c r="E127" s="12"/>
      <c r="F127" t="e">
        <f t="shared" ca="1" si="22"/>
        <v>#DIV/0!</v>
      </c>
      <c r="G127" s="41">
        <f t="shared" ca="1" si="20"/>
        <v>0</v>
      </c>
      <c r="H127" s="41"/>
      <c r="I127" s="41"/>
    </row>
    <row r="128" spans="1:9" x14ac:dyDescent="0.25">
      <c r="A128" t="s">
        <v>13</v>
      </c>
      <c r="B128">
        <v>6</v>
      </c>
      <c r="C128" t="s">
        <v>58</v>
      </c>
      <c r="E128" s="12"/>
      <c r="F128" t="e">
        <f t="shared" ca="1" si="22"/>
        <v>#DIV/0!</v>
      </c>
      <c r="G128" s="41">
        <f t="shared" ca="1" si="20"/>
        <v>0</v>
      </c>
      <c r="H128" s="41"/>
      <c r="I128" s="41"/>
    </row>
    <row r="129" spans="1:9" x14ac:dyDescent="0.25">
      <c r="A129" t="s">
        <v>13</v>
      </c>
      <c r="B129">
        <v>7</v>
      </c>
      <c r="C129">
        <v>29.37</v>
      </c>
      <c r="E129" s="12"/>
      <c r="F129" t="e">
        <f t="shared" ca="1" si="22"/>
        <v>#DIV/0!</v>
      </c>
      <c r="G129" s="41">
        <f t="shared" ca="1" si="20"/>
        <v>0</v>
      </c>
      <c r="H129" s="41"/>
      <c r="I129" s="41"/>
    </row>
    <row r="130" spans="1:9" x14ac:dyDescent="0.25">
      <c r="A130" t="s">
        <v>13</v>
      </c>
      <c r="B130">
        <v>8</v>
      </c>
      <c r="C130">
        <v>26.15</v>
      </c>
      <c r="E130" s="12"/>
      <c r="F130" t="e">
        <f ca="1">IF(AVERAGE(AF39:AH39)&lt;$M$22,AVERAGE(AF39:AH39),"NA")</f>
        <v>#DIV/0!</v>
      </c>
      <c r="G130" s="41">
        <f t="shared" ca="1" si="20"/>
        <v>0</v>
      </c>
      <c r="H130" s="41"/>
      <c r="I130" s="41"/>
    </row>
    <row r="131" spans="1:9" x14ac:dyDescent="0.25">
      <c r="A131" t="s">
        <v>13</v>
      </c>
      <c r="B131">
        <v>9</v>
      </c>
      <c r="C131">
        <v>22.64</v>
      </c>
    </row>
    <row r="132" spans="1:9" x14ac:dyDescent="0.25">
      <c r="A132" t="s">
        <v>13</v>
      </c>
      <c r="B132">
        <v>10</v>
      </c>
      <c r="C132" t="s">
        <v>58</v>
      </c>
    </row>
    <row r="133" spans="1:9" x14ac:dyDescent="0.25">
      <c r="A133" t="s">
        <v>13</v>
      </c>
      <c r="B133">
        <v>11</v>
      </c>
      <c r="C133" t="s">
        <v>58</v>
      </c>
    </row>
    <row r="134" spans="1:9" x14ac:dyDescent="0.25">
      <c r="A134" t="s">
        <v>13</v>
      </c>
      <c r="B134">
        <v>12</v>
      </c>
      <c r="C134" t="s">
        <v>58</v>
      </c>
    </row>
    <row r="135" spans="1:9" x14ac:dyDescent="0.25">
      <c r="A135" t="s">
        <v>13</v>
      </c>
      <c r="B135">
        <v>13</v>
      </c>
      <c r="C135">
        <v>30.78</v>
      </c>
    </row>
    <row r="136" spans="1:9" x14ac:dyDescent="0.25">
      <c r="A136" t="s">
        <v>13</v>
      </c>
      <c r="B136">
        <v>14</v>
      </c>
      <c r="C136">
        <v>31.24</v>
      </c>
    </row>
    <row r="137" spans="1:9" x14ac:dyDescent="0.25">
      <c r="A137" t="s">
        <v>13</v>
      </c>
      <c r="B137">
        <v>15</v>
      </c>
      <c r="C137">
        <v>31.53</v>
      </c>
    </row>
    <row r="138" spans="1:9" x14ac:dyDescent="0.25">
      <c r="A138" t="s">
        <v>13</v>
      </c>
      <c r="B138">
        <v>16</v>
      </c>
      <c r="C138">
        <v>24.04</v>
      </c>
    </row>
    <row r="139" spans="1:9" x14ac:dyDescent="0.25">
      <c r="A139" t="s">
        <v>13</v>
      </c>
      <c r="B139">
        <v>17</v>
      </c>
      <c r="C139">
        <v>22.19</v>
      </c>
    </row>
    <row r="140" spans="1:9" x14ac:dyDescent="0.25">
      <c r="A140" t="s">
        <v>13</v>
      </c>
      <c r="B140">
        <v>18</v>
      </c>
      <c r="C140">
        <v>20.170000000000002</v>
      </c>
    </row>
    <row r="141" spans="1:9" x14ac:dyDescent="0.25">
      <c r="A141" t="s">
        <v>13</v>
      </c>
      <c r="B141">
        <v>19</v>
      </c>
      <c r="C141">
        <v>17.989999999999998</v>
      </c>
    </row>
    <row r="142" spans="1:9" x14ac:dyDescent="0.25">
      <c r="A142" t="s">
        <v>13</v>
      </c>
      <c r="B142">
        <v>20</v>
      </c>
      <c r="C142">
        <v>16.27</v>
      </c>
    </row>
    <row r="143" spans="1:9" x14ac:dyDescent="0.25">
      <c r="A143" t="s">
        <v>13</v>
      </c>
      <c r="B143">
        <v>21</v>
      </c>
      <c r="C143">
        <v>15.77</v>
      </c>
    </row>
    <row r="144" spans="1:9" x14ac:dyDescent="0.25">
      <c r="A144" t="s">
        <v>13</v>
      </c>
      <c r="B144">
        <v>22</v>
      </c>
      <c r="C144" t="s">
        <v>58</v>
      </c>
    </row>
    <row r="145" spans="1:3" x14ac:dyDescent="0.25">
      <c r="A145" t="s">
        <v>13</v>
      </c>
      <c r="B145">
        <v>23</v>
      </c>
      <c r="C145" t="s">
        <v>58</v>
      </c>
    </row>
    <row r="146" spans="1:3" x14ac:dyDescent="0.25">
      <c r="A146" t="s">
        <v>13</v>
      </c>
      <c r="B146">
        <v>24</v>
      </c>
      <c r="C146" t="s">
        <v>58</v>
      </c>
    </row>
    <row r="147" spans="1:3" x14ac:dyDescent="0.25">
      <c r="A147" t="s">
        <v>15</v>
      </c>
      <c r="B147">
        <v>1</v>
      </c>
      <c r="C147" t="s">
        <v>58</v>
      </c>
    </row>
    <row r="148" spans="1:3" x14ac:dyDescent="0.25">
      <c r="A148" t="s">
        <v>15</v>
      </c>
      <c r="B148">
        <v>2</v>
      </c>
      <c r="C148" t="s">
        <v>58</v>
      </c>
    </row>
    <row r="149" spans="1:3" x14ac:dyDescent="0.25">
      <c r="A149" t="s">
        <v>15</v>
      </c>
      <c r="B149">
        <v>3</v>
      </c>
      <c r="C149" t="s">
        <v>58</v>
      </c>
    </row>
    <row r="150" spans="1:3" x14ac:dyDescent="0.25">
      <c r="A150" t="s">
        <v>15</v>
      </c>
      <c r="B150">
        <v>4</v>
      </c>
      <c r="C150">
        <v>28.21</v>
      </c>
    </row>
    <row r="151" spans="1:3" x14ac:dyDescent="0.25">
      <c r="A151" t="s">
        <v>15</v>
      </c>
      <c r="B151">
        <v>5</v>
      </c>
      <c r="C151">
        <v>25.12</v>
      </c>
    </row>
    <row r="152" spans="1:3" x14ac:dyDescent="0.25">
      <c r="A152" t="s">
        <v>15</v>
      </c>
      <c r="B152">
        <v>6</v>
      </c>
      <c r="C152">
        <v>22.03</v>
      </c>
    </row>
    <row r="153" spans="1:3" x14ac:dyDescent="0.25">
      <c r="A153" t="s">
        <v>15</v>
      </c>
      <c r="B153">
        <v>7</v>
      </c>
      <c r="C153">
        <v>33.590000000000003</v>
      </c>
    </row>
    <row r="154" spans="1:3" x14ac:dyDescent="0.25">
      <c r="A154" t="s">
        <v>15</v>
      </c>
      <c r="B154">
        <v>8</v>
      </c>
      <c r="C154">
        <v>30.4</v>
      </c>
    </row>
    <row r="155" spans="1:3" x14ac:dyDescent="0.25">
      <c r="A155" t="s">
        <v>15</v>
      </c>
      <c r="B155">
        <v>9</v>
      </c>
      <c r="C155">
        <v>26.82</v>
      </c>
    </row>
    <row r="156" spans="1:3" x14ac:dyDescent="0.25">
      <c r="A156" t="s">
        <v>15</v>
      </c>
      <c r="B156">
        <v>10</v>
      </c>
      <c r="C156">
        <v>22.14</v>
      </c>
    </row>
    <row r="157" spans="1:3" x14ac:dyDescent="0.25">
      <c r="A157" t="s">
        <v>15</v>
      </c>
      <c r="B157">
        <v>11</v>
      </c>
      <c r="C157" t="s">
        <v>58</v>
      </c>
    </row>
    <row r="158" spans="1:3" x14ac:dyDescent="0.25">
      <c r="A158" t="s">
        <v>15</v>
      </c>
      <c r="B158">
        <v>12</v>
      </c>
      <c r="C158" t="s">
        <v>58</v>
      </c>
    </row>
    <row r="159" spans="1:3" x14ac:dyDescent="0.25">
      <c r="A159" t="s">
        <v>15</v>
      </c>
      <c r="B159">
        <v>13</v>
      </c>
      <c r="C159">
        <v>31.99</v>
      </c>
    </row>
    <row r="160" spans="1:3" x14ac:dyDescent="0.25">
      <c r="A160" t="s">
        <v>15</v>
      </c>
      <c r="B160">
        <v>14</v>
      </c>
      <c r="C160">
        <v>32.51</v>
      </c>
    </row>
    <row r="161" spans="1:3" x14ac:dyDescent="0.25">
      <c r="A161" t="s">
        <v>15</v>
      </c>
      <c r="B161">
        <v>15</v>
      </c>
      <c r="C161">
        <v>35.090000000000003</v>
      </c>
    </row>
    <row r="162" spans="1:3" x14ac:dyDescent="0.25">
      <c r="A162" t="s">
        <v>15</v>
      </c>
      <c r="B162">
        <v>16</v>
      </c>
      <c r="C162">
        <v>18.7</v>
      </c>
    </row>
    <row r="163" spans="1:3" x14ac:dyDescent="0.25">
      <c r="A163" t="s">
        <v>15</v>
      </c>
      <c r="B163">
        <v>17</v>
      </c>
      <c r="C163">
        <v>17.07</v>
      </c>
    </row>
    <row r="164" spans="1:3" x14ac:dyDescent="0.25">
      <c r="A164" t="s">
        <v>15</v>
      </c>
      <c r="B164">
        <v>18</v>
      </c>
      <c r="C164">
        <v>15.62</v>
      </c>
    </row>
    <row r="165" spans="1:3" x14ac:dyDescent="0.25">
      <c r="A165" t="s">
        <v>15</v>
      </c>
      <c r="B165">
        <v>19</v>
      </c>
      <c r="C165">
        <v>17.02</v>
      </c>
    </row>
    <row r="166" spans="1:3" x14ac:dyDescent="0.25">
      <c r="A166" t="s">
        <v>15</v>
      </c>
      <c r="B166">
        <v>20</v>
      </c>
      <c r="C166">
        <v>15.57</v>
      </c>
    </row>
    <row r="167" spans="1:3" x14ac:dyDescent="0.25">
      <c r="A167" t="s">
        <v>15</v>
      </c>
      <c r="B167">
        <v>21</v>
      </c>
      <c r="C167">
        <v>15.34</v>
      </c>
    </row>
    <row r="168" spans="1:3" x14ac:dyDescent="0.25">
      <c r="A168" t="s">
        <v>15</v>
      </c>
      <c r="B168">
        <v>22</v>
      </c>
      <c r="C168" t="s">
        <v>58</v>
      </c>
    </row>
    <row r="169" spans="1:3" x14ac:dyDescent="0.25">
      <c r="A169" t="s">
        <v>15</v>
      </c>
      <c r="B169">
        <v>23</v>
      </c>
      <c r="C169" t="s">
        <v>58</v>
      </c>
    </row>
    <row r="170" spans="1:3" x14ac:dyDescent="0.25">
      <c r="A170" t="s">
        <v>15</v>
      </c>
      <c r="B170">
        <v>24</v>
      </c>
      <c r="C170" t="s">
        <v>58</v>
      </c>
    </row>
    <row r="171" spans="1:3" x14ac:dyDescent="0.25">
      <c r="A171" t="s">
        <v>17</v>
      </c>
      <c r="B171">
        <v>1</v>
      </c>
      <c r="C171" t="s">
        <v>58</v>
      </c>
    </row>
    <row r="172" spans="1:3" x14ac:dyDescent="0.25">
      <c r="A172" t="s">
        <v>17</v>
      </c>
      <c r="B172">
        <v>2</v>
      </c>
      <c r="C172" t="s">
        <v>58</v>
      </c>
    </row>
    <row r="173" spans="1:3" x14ac:dyDescent="0.25">
      <c r="A173" t="s">
        <v>17</v>
      </c>
      <c r="B173">
        <v>3</v>
      </c>
      <c r="C173" t="s">
        <v>58</v>
      </c>
    </row>
    <row r="174" spans="1:3" x14ac:dyDescent="0.25">
      <c r="A174" t="s">
        <v>17</v>
      </c>
      <c r="B174">
        <v>4</v>
      </c>
      <c r="C174">
        <v>33.119999999999997</v>
      </c>
    </row>
    <row r="175" spans="1:3" x14ac:dyDescent="0.25">
      <c r="A175" t="s">
        <v>17</v>
      </c>
      <c r="B175">
        <v>5</v>
      </c>
      <c r="C175">
        <v>30.89</v>
      </c>
    </row>
    <row r="176" spans="1:3" x14ac:dyDescent="0.25">
      <c r="A176" t="s">
        <v>17</v>
      </c>
      <c r="B176">
        <v>6</v>
      </c>
      <c r="C176">
        <v>27.36</v>
      </c>
    </row>
    <row r="177" spans="1:3" x14ac:dyDescent="0.25">
      <c r="A177" t="s">
        <v>17</v>
      </c>
      <c r="B177">
        <v>7</v>
      </c>
      <c r="C177">
        <v>33.97</v>
      </c>
    </row>
    <row r="178" spans="1:3" x14ac:dyDescent="0.25">
      <c r="A178" t="s">
        <v>17</v>
      </c>
      <c r="B178">
        <v>8</v>
      </c>
      <c r="C178">
        <v>32.4</v>
      </c>
    </row>
    <row r="179" spans="1:3" x14ac:dyDescent="0.25">
      <c r="A179" t="s">
        <v>17</v>
      </c>
      <c r="B179">
        <v>9</v>
      </c>
      <c r="C179">
        <v>28.47</v>
      </c>
    </row>
    <row r="180" spans="1:3" x14ac:dyDescent="0.25">
      <c r="A180" t="s">
        <v>17</v>
      </c>
      <c r="B180">
        <v>10</v>
      </c>
      <c r="C180" t="s">
        <v>58</v>
      </c>
    </row>
    <row r="181" spans="1:3" x14ac:dyDescent="0.25">
      <c r="A181" t="s">
        <v>17</v>
      </c>
      <c r="B181">
        <v>11</v>
      </c>
      <c r="C181" t="s">
        <v>58</v>
      </c>
    </row>
    <row r="182" spans="1:3" x14ac:dyDescent="0.25">
      <c r="A182" t="s">
        <v>17</v>
      </c>
      <c r="B182">
        <v>12</v>
      </c>
      <c r="C182" t="s">
        <v>58</v>
      </c>
    </row>
    <row r="183" spans="1:3" x14ac:dyDescent="0.25">
      <c r="A183" t="s">
        <v>17</v>
      </c>
      <c r="B183">
        <v>13</v>
      </c>
      <c r="C183">
        <v>32.299999999999997</v>
      </c>
    </row>
    <row r="184" spans="1:3" x14ac:dyDescent="0.25">
      <c r="A184" t="s">
        <v>17</v>
      </c>
      <c r="B184">
        <v>14</v>
      </c>
      <c r="C184">
        <v>32.630000000000003</v>
      </c>
    </row>
    <row r="185" spans="1:3" x14ac:dyDescent="0.25">
      <c r="A185" t="s">
        <v>17</v>
      </c>
      <c r="B185">
        <v>15</v>
      </c>
      <c r="C185">
        <v>34.07</v>
      </c>
    </row>
    <row r="186" spans="1:3" x14ac:dyDescent="0.25">
      <c r="A186" t="s">
        <v>17</v>
      </c>
      <c r="B186">
        <v>16</v>
      </c>
      <c r="C186">
        <v>19.3</v>
      </c>
    </row>
    <row r="187" spans="1:3" x14ac:dyDescent="0.25">
      <c r="A187" t="s">
        <v>17</v>
      </c>
      <c r="B187">
        <v>17</v>
      </c>
      <c r="C187">
        <v>16.32</v>
      </c>
    </row>
    <row r="188" spans="1:3" x14ac:dyDescent="0.25">
      <c r="A188" t="s">
        <v>17</v>
      </c>
      <c r="B188">
        <v>18</v>
      </c>
      <c r="C188">
        <v>15.5</v>
      </c>
    </row>
    <row r="189" spans="1:3" x14ac:dyDescent="0.25">
      <c r="A189" t="s">
        <v>17</v>
      </c>
      <c r="B189">
        <v>19</v>
      </c>
      <c r="C189">
        <v>18.579999999999998</v>
      </c>
    </row>
    <row r="190" spans="1:3" x14ac:dyDescent="0.25">
      <c r="A190" t="s">
        <v>17</v>
      </c>
      <c r="B190">
        <v>20</v>
      </c>
      <c r="C190">
        <v>17.399999999999999</v>
      </c>
    </row>
    <row r="191" spans="1:3" x14ac:dyDescent="0.25">
      <c r="A191" t="s">
        <v>17</v>
      </c>
      <c r="B191">
        <v>21</v>
      </c>
      <c r="C191">
        <v>17.11</v>
      </c>
    </row>
    <row r="192" spans="1:3" x14ac:dyDescent="0.25">
      <c r="A192" t="s">
        <v>17</v>
      </c>
      <c r="B192">
        <v>22</v>
      </c>
      <c r="C192" t="s">
        <v>58</v>
      </c>
    </row>
    <row r="193" spans="1:3" x14ac:dyDescent="0.25">
      <c r="A193" t="s">
        <v>17</v>
      </c>
      <c r="B193">
        <v>23</v>
      </c>
      <c r="C193" t="s">
        <v>58</v>
      </c>
    </row>
    <row r="194" spans="1:3" x14ac:dyDescent="0.25">
      <c r="A194" t="s">
        <v>17</v>
      </c>
      <c r="B194">
        <v>24</v>
      </c>
      <c r="C194" t="s">
        <v>58</v>
      </c>
    </row>
    <row r="195" spans="1:3" x14ac:dyDescent="0.25">
      <c r="A195" t="s">
        <v>19</v>
      </c>
      <c r="B195">
        <v>1</v>
      </c>
      <c r="C195" t="s">
        <v>58</v>
      </c>
    </row>
    <row r="196" spans="1:3" x14ac:dyDescent="0.25">
      <c r="A196" t="s">
        <v>19</v>
      </c>
      <c r="B196">
        <v>2</v>
      </c>
      <c r="C196" t="s">
        <v>58</v>
      </c>
    </row>
    <row r="197" spans="1:3" x14ac:dyDescent="0.25">
      <c r="A197" t="s">
        <v>19</v>
      </c>
      <c r="B197">
        <v>3</v>
      </c>
      <c r="C197" t="s">
        <v>58</v>
      </c>
    </row>
    <row r="198" spans="1:3" x14ac:dyDescent="0.25">
      <c r="A198" t="s">
        <v>19</v>
      </c>
      <c r="B198">
        <v>4</v>
      </c>
      <c r="C198">
        <v>31.69</v>
      </c>
    </row>
    <row r="199" spans="1:3" x14ac:dyDescent="0.25">
      <c r="A199" t="s">
        <v>19</v>
      </c>
      <c r="B199">
        <v>5</v>
      </c>
      <c r="C199">
        <v>32</v>
      </c>
    </row>
    <row r="200" spans="1:3" x14ac:dyDescent="0.25">
      <c r="A200" t="s">
        <v>19</v>
      </c>
      <c r="B200">
        <v>6</v>
      </c>
      <c r="C200">
        <v>26.62</v>
      </c>
    </row>
    <row r="201" spans="1:3" x14ac:dyDescent="0.25">
      <c r="A201" t="s">
        <v>19</v>
      </c>
      <c r="B201">
        <v>7</v>
      </c>
      <c r="C201">
        <v>31.36</v>
      </c>
    </row>
    <row r="202" spans="1:3" x14ac:dyDescent="0.25">
      <c r="A202" t="s">
        <v>19</v>
      </c>
      <c r="B202">
        <v>8</v>
      </c>
      <c r="C202">
        <v>30.19</v>
      </c>
    </row>
    <row r="203" spans="1:3" x14ac:dyDescent="0.25">
      <c r="A203" t="s">
        <v>19</v>
      </c>
      <c r="B203">
        <v>9</v>
      </c>
      <c r="C203">
        <v>27.76</v>
      </c>
    </row>
    <row r="204" spans="1:3" x14ac:dyDescent="0.25">
      <c r="A204" t="s">
        <v>19</v>
      </c>
      <c r="B204">
        <v>10</v>
      </c>
      <c r="C204" t="s">
        <v>58</v>
      </c>
    </row>
    <row r="205" spans="1:3" x14ac:dyDescent="0.25">
      <c r="A205" t="s">
        <v>19</v>
      </c>
      <c r="B205">
        <v>11</v>
      </c>
      <c r="C205" t="s">
        <v>58</v>
      </c>
    </row>
    <row r="206" spans="1:3" x14ac:dyDescent="0.25">
      <c r="A206" t="s">
        <v>19</v>
      </c>
      <c r="B206">
        <v>12</v>
      </c>
      <c r="C206" t="s">
        <v>58</v>
      </c>
    </row>
    <row r="207" spans="1:3" x14ac:dyDescent="0.25">
      <c r="A207" t="s">
        <v>19</v>
      </c>
      <c r="B207">
        <v>13</v>
      </c>
      <c r="C207">
        <v>21.13</v>
      </c>
    </row>
    <row r="208" spans="1:3" x14ac:dyDescent="0.25">
      <c r="A208" t="s">
        <v>19</v>
      </c>
      <c r="B208">
        <v>14</v>
      </c>
      <c r="C208">
        <v>19.399999999999999</v>
      </c>
    </row>
    <row r="209" spans="1:3" x14ac:dyDescent="0.25">
      <c r="A209" t="s">
        <v>19</v>
      </c>
      <c r="B209">
        <v>15</v>
      </c>
      <c r="C209">
        <v>17.75</v>
      </c>
    </row>
    <row r="210" spans="1:3" x14ac:dyDescent="0.25">
      <c r="A210" t="s">
        <v>19</v>
      </c>
      <c r="B210">
        <v>16</v>
      </c>
      <c r="C210">
        <v>17.170000000000002</v>
      </c>
    </row>
    <row r="211" spans="1:3" x14ac:dyDescent="0.25">
      <c r="A211" t="s">
        <v>19</v>
      </c>
      <c r="B211">
        <v>17</v>
      </c>
      <c r="C211">
        <v>16.420000000000002</v>
      </c>
    </row>
    <row r="212" spans="1:3" x14ac:dyDescent="0.25">
      <c r="A212" t="s">
        <v>19</v>
      </c>
      <c r="B212">
        <v>18</v>
      </c>
      <c r="C212">
        <v>16.32</v>
      </c>
    </row>
    <row r="213" spans="1:3" x14ac:dyDescent="0.25">
      <c r="A213" t="s">
        <v>19</v>
      </c>
      <c r="B213">
        <v>19</v>
      </c>
      <c r="C213">
        <v>18.190000000000001</v>
      </c>
    </row>
    <row r="214" spans="1:3" x14ac:dyDescent="0.25">
      <c r="A214" t="s">
        <v>19</v>
      </c>
      <c r="B214">
        <v>20</v>
      </c>
      <c r="C214">
        <v>16.37</v>
      </c>
    </row>
    <row r="215" spans="1:3" x14ac:dyDescent="0.25">
      <c r="A215" t="s">
        <v>19</v>
      </c>
      <c r="B215">
        <v>21</v>
      </c>
      <c r="C215">
        <v>16.39</v>
      </c>
    </row>
    <row r="216" spans="1:3" x14ac:dyDescent="0.25">
      <c r="A216" t="s">
        <v>19</v>
      </c>
      <c r="B216">
        <v>22</v>
      </c>
      <c r="C216" t="s">
        <v>58</v>
      </c>
    </row>
    <row r="217" spans="1:3" x14ac:dyDescent="0.25">
      <c r="A217" t="s">
        <v>19</v>
      </c>
      <c r="B217">
        <v>23</v>
      </c>
      <c r="C217" t="s">
        <v>58</v>
      </c>
    </row>
    <row r="218" spans="1:3" x14ac:dyDescent="0.25">
      <c r="A218" t="s">
        <v>19</v>
      </c>
      <c r="B218">
        <v>24</v>
      </c>
      <c r="C218" t="s">
        <v>58</v>
      </c>
    </row>
    <row r="219" spans="1:3" x14ac:dyDescent="0.25">
      <c r="A219" t="s">
        <v>20</v>
      </c>
      <c r="B219">
        <v>1</v>
      </c>
      <c r="C219">
        <v>33.44</v>
      </c>
    </row>
    <row r="220" spans="1:3" x14ac:dyDescent="0.25">
      <c r="A220" t="s">
        <v>20</v>
      </c>
      <c r="B220">
        <v>2</v>
      </c>
      <c r="C220">
        <v>32.29</v>
      </c>
    </row>
    <row r="221" spans="1:3" x14ac:dyDescent="0.25">
      <c r="A221" t="s">
        <v>20</v>
      </c>
      <c r="B221">
        <v>3</v>
      </c>
      <c r="C221">
        <v>29.27</v>
      </c>
    </row>
    <row r="222" spans="1:3" x14ac:dyDescent="0.25">
      <c r="A222" t="s">
        <v>20</v>
      </c>
      <c r="B222">
        <v>4</v>
      </c>
      <c r="C222" t="s">
        <v>58</v>
      </c>
    </row>
    <row r="223" spans="1:3" x14ac:dyDescent="0.25">
      <c r="A223" t="s">
        <v>20</v>
      </c>
      <c r="B223">
        <v>5</v>
      </c>
      <c r="C223" t="s">
        <v>58</v>
      </c>
    </row>
    <row r="224" spans="1:3" x14ac:dyDescent="0.25">
      <c r="A224" t="s">
        <v>20</v>
      </c>
      <c r="B224">
        <v>6</v>
      </c>
      <c r="C224">
        <v>30</v>
      </c>
    </row>
    <row r="225" spans="1:3" x14ac:dyDescent="0.25">
      <c r="A225" t="s">
        <v>20</v>
      </c>
      <c r="B225">
        <v>7</v>
      </c>
      <c r="C225">
        <v>32.729999999999997</v>
      </c>
    </row>
    <row r="226" spans="1:3" x14ac:dyDescent="0.25">
      <c r="A226" t="s">
        <v>20</v>
      </c>
      <c r="B226">
        <v>8</v>
      </c>
      <c r="C226">
        <v>30.42</v>
      </c>
    </row>
    <row r="227" spans="1:3" x14ac:dyDescent="0.25">
      <c r="A227" t="s">
        <v>20</v>
      </c>
      <c r="B227">
        <v>9</v>
      </c>
      <c r="C227">
        <v>26.79</v>
      </c>
    </row>
    <row r="228" spans="1:3" x14ac:dyDescent="0.25">
      <c r="A228" t="s">
        <v>20</v>
      </c>
      <c r="B228">
        <v>10</v>
      </c>
      <c r="C228" t="s">
        <v>58</v>
      </c>
    </row>
    <row r="229" spans="1:3" x14ac:dyDescent="0.25">
      <c r="A229" t="s">
        <v>20</v>
      </c>
      <c r="B229">
        <v>11</v>
      </c>
      <c r="C229" t="s">
        <v>58</v>
      </c>
    </row>
    <row r="230" spans="1:3" x14ac:dyDescent="0.25">
      <c r="A230" t="s">
        <v>20</v>
      </c>
      <c r="B230">
        <v>12</v>
      </c>
      <c r="C230" t="s">
        <v>58</v>
      </c>
    </row>
    <row r="231" spans="1:3" x14ac:dyDescent="0.25">
      <c r="A231" t="s">
        <v>20</v>
      </c>
      <c r="B231">
        <v>13</v>
      </c>
      <c r="C231">
        <v>21.09</v>
      </c>
    </row>
    <row r="232" spans="1:3" x14ac:dyDescent="0.25">
      <c r="A232" t="s">
        <v>20</v>
      </c>
      <c r="B232">
        <v>14</v>
      </c>
      <c r="C232">
        <v>18.66</v>
      </c>
    </row>
    <row r="233" spans="1:3" x14ac:dyDescent="0.25">
      <c r="A233" t="s">
        <v>20</v>
      </c>
      <c r="B233">
        <v>15</v>
      </c>
      <c r="C233">
        <v>17.61</v>
      </c>
    </row>
    <row r="234" spans="1:3" x14ac:dyDescent="0.25">
      <c r="A234" t="s">
        <v>20</v>
      </c>
      <c r="B234">
        <v>16</v>
      </c>
      <c r="C234">
        <v>18.399999999999999</v>
      </c>
    </row>
    <row r="235" spans="1:3" x14ac:dyDescent="0.25">
      <c r="A235" t="s">
        <v>20</v>
      </c>
      <c r="B235">
        <v>17</v>
      </c>
      <c r="C235">
        <v>17.27</v>
      </c>
    </row>
    <row r="236" spans="1:3" x14ac:dyDescent="0.25">
      <c r="A236" t="s">
        <v>20</v>
      </c>
      <c r="B236">
        <v>18</v>
      </c>
      <c r="C236">
        <v>16.64</v>
      </c>
    </row>
    <row r="237" spans="1:3" x14ac:dyDescent="0.25">
      <c r="A237" t="s">
        <v>20</v>
      </c>
      <c r="B237">
        <v>19</v>
      </c>
      <c r="C237">
        <v>17.07</v>
      </c>
    </row>
    <row r="238" spans="1:3" x14ac:dyDescent="0.25">
      <c r="A238" t="s">
        <v>20</v>
      </c>
      <c r="B238">
        <v>20</v>
      </c>
      <c r="C238">
        <v>15.08</v>
      </c>
    </row>
    <row r="239" spans="1:3" x14ac:dyDescent="0.25">
      <c r="A239" t="s">
        <v>20</v>
      </c>
      <c r="B239">
        <v>21</v>
      </c>
      <c r="C239">
        <v>14.57</v>
      </c>
    </row>
    <row r="240" spans="1:3" x14ac:dyDescent="0.25">
      <c r="A240" t="s">
        <v>20</v>
      </c>
      <c r="B240">
        <v>22</v>
      </c>
      <c r="C240" t="s">
        <v>58</v>
      </c>
    </row>
    <row r="241" spans="1:3" x14ac:dyDescent="0.25">
      <c r="A241" t="s">
        <v>20</v>
      </c>
      <c r="B241">
        <v>23</v>
      </c>
      <c r="C241" t="s">
        <v>58</v>
      </c>
    </row>
    <row r="242" spans="1:3" x14ac:dyDescent="0.25">
      <c r="A242" t="s">
        <v>20</v>
      </c>
      <c r="B242">
        <v>24</v>
      </c>
      <c r="C242" t="s">
        <v>58</v>
      </c>
    </row>
    <row r="243" spans="1:3" x14ac:dyDescent="0.25">
      <c r="A243" t="s">
        <v>21</v>
      </c>
      <c r="B243">
        <v>1</v>
      </c>
      <c r="C243" t="s">
        <v>58</v>
      </c>
    </row>
    <row r="244" spans="1:3" x14ac:dyDescent="0.25">
      <c r="A244" t="s">
        <v>21</v>
      </c>
      <c r="B244">
        <v>2</v>
      </c>
      <c r="C244" t="s">
        <v>58</v>
      </c>
    </row>
    <row r="245" spans="1:3" x14ac:dyDescent="0.25">
      <c r="A245" t="s">
        <v>21</v>
      </c>
      <c r="B245">
        <v>3</v>
      </c>
      <c r="C245">
        <v>35.54</v>
      </c>
    </row>
    <row r="246" spans="1:3" x14ac:dyDescent="0.25">
      <c r="A246" t="s">
        <v>21</v>
      </c>
      <c r="B246">
        <v>4</v>
      </c>
      <c r="C246" t="s">
        <v>58</v>
      </c>
    </row>
    <row r="247" spans="1:3" x14ac:dyDescent="0.25">
      <c r="A247" t="s">
        <v>21</v>
      </c>
      <c r="B247">
        <v>5</v>
      </c>
      <c r="C247" t="s">
        <v>58</v>
      </c>
    </row>
    <row r="248" spans="1:3" x14ac:dyDescent="0.25">
      <c r="A248" t="s">
        <v>21</v>
      </c>
      <c r="B248">
        <v>6</v>
      </c>
      <c r="C248">
        <v>34.18</v>
      </c>
    </row>
    <row r="249" spans="1:3" x14ac:dyDescent="0.25">
      <c r="A249" t="s">
        <v>21</v>
      </c>
      <c r="B249">
        <v>7</v>
      </c>
      <c r="C249" t="s">
        <v>58</v>
      </c>
    </row>
    <row r="250" spans="1:3" x14ac:dyDescent="0.25">
      <c r="A250" t="s">
        <v>21</v>
      </c>
      <c r="B250">
        <v>8</v>
      </c>
      <c r="C250">
        <v>37.86</v>
      </c>
    </row>
    <row r="251" spans="1:3" x14ac:dyDescent="0.25">
      <c r="A251" t="s">
        <v>21</v>
      </c>
      <c r="B251">
        <v>9</v>
      </c>
      <c r="C251">
        <v>34.020000000000003</v>
      </c>
    </row>
    <row r="252" spans="1:3" x14ac:dyDescent="0.25">
      <c r="A252" t="s">
        <v>21</v>
      </c>
      <c r="B252">
        <v>10</v>
      </c>
      <c r="C252" t="s">
        <v>58</v>
      </c>
    </row>
    <row r="253" spans="1:3" x14ac:dyDescent="0.25">
      <c r="A253" t="s">
        <v>21</v>
      </c>
      <c r="B253">
        <v>11</v>
      </c>
      <c r="C253" t="s">
        <v>58</v>
      </c>
    </row>
    <row r="254" spans="1:3" x14ac:dyDescent="0.25">
      <c r="A254" t="s">
        <v>21</v>
      </c>
      <c r="B254">
        <v>12</v>
      </c>
      <c r="C254" t="s">
        <v>58</v>
      </c>
    </row>
    <row r="255" spans="1:3" x14ac:dyDescent="0.25">
      <c r="A255" t="s">
        <v>21</v>
      </c>
      <c r="B255">
        <v>13</v>
      </c>
      <c r="C255">
        <v>24.65</v>
      </c>
    </row>
    <row r="256" spans="1:3" x14ac:dyDescent="0.25">
      <c r="A256" t="s">
        <v>21</v>
      </c>
      <c r="B256">
        <v>14</v>
      </c>
      <c r="C256">
        <v>21.67</v>
      </c>
    </row>
    <row r="257" spans="1:3" x14ac:dyDescent="0.25">
      <c r="A257" t="s">
        <v>21</v>
      </c>
      <c r="B257">
        <v>15</v>
      </c>
      <c r="C257">
        <v>21.07</v>
      </c>
    </row>
    <row r="258" spans="1:3" x14ac:dyDescent="0.25">
      <c r="A258" t="s">
        <v>21</v>
      </c>
      <c r="B258">
        <v>16</v>
      </c>
      <c r="C258">
        <v>20.68</v>
      </c>
    </row>
    <row r="259" spans="1:3" x14ac:dyDescent="0.25">
      <c r="A259" t="s">
        <v>21</v>
      </c>
      <c r="B259">
        <v>17</v>
      </c>
      <c r="C259">
        <v>18.91</v>
      </c>
    </row>
    <row r="260" spans="1:3" x14ac:dyDescent="0.25">
      <c r="A260" t="s">
        <v>21</v>
      </c>
      <c r="B260">
        <v>18</v>
      </c>
      <c r="C260">
        <v>18.7</v>
      </c>
    </row>
    <row r="261" spans="1:3" x14ac:dyDescent="0.25">
      <c r="A261" t="s">
        <v>21</v>
      </c>
      <c r="B261">
        <v>19</v>
      </c>
      <c r="C261">
        <v>21.72</v>
      </c>
    </row>
    <row r="262" spans="1:3" x14ac:dyDescent="0.25">
      <c r="A262" t="s">
        <v>21</v>
      </c>
      <c r="B262">
        <v>20</v>
      </c>
      <c r="C262">
        <v>19.440000000000001</v>
      </c>
    </row>
    <row r="263" spans="1:3" x14ac:dyDescent="0.25">
      <c r="A263" t="s">
        <v>21</v>
      </c>
      <c r="B263">
        <v>21</v>
      </c>
      <c r="C263">
        <v>19.149999999999999</v>
      </c>
    </row>
    <row r="264" spans="1:3" x14ac:dyDescent="0.25">
      <c r="A264" t="s">
        <v>21</v>
      </c>
      <c r="B264">
        <v>22</v>
      </c>
      <c r="C264" t="s">
        <v>58</v>
      </c>
    </row>
    <row r="265" spans="1:3" x14ac:dyDescent="0.25">
      <c r="A265" t="s">
        <v>21</v>
      </c>
      <c r="B265">
        <v>23</v>
      </c>
      <c r="C265" t="s">
        <v>58</v>
      </c>
    </row>
    <row r="266" spans="1:3" x14ac:dyDescent="0.25">
      <c r="A266" t="s">
        <v>21</v>
      </c>
      <c r="B266">
        <v>24</v>
      </c>
      <c r="C266" t="s">
        <v>58</v>
      </c>
    </row>
    <row r="267" spans="1:3" x14ac:dyDescent="0.25">
      <c r="A267" t="s">
        <v>22</v>
      </c>
      <c r="B267">
        <v>1</v>
      </c>
      <c r="C267">
        <v>33.409999999999997</v>
      </c>
    </row>
    <row r="268" spans="1:3" x14ac:dyDescent="0.25">
      <c r="A268" t="s">
        <v>22</v>
      </c>
      <c r="B268">
        <v>2</v>
      </c>
      <c r="C268">
        <v>30.96</v>
      </c>
    </row>
    <row r="269" spans="1:3" x14ac:dyDescent="0.25">
      <c r="A269" t="s">
        <v>22</v>
      </c>
      <c r="B269">
        <v>3</v>
      </c>
      <c r="C269">
        <v>26.5</v>
      </c>
    </row>
    <row r="270" spans="1:3" x14ac:dyDescent="0.25">
      <c r="A270" t="s">
        <v>22</v>
      </c>
      <c r="B270">
        <v>4</v>
      </c>
      <c r="C270" t="s">
        <v>58</v>
      </c>
    </row>
    <row r="271" spans="1:3" x14ac:dyDescent="0.25">
      <c r="A271" t="s">
        <v>22</v>
      </c>
      <c r="B271">
        <v>5</v>
      </c>
      <c r="C271">
        <v>36.15</v>
      </c>
    </row>
    <row r="272" spans="1:3" x14ac:dyDescent="0.25">
      <c r="A272" t="s">
        <v>22</v>
      </c>
      <c r="B272">
        <v>6</v>
      </c>
      <c r="C272">
        <v>34.979999999999997</v>
      </c>
    </row>
    <row r="273" spans="1:3" x14ac:dyDescent="0.25">
      <c r="A273" t="s">
        <v>22</v>
      </c>
      <c r="B273">
        <v>7</v>
      </c>
      <c r="C273">
        <v>33.799999999999997</v>
      </c>
    </row>
    <row r="274" spans="1:3" x14ac:dyDescent="0.25">
      <c r="A274" t="s">
        <v>22</v>
      </c>
      <c r="B274">
        <v>8</v>
      </c>
      <c r="C274">
        <v>31.28</v>
      </c>
    </row>
    <row r="275" spans="1:3" x14ac:dyDescent="0.25">
      <c r="A275" t="s">
        <v>22</v>
      </c>
      <c r="B275">
        <v>9</v>
      </c>
      <c r="C275">
        <v>27.35</v>
      </c>
    </row>
    <row r="276" spans="1:3" x14ac:dyDescent="0.25">
      <c r="A276" t="s">
        <v>22</v>
      </c>
      <c r="B276">
        <v>10</v>
      </c>
      <c r="C276" t="s">
        <v>58</v>
      </c>
    </row>
    <row r="277" spans="1:3" x14ac:dyDescent="0.25">
      <c r="A277" t="s">
        <v>22</v>
      </c>
      <c r="B277">
        <v>11</v>
      </c>
      <c r="C277" t="s">
        <v>58</v>
      </c>
    </row>
    <row r="278" spans="1:3" x14ac:dyDescent="0.25">
      <c r="A278" t="s">
        <v>22</v>
      </c>
      <c r="B278">
        <v>12</v>
      </c>
      <c r="C278" t="s">
        <v>58</v>
      </c>
    </row>
    <row r="279" spans="1:3" x14ac:dyDescent="0.25">
      <c r="A279" t="s">
        <v>22</v>
      </c>
      <c r="B279">
        <v>13</v>
      </c>
      <c r="C279">
        <v>21.11</v>
      </c>
    </row>
    <row r="280" spans="1:3" x14ac:dyDescent="0.25">
      <c r="A280" t="s">
        <v>22</v>
      </c>
      <c r="B280">
        <v>14</v>
      </c>
      <c r="C280">
        <v>18.09</v>
      </c>
    </row>
    <row r="281" spans="1:3" x14ac:dyDescent="0.25">
      <c r="A281" t="s">
        <v>22</v>
      </c>
      <c r="B281">
        <v>15</v>
      </c>
      <c r="C281">
        <v>17.809999999999999</v>
      </c>
    </row>
    <row r="282" spans="1:3" x14ac:dyDescent="0.25">
      <c r="A282" t="s">
        <v>22</v>
      </c>
      <c r="B282">
        <v>16</v>
      </c>
      <c r="C282">
        <v>19.78</v>
      </c>
    </row>
    <row r="283" spans="1:3" x14ac:dyDescent="0.25">
      <c r="A283" t="s">
        <v>22</v>
      </c>
      <c r="B283">
        <v>17</v>
      </c>
      <c r="C283">
        <v>17.600000000000001</v>
      </c>
    </row>
    <row r="284" spans="1:3" x14ac:dyDescent="0.25">
      <c r="A284" t="s">
        <v>22</v>
      </c>
      <c r="B284">
        <v>18</v>
      </c>
      <c r="C284">
        <v>16.829999999999998</v>
      </c>
    </row>
    <row r="285" spans="1:3" x14ac:dyDescent="0.25">
      <c r="A285" t="s">
        <v>22</v>
      </c>
      <c r="B285">
        <v>19</v>
      </c>
      <c r="C285">
        <v>19.079999999999998</v>
      </c>
    </row>
    <row r="286" spans="1:3" x14ac:dyDescent="0.25">
      <c r="A286" t="s">
        <v>22</v>
      </c>
      <c r="B286">
        <v>20</v>
      </c>
      <c r="C286">
        <v>16.760000000000002</v>
      </c>
    </row>
    <row r="287" spans="1:3" x14ac:dyDescent="0.25">
      <c r="A287" t="s">
        <v>22</v>
      </c>
      <c r="B287">
        <v>21</v>
      </c>
      <c r="C287">
        <v>15.44</v>
      </c>
    </row>
    <row r="288" spans="1:3" x14ac:dyDescent="0.25">
      <c r="A288" t="s">
        <v>22</v>
      </c>
      <c r="B288">
        <v>22</v>
      </c>
      <c r="C288" t="s">
        <v>58</v>
      </c>
    </row>
    <row r="289" spans="1:3" x14ac:dyDescent="0.25">
      <c r="A289" t="s">
        <v>22</v>
      </c>
      <c r="B289">
        <v>23</v>
      </c>
      <c r="C289" t="s">
        <v>58</v>
      </c>
    </row>
    <row r="290" spans="1:3" x14ac:dyDescent="0.25">
      <c r="A290" t="s">
        <v>22</v>
      </c>
      <c r="B290">
        <v>24</v>
      </c>
      <c r="C290" t="s">
        <v>58</v>
      </c>
    </row>
    <row r="291" spans="1:3" x14ac:dyDescent="0.25">
      <c r="A291" t="s">
        <v>23</v>
      </c>
      <c r="B291">
        <v>1</v>
      </c>
      <c r="C291" t="s">
        <v>58</v>
      </c>
    </row>
    <row r="292" spans="1:3" x14ac:dyDescent="0.25">
      <c r="A292" t="s">
        <v>23</v>
      </c>
      <c r="B292">
        <v>2</v>
      </c>
      <c r="C292" t="s">
        <v>58</v>
      </c>
    </row>
    <row r="293" spans="1:3" x14ac:dyDescent="0.25">
      <c r="A293" t="s">
        <v>23</v>
      </c>
      <c r="B293">
        <v>3</v>
      </c>
      <c r="C293" t="s">
        <v>58</v>
      </c>
    </row>
    <row r="294" spans="1:3" x14ac:dyDescent="0.25">
      <c r="A294" t="s">
        <v>23</v>
      </c>
      <c r="B294">
        <v>4</v>
      </c>
      <c r="C294">
        <v>34.590000000000003</v>
      </c>
    </row>
    <row r="295" spans="1:3" x14ac:dyDescent="0.25">
      <c r="A295" t="s">
        <v>23</v>
      </c>
      <c r="B295">
        <v>5</v>
      </c>
      <c r="C295">
        <v>33.11</v>
      </c>
    </row>
    <row r="296" spans="1:3" x14ac:dyDescent="0.25">
      <c r="A296" t="s">
        <v>23</v>
      </c>
      <c r="B296">
        <v>6</v>
      </c>
      <c r="C296">
        <v>28.43</v>
      </c>
    </row>
    <row r="297" spans="1:3" x14ac:dyDescent="0.25">
      <c r="A297" t="s">
        <v>23</v>
      </c>
      <c r="B297">
        <v>7</v>
      </c>
      <c r="C297">
        <v>30.56</v>
      </c>
    </row>
    <row r="298" spans="1:3" x14ac:dyDescent="0.25">
      <c r="A298" t="s">
        <v>23</v>
      </c>
      <c r="B298">
        <v>8</v>
      </c>
      <c r="C298">
        <v>28.82</v>
      </c>
    </row>
    <row r="299" spans="1:3" x14ac:dyDescent="0.25">
      <c r="A299" t="s">
        <v>23</v>
      </c>
      <c r="B299">
        <v>9</v>
      </c>
      <c r="C299">
        <v>25.16</v>
      </c>
    </row>
    <row r="300" spans="1:3" x14ac:dyDescent="0.25">
      <c r="A300" t="s">
        <v>23</v>
      </c>
      <c r="B300">
        <v>10</v>
      </c>
      <c r="C300" t="s">
        <v>58</v>
      </c>
    </row>
    <row r="301" spans="1:3" x14ac:dyDescent="0.25">
      <c r="A301" t="s">
        <v>23</v>
      </c>
      <c r="B301">
        <v>11</v>
      </c>
      <c r="C301" t="s">
        <v>58</v>
      </c>
    </row>
    <row r="302" spans="1:3" x14ac:dyDescent="0.25">
      <c r="A302" t="s">
        <v>23</v>
      </c>
      <c r="B302">
        <v>12</v>
      </c>
      <c r="C302" t="s">
        <v>58</v>
      </c>
    </row>
    <row r="303" spans="1:3" x14ac:dyDescent="0.25">
      <c r="A303" t="s">
        <v>23</v>
      </c>
      <c r="B303">
        <v>13</v>
      </c>
      <c r="C303">
        <v>21.11</v>
      </c>
    </row>
    <row r="304" spans="1:3" x14ac:dyDescent="0.25">
      <c r="A304" t="s">
        <v>23</v>
      </c>
      <c r="B304">
        <v>14</v>
      </c>
      <c r="C304">
        <v>18.5</v>
      </c>
    </row>
    <row r="305" spans="1:3" x14ac:dyDescent="0.25">
      <c r="A305" t="s">
        <v>23</v>
      </c>
      <c r="B305">
        <v>15</v>
      </c>
      <c r="C305">
        <v>17.41</v>
      </c>
    </row>
    <row r="306" spans="1:3" x14ac:dyDescent="0.25">
      <c r="A306" t="s">
        <v>23</v>
      </c>
      <c r="B306">
        <v>16</v>
      </c>
      <c r="C306">
        <v>19.3</v>
      </c>
    </row>
    <row r="307" spans="1:3" x14ac:dyDescent="0.25">
      <c r="A307" t="s">
        <v>23</v>
      </c>
      <c r="B307">
        <v>17</v>
      </c>
      <c r="C307">
        <v>16.5</v>
      </c>
    </row>
    <row r="308" spans="1:3" x14ac:dyDescent="0.25">
      <c r="A308" t="s">
        <v>23</v>
      </c>
      <c r="B308">
        <v>18</v>
      </c>
      <c r="C308">
        <v>15.93</v>
      </c>
    </row>
    <row r="309" spans="1:3" x14ac:dyDescent="0.25">
      <c r="A309" t="s">
        <v>23</v>
      </c>
      <c r="B309">
        <v>19</v>
      </c>
      <c r="C309">
        <v>18.66</v>
      </c>
    </row>
    <row r="310" spans="1:3" x14ac:dyDescent="0.25">
      <c r="A310" t="s">
        <v>23</v>
      </c>
      <c r="B310">
        <v>20</v>
      </c>
      <c r="C310">
        <v>15.58</v>
      </c>
    </row>
    <row r="311" spans="1:3" x14ac:dyDescent="0.25">
      <c r="A311" t="s">
        <v>23</v>
      </c>
      <c r="B311">
        <v>21</v>
      </c>
      <c r="C311">
        <v>14.33</v>
      </c>
    </row>
    <row r="312" spans="1:3" x14ac:dyDescent="0.25">
      <c r="A312" t="s">
        <v>23</v>
      </c>
      <c r="B312">
        <v>22</v>
      </c>
      <c r="C312" t="s">
        <v>58</v>
      </c>
    </row>
    <row r="313" spans="1:3" x14ac:dyDescent="0.25">
      <c r="A313" t="s">
        <v>23</v>
      </c>
      <c r="B313">
        <v>23</v>
      </c>
      <c r="C313" t="s">
        <v>58</v>
      </c>
    </row>
    <row r="314" spans="1:3" x14ac:dyDescent="0.25">
      <c r="A314" t="s">
        <v>23</v>
      </c>
      <c r="B314">
        <v>24</v>
      </c>
      <c r="C314" t="s">
        <v>58</v>
      </c>
    </row>
    <row r="315" spans="1:3" x14ac:dyDescent="0.25">
      <c r="A315" t="s">
        <v>24</v>
      </c>
      <c r="B315">
        <v>1</v>
      </c>
      <c r="C315">
        <v>34.03</v>
      </c>
    </row>
    <row r="316" spans="1:3" x14ac:dyDescent="0.25">
      <c r="A316" t="s">
        <v>24</v>
      </c>
      <c r="B316">
        <v>2</v>
      </c>
      <c r="C316">
        <v>32</v>
      </c>
    </row>
    <row r="317" spans="1:3" x14ac:dyDescent="0.25">
      <c r="A317" t="s">
        <v>24</v>
      </c>
      <c r="B317">
        <v>3</v>
      </c>
      <c r="C317">
        <v>26.8</v>
      </c>
    </row>
    <row r="318" spans="1:3" x14ac:dyDescent="0.25">
      <c r="A318" t="s">
        <v>24</v>
      </c>
      <c r="B318">
        <v>4</v>
      </c>
      <c r="C318">
        <v>29.28</v>
      </c>
    </row>
    <row r="319" spans="1:3" x14ac:dyDescent="0.25">
      <c r="A319" t="s">
        <v>24</v>
      </c>
      <c r="B319">
        <v>5</v>
      </c>
      <c r="C319">
        <v>28.21</v>
      </c>
    </row>
    <row r="320" spans="1:3" x14ac:dyDescent="0.25">
      <c r="A320" t="s">
        <v>24</v>
      </c>
      <c r="B320">
        <v>6</v>
      </c>
      <c r="C320">
        <v>24.54</v>
      </c>
    </row>
    <row r="321" spans="1:3" x14ac:dyDescent="0.25">
      <c r="A321" t="s">
        <v>24</v>
      </c>
      <c r="B321">
        <v>7</v>
      </c>
      <c r="C321">
        <v>37</v>
      </c>
    </row>
    <row r="322" spans="1:3" x14ac:dyDescent="0.25">
      <c r="A322" t="s">
        <v>24</v>
      </c>
      <c r="B322">
        <v>8</v>
      </c>
      <c r="C322">
        <v>33.81</v>
      </c>
    </row>
    <row r="323" spans="1:3" x14ac:dyDescent="0.25">
      <c r="A323" t="s">
        <v>24</v>
      </c>
      <c r="B323">
        <v>9</v>
      </c>
      <c r="C323">
        <v>30.96</v>
      </c>
    </row>
    <row r="324" spans="1:3" x14ac:dyDescent="0.25">
      <c r="A324" t="s">
        <v>24</v>
      </c>
      <c r="B324">
        <v>10</v>
      </c>
      <c r="C324" t="s">
        <v>58</v>
      </c>
    </row>
    <row r="325" spans="1:3" x14ac:dyDescent="0.25">
      <c r="A325" t="s">
        <v>24</v>
      </c>
      <c r="B325">
        <v>11</v>
      </c>
      <c r="C325" t="s">
        <v>58</v>
      </c>
    </row>
    <row r="326" spans="1:3" x14ac:dyDescent="0.25">
      <c r="A326" t="s">
        <v>24</v>
      </c>
      <c r="B326">
        <v>12</v>
      </c>
      <c r="C326" t="s">
        <v>58</v>
      </c>
    </row>
    <row r="327" spans="1:3" x14ac:dyDescent="0.25">
      <c r="A327" t="s">
        <v>24</v>
      </c>
      <c r="B327">
        <v>13</v>
      </c>
      <c r="C327">
        <v>21.58</v>
      </c>
    </row>
    <row r="328" spans="1:3" x14ac:dyDescent="0.25">
      <c r="A328" t="s">
        <v>24</v>
      </c>
      <c r="B328">
        <v>14</v>
      </c>
      <c r="C328">
        <v>19.25</v>
      </c>
    </row>
    <row r="329" spans="1:3" x14ac:dyDescent="0.25">
      <c r="A329" t="s">
        <v>24</v>
      </c>
      <c r="B329">
        <v>15</v>
      </c>
      <c r="C329">
        <v>18</v>
      </c>
    </row>
    <row r="330" spans="1:3" x14ac:dyDescent="0.25">
      <c r="A330" t="s">
        <v>24</v>
      </c>
      <c r="B330">
        <v>16</v>
      </c>
      <c r="C330">
        <v>18.059999999999999</v>
      </c>
    </row>
    <row r="331" spans="1:3" x14ac:dyDescent="0.25">
      <c r="A331" t="s">
        <v>24</v>
      </c>
      <c r="B331">
        <v>17</v>
      </c>
      <c r="C331">
        <v>15.6</v>
      </c>
    </row>
    <row r="332" spans="1:3" x14ac:dyDescent="0.25">
      <c r="A332" t="s">
        <v>24</v>
      </c>
      <c r="B332">
        <v>18</v>
      </c>
      <c r="C332">
        <v>14.51</v>
      </c>
    </row>
    <row r="333" spans="1:3" x14ac:dyDescent="0.25">
      <c r="A333" t="s">
        <v>24</v>
      </c>
      <c r="B333">
        <v>19</v>
      </c>
      <c r="C333">
        <v>21.7</v>
      </c>
    </row>
    <row r="334" spans="1:3" x14ac:dyDescent="0.25">
      <c r="A334" t="s">
        <v>24</v>
      </c>
      <c r="B334">
        <v>20</v>
      </c>
      <c r="C334">
        <v>19.68</v>
      </c>
    </row>
    <row r="335" spans="1:3" x14ac:dyDescent="0.25">
      <c r="A335" t="s">
        <v>24</v>
      </c>
      <c r="B335">
        <v>21</v>
      </c>
      <c r="C335">
        <v>18.48</v>
      </c>
    </row>
    <row r="336" spans="1:3" x14ac:dyDescent="0.25">
      <c r="A336" t="s">
        <v>24</v>
      </c>
      <c r="B336">
        <v>22</v>
      </c>
      <c r="C336" t="s">
        <v>58</v>
      </c>
    </row>
    <row r="337" spans="1:3" x14ac:dyDescent="0.25">
      <c r="A337" t="s">
        <v>24</v>
      </c>
      <c r="B337">
        <v>23</v>
      </c>
      <c r="C337" t="s">
        <v>58</v>
      </c>
    </row>
    <row r="338" spans="1:3" x14ac:dyDescent="0.25">
      <c r="A338" t="s">
        <v>24</v>
      </c>
      <c r="B338">
        <v>24</v>
      </c>
      <c r="C338" t="s">
        <v>58</v>
      </c>
    </row>
    <row r="339" spans="1:3" x14ac:dyDescent="0.25">
      <c r="A339" t="s">
        <v>25</v>
      </c>
      <c r="B339">
        <v>1</v>
      </c>
      <c r="C339" t="s">
        <v>58</v>
      </c>
    </row>
    <row r="340" spans="1:3" x14ac:dyDescent="0.25">
      <c r="A340" t="s">
        <v>25</v>
      </c>
      <c r="B340">
        <v>2</v>
      </c>
      <c r="C340" t="s">
        <v>58</v>
      </c>
    </row>
    <row r="341" spans="1:3" x14ac:dyDescent="0.25">
      <c r="A341" t="s">
        <v>25</v>
      </c>
      <c r="B341">
        <v>3</v>
      </c>
      <c r="C341">
        <v>31.74</v>
      </c>
    </row>
    <row r="342" spans="1:3" x14ac:dyDescent="0.25">
      <c r="A342" t="s">
        <v>25</v>
      </c>
      <c r="B342">
        <v>4</v>
      </c>
      <c r="C342">
        <v>35.11</v>
      </c>
    </row>
    <row r="343" spans="1:3" x14ac:dyDescent="0.25">
      <c r="A343" t="s">
        <v>25</v>
      </c>
      <c r="B343">
        <v>5</v>
      </c>
      <c r="C343">
        <v>34.94</v>
      </c>
    </row>
    <row r="344" spans="1:3" x14ac:dyDescent="0.25">
      <c r="A344" t="s">
        <v>25</v>
      </c>
      <c r="B344">
        <v>6</v>
      </c>
      <c r="C344">
        <v>30.04</v>
      </c>
    </row>
    <row r="345" spans="1:3" x14ac:dyDescent="0.25">
      <c r="A345" t="s">
        <v>25</v>
      </c>
      <c r="B345">
        <v>7</v>
      </c>
      <c r="C345">
        <v>30.14</v>
      </c>
    </row>
    <row r="346" spans="1:3" x14ac:dyDescent="0.25">
      <c r="A346" t="s">
        <v>25</v>
      </c>
      <c r="B346">
        <v>8</v>
      </c>
      <c r="C346">
        <v>28.26</v>
      </c>
    </row>
    <row r="347" spans="1:3" x14ac:dyDescent="0.25">
      <c r="A347" t="s">
        <v>25</v>
      </c>
      <c r="B347">
        <v>9</v>
      </c>
      <c r="C347">
        <v>24.61</v>
      </c>
    </row>
    <row r="348" spans="1:3" x14ac:dyDescent="0.25">
      <c r="A348" t="s">
        <v>25</v>
      </c>
      <c r="B348">
        <v>10</v>
      </c>
      <c r="C348" t="s">
        <v>58</v>
      </c>
    </row>
    <row r="349" spans="1:3" x14ac:dyDescent="0.25">
      <c r="A349" t="s">
        <v>25</v>
      </c>
      <c r="B349">
        <v>11</v>
      </c>
      <c r="C349" t="s">
        <v>58</v>
      </c>
    </row>
    <row r="350" spans="1:3" x14ac:dyDescent="0.25">
      <c r="A350" t="s">
        <v>25</v>
      </c>
      <c r="B350">
        <v>12</v>
      </c>
      <c r="C350" t="s">
        <v>58</v>
      </c>
    </row>
    <row r="351" spans="1:3" x14ac:dyDescent="0.25">
      <c r="A351" t="s">
        <v>25</v>
      </c>
      <c r="B351">
        <v>13</v>
      </c>
      <c r="C351">
        <v>20.52</v>
      </c>
    </row>
    <row r="352" spans="1:3" x14ac:dyDescent="0.25">
      <c r="A352" t="s">
        <v>25</v>
      </c>
      <c r="B352">
        <v>14</v>
      </c>
      <c r="C352">
        <v>18.11</v>
      </c>
    </row>
    <row r="353" spans="1:3" x14ac:dyDescent="0.25">
      <c r="A353" t="s">
        <v>25</v>
      </c>
      <c r="B353">
        <v>15</v>
      </c>
      <c r="C353">
        <v>16.670000000000002</v>
      </c>
    </row>
    <row r="354" spans="1:3" x14ac:dyDescent="0.25">
      <c r="A354" t="s">
        <v>25</v>
      </c>
      <c r="B354">
        <v>16</v>
      </c>
      <c r="C354">
        <v>17.12</v>
      </c>
    </row>
    <row r="355" spans="1:3" x14ac:dyDescent="0.25">
      <c r="A355" t="s">
        <v>25</v>
      </c>
      <c r="B355">
        <v>17</v>
      </c>
      <c r="C355">
        <v>15.03</v>
      </c>
    </row>
    <row r="356" spans="1:3" x14ac:dyDescent="0.25">
      <c r="A356" t="s">
        <v>25</v>
      </c>
      <c r="B356">
        <v>18</v>
      </c>
      <c r="C356">
        <v>14.89</v>
      </c>
    </row>
    <row r="357" spans="1:3" x14ac:dyDescent="0.25">
      <c r="A357" t="s">
        <v>25</v>
      </c>
      <c r="B357">
        <v>19</v>
      </c>
      <c r="C357">
        <v>20.05</v>
      </c>
    </row>
    <row r="358" spans="1:3" x14ac:dyDescent="0.25">
      <c r="A358" t="s">
        <v>25</v>
      </c>
      <c r="B358">
        <v>20</v>
      </c>
      <c r="C358">
        <v>17.73</v>
      </c>
    </row>
    <row r="359" spans="1:3" x14ac:dyDescent="0.25">
      <c r="A359" t="s">
        <v>25</v>
      </c>
      <c r="B359">
        <v>21</v>
      </c>
      <c r="C359">
        <v>16.77</v>
      </c>
    </row>
    <row r="360" spans="1:3" x14ac:dyDescent="0.25">
      <c r="A360" t="s">
        <v>25</v>
      </c>
      <c r="B360">
        <v>22</v>
      </c>
      <c r="C360" t="s">
        <v>58</v>
      </c>
    </row>
    <row r="361" spans="1:3" x14ac:dyDescent="0.25">
      <c r="A361" t="s">
        <v>25</v>
      </c>
      <c r="B361">
        <v>23</v>
      </c>
      <c r="C361" t="s">
        <v>58</v>
      </c>
    </row>
    <row r="362" spans="1:3" x14ac:dyDescent="0.25">
      <c r="A362" t="s">
        <v>25</v>
      </c>
      <c r="B362">
        <v>24</v>
      </c>
      <c r="C362" t="s">
        <v>58</v>
      </c>
    </row>
    <row r="363" spans="1:3" x14ac:dyDescent="0.25">
      <c r="A363" t="s">
        <v>26</v>
      </c>
      <c r="B363">
        <v>1</v>
      </c>
      <c r="C363" t="s">
        <v>58</v>
      </c>
    </row>
    <row r="364" spans="1:3" x14ac:dyDescent="0.25">
      <c r="A364" t="s">
        <v>26</v>
      </c>
      <c r="B364">
        <v>2</v>
      </c>
      <c r="C364">
        <v>34.6</v>
      </c>
    </row>
    <row r="365" spans="1:3" x14ac:dyDescent="0.25">
      <c r="A365" t="s">
        <v>26</v>
      </c>
      <c r="B365">
        <v>3</v>
      </c>
      <c r="C365">
        <v>29.59</v>
      </c>
    </row>
    <row r="366" spans="1:3" x14ac:dyDescent="0.25">
      <c r="A366" t="s">
        <v>26</v>
      </c>
      <c r="B366">
        <v>4</v>
      </c>
      <c r="C366">
        <v>27.67</v>
      </c>
    </row>
    <row r="367" spans="1:3" x14ac:dyDescent="0.25">
      <c r="A367" t="s">
        <v>26</v>
      </c>
      <c r="B367">
        <v>5</v>
      </c>
      <c r="C367">
        <v>26.1</v>
      </c>
    </row>
    <row r="368" spans="1:3" x14ac:dyDescent="0.25">
      <c r="A368" t="s">
        <v>26</v>
      </c>
      <c r="B368">
        <v>6</v>
      </c>
      <c r="C368">
        <v>22.08</v>
      </c>
    </row>
    <row r="369" spans="1:3" x14ac:dyDescent="0.25">
      <c r="A369" t="s">
        <v>26</v>
      </c>
      <c r="B369">
        <v>7</v>
      </c>
      <c r="C369">
        <v>33.67</v>
      </c>
    </row>
    <row r="370" spans="1:3" x14ac:dyDescent="0.25">
      <c r="A370" t="s">
        <v>26</v>
      </c>
      <c r="B370">
        <v>8</v>
      </c>
      <c r="C370">
        <v>33.36</v>
      </c>
    </row>
    <row r="371" spans="1:3" x14ac:dyDescent="0.25">
      <c r="A371" t="s">
        <v>26</v>
      </c>
      <c r="B371">
        <v>9</v>
      </c>
      <c r="C371">
        <v>30.26</v>
      </c>
    </row>
    <row r="372" spans="1:3" x14ac:dyDescent="0.25">
      <c r="A372" t="s">
        <v>26</v>
      </c>
      <c r="B372">
        <v>10</v>
      </c>
      <c r="C372" t="s">
        <v>58</v>
      </c>
    </row>
    <row r="373" spans="1:3" x14ac:dyDescent="0.25">
      <c r="A373" t="s">
        <v>26</v>
      </c>
      <c r="B373">
        <v>11</v>
      </c>
      <c r="C373" t="s">
        <v>58</v>
      </c>
    </row>
    <row r="374" spans="1:3" x14ac:dyDescent="0.25">
      <c r="A374" t="s">
        <v>26</v>
      </c>
      <c r="B374">
        <v>12</v>
      </c>
      <c r="C374" t="s">
        <v>58</v>
      </c>
    </row>
    <row r="375" spans="1:3" x14ac:dyDescent="0.25">
      <c r="A375" t="s">
        <v>26</v>
      </c>
      <c r="B375">
        <v>13</v>
      </c>
      <c r="C375">
        <v>21.63</v>
      </c>
    </row>
    <row r="376" spans="1:3" x14ac:dyDescent="0.25">
      <c r="A376" t="s">
        <v>26</v>
      </c>
      <c r="B376">
        <v>14</v>
      </c>
      <c r="C376">
        <v>18.78</v>
      </c>
    </row>
    <row r="377" spans="1:3" x14ac:dyDescent="0.25">
      <c r="A377" t="s">
        <v>26</v>
      </c>
      <c r="B377">
        <v>15</v>
      </c>
      <c r="C377">
        <v>17.39</v>
      </c>
    </row>
    <row r="378" spans="1:3" x14ac:dyDescent="0.25">
      <c r="A378" t="s">
        <v>26</v>
      </c>
      <c r="B378">
        <v>16</v>
      </c>
      <c r="C378">
        <v>18.170000000000002</v>
      </c>
    </row>
    <row r="379" spans="1:3" x14ac:dyDescent="0.25">
      <c r="A379" t="s">
        <v>26</v>
      </c>
      <c r="B379">
        <v>17</v>
      </c>
      <c r="C379">
        <v>15.59</v>
      </c>
    </row>
    <row r="380" spans="1:3" x14ac:dyDescent="0.25">
      <c r="A380" t="s">
        <v>26</v>
      </c>
      <c r="B380">
        <v>18</v>
      </c>
      <c r="C380">
        <v>15.47</v>
      </c>
    </row>
    <row r="381" spans="1:3" x14ac:dyDescent="0.25">
      <c r="A381" t="s">
        <v>26</v>
      </c>
      <c r="B381">
        <v>19</v>
      </c>
      <c r="C381">
        <v>19.66</v>
      </c>
    </row>
    <row r="382" spans="1:3" x14ac:dyDescent="0.25">
      <c r="A382" t="s">
        <v>26</v>
      </c>
      <c r="B382">
        <v>20</v>
      </c>
      <c r="C382">
        <v>17.54</v>
      </c>
    </row>
    <row r="383" spans="1:3" x14ac:dyDescent="0.25">
      <c r="A383" t="s">
        <v>26</v>
      </c>
      <c r="B383">
        <v>21</v>
      </c>
      <c r="C383">
        <v>17.53</v>
      </c>
    </row>
    <row r="384" spans="1:3" x14ac:dyDescent="0.25">
      <c r="A384" t="s">
        <v>26</v>
      </c>
      <c r="B384">
        <v>22</v>
      </c>
      <c r="C384" t="s">
        <v>58</v>
      </c>
    </row>
    <row r="385" spans="1:3" x14ac:dyDescent="0.25">
      <c r="A385" t="s">
        <v>26</v>
      </c>
      <c r="B385">
        <v>23</v>
      </c>
      <c r="C385" t="s">
        <v>58</v>
      </c>
    </row>
    <row r="386" spans="1:3" x14ac:dyDescent="0.25">
      <c r="A386" t="s">
        <v>26</v>
      </c>
      <c r="B386">
        <v>24</v>
      </c>
      <c r="C386" t="s">
        <v>58</v>
      </c>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5E34B-A8A1-41EF-803D-C8A70E1E59A5}">
  <dimension ref="A2:AI386"/>
  <sheetViews>
    <sheetView topLeftCell="A32" zoomScale="85" zoomScaleNormal="85" workbookViewId="0">
      <selection activeCell="W47" sqref="W47"/>
    </sheetView>
  </sheetViews>
  <sheetFormatPr defaultRowHeight="15" x14ac:dyDescent="0.25"/>
  <sheetData>
    <row r="2" spans="1:35" ht="15.75" thickBot="1" x14ac:dyDescent="0.3">
      <c r="A2" t="s">
        <v>51</v>
      </c>
      <c r="B2" t="s">
        <v>52</v>
      </c>
      <c r="C2" t="s">
        <v>53</v>
      </c>
      <c r="D2" t="s">
        <v>54</v>
      </c>
      <c r="F2" t="s">
        <v>55</v>
      </c>
      <c r="G2" s="41" t="s">
        <v>56</v>
      </c>
      <c r="H2" s="41" t="s">
        <v>462</v>
      </c>
      <c r="I2" s="41" t="s">
        <v>463</v>
      </c>
    </row>
    <row r="3" spans="1:35" ht="15.75" thickBot="1" x14ac:dyDescent="0.3">
      <c r="A3" t="s">
        <v>3</v>
      </c>
      <c r="B3">
        <v>1</v>
      </c>
      <c r="C3">
        <v>16.68</v>
      </c>
      <c r="E3" s="9" t="s">
        <v>4</v>
      </c>
      <c r="F3">
        <f t="shared" ref="F3:F18" ca="1" si="0">IF(AVERAGE(K24:M24)&lt;$M$22,AVERAGE(K24:M24),"NA")</f>
        <v>15.266666666666666</v>
      </c>
      <c r="G3" s="41">
        <f t="shared" ref="G3:G34" ca="1" si="1">IF(ISNUMBER(F3)=TRUE,10^((F3-$L$53)/$L$52),0)</f>
        <v>364968.03414504568</v>
      </c>
      <c r="H3" s="41"/>
      <c r="I3" s="41"/>
      <c r="K3" s="4">
        <v>1</v>
      </c>
      <c r="L3" s="5">
        <v>2</v>
      </c>
      <c r="M3" s="6">
        <v>3</v>
      </c>
      <c r="N3" s="7">
        <v>4</v>
      </c>
      <c r="O3" s="5">
        <v>5</v>
      </c>
      <c r="P3" s="6">
        <v>6</v>
      </c>
      <c r="Q3" s="4">
        <v>7</v>
      </c>
      <c r="R3" s="5">
        <v>8</v>
      </c>
      <c r="S3" s="6">
        <v>9</v>
      </c>
      <c r="T3" s="4">
        <v>10</v>
      </c>
      <c r="U3" s="5">
        <v>11</v>
      </c>
      <c r="V3" s="6">
        <v>12</v>
      </c>
      <c r="W3" s="4">
        <v>13</v>
      </c>
      <c r="X3" s="5">
        <v>14</v>
      </c>
      <c r="Y3" s="6">
        <v>15</v>
      </c>
      <c r="Z3" s="4">
        <v>16</v>
      </c>
      <c r="AA3" s="5">
        <v>17</v>
      </c>
      <c r="AB3" s="6">
        <v>18</v>
      </c>
      <c r="AC3" s="4">
        <v>19</v>
      </c>
      <c r="AD3" s="5">
        <v>20</v>
      </c>
      <c r="AE3" s="6">
        <v>21</v>
      </c>
      <c r="AF3" s="4">
        <v>22</v>
      </c>
      <c r="AG3" s="5">
        <v>23</v>
      </c>
      <c r="AH3" s="6">
        <v>24</v>
      </c>
    </row>
    <row r="4" spans="1:35" x14ac:dyDescent="0.25">
      <c r="A4" t="s">
        <v>57</v>
      </c>
      <c r="B4">
        <v>2</v>
      </c>
      <c r="C4">
        <v>15.42</v>
      </c>
      <c r="E4" s="9" t="s">
        <v>6</v>
      </c>
      <c r="F4">
        <f t="shared" ca="1" si="0"/>
        <v>19.286666666666665</v>
      </c>
      <c r="G4" s="41">
        <f t="shared" ca="1" si="1"/>
        <v>29228.065882038005</v>
      </c>
      <c r="H4" s="41"/>
      <c r="I4" s="41"/>
      <c r="J4" s="8" t="s">
        <v>3</v>
      </c>
      <c r="K4" s="9" t="s">
        <v>4</v>
      </c>
      <c r="L4" s="10" t="s">
        <v>4</v>
      </c>
      <c r="M4" s="11" t="s">
        <v>4</v>
      </c>
      <c r="N4" s="30">
        <v>9</v>
      </c>
      <c r="O4" s="30">
        <v>9</v>
      </c>
      <c r="P4" s="30">
        <v>9</v>
      </c>
      <c r="Q4" s="31">
        <v>25</v>
      </c>
      <c r="R4" s="31">
        <v>25</v>
      </c>
      <c r="S4" s="31">
        <v>25</v>
      </c>
      <c r="T4" s="31"/>
      <c r="U4" s="31"/>
      <c r="V4" s="31"/>
      <c r="W4" s="12" t="s">
        <v>4</v>
      </c>
      <c r="X4" s="12" t="s">
        <v>4</v>
      </c>
      <c r="Y4" s="32" t="s">
        <v>4</v>
      </c>
      <c r="Z4" s="12">
        <v>9</v>
      </c>
      <c r="AA4" s="12">
        <v>9</v>
      </c>
      <c r="AB4" s="12">
        <v>9</v>
      </c>
      <c r="AC4" s="12">
        <v>25</v>
      </c>
      <c r="AD4" s="12">
        <v>25</v>
      </c>
      <c r="AE4" s="12">
        <v>25</v>
      </c>
      <c r="AF4" s="12"/>
      <c r="AG4" s="12"/>
      <c r="AH4" s="12"/>
      <c r="AI4" s="13" t="s">
        <v>3</v>
      </c>
    </row>
    <row r="5" spans="1:35" x14ac:dyDescent="0.25">
      <c r="A5" t="s">
        <v>57</v>
      </c>
      <c r="B5">
        <v>3</v>
      </c>
      <c r="C5">
        <v>13.7</v>
      </c>
      <c r="E5" s="9" t="s">
        <v>8</v>
      </c>
      <c r="F5">
        <f t="shared" ca="1" si="0"/>
        <v>23.210000000000004</v>
      </c>
      <c r="G5" s="41">
        <f t="shared" ca="1" si="1"/>
        <v>2487.2025497957352</v>
      </c>
      <c r="H5" s="41"/>
      <c r="I5" s="41"/>
      <c r="J5" s="14" t="s">
        <v>5</v>
      </c>
      <c r="K5" s="9" t="s">
        <v>6</v>
      </c>
      <c r="L5" s="10" t="s">
        <v>6</v>
      </c>
      <c r="M5" s="11" t="s">
        <v>6</v>
      </c>
      <c r="N5" s="31">
        <v>10</v>
      </c>
      <c r="O5" s="31">
        <v>10</v>
      </c>
      <c r="P5" s="31">
        <v>10</v>
      </c>
      <c r="Q5" s="31">
        <v>26</v>
      </c>
      <c r="R5" s="31">
        <v>26</v>
      </c>
      <c r="S5" s="31">
        <v>26</v>
      </c>
      <c r="T5" s="31"/>
      <c r="U5" s="31"/>
      <c r="V5" s="31"/>
      <c r="W5" s="12" t="s">
        <v>6</v>
      </c>
      <c r="X5" s="12" t="s">
        <v>6</v>
      </c>
      <c r="Y5" s="32" t="s">
        <v>6</v>
      </c>
      <c r="Z5" s="12">
        <v>10</v>
      </c>
      <c r="AA5" s="12">
        <v>10</v>
      </c>
      <c r="AB5" s="12">
        <v>10</v>
      </c>
      <c r="AC5" s="12">
        <v>26</v>
      </c>
      <c r="AD5" s="12">
        <v>26</v>
      </c>
      <c r="AE5" s="12">
        <v>26</v>
      </c>
      <c r="AF5" s="12"/>
      <c r="AG5" s="12"/>
      <c r="AH5" s="12"/>
      <c r="AI5" s="15" t="s">
        <v>5</v>
      </c>
    </row>
    <row r="6" spans="1:35" x14ac:dyDescent="0.25">
      <c r="A6" t="s">
        <v>3</v>
      </c>
      <c r="B6">
        <v>4</v>
      </c>
      <c r="C6">
        <v>35.450000000000003</v>
      </c>
      <c r="E6" s="9" t="s">
        <v>10</v>
      </c>
      <c r="F6">
        <f t="shared" ca="1" si="0"/>
        <v>26.746666666666666</v>
      </c>
      <c r="G6" s="41">
        <f t="shared" ca="1" si="1"/>
        <v>269.82708416402068</v>
      </c>
      <c r="H6" s="41"/>
      <c r="I6" s="41"/>
      <c r="J6" s="14" t="s">
        <v>7</v>
      </c>
      <c r="K6" s="9" t="s">
        <v>8</v>
      </c>
      <c r="L6" s="10" t="s">
        <v>8</v>
      </c>
      <c r="M6" s="11" t="s">
        <v>8</v>
      </c>
      <c r="N6" s="30">
        <v>11</v>
      </c>
      <c r="O6" s="30">
        <v>11</v>
      </c>
      <c r="P6" s="30">
        <v>11</v>
      </c>
      <c r="Q6" s="31">
        <v>27</v>
      </c>
      <c r="R6" s="31">
        <v>27</v>
      </c>
      <c r="S6" s="31">
        <v>27</v>
      </c>
      <c r="T6" s="31"/>
      <c r="U6" s="31"/>
      <c r="V6" s="31"/>
      <c r="W6" s="12" t="s">
        <v>8</v>
      </c>
      <c r="X6" s="12" t="s">
        <v>8</v>
      </c>
      <c r="Y6" s="32" t="s">
        <v>8</v>
      </c>
      <c r="Z6" s="12">
        <v>11</v>
      </c>
      <c r="AA6" s="12">
        <v>11</v>
      </c>
      <c r="AB6" s="12">
        <v>11</v>
      </c>
      <c r="AC6" s="12">
        <v>27</v>
      </c>
      <c r="AD6" s="12">
        <v>27</v>
      </c>
      <c r="AE6" s="12">
        <v>27</v>
      </c>
      <c r="AF6" s="12"/>
      <c r="AG6" s="12"/>
      <c r="AH6" s="12"/>
      <c r="AI6" s="15" t="s">
        <v>7</v>
      </c>
    </row>
    <row r="7" spans="1:35" x14ac:dyDescent="0.25">
      <c r="A7" t="s">
        <v>3</v>
      </c>
      <c r="B7">
        <v>5</v>
      </c>
      <c r="C7">
        <v>33.590000000000003</v>
      </c>
      <c r="E7" s="9" t="s">
        <v>12</v>
      </c>
      <c r="F7">
        <f t="shared" ca="1" si="0"/>
        <v>31.446666666666669</v>
      </c>
      <c r="G7" s="41">
        <f t="shared" ca="1" si="1"/>
        <v>14.098107953149839</v>
      </c>
      <c r="H7" s="41"/>
      <c r="I7" s="41"/>
      <c r="J7" s="14" t="s">
        <v>9</v>
      </c>
      <c r="K7" s="9" t="s">
        <v>10</v>
      </c>
      <c r="L7" s="10" t="s">
        <v>10</v>
      </c>
      <c r="M7" s="11" t="s">
        <v>10</v>
      </c>
      <c r="N7" s="31">
        <v>12</v>
      </c>
      <c r="O7" s="31">
        <v>12</v>
      </c>
      <c r="P7" s="31">
        <v>12</v>
      </c>
      <c r="Q7" s="31">
        <v>28</v>
      </c>
      <c r="R7" s="31">
        <v>28</v>
      </c>
      <c r="S7" s="31">
        <v>28</v>
      </c>
      <c r="T7" s="31"/>
      <c r="U7" s="31"/>
      <c r="V7" s="31"/>
      <c r="W7" s="12" t="s">
        <v>10</v>
      </c>
      <c r="X7" s="12" t="s">
        <v>10</v>
      </c>
      <c r="Y7" s="32" t="s">
        <v>10</v>
      </c>
      <c r="Z7" s="12">
        <v>12</v>
      </c>
      <c r="AA7" s="12">
        <v>12</v>
      </c>
      <c r="AB7" s="12">
        <v>12</v>
      </c>
      <c r="AC7" s="12">
        <v>28</v>
      </c>
      <c r="AD7" s="12">
        <v>28</v>
      </c>
      <c r="AE7" s="12">
        <v>28</v>
      </c>
      <c r="AF7" s="12"/>
      <c r="AG7" s="12"/>
      <c r="AH7" s="12"/>
      <c r="AI7" s="15" t="s">
        <v>9</v>
      </c>
    </row>
    <row r="8" spans="1:35" x14ac:dyDescent="0.25">
      <c r="A8" t="s">
        <v>57</v>
      </c>
      <c r="B8">
        <v>6</v>
      </c>
      <c r="C8">
        <v>29.75</v>
      </c>
      <c r="E8" s="9" t="s">
        <v>14</v>
      </c>
      <c r="F8">
        <f t="shared" ca="1" si="0"/>
        <v>34.136666666666663</v>
      </c>
      <c r="G8" s="41">
        <f t="shared" ca="1" si="1"/>
        <v>2.6029360516503068</v>
      </c>
      <c r="H8" s="41"/>
      <c r="I8" s="41"/>
      <c r="J8" s="14" t="s">
        <v>11</v>
      </c>
      <c r="K8" s="9" t="s">
        <v>12</v>
      </c>
      <c r="L8" s="10" t="s">
        <v>12</v>
      </c>
      <c r="M8" s="11" t="s">
        <v>12</v>
      </c>
      <c r="N8" s="30">
        <v>13</v>
      </c>
      <c r="O8" s="30">
        <v>13</v>
      </c>
      <c r="P8" s="30">
        <v>13</v>
      </c>
      <c r="Q8" s="31">
        <v>29</v>
      </c>
      <c r="R8" s="31">
        <v>29</v>
      </c>
      <c r="S8" s="31">
        <v>29</v>
      </c>
      <c r="T8" s="31"/>
      <c r="U8" s="31"/>
      <c r="V8" s="31"/>
      <c r="W8" s="12" t="s">
        <v>12</v>
      </c>
      <c r="X8" s="12" t="s">
        <v>12</v>
      </c>
      <c r="Y8" s="32" t="s">
        <v>12</v>
      </c>
      <c r="Z8" s="12">
        <v>13</v>
      </c>
      <c r="AA8" s="12">
        <v>13</v>
      </c>
      <c r="AB8" s="12">
        <v>13</v>
      </c>
      <c r="AC8" s="12">
        <v>29</v>
      </c>
      <c r="AD8" s="12">
        <v>29</v>
      </c>
      <c r="AE8" s="12">
        <v>29</v>
      </c>
      <c r="AF8" s="12"/>
      <c r="AG8" s="12"/>
      <c r="AH8" s="12"/>
      <c r="AI8" s="15" t="s">
        <v>11</v>
      </c>
    </row>
    <row r="9" spans="1:35" x14ac:dyDescent="0.25">
      <c r="A9" t="s">
        <v>57</v>
      </c>
      <c r="B9">
        <v>7</v>
      </c>
      <c r="C9">
        <v>30.54</v>
      </c>
      <c r="E9" s="9" t="s">
        <v>16</v>
      </c>
      <c r="F9" t="e">
        <f t="shared" ca="1" si="0"/>
        <v>#DIV/0!</v>
      </c>
      <c r="G9" s="41">
        <f t="shared" ca="1" si="1"/>
        <v>0</v>
      </c>
      <c r="H9" s="41"/>
      <c r="I9" s="41"/>
      <c r="J9" s="14" t="s">
        <v>13</v>
      </c>
      <c r="K9" s="9" t="s">
        <v>14</v>
      </c>
      <c r="L9" s="10" t="s">
        <v>14</v>
      </c>
      <c r="M9" s="11" t="s">
        <v>14</v>
      </c>
      <c r="N9" s="31">
        <v>14</v>
      </c>
      <c r="O9" s="31">
        <v>14</v>
      </c>
      <c r="P9" s="31">
        <v>14</v>
      </c>
      <c r="Q9" s="31">
        <v>30</v>
      </c>
      <c r="R9" s="31">
        <v>30</v>
      </c>
      <c r="S9" s="31">
        <v>30</v>
      </c>
      <c r="T9" s="31"/>
      <c r="U9" s="31"/>
      <c r="V9" s="31"/>
      <c r="W9" s="12" t="s">
        <v>14</v>
      </c>
      <c r="X9" s="12" t="s">
        <v>14</v>
      </c>
      <c r="Y9" s="32" t="s">
        <v>14</v>
      </c>
      <c r="Z9" s="12">
        <v>14</v>
      </c>
      <c r="AA9" s="12">
        <v>14</v>
      </c>
      <c r="AB9" s="12">
        <v>14</v>
      </c>
      <c r="AC9" s="12">
        <v>30</v>
      </c>
      <c r="AD9" s="12">
        <v>30</v>
      </c>
      <c r="AE9" s="12">
        <v>30</v>
      </c>
      <c r="AF9" s="12"/>
      <c r="AG9" s="12"/>
      <c r="AH9" s="12"/>
      <c r="AI9" s="15" t="s">
        <v>13</v>
      </c>
    </row>
    <row r="10" spans="1:35" ht="15.75" thickBot="1" x14ac:dyDescent="0.3">
      <c r="A10" t="s">
        <v>3</v>
      </c>
      <c r="B10">
        <v>8</v>
      </c>
      <c r="C10">
        <v>27.23</v>
      </c>
      <c r="E10" s="16" t="s">
        <v>18</v>
      </c>
      <c r="F10" t="e">
        <f t="shared" ca="1" si="0"/>
        <v>#DIV/0!</v>
      </c>
      <c r="G10" s="41">
        <f t="shared" ca="1" si="1"/>
        <v>0</v>
      </c>
      <c r="H10" s="41"/>
      <c r="I10" s="41"/>
      <c r="J10" s="14" t="s">
        <v>15</v>
      </c>
      <c r="K10" s="9" t="s">
        <v>16</v>
      </c>
      <c r="L10" s="10" t="s">
        <v>16</v>
      </c>
      <c r="M10" s="11" t="s">
        <v>16</v>
      </c>
      <c r="N10" s="30">
        <v>15</v>
      </c>
      <c r="O10" s="30">
        <v>15</v>
      </c>
      <c r="P10" s="30">
        <v>15</v>
      </c>
      <c r="Q10" s="31">
        <v>31</v>
      </c>
      <c r="R10" s="31">
        <v>31</v>
      </c>
      <c r="S10" s="31">
        <v>31</v>
      </c>
      <c r="T10" s="31"/>
      <c r="U10" s="31"/>
      <c r="V10" s="31"/>
      <c r="W10" s="35" t="s">
        <v>16</v>
      </c>
      <c r="X10" s="35" t="s">
        <v>16</v>
      </c>
      <c r="Y10" s="36" t="s">
        <v>16</v>
      </c>
      <c r="Z10" s="12">
        <v>15</v>
      </c>
      <c r="AA10" s="12">
        <v>15</v>
      </c>
      <c r="AB10" s="12">
        <v>15</v>
      </c>
      <c r="AC10" s="12">
        <v>31</v>
      </c>
      <c r="AD10" s="12">
        <v>31</v>
      </c>
      <c r="AE10" s="12">
        <v>31</v>
      </c>
      <c r="AF10" s="12"/>
      <c r="AG10" s="12"/>
      <c r="AH10" s="12"/>
      <c r="AI10" s="15" t="s">
        <v>15</v>
      </c>
    </row>
    <row r="11" spans="1:35" ht="15.75" thickBot="1" x14ac:dyDescent="0.3">
      <c r="A11" t="s">
        <v>3</v>
      </c>
      <c r="B11">
        <v>9</v>
      </c>
      <c r="C11">
        <v>24.3</v>
      </c>
      <c r="E11" s="60">
        <v>1</v>
      </c>
      <c r="F11" t="e">
        <f t="shared" ca="1" si="0"/>
        <v>#DIV/0!</v>
      </c>
      <c r="G11" s="41">
        <f t="shared" ca="1" si="1"/>
        <v>0</v>
      </c>
      <c r="H11" s="41">
        <f ca="1">G11*2</f>
        <v>0</v>
      </c>
      <c r="I11" s="41">
        <f ca="1">H11/H75</f>
        <v>0</v>
      </c>
      <c r="J11" s="14" t="s">
        <v>17</v>
      </c>
      <c r="K11" s="16" t="s">
        <v>18</v>
      </c>
      <c r="L11" s="16" t="s">
        <v>18</v>
      </c>
      <c r="M11" s="16" t="s">
        <v>18</v>
      </c>
      <c r="N11" s="31">
        <v>16</v>
      </c>
      <c r="O11" s="31">
        <v>16</v>
      </c>
      <c r="P11" s="31">
        <v>16</v>
      </c>
      <c r="Q11" s="31">
        <v>32</v>
      </c>
      <c r="R11" s="31">
        <v>32</v>
      </c>
      <c r="S11" s="31">
        <v>32</v>
      </c>
      <c r="T11" s="31"/>
      <c r="U11" s="31"/>
      <c r="V11" s="33"/>
      <c r="W11" s="37" t="s">
        <v>18</v>
      </c>
      <c r="X11" s="38" t="s">
        <v>18</v>
      </c>
      <c r="Y11" s="39" t="s">
        <v>18</v>
      </c>
      <c r="Z11" s="34">
        <v>16</v>
      </c>
      <c r="AA11" s="12">
        <v>16</v>
      </c>
      <c r="AB11" s="12">
        <v>16</v>
      </c>
      <c r="AC11" s="12">
        <v>32</v>
      </c>
      <c r="AD11" s="12">
        <v>32</v>
      </c>
      <c r="AE11" s="12">
        <v>32</v>
      </c>
      <c r="AF11" s="12"/>
      <c r="AG11" s="12"/>
      <c r="AH11" s="12"/>
      <c r="AI11" s="15" t="s">
        <v>17</v>
      </c>
    </row>
    <row r="12" spans="1:35" x14ac:dyDescent="0.25">
      <c r="A12" t="s">
        <v>57</v>
      </c>
      <c r="B12">
        <v>10</v>
      </c>
      <c r="C12" t="s">
        <v>58</v>
      </c>
      <c r="E12" s="60">
        <v>2</v>
      </c>
      <c r="F12">
        <f t="shared" ca="1" si="0"/>
        <v>31.666666666666661</v>
      </c>
      <c r="G12" s="41">
        <f t="shared" ca="1" si="1"/>
        <v>12.278797734535129</v>
      </c>
      <c r="H12" s="41">
        <f t="shared" ref="H12:H50" ca="1" si="2">G12*2</f>
        <v>24.557595469070257</v>
      </c>
      <c r="I12" s="41">
        <f t="shared" ref="I12:I50" ca="1" si="3">H12/H76</f>
        <v>1.7821464581186869E-3</v>
      </c>
      <c r="J12" s="14" t="s">
        <v>19</v>
      </c>
      <c r="K12" s="60">
        <v>1</v>
      </c>
      <c r="L12" s="60">
        <v>1</v>
      </c>
      <c r="M12" s="60">
        <v>1</v>
      </c>
      <c r="N12" s="30">
        <v>17</v>
      </c>
      <c r="O12" s="30">
        <v>17</v>
      </c>
      <c r="P12" s="30">
        <v>17</v>
      </c>
      <c r="Q12" s="31">
        <v>33</v>
      </c>
      <c r="R12" s="31">
        <v>33</v>
      </c>
      <c r="S12" s="31">
        <v>33</v>
      </c>
      <c r="T12" s="31"/>
      <c r="U12" s="31"/>
      <c r="V12" s="31"/>
      <c r="W12" s="12">
        <v>1</v>
      </c>
      <c r="X12" s="12">
        <v>1</v>
      </c>
      <c r="Y12" s="12">
        <v>1</v>
      </c>
      <c r="Z12" s="12">
        <v>17</v>
      </c>
      <c r="AA12" s="12">
        <v>17</v>
      </c>
      <c r="AB12" s="12">
        <v>17</v>
      </c>
      <c r="AC12" s="12">
        <v>33</v>
      </c>
      <c r="AD12" s="12">
        <v>33</v>
      </c>
      <c r="AE12" s="12">
        <v>33</v>
      </c>
      <c r="AF12" s="12"/>
      <c r="AG12" s="12"/>
      <c r="AH12" s="12"/>
      <c r="AI12" s="15" t="s">
        <v>19</v>
      </c>
    </row>
    <row r="13" spans="1:35" x14ac:dyDescent="0.25">
      <c r="A13" t="s">
        <v>57</v>
      </c>
      <c r="B13">
        <v>11</v>
      </c>
      <c r="C13" t="s">
        <v>58</v>
      </c>
      <c r="E13" s="60">
        <v>3</v>
      </c>
      <c r="F13" t="str">
        <f t="shared" ca="1" si="0"/>
        <v>NA</v>
      </c>
      <c r="G13" s="41">
        <f t="shared" ca="1" si="1"/>
        <v>0</v>
      </c>
      <c r="H13" s="41">
        <f t="shared" ca="1" si="2"/>
        <v>0</v>
      </c>
      <c r="I13" s="41">
        <f t="shared" ca="1" si="3"/>
        <v>0</v>
      </c>
      <c r="J13" s="14" t="s">
        <v>20</v>
      </c>
      <c r="K13" s="60">
        <v>2</v>
      </c>
      <c r="L13" s="60">
        <v>2</v>
      </c>
      <c r="M13" s="60">
        <v>2</v>
      </c>
      <c r="N13" s="31">
        <v>18</v>
      </c>
      <c r="O13" s="31">
        <v>18</v>
      </c>
      <c r="P13" s="31">
        <v>18</v>
      </c>
      <c r="Q13" s="31">
        <v>34</v>
      </c>
      <c r="R13" s="31">
        <v>34</v>
      </c>
      <c r="S13" s="31">
        <v>34</v>
      </c>
      <c r="T13" s="31"/>
      <c r="U13" s="31"/>
      <c r="V13" s="31"/>
      <c r="W13" s="12">
        <v>2</v>
      </c>
      <c r="X13" s="12">
        <v>2</v>
      </c>
      <c r="Y13" s="12">
        <v>2</v>
      </c>
      <c r="Z13" s="12">
        <v>18</v>
      </c>
      <c r="AA13" s="12">
        <v>18</v>
      </c>
      <c r="AB13" s="12">
        <v>18</v>
      </c>
      <c r="AC13" s="12">
        <v>34</v>
      </c>
      <c r="AD13" s="12">
        <v>34</v>
      </c>
      <c r="AE13" s="12">
        <v>34</v>
      </c>
      <c r="AF13" s="12"/>
      <c r="AG13" s="12"/>
      <c r="AH13" s="12"/>
      <c r="AI13" s="15" t="s">
        <v>20</v>
      </c>
    </row>
    <row r="14" spans="1:35" x14ac:dyDescent="0.25">
      <c r="A14" t="s">
        <v>3</v>
      </c>
      <c r="B14">
        <v>12</v>
      </c>
      <c r="C14" t="s">
        <v>58</v>
      </c>
      <c r="E14" s="60">
        <v>4</v>
      </c>
      <c r="F14">
        <f t="shared" ca="1" si="0"/>
        <v>30.290000000000003</v>
      </c>
      <c r="G14" s="41">
        <f t="shared" ca="1" si="1"/>
        <v>29.150203661409069</v>
      </c>
      <c r="H14" s="41">
        <f t="shared" ca="1" si="2"/>
        <v>58.300407322818138</v>
      </c>
      <c r="I14" s="41">
        <f t="shared" ca="1" si="3"/>
        <v>3.9452624717880701E-3</v>
      </c>
      <c r="J14" s="14" t="s">
        <v>21</v>
      </c>
      <c r="K14" s="60">
        <v>3</v>
      </c>
      <c r="L14" s="60">
        <v>3</v>
      </c>
      <c r="M14" s="60">
        <v>3</v>
      </c>
      <c r="N14" s="30">
        <v>19</v>
      </c>
      <c r="O14" s="30">
        <v>19</v>
      </c>
      <c r="P14" s="30">
        <v>19</v>
      </c>
      <c r="Q14" s="31">
        <v>35</v>
      </c>
      <c r="R14" s="31">
        <v>35</v>
      </c>
      <c r="S14" s="31">
        <v>35</v>
      </c>
      <c r="T14" s="31"/>
      <c r="U14" s="31"/>
      <c r="V14" s="31"/>
      <c r="W14" s="12">
        <v>3</v>
      </c>
      <c r="X14" s="12">
        <v>3</v>
      </c>
      <c r="Y14" s="12">
        <v>3</v>
      </c>
      <c r="Z14" s="12">
        <v>19</v>
      </c>
      <c r="AA14" s="12">
        <v>19</v>
      </c>
      <c r="AB14" s="12">
        <v>19</v>
      </c>
      <c r="AC14" s="12">
        <v>35</v>
      </c>
      <c r="AD14" s="12">
        <v>35</v>
      </c>
      <c r="AE14" s="12">
        <v>35</v>
      </c>
      <c r="AF14" s="12"/>
      <c r="AG14" s="12"/>
      <c r="AH14" s="12"/>
      <c r="AI14" s="15" t="s">
        <v>21</v>
      </c>
    </row>
    <row r="15" spans="1:35" x14ac:dyDescent="0.25">
      <c r="A15" t="s">
        <v>3</v>
      </c>
      <c r="B15">
        <v>13</v>
      </c>
      <c r="C15">
        <v>13.01</v>
      </c>
      <c r="E15" s="60">
        <v>5</v>
      </c>
      <c r="F15" t="e">
        <f t="shared" ca="1" si="0"/>
        <v>#DIV/0!</v>
      </c>
      <c r="G15" s="41">
        <f t="shared" ca="1" si="1"/>
        <v>0</v>
      </c>
      <c r="H15" s="41">
        <f t="shared" ca="1" si="2"/>
        <v>0</v>
      </c>
      <c r="I15" s="41">
        <f t="shared" ca="1" si="3"/>
        <v>0</v>
      </c>
      <c r="J15" s="14" t="s">
        <v>22</v>
      </c>
      <c r="K15" s="60">
        <v>4</v>
      </c>
      <c r="L15" s="60">
        <v>4</v>
      </c>
      <c r="M15" s="60">
        <v>4</v>
      </c>
      <c r="N15" s="31">
        <v>20</v>
      </c>
      <c r="O15" s="31">
        <v>20</v>
      </c>
      <c r="P15" s="31">
        <v>20</v>
      </c>
      <c r="Q15" s="31">
        <v>36</v>
      </c>
      <c r="R15" s="31">
        <v>36</v>
      </c>
      <c r="S15" s="31">
        <v>36</v>
      </c>
      <c r="T15" s="31"/>
      <c r="U15" s="31"/>
      <c r="V15" s="31"/>
      <c r="W15" s="12">
        <v>4</v>
      </c>
      <c r="X15" s="12">
        <v>4</v>
      </c>
      <c r="Y15" s="12">
        <v>4</v>
      </c>
      <c r="Z15" s="12">
        <v>20</v>
      </c>
      <c r="AA15" s="12">
        <v>20</v>
      </c>
      <c r="AB15" s="12">
        <v>20</v>
      </c>
      <c r="AC15" s="12">
        <v>36</v>
      </c>
      <c r="AD15" s="12">
        <v>36</v>
      </c>
      <c r="AE15" s="12">
        <v>36</v>
      </c>
      <c r="AF15" s="12"/>
      <c r="AG15" s="12"/>
      <c r="AH15" s="12"/>
      <c r="AI15" s="15" t="s">
        <v>22</v>
      </c>
    </row>
    <row r="16" spans="1:35" x14ac:dyDescent="0.25">
      <c r="A16" t="s">
        <v>57</v>
      </c>
      <c r="B16">
        <v>14</v>
      </c>
      <c r="C16">
        <v>12.33</v>
      </c>
      <c r="E16" s="60">
        <v>6</v>
      </c>
      <c r="F16">
        <f t="shared" ca="1" si="0"/>
        <v>30.943333333333332</v>
      </c>
      <c r="G16" s="41">
        <f t="shared" ca="1" si="1"/>
        <v>19.339487775810671</v>
      </c>
      <c r="H16" s="41">
        <f t="shared" ca="1" si="2"/>
        <v>38.678975551621342</v>
      </c>
      <c r="I16" s="41">
        <f t="shared" ca="1" si="3"/>
        <v>3.7645763948842962E-3</v>
      </c>
      <c r="J16" s="14" t="s">
        <v>23</v>
      </c>
      <c r="K16" s="60">
        <v>5</v>
      </c>
      <c r="L16" s="60">
        <v>5</v>
      </c>
      <c r="M16" s="60">
        <v>5</v>
      </c>
      <c r="N16" s="30">
        <v>21</v>
      </c>
      <c r="O16" s="30">
        <v>21</v>
      </c>
      <c r="P16" s="30">
        <v>21</v>
      </c>
      <c r="Q16" s="31">
        <v>37</v>
      </c>
      <c r="R16" s="31">
        <v>37</v>
      </c>
      <c r="S16" s="31">
        <v>37</v>
      </c>
      <c r="T16" s="31"/>
      <c r="U16" s="31"/>
      <c r="V16" s="31"/>
      <c r="W16" s="12">
        <v>5</v>
      </c>
      <c r="X16" s="12">
        <v>5</v>
      </c>
      <c r="Y16" s="12">
        <v>5</v>
      </c>
      <c r="Z16" s="12">
        <v>21</v>
      </c>
      <c r="AA16" s="12">
        <v>21</v>
      </c>
      <c r="AB16" s="12">
        <v>21</v>
      </c>
      <c r="AC16" s="12">
        <v>37</v>
      </c>
      <c r="AD16" s="12">
        <v>37</v>
      </c>
      <c r="AE16" s="12">
        <v>37</v>
      </c>
      <c r="AF16" s="12"/>
      <c r="AG16" s="12"/>
      <c r="AH16" s="12"/>
      <c r="AI16" s="15" t="s">
        <v>23</v>
      </c>
    </row>
    <row r="17" spans="1:35" x14ac:dyDescent="0.25">
      <c r="A17" t="s">
        <v>57</v>
      </c>
      <c r="B17">
        <v>15</v>
      </c>
      <c r="C17">
        <v>12.09</v>
      </c>
      <c r="E17" s="60">
        <v>7</v>
      </c>
      <c r="F17">
        <f t="shared" ca="1" si="0"/>
        <v>31.74</v>
      </c>
      <c r="G17" s="41">
        <f t="shared" ca="1" si="1"/>
        <v>11.726115923819108</v>
      </c>
      <c r="H17" s="41">
        <f t="shared" ca="1" si="2"/>
        <v>23.452231847638217</v>
      </c>
      <c r="I17" s="41">
        <f t="shared" ca="1" si="3"/>
        <v>1.1279536165034016E-3</v>
      </c>
      <c r="J17" s="14" t="s">
        <v>24</v>
      </c>
      <c r="K17" s="60">
        <v>6</v>
      </c>
      <c r="L17" s="60">
        <v>6</v>
      </c>
      <c r="M17" s="60">
        <v>6</v>
      </c>
      <c r="N17" s="31">
        <v>22</v>
      </c>
      <c r="O17" s="31">
        <v>22</v>
      </c>
      <c r="P17" s="31">
        <v>22</v>
      </c>
      <c r="Q17" s="31">
        <v>38</v>
      </c>
      <c r="R17" s="31">
        <v>38</v>
      </c>
      <c r="S17" s="31">
        <v>38</v>
      </c>
      <c r="T17" s="31"/>
      <c r="U17" s="31"/>
      <c r="V17" s="31"/>
      <c r="W17" s="12">
        <v>6</v>
      </c>
      <c r="X17" s="12">
        <v>6</v>
      </c>
      <c r="Y17" s="12">
        <v>6</v>
      </c>
      <c r="Z17" s="12">
        <v>22</v>
      </c>
      <c r="AA17" s="12">
        <v>22</v>
      </c>
      <c r="AB17" s="12">
        <v>22</v>
      </c>
      <c r="AC17" s="12">
        <v>38</v>
      </c>
      <c r="AD17" s="12">
        <v>38</v>
      </c>
      <c r="AE17" s="12">
        <v>38</v>
      </c>
      <c r="AF17" s="12"/>
      <c r="AG17" s="12"/>
      <c r="AH17" s="12"/>
      <c r="AI17" s="15" t="s">
        <v>24</v>
      </c>
    </row>
    <row r="18" spans="1:35" x14ac:dyDescent="0.25">
      <c r="A18" t="s">
        <v>3</v>
      </c>
      <c r="B18">
        <v>16</v>
      </c>
      <c r="C18">
        <v>18.82</v>
      </c>
      <c r="E18" s="9">
        <v>8</v>
      </c>
      <c r="F18">
        <f t="shared" ca="1" si="0"/>
        <v>32.094999999999999</v>
      </c>
      <c r="G18" s="41">
        <f t="shared" ca="1" si="1"/>
        <v>9.3827026956306323</v>
      </c>
      <c r="H18" s="41">
        <f t="shared" ca="1" si="2"/>
        <v>18.765405391261265</v>
      </c>
      <c r="I18" s="41">
        <f t="shared" ca="1" si="3"/>
        <v>1.4868729428189331E-3</v>
      </c>
      <c r="J18" s="14" t="s">
        <v>25</v>
      </c>
      <c r="K18" s="60">
        <v>7</v>
      </c>
      <c r="L18" s="60">
        <v>7</v>
      </c>
      <c r="M18" s="60">
        <v>7</v>
      </c>
      <c r="N18" s="30">
        <v>23</v>
      </c>
      <c r="O18" s="30">
        <v>23</v>
      </c>
      <c r="P18" s="30">
        <v>23</v>
      </c>
      <c r="Q18" s="31">
        <v>39</v>
      </c>
      <c r="R18" s="31">
        <v>39</v>
      </c>
      <c r="S18" s="31">
        <v>39</v>
      </c>
      <c r="T18" s="31"/>
      <c r="U18" s="31"/>
      <c r="V18" s="31"/>
      <c r="W18" s="12">
        <v>7</v>
      </c>
      <c r="X18" s="12">
        <v>7</v>
      </c>
      <c r="Y18" s="12">
        <v>7</v>
      </c>
      <c r="Z18" s="12">
        <v>23</v>
      </c>
      <c r="AA18" s="12">
        <v>23</v>
      </c>
      <c r="AB18" s="12">
        <v>23</v>
      </c>
      <c r="AC18" s="12">
        <v>39</v>
      </c>
      <c r="AD18" s="12">
        <v>39</v>
      </c>
      <c r="AE18" s="12">
        <v>39</v>
      </c>
      <c r="AF18" s="12"/>
      <c r="AG18" s="12"/>
      <c r="AH18" s="12"/>
      <c r="AI18" s="15" t="s">
        <v>25</v>
      </c>
    </row>
    <row r="19" spans="1:35" ht="15.75" thickBot="1" x14ac:dyDescent="0.3">
      <c r="A19" t="s">
        <v>3</v>
      </c>
      <c r="B19">
        <v>17</v>
      </c>
      <c r="C19">
        <v>16.829999999999998</v>
      </c>
      <c r="E19" s="30">
        <v>9</v>
      </c>
      <c r="F19">
        <f ca="1">IF(AVERAGE(N24:P24)&lt;$M$22,AVERAGE(N24:P24),"NA")</f>
        <v>32.93</v>
      </c>
      <c r="G19" s="41">
        <f t="shared" ca="1" si="1"/>
        <v>5.5536915699525249</v>
      </c>
      <c r="H19" s="41">
        <f t="shared" ca="1" si="2"/>
        <v>11.10738313990505</v>
      </c>
      <c r="I19" s="41">
        <f t="shared" ca="1" si="3"/>
        <v>2.9228984672905974E-4</v>
      </c>
      <c r="J19" s="17" t="s">
        <v>26</v>
      </c>
      <c r="K19" s="9">
        <v>8</v>
      </c>
      <c r="L19" s="9">
        <v>8</v>
      </c>
      <c r="M19" s="9">
        <v>8</v>
      </c>
      <c r="N19" s="31">
        <v>24</v>
      </c>
      <c r="O19" s="31">
        <v>24</v>
      </c>
      <c r="P19" s="31">
        <v>24</v>
      </c>
      <c r="Q19" s="31">
        <v>40</v>
      </c>
      <c r="R19" s="31">
        <v>40</v>
      </c>
      <c r="S19" s="31">
        <v>40</v>
      </c>
      <c r="T19" s="31"/>
      <c r="U19" s="31"/>
      <c r="V19" s="31"/>
      <c r="W19" s="12">
        <v>8</v>
      </c>
      <c r="X19" s="12">
        <v>8</v>
      </c>
      <c r="Y19" s="12">
        <v>8</v>
      </c>
      <c r="Z19" s="12">
        <v>24</v>
      </c>
      <c r="AA19" s="12">
        <v>24</v>
      </c>
      <c r="AB19" s="12">
        <v>24</v>
      </c>
      <c r="AC19" s="12">
        <v>40</v>
      </c>
      <c r="AD19" s="12">
        <v>40</v>
      </c>
      <c r="AE19" s="12">
        <v>40</v>
      </c>
      <c r="AF19" s="12"/>
      <c r="AG19" s="12"/>
      <c r="AH19" s="12"/>
      <c r="AI19" s="18" t="s">
        <v>26</v>
      </c>
    </row>
    <row r="20" spans="1:35" ht="15.75" thickBot="1" x14ac:dyDescent="0.3">
      <c r="A20" t="s">
        <v>57</v>
      </c>
      <c r="B20">
        <v>18</v>
      </c>
      <c r="C20">
        <v>16.63</v>
      </c>
      <c r="E20" s="31">
        <v>10</v>
      </c>
      <c r="F20" t="str">
        <f t="shared" ref="F20:F34" ca="1" si="4">IF(AVERAGE(N25:P25)&lt;$M$22,AVERAGE(N25:P25),"NA")</f>
        <v>NA</v>
      </c>
      <c r="G20" s="41">
        <f t="shared" ca="1" si="1"/>
        <v>0</v>
      </c>
      <c r="H20" s="41">
        <f t="shared" ca="1" si="2"/>
        <v>0</v>
      </c>
      <c r="I20" s="41">
        <f t="shared" ca="1" si="3"/>
        <v>0</v>
      </c>
      <c r="K20" s="19">
        <v>1</v>
      </c>
      <c r="L20" s="20">
        <v>2</v>
      </c>
      <c r="M20" s="21">
        <v>3</v>
      </c>
      <c r="N20" s="22">
        <v>4</v>
      </c>
      <c r="O20" s="20">
        <v>5</v>
      </c>
      <c r="P20" s="21">
        <v>6</v>
      </c>
      <c r="Q20" s="19">
        <v>7</v>
      </c>
      <c r="R20" s="20">
        <v>8</v>
      </c>
      <c r="S20" s="21">
        <v>9</v>
      </c>
      <c r="T20" s="19">
        <v>10</v>
      </c>
      <c r="U20" s="20">
        <v>11</v>
      </c>
      <c r="V20" s="21">
        <v>12</v>
      </c>
      <c r="W20" s="19">
        <v>13</v>
      </c>
      <c r="X20" s="20">
        <v>14</v>
      </c>
      <c r="Y20" s="21">
        <v>15</v>
      </c>
      <c r="Z20" s="19">
        <v>16</v>
      </c>
      <c r="AA20" s="20">
        <v>17</v>
      </c>
      <c r="AB20" s="21">
        <v>18</v>
      </c>
      <c r="AC20" s="19">
        <v>19</v>
      </c>
      <c r="AD20" s="20">
        <v>20</v>
      </c>
      <c r="AE20" s="21">
        <v>21</v>
      </c>
      <c r="AF20" s="19">
        <v>22</v>
      </c>
      <c r="AG20" s="20">
        <v>23</v>
      </c>
      <c r="AH20" s="21">
        <v>24</v>
      </c>
    </row>
    <row r="21" spans="1:35" x14ac:dyDescent="0.25">
      <c r="A21" t="s">
        <v>57</v>
      </c>
      <c r="B21">
        <v>19</v>
      </c>
      <c r="C21">
        <v>16.170000000000002</v>
      </c>
      <c r="E21" s="30">
        <v>11</v>
      </c>
      <c r="F21">
        <f t="shared" ca="1" si="4"/>
        <v>30.013333333333335</v>
      </c>
      <c r="G21" s="41">
        <f t="shared" ca="1" si="1"/>
        <v>34.681862295181098</v>
      </c>
      <c r="H21" s="41">
        <f t="shared" ca="1" si="2"/>
        <v>69.363724590362196</v>
      </c>
      <c r="I21" s="41">
        <f t="shared" ca="1" si="3"/>
        <v>5.1352584957724814E-3</v>
      </c>
      <c r="J21" s="58"/>
      <c r="K21" s="23" t="s">
        <v>27</v>
      </c>
      <c r="L21" s="24"/>
      <c r="M21" s="24"/>
      <c r="N21" s="24"/>
      <c r="O21" s="24"/>
      <c r="P21" s="24"/>
      <c r="Q21" s="24"/>
      <c r="R21" s="24"/>
      <c r="S21" s="24"/>
      <c r="T21" s="24"/>
      <c r="U21" s="24"/>
      <c r="V21" s="24"/>
      <c r="W21" s="23" t="s">
        <v>28</v>
      </c>
      <c r="X21" s="24"/>
      <c r="Y21" s="24"/>
      <c r="Z21" s="24"/>
      <c r="AA21" s="24"/>
      <c r="AB21" s="24"/>
      <c r="AC21" s="24"/>
      <c r="AD21" s="24"/>
      <c r="AE21" s="24"/>
      <c r="AF21" s="24"/>
      <c r="AG21" s="24"/>
      <c r="AH21" s="24"/>
    </row>
    <row r="22" spans="1:35" ht="15.75" thickBot="1" x14ac:dyDescent="0.3">
      <c r="A22" t="s">
        <v>3</v>
      </c>
      <c r="B22">
        <v>20</v>
      </c>
      <c r="C22">
        <v>15.33</v>
      </c>
      <c r="E22" s="31">
        <v>12</v>
      </c>
      <c r="F22">
        <f t="shared" ca="1" si="4"/>
        <v>30.729999999999997</v>
      </c>
      <c r="G22" s="41">
        <f t="shared" ca="1" si="1"/>
        <v>22.112183036818038</v>
      </c>
      <c r="H22" s="41">
        <f t="shared" ca="1" si="2"/>
        <v>44.224366073636077</v>
      </c>
      <c r="I22" s="41">
        <f t="shared" ca="1" si="3"/>
        <v>1.948095851888716E-3</v>
      </c>
      <c r="L22" t="s">
        <v>59</v>
      </c>
      <c r="M22">
        <v>35</v>
      </c>
    </row>
    <row r="23" spans="1:35" ht="15.75" thickBot="1" x14ac:dyDescent="0.3">
      <c r="A23" t="s">
        <v>3</v>
      </c>
      <c r="B23">
        <v>21</v>
      </c>
      <c r="C23">
        <v>15.19</v>
      </c>
      <c r="E23" s="30">
        <v>13</v>
      </c>
      <c r="F23" t="str">
        <f t="shared" ca="1" si="4"/>
        <v>NA</v>
      </c>
      <c r="G23" s="41">
        <f t="shared" ca="1" si="1"/>
        <v>0</v>
      </c>
      <c r="H23" s="41">
        <f t="shared" ca="1" si="2"/>
        <v>0</v>
      </c>
      <c r="I23" s="41">
        <f t="shared" ca="1" si="3"/>
        <v>0</v>
      </c>
      <c r="K23" s="4">
        <v>1</v>
      </c>
      <c r="L23" s="5">
        <v>2</v>
      </c>
      <c r="M23" s="6">
        <v>3</v>
      </c>
      <c r="N23" s="7">
        <v>4</v>
      </c>
      <c r="O23" s="5">
        <v>5</v>
      </c>
      <c r="P23" s="6">
        <v>6</v>
      </c>
      <c r="Q23" s="4">
        <v>7</v>
      </c>
      <c r="R23" s="5">
        <v>8</v>
      </c>
      <c r="S23" s="6">
        <v>9</v>
      </c>
      <c r="T23" s="4">
        <v>10</v>
      </c>
      <c r="U23" s="5">
        <v>11</v>
      </c>
      <c r="V23" s="6">
        <v>12</v>
      </c>
      <c r="W23" s="4">
        <v>13</v>
      </c>
      <c r="X23" s="5">
        <v>14</v>
      </c>
      <c r="Y23" s="6">
        <v>15</v>
      </c>
      <c r="Z23" s="4">
        <v>16</v>
      </c>
      <c r="AA23" s="5">
        <v>17</v>
      </c>
      <c r="AB23" s="6">
        <v>18</v>
      </c>
      <c r="AC23" s="4">
        <v>19</v>
      </c>
      <c r="AD23" s="5">
        <v>20</v>
      </c>
      <c r="AE23" s="6">
        <v>21</v>
      </c>
      <c r="AF23" s="4">
        <v>22</v>
      </c>
      <c r="AG23" s="5">
        <v>23</v>
      </c>
      <c r="AH23" s="6">
        <v>24</v>
      </c>
    </row>
    <row r="24" spans="1:35" ht="15.75" x14ac:dyDescent="0.25">
      <c r="A24" t="s">
        <v>57</v>
      </c>
      <c r="B24">
        <v>22</v>
      </c>
      <c r="C24" t="s">
        <v>58</v>
      </c>
      <c r="E24" s="31">
        <v>14</v>
      </c>
      <c r="F24" t="e">
        <f t="shared" ca="1" si="4"/>
        <v>#DIV/0!</v>
      </c>
      <c r="G24" s="41">
        <f t="shared" ca="1" si="1"/>
        <v>0</v>
      </c>
      <c r="H24" s="41">
        <f t="shared" ca="1" si="2"/>
        <v>0</v>
      </c>
      <c r="I24" s="41">
        <f t="shared" ca="1" si="3"/>
        <v>0</v>
      </c>
      <c r="J24" s="8" t="s">
        <v>3</v>
      </c>
      <c r="K24" s="42">
        <f t="shared" ref="K24:T33" ca="1" si="5">OFFSET($C$3:$C$386,COLUMN()-COLUMN($K$24)+((ROW()-ROW($K$24))*(ROWS($C$3:$C$386)/16)),0,1,1)</f>
        <v>16.68</v>
      </c>
      <c r="L24" s="42">
        <f t="shared" ca="1" si="5"/>
        <v>15.42</v>
      </c>
      <c r="M24" s="42">
        <f t="shared" ca="1" si="5"/>
        <v>13.7</v>
      </c>
      <c r="N24" s="42">
        <f t="shared" ca="1" si="5"/>
        <v>35.450000000000003</v>
      </c>
      <c r="O24" s="42">
        <f t="shared" ca="1" si="5"/>
        <v>33.590000000000003</v>
      </c>
      <c r="P24" s="42">
        <f t="shared" ca="1" si="5"/>
        <v>29.75</v>
      </c>
      <c r="Q24" s="42">
        <f t="shared" ca="1" si="5"/>
        <v>30.54</v>
      </c>
      <c r="R24" s="42">
        <f t="shared" ca="1" si="5"/>
        <v>27.23</v>
      </c>
      <c r="S24" s="42">
        <f t="shared" ca="1" si="5"/>
        <v>24.3</v>
      </c>
      <c r="T24" s="42" t="str">
        <f t="shared" ca="1" si="5"/>
        <v>N/A</v>
      </c>
      <c r="U24" s="42" t="str">
        <f t="shared" ref="U24:AH33" ca="1" si="6">OFFSET($C$3:$C$386,COLUMN()-COLUMN($K$24)+((ROW()-ROW($K$24))*(ROWS($C$3:$C$386)/16)),0,1,1)</f>
        <v>N/A</v>
      </c>
      <c r="V24" s="42" t="str">
        <f t="shared" ca="1" si="6"/>
        <v>N/A</v>
      </c>
      <c r="W24" s="42">
        <f t="shared" ca="1" si="6"/>
        <v>13.01</v>
      </c>
      <c r="X24" s="42">
        <f t="shared" ca="1" si="6"/>
        <v>12.33</v>
      </c>
      <c r="Y24" s="42">
        <f t="shared" ca="1" si="6"/>
        <v>12.09</v>
      </c>
      <c r="Z24" s="42">
        <f t="shared" ca="1" si="6"/>
        <v>18.82</v>
      </c>
      <c r="AA24" s="42">
        <f t="shared" ca="1" si="6"/>
        <v>16.829999999999998</v>
      </c>
      <c r="AB24" s="42">
        <f t="shared" ca="1" si="6"/>
        <v>16.63</v>
      </c>
      <c r="AC24" s="42">
        <f t="shared" ca="1" si="6"/>
        <v>16.170000000000002</v>
      </c>
      <c r="AD24" s="42">
        <f t="shared" ca="1" si="6"/>
        <v>15.33</v>
      </c>
      <c r="AE24" s="42">
        <f t="shared" ca="1" si="6"/>
        <v>15.19</v>
      </c>
      <c r="AF24" s="42" t="str">
        <f t="shared" ca="1" si="6"/>
        <v>N/A</v>
      </c>
      <c r="AG24" s="42" t="str">
        <f t="shared" ca="1" si="6"/>
        <v>N/A</v>
      </c>
      <c r="AH24" s="42" t="str">
        <f t="shared" ca="1" si="6"/>
        <v>N/A</v>
      </c>
    </row>
    <row r="25" spans="1:35" ht="15.75" x14ac:dyDescent="0.25">
      <c r="A25" t="s">
        <v>57</v>
      </c>
      <c r="B25">
        <v>23</v>
      </c>
      <c r="C25" t="s">
        <v>58</v>
      </c>
      <c r="E25" s="30">
        <v>15</v>
      </c>
      <c r="F25">
        <f t="shared" ca="1" si="4"/>
        <v>25.12</v>
      </c>
      <c r="G25" s="41">
        <f t="shared" ca="1" si="1"/>
        <v>749.47779899040461</v>
      </c>
      <c r="H25" s="41">
        <f t="shared" ca="1" si="2"/>
        <v>1498.9555979808092</v>
      </c>
      <c r="I25" s="41">
        <f t="shared" ca="1" si="3"/>
        <v>3.3022260280979043E-2</v>
      </c>
      <c r="J25" s="14" t="s">
        <v>5</v>
      </c>
      <c r="K25" s="42">
        <f t="shared" ca="1" si="5"/>
        <v>20.350000000000001</v>
      </c>
      <c r="L25" s="42">
        <f t="shared" ca="1" si="5"/>
        <v>19.46</v>
      </c>
      <c r="M25" s="42">
        <f t="shared" ca="1" si="5"/>
        <v>18.05</v>
      </c>
      <c r="N25" s="42" t="str">
        <f t="shared" ca="1" si="5"/>
        <v>N/A</v>
      </c>
      <c r="O25" s="42" t="str">
        <f t="shared" ca="1" si="5"/>
        <v>N/A</v>
      </c>
      <c r="P25" s="42">
        <f t="shared" ca="1" si="5"/>
        <v>35.75</v>
      </c>
      <c r="Q25" s="42">
        <f t="shared" ca="1" si="5"/>
        <v>34.33</v>
      </c>
      <c r="R25" s="42">
        <f t="shared" ca="1" si="5"/>
        <v>33.11</v>
      </c>
      <c r="S25" s="42">
        <f t="shared" ca="1" si="5"/>
        <v>29.72</v>
      </c>
      <c r="T25" s="42" t="str">
        <f t="shared" ca="1" si="5"/>
        <v>N/A</v>
      </c>
      <c r="U25" s="42" t="str">
        <f t="shared" ca="1" si="6"/>
        <v>N/A</v>
      </c>
      <c r="V25" s="42" t="str">
        <f t="shared" ca="1" si="6"/>
        <v>N/A</v>
      </c>
      <c r="W25" s="42">
        <f t="shared" ca="1" si="6"/>
        <v>17.77</v>
      </c>
      <c r="X25" s="42">
        <f t="shared" ca="1" si="6"/>
        <v>16.97</v>
      </c>
      <c r="Y25" s="42">
        <f t="shared" ca="1" si="6"/>
        <v>16.03</v>
      </c>
      <c r="Z25" s="42">
        <f t="shared" ca="1" si="6"/>
        <v>21.33</v>
      </c>
      <c r="AA25" s="42">
        <f t="shared" ca="1" si="6"/>
        <v>19.12</v>
      </c>
      <c r="AB25" s="42">
        <f t="shared" ca="1" si="6"/>
        <v>18.940000000000001</v>
      </c>
      <c r="AC25" s="42">
        <f t="shared" ca="1" si="6"/>
        <v>18.07</v>
      </c>
      <c r="AD25" s="42">
        <f t="shared" ca="1" si="6"/>
        <v>16.62</v>
      </c>
      <c r="AE25" s="42">
        <f t="shared" ca="1" si="6"/>
        <v>16.239999999999998</v>
      </c>
      <c r="AF25" s="42" t="str">
        <f t="shared" ca="1" si="6"/>
        <v>N/A</v>
      </c>
      <c r="AG25" s="42" t="str">
        <f t="shared" ca="1" si="6"/>
        <v>N/A</v>
      </c>
      <c r="AH25" s="42" t="str">
        <f t="shared" ca="1" si="6"/>
        <v>N/A</v>
      </c>
    </row>
    <row r="26" spans="1:35" ht="15.75" x14ac:dyDescent="0.25">
      <c r="A26" t="s">
        <v>3</v>
      </c>
      <c r="B26">
        <v>24</v>
      </c>
      <c r="C26" t="s">
        <v>58</v>
      </c>
      <c r="E26" s="31">
        <v>16</v>
      </c>
      <c r="F26">
        <f t="shared" ca="1" si="4"/>
        <v>30.456666666666663</v>
      </c>
      <c r="G26" s="41">
        <f t="shared" ca="1" si="1"/>
        <v>26.253261857514204</v>
      </c>
      <c r="H26" s="41">
        <f t="shared" ca="1" si="2"/>
        <v>52.506523715028408</v>
      </c>
      <c r="I26" s="41">
        <f t="shared" ca="1" si="3"/>
        <v>1.0960135882538955E-3</v>
      </c>
      <c r="J26" s="14" t="s">
        <v>7</v>
      </c>
      <c r="K26" s="42">
        <f t="shared" ca="1" si="5"/>
        <v>24.21</v>
      </c>
      <c r="L26" s="42">
        <f t="shared" ca="1" si="5"/>
        <v>23.3</v>
      </c>
      <c r="M26" s="42">
        <f t="shared" ca="1" si="5"/>
        <v>22.12</v>
      </c>
      <c r="N26" s="42">
        <f t="shared" ca="1" si="5"/>
        <v>32.49</v>
      </c>
      <c r="O26" s="42">
        <f t="shared" ca="1" si="5"/>
        <v>29.96</v>
      </c>
      <c r="P26" s="42">
        <f t="shared" ca="1" si="5"/>
        <v>27.59</v>
      </c>
      <c r="Q26" s="42">
        <f t="shared" ca="1" si="5"/>
        <v>29.96</v>
      </c>
      <c r="R26" s="42">
        <f t="shared" ca="1" si="5"/>
        <v>27.93</v>
      </c>
      <c r="S26" s="42">
        <f t="shared" ca="1" si="5"/>
        <v>24.54</v>
      </c>
      <c r="T26" s="43" t="str">
        <f t="shared" ca="1" si="5"/>
        <v>N/A</v>
      </c>
      <c r="U26" s="44" t="str">
        <f t="shared" ca="1" si="6"/>
        <v>N/A</v>
      </c>
      <c r="V26" s="45" t="str">
        <f t="shared" ca="1" si="6"/>
        <v>N/A</v>
      </c>
      <c r="W26" s="42">
        <f t="shared" ca="1" si="6"/>
        <v>21.16</v>
      </c>
      <c r="X26" s="42">
        <f t="shared" ca="1" si="6"/>
        <v>20.63</v>
      </c>
      <c r="Y26" s="42">
        <f t="shared" ca="1" si="6"/>
        <v>20.059999999999999</v>
      </c>
      <c r="Z26" s="42">
        <f t="shared" ca="1" si="6"/>
        <v>21.17</v>
      </c>
      <c r="AA26" s="42">
        <f t="shared" ca="1" si="6"/>
        <v>18.670000000000002</v>
      </c>
      <c r="AB26" s="42">
        <f t="shared" ca="1" si="6"/>
        <v>17.62</v>
      </c>
      <c r="AC26" s="42">
        <f t="shared" ca="1" si="6"/>
        <v>17.02</v>
      </c>
      <c r="AD26" s="42">
        <f t="shared" ca="1" si="6"/>
        <v>15.91</v>
      </c>
      <c r="AE26" s="42">
        <f t="shared" ca="1" si="6"/>
        <v>15.22</v>
      </c>
      <c r="AF26" s="42" t="str">
        <f t="shared" ca="1" si="6"/>
        <v>N/A</v>
      </c>
      <c r="AG26" s="42" t="str">
        <f t="shared" ca="1" si="6"/>
        <v>N/A</v>
      </c>
      <c r="AH26" s="42" t="str">
        <f t="shared" ca="1" si="6"/>
        <v>N/A</v>
      </c>
    </row>
    <row r="27" spans="1:35" ht="15.75" x14ac:dyDescent="0.25">
      <c r="A27" t="s">
        <v>5</v>
      </c>
      <c r="B27">
        <v>1</v>
      </c>
      <c r="C27">
        <v>20.350000000000001</v>
      </c>
      <c r="E27" s="30">
        <v>17</v>
      </c>
      <c r="F27">
        <f t="shared" ca="1" si="4"/>
        <v>30.103333333333335</v>
      </c>
      <c r="G27" s="41">
        <f t="shared" ca="1" si="1"/>
        <v>32.775921826313194</v>
      </c>
      <c r="H27" s="41">
        <f t="shared" ca="1" si="2"/>
        <v>65.551843652626388</v>
      </c>
      <c r="I27" s="41">
        <f t="shared" ca="1" si="3"/>
        <v>1.0746130296454793E-3</v>
      </c>
      <c r="J27" s="14" t="s">
        <v>9</v>
      </c>
      <c r="K27" s="42">
        <f t="shared" ca="1" si="5"/>
        <v>27.47</v>
      </c>
      <c r="L27" s="42">
        <f t="shared" ca="1" si="5"/>
        <v>26.74</v>
      </c>
      <c r="M27" s="42">
        <f t="shared" ca="1" si="5"/>
        <v>26.03</v>
      </c>
      <c r="N27" s="42" t="str">
        <f t="shared" ca="1" si="5"/>
        <v>N/A</v>
      </c>
      <c r="O27" s="42">
        <f t="shared" ca="1" si="5"/>
        <v>32.159999999999997</v>
      </c>
      <c r="P27" s="42">
        <f t="shared" ca="1" si="5"/>
        <v>29.3</v>
      </c>
      <c r="Q27" s="42">
        <f t="shared" ca="1" si="5"/>
        <v>32.74</v>
      </c>
      <c r="R27" s="42">
        <f t="shared" ca="1" si="5"/>
        <v>28.79</v>
      </c>
      <c r="S27" s="42">
        <f t="shared" ca="1" si="5"/>
        <v>25.19</v>
      </c>
      <c r="T27" s="42" t="str">
        <f t="shared" ca="1" si="5"/>
        <v>N/A</v>
      </c>
      <c r="U27" s="42" t="str">
        <f t="shared" ca="1" si="6"/>
        <v>N/A</v>
      </c>
      <c r="V27" s="42" t="str">
        <f t="shared" ca="1" si="6"/>
        <v>N/A</v>
      </c>
      <c r="W27" s="42">
        <f t="shared" ca="1" si="6"/>
        <v>25.59</v>
      </c>
      <c r="X27" s="42">
        <f t="shared" ca="1" si="6"/>
        <v>24.87</v>
      </c>
      <c r="Y27" s="42">
        <f t="shared" ca="1" si="6"/>
        <v>24.11</v>
      </c>
      <c r="Z27" s="42">
        <f t="shared" ca="1" si="6"/>
        <v>20.13</v>
      </c>
      <c r="AA27" s="42">
        <f t="shared" ca="1" si="6"/>
        <v>18.100000000000001</v>
      </c>
      <c r="AB27" s="42">
        <f t="shared" ca="1" si="6"/>
        <v>16.63</v>
      </c>
      <c r="AC27" s="42">
        <f t="shared" ca="1" si="6"/>
        <v>17.239999999999998</v>
      </c>
      <c r="AD27" s="42">
        <f t="shared" ca="1" si="6"/>
        <v>15.55</v>
      </c>
      <c r="AE27" s="42">
        <f t="shared" ca="1" si="6"/>
        <v>15.21</v>
      </c>
      <c r="AF27" s="42" t="str">
        <f t="shared" ca="1" si="6"/>
        <v>N/A</v>
      </c>
      <c r="AG27" s="42" t="str">
        <f t="shared" ca="1" si="6"/>
        <v>N/A</v>
      </c>
      <c r="AH27" s="42" t="str">
        <f t="shared" ca="1" si="6"/>
        <v>N/A</v>
      </c>
    </row>
    <row r="28" spans="1:35" ht="15.75" x14ac:dyDescent="0.25">
      <c r="A28" t="s">
        <v>5</v>
      </c>
      <c r="B28">
        <v>2</v>
      </c>
      <c r="C28">
        <v>19.46</v>
      </c>
      <c r="E28" s="31">
        <v>18</v>
      </c>
      <c r="F28">
        <f t="shared" ca="1" si="4"/>
        <v>30</v>
      </c>
      <c r="G28" s="41">
        <f t="shared" ca="1" si="1"/>
        <v>34.973498271127127</v>
      </c>
      <c r="H28" s="41">
        <f t="shared" ca="1" si="2"/>
        <v>69.946996542254254</v>
      </c>
      <c r="I28" s="41">
        <f t="shared" ca="1" si="3"/>
        <v>1.8517090705836045E-3</v>
      </c>
      <c r="J28" s="14" t="s">
        <v>11</v>
      </c>
      <c r="K28" s="42">
        <f t="shared" ca="1" si="5"/>
        <v>33.42</v>
      </c>
      <c r="L28" s="42">
        <f t="shared" ca="1" si="5"/>
        <v>31.06</v>
      </c>
      <c r="M28" s="42">
        <f t="shared" ca="1" si="5"/>
        <v>29.86</v>
      </c>
      <c r="N28" s="42" t="str">
        <f t="shared" ca="1" si="5"/>
        <v>N/A</v>
      </c>
      <c r="O28" s="42" t="str">
        <f t="shared" ca="1" si="5"/>
        <v>N/A</v>
      </c>
      <c r="P28" s="42">
        <f t="shared" ca="1" si="5"/>
        <v>39.24</v>
      </c>
      <c r="Q28" s="42">
        <f t="shared" ca="1" si="5"/>
        <v>35.090000000000003</v>
      </c>
      <c r="R28" s="42">
        <f t="shared" ca="1" si="5"/>
        <v>31.97</v>
      </c>
      <c r="S28" s="42">
        <f t="shared" ca="1" si="5"/>
        <v>29.91</v>
      </c>
      <c r="T28" s="42" t="str">
        <f t="shared" ca="1" si="5"/>
        <v>N/A</v>
      </c>
      <c r="U28" s="42" t="str">
        <f t="shared" ca="1" si="6"/>
        <v>N/A</v>
      </c>
      <c r="V28" s="42" t="str">
        <f t="shared" ca="1" si="6"/>
        <v>N/A</v>
      </c>
      <c r="W28" s="42">
        <f t="shared" ca="1" si="6"/>
        <v>28.74</v>
      </c>
      <c r="X28" s="42">
        <f t="shared" ca="1" si="6"/>
        <v>28.63</v>
      </c>
      <c r="Y28" s="42">
        <f t="shared" ca="1" si="6"/>
        <v>28.53</v>
      </c>
      <c r="Z28" s="42">
        <f t="shared" ca="1" si="6"/>
        <v>19.27</v>
      </c>
      <c r="AA28" s="42">
        <f t="shared" ca="1" si="6"/>
        <v>17.149999999999999</v>
      </c>
      <c r="AB28" s="42">
        <f t="shared" ca="1" si="6"/>
        <v>15.94</v>
      </c>
      <c r="AC28" s="42">
        <f t="shared" ca="1" si="6"/>
        <v>17.75</v>
      </c>
      <c r="AD28" s="42">
        <f t="shared" ca="1" si="6"/>
        <v>16.18</v>
      </c>
      <c r="AE28" s="42">
        <f t="shared" ca="1" si="6"/>
        <v>15.04</v>
      </c>
      <c r="AF28" s="42" t="str">
        <f t="shared" ca="1" si="6"/>
        <v>N/A</v>
      </c>
      <c r="AG28" s="42" t="str">
        <f t="shared" ca="1" si="6"/>
        <v>N/A</v>
      </c>
      <c r="AH28" s="42" t="str">
        <f t="shared" ca="1" si="6"/>
        <v>N/A</v>
      </c>
    </row>
    <row r="29" spans="1:35" ht="15.75" x14ac:dyDescent="0.25">
      <c r="A29" t="s">
        <v>5</v>
      </c>
      <c r="B29">
        <v>3</v>
      </c>
      <c r="C29">
        <v>18.05</v>
      </c>
      <c r="E29" s="30">
        <v>19</v>
      </c>
      <c r="F29">
        <f t="shared" ca="1" si="4"/>
        <v>34.18</v>
      </c>
      <c r="G29" s="41">
        <f t="shared" ca="1" si="1"/>
        <v>2.5330533372552617</v>
      </c>
      <c r="H29" s="41">
        <f t="shared" ca="1" si="2"/>
        <v>5.0661066745105234</v>
      </c>
      <c r="I29" s="41">
        <f t="shared" ca="1" si="3"/>
        <v>4.4267477123691417E-4</v>
      </c>
      <c r="J29" s="14" t="s">
        <v>13</v>
      </c>
      <c r="K29" s="42">
        <f t="shared" ca="1" si="5"/>
        <v>33.4</v>
      </c>
      <c r="L29" s="42">
        <f t="shared" ca="1" si="5"/>
        <v>34.61</v>
      </c>
      <c r="M29" s="42">
        <f t="shared" ca="1" si="5"/>
        <v>34.4</v>
      </c>
      <c r="N29" s="42" t="str">
        <f t="shared" ca="1" si="5"/>
        <v>N/A</v>
      </c>
      <c r="O29" s="42" t="str">
        <f t="shared" ca="1" si="5"/>
        <v>N/A</v>
      </c>
      <c r="P29" s="42" t="str">
        <f t="shared" ca="1" si="5"/>
        <v>N/A</v>
      </c>
      <c r="Q29" s="42">
        <f t="shared" ca="1" si="5"/>
        <v>29.37</v>
      </c>
      <c r="R29" s="42">
        <f t="shared" ca="1" si="5"/>
        <v>26.15</v>
      </c>
      <c r="S29" s="42">
        <f t="shared" ca="1" si="5"/>
        <v>22.64</v>
      </c>
      <c r="T29" s="42" t="str">
        <f t="shared" ca="1" si="5"/>
        <v>N/A</v>
      </c>
      <c r="U29" s="42" t="str">
        <f t="shared" ca="1" si="6"/>
        <v>N/A</v>
      </c>
      <c r="V29" s="42" t="str">
        <f t="shared" ca="1" si="6"/>
        <v>N/A</v>
      </c>
      <c r="W29" s="42">
        <f t="shared" ca="1" si="6"/>
        <v>30.78</v>
      </c>
      <c r="X29" s="42">
        <f t="shared" ca="1" si="6"/>
        <v>31.24</v>
      </c>
      <c r="Y29" s="42">
        <f t="shared" ca="1" si="6"/>
        <v>31.53</v>
      </c>
      <c r="Z29" s="42">
        <f t="shared" ca="1" si="6"/>
        <v>24.04</v>
      </c>
      <c r="AA29" s="42">
        <f t="shared" ca="1" si="6"/>
        <v>22.19</v>
      </c>
      <c r="AB29" s="42">
        <f t="shared" ca="1" si="6"/>
        <v>20.170000000000002</v>
      </c>
      <c r="AC29" s="42">
        <f t="shared" ca="1" si="6"/>
        <v>17.989999999999998</v>
      </c>
      <c r="AD29" s="42">
        <f t="shared" ca="1" si="6"/>
        <v>16.27</v>
      </c>
      <c r="AE29" s="42">
        <f t="shared" ca="1" si="6"/>
        <v>15.77</v>
      </c>
      <c r="AF29" s="42" t="str">
        <f t="shared" ca="1" si="6"/>
        <v>N/A</v>
      </c>
      <c r="AG29" s="42" t="str">
        <f t="shared" ca="1" si="6"/>
        <v>N/A</v>
      </c>
      <c r="AH29" s="42" t="str">
        <f t="shared" ca="1" si="6"/>
        <v>N/A</v>
      </c>
    </row>
    <row r="30" spans="1:35" ht="15.75" x14ac:dyDescent="0.25">
      <c r="A30" t="s">
        <v>5</v>
      </c>
      <c r="B30">
        <v>4</v>
      </c>
      <c r="C30" t="s">
        <v>58</v>
      </c>
      <c r="E30" s="31">
        <v>20</v>
      </c>
      <c r="F30" t="str">
        <f t="shared" ca="1" si="4"/>
        <v>NA</v>
      </c>
      <c r="G30" s="41">
        <f t="shared" ca="1" si="1"/>
        <v>0</v>
      </c>
      <c r="H30" s="41">
        <f t="shared" ca="1" si="2"/>
        <v>0</v>
      </c>
      <c r="I30" s="41">
        <f t="shared" ca="1" si="3"/>
        <v>0</v>
      </c>
      <c r="J30" s="14" t="s">
        <v>15</v>
      </c>
      <c r="K30" s="42" t="str">
        <f t="shared" ca="1" si="5"/>
        <v>N/A</v>
      </c>
      <c r="L30" s="42" t="str">
        <f t="shared" ca="1" si="5"/>
        <v>N/A</v>
      </c>
      <c r="M30" s="42" t="str">
        <f t="shared" ca="1" si="5"/>
        <v>N/A</v>
      </c>
      <c r="N30" s="42">
        <f t="shared" ca="1" si="5"/>
        <v>28.21</v>
      </c>
      <c r="O30" s="42">
        <f t="shared" ca="1" si="5"/>
        <v>25.12</v>
      </c>
      <c r="P30" s="42">
        <f t="shared" ca="1" si="5"/>
        <v>22.03</v>
      </c>
      <c r="Q30" s="42">
        <f t="shared" ca="1" si="5"/>
        <v>33.590000000000003</v>
      </c>
      <c r="R30" s="42">
        <f t="shared" ca="1" si="5"/>
        <v>30.4</v>
      </c>
      <c r="S30" s="42">
        <f t="shared" ca="1" si="5"/>
        <v>26.82</v>
      </c>
      <c r="T30" s="42">
        <f t="shared" ca="1" si="5"/>
        <v>22.14</v>
      </c>
      <c r="U30" s="42" t="str">
        <f t="shared" ca="1" si="6"/>
        <v>N/A</v>
      </c>
      <c r="V30" s="42" t="str">
        <f t="shared" ca="1" si="6"/>
        <v>N/A</v>
      </c>
      <c r="W30" s="42">
        <f t="shared" ca="1" si="6"/>
        <v>31.99</v>
      </c>
      <c r="X30" s="42">
        <f t="shared" ca="1" si="6"/>
        <v>32.51</v>
      </c>
      <c r="Y30" s="42">
        <f t="shared" ca="1" si="6"/>
        <v>35.090000000000003</v>
      </c>
      <c r="Z30" s="42">
        <f t="shared" ca="1" si="6"/>
        <v>18.7</v>
      </c>
      <c r="AA30" s="42">
        <f t="shared" ca="1" si="6"/>
        <v>17.07</v>
      </c>
      <c r="AB30" s="42">
        <f t="shared" ca="1" si="6"/>
        <v>15.62</v>
      </c>
      <c r="AC30" s="42">
        <f t="shared" ca="1" si="6"/>
        <v>17.02</v>
      </c>
      <c r="AD30" s="42">
        <f t="shared" ca="1" si="6"/>
        <v>15.57</v>
      </c>
      <c r="AE30" s="42">
        <f t="shared" ca="1" si="6"/>
        <v>15.34</v>
      </c>
      <c r="AF30" s="42" t="str">
        <f t="shared" ca="1" si="6"/>
        <v>N/A</v>
      </c>
      <c r="AG30" s="42" t="str">
        <f t="shared" ca="1" si="6"/>
        <v>N/A</v>
      </c>
      <c r="AH30" s="42" t="str">
        <f t="shared" ca="1" si="6"/>
        <v>N/A</v>
      </c>
    </row>
    <row r="31" spans="1:35" ht="15.75" x14ac:dyDescent="0.25">
      <c r="A31" t="s">
        <v>5</v>
      </c>
      <c r="B31">
        <v>5</v>
      </c>
      <c r="C31" t="s">
        <v>58</v>
      </c>
      <c r="E31" s="30">
        <v>21</v>
      </c>
      <c r="F31">
        <f t="shared" ca="1" si="4"/>
        <v>32.043333333333329</v>
      </c>
      <c r="G31" s="41">
        <f t="shared" ca="1" si="1"/>
        <v>9.692147959764684</v>
      </c>
      <c r="H31" s="41">
        <f t="shared" ca="1" si="2"/>
        <v>19.384295919529368</v>
      </c>
      <c r="I31" s="41">
        <f t="shared" ca="1" si="3"/>
        <v>4.5703984301210225E-4</v>
      </c>
      <c r="J31" s="14" t="s">
        <v>17</v>
      </c>
      <c r="K31" s="42" t="str">
        <f t="shared" ca="1" si="5"/>
        <v>N/A</v>
      </c>
      <c r="L31" s="42" t="str">
        <f t="shared" ca="1" si="5"/>
        <v>N/A</v>
      </c>
      <c r="M31" s="42" t="str">
        <f t="shared" ca="1" si="5"/>
        <v>N/A</v>
      </c>
      <c r="N31" s="42">
        <f t="shared" ca="1" si="5"/>
        <v>33.119999999999997</v>
      </c>
      <c r="O31" s="42">
        <f t="shared" ca="1" si="5"/>
        <v>30.89</v>
      </c>
      <c r="P31" s="42">
        <f t="shared" ca="1" si="5"/>
        <v>27.36</v>
      </c>
      <c r="Q31" s="42">
        <f t="shared" ca="1" si="5"/>
        <v>33.97</v>
      </c>
      <c r="R31" s="42">
        <f t="shared" ca="1" si="5"/>
        <v>32.4</v>
      </c>
      <c r="S31" s="42">
        <f t="shared" ca="1" si="5"/>
        <v>28.47</v>
      </c>
      <c r="T31" s="42" t="str">
        <f t="shared" ca="1" si="5"/>
        <v>N/A</v>
      </c>
      <c r="U31" s="42" t="str">
        <f t="shared" ca="1" si="6"/>
        <v>N/A</v>
      </c>
      <c r="V31" s="42" t="str">
        <f t="shared" ca="1" si="6"/>
        <v>N/A</v>
      </c>
      <c r="W31" s="42">
        <f t="shared" ca="1" si="6"/>
        <v>32.299999999999997</v>
      </c>
      <c r="X31" s="42">
        <f t="shared" ca="1" si="6"/>
        <v>32.630000000000003</v>
      </c>
      <c r="Y31" s="42">
        <f t="shared" ca="1" si="6"/>
        <v>34.07</v>
      </c>
      <c r="Z31" s="42">
        <f t="shared" ca="1" si="6"/>
        <v>19.3</v>
      </c>
      <c r="AA31" s="42">
        <f t="shared" ca="1" si="6"/>
        <v>16.32</v>
      </c>
      <c r="AB31" s="42">
        <f t="shared" ca="1" si="6"/>
        <v>15.5</v>
      </c>
      <c r="AC31" s="42">
        <f t="shared" ca="1" si="6"/>
        <v>18.579999999999998</v>
      </c>
      <c r="AD31" s="42">
        <f t="shared" ca="1" si="6"/>
        <v>17.399999999999999</v>
      </c>
      <c r="AE31" s="42">
        <f t="shared" ca="1" si="6"/>
        <v>17.11</v>
      </c>
      <c r="AF31" s="42" t="str">
        <f t="shared" ca="1" si="6"/>
        <v>N/A</v>
      </c>
      <c r="AG31" s="42" t="str">
        <f t="shared" ca="1" si="6"/>
        <v>N/A</v>
      </c>
      <c r="AH31" s="42" t="str">
        <f t="shared" ca="1" si="6"/>
        <v>N/A</v>
      </c>
    </row>
    <row r="32" spans="1:35" ht="15.75" x14ac:dyDescent="0.25">
      <c r="A32" t="s">
        <v>5</v>
      </c>
      <c r="B32">
        <v>6</v>
      </c>
      <c r="C32">
        <v>35.75</v>
      </c>
      <c r="E32" s="31">
        <v>22</v>
      </c>
      <c r="F32">
        <f t="shared" ca="1" si="4"/>
        <v>27.343333333333334</v>
      </c>
      <c r="G32" s="41">
        <f t="shared" ca="1" si="1"/>
        <v>185.50035451283807</v>
      </c>
      <c r="H32" s="41">
        <f t="shared" ca="1" si="2"/>
        <v>371.00070902567614</v>
      </c>
      <c r="I32" s="41">
        <f t="shared" ca="1" si="3"/>
        <v>4.2967785810185018E-3</v>
      </c>
      <c r="J32" s="14" t="s">
        <v>19</v>
      </c>
      <c r="K32" s="42" t="str">
        <f t="shared" ca="1" si="5"/>
        <v>N/A</v>
      </c>
      <c r="L32" s="42" t="str">
        <f t="shared" ca="1" si="5"/>
        <v>N/A</v>
      </c>
      <c r="M32" s="42" t="str">
        <f t="shared" ca="1" si="5"/>
        <v>N/A</v>
      </c>
      <c r="N32" s="42">
        <f t="shared" ca="1" si="5"/>
        <v>31.69</v>
      </c>
      <c r="O32" s="42">
        <f t="shared" ca="1" si="5"/>
        <v>32</v>
      </c>
      <c r="P32" s="42">
        <f t="shared" ca="1" si="5"/>
        <v>26.62</v>
      </c>
      <c r="Q32" s="42">
        <f t="shared" ca="1" si="5"/>
        <v>31.36</v>
      </c>
      <c r="R32" s="42">
        <f t="shared" ca="1" si="5"/>
        <v>30.19</v>
      </c>
      <c r="S32" s="42">
        <f t="shared" ca="1" si="5"/>
        <v>27.76</v>
      </c>
      <c r="T32" s="42" t="str">
        <f t="shared" ca="1" si="5"/>
        <v>N/A</v>
      </c>
      <c r="U32" s="42" t="str">
        <f t="shared" ca="1" si="6"/>
        <v>N/A</v>
      </c>
      <c r="V32" s="42" t="str">
        <f t="shared" ca="1" si="6"/>
        <v>N/A</v>
      </c>
      <c r="W32" s="42">
        <f t="shared" ca="1" si="6"/>
        <v>21.13</v>
      </c>
      <c r="X32" s="42">
        <f t="shared" ca="1" si="6"/>
        <v>19.399999999999999</v>
      </c>
      <c r="Y32" s="42">
        <f t="shared" ca="1" si="6"/>
        <v>17.75</v>
      </c>
      <c r="Z32" s="42">
        <f t="shared" ca="1" si="6"/>
        <v>17.170000000000002</v>
      </c>
      <c r="AA32" s="42">
        <f t="shared" ca="1" si="6"/>
        <v>16.420000000000002</v>
      </c>
      <c r="AB32" s="42">
        <f t="shared" ca="1" si="6"/>
        <v>16.32</v>
      </c>
      <c r="AC32" s="42">
        <f t="shared" ca="1" si="6"/>
        <v>18.190000000000001</v>
      </c>
      <c r="AD32" s="42">
        <f t="shared" ca="1" si="6"/>
        <v>16.37</v>
      </c>
      <c r="AE32" s="42">
        <f t="shared" ca="1" si="6"/>
        <v>16.39</v>
      </c>
      <c r="AF32" s="42" t="str">
        <f t="shared" ca="1" si="6"/>
        <v>N/A</v>
      </c>
      <c r="AG32" s="42" t="str">
        <f t="shared" ca="1" si="6"/>
        <v>N/A</v>
      </c>
      <c r="AH32" s="42" t="str">
        <f t="shared" ca="1" si="6"/>
        <v>N/A</v>
      </c>
    </row>
    <row r="33" spans="1:34" ht="15.75" x14ac:dyDescent="0.25">
      <c r="A33" t="s">
        <v>5</v>
      </c>
      <c r="B33">
        <v>7</v>
      </c>
      <c r="C33">
        <v>34.33</v>
      </c>
      <c r="E33" s="30">
        <v>23</v>
      </c>
      <c r="F33">
        <f t="shared" ca="1" si="4"/>
        <v>33.363333333333337</v>
      </c>
      <c r="G33" s="41">
        <f t="shared" ca="1" si="1"/>
        <v>4.230484588746843</v>
      </c>
      <c r="H33" s="41">
        <f t="shared" ca="1" si="2"/>
        <v>8.4609691774936859</v>
      </c>
      <c r="I33" s="41">
        <f t="shared" ca="1" si="3"/>
        <v>7.819711844878497E-5</v>
      </c>
      <c r="J33" s="14" t="s">
        <v>20</v>
      </c>
      <c r="K33" s="42">
        <f t="shared" ca="1" si="5"/>
        <v>33.44</v>
      </c>
      <c r="L33" s="42">
        <f t="shared" ca="1" si="5"/>
        <v>32.29</v>
      </c>
      <c r="M33" s="42">
        <f t="shared" ca="1" si="5"/>
        <v>29.27</v>
      </c>
      <c r="N33" s="42" t="str">
        <f t="shared" ca="1" si="5"/>
        <v>N/A</v>
      </c>
      <c r="O33" s="42" t="str">
        <f t="shared" ca="1" si="5"/>
        <v>N/A</v>
      </c>
      <c r="P33" s="42">
        <f t="shared" ca="1" si="5"/>
        <v>30</v>
      </c>
      <c r="Q33" s="42">
        <f t="shared" ca="1" si="5"/>
        <v>32.729999999999997</v>
      </c>
      <c r="R33" s="42">
        <f t="shared" ca="1" si="5"/>
        <v>30.42</v>
      </c>
      <c r="S33" s="42">
        <f t="shared" ca="1" si="5"/>
        <v>26.79</v>
      </c>
      <c r="T33" s="42" t="str">
        <f t="shared" ca="1" si="5"/>
        <v>N/A</v>
      </c>
      <c r="U33" s="42" t="str">
        <f t="shared" ca="1" si="6"/>
        <v>N/A</v>
      </c>
      <c r="V33" s="42" t="str">
        <f t="shared" ca="1" si="6"/>
        <v>N/A</v>
      </c>
      <c r="W33" s="42">
        <f t="shared" ca="1" si="6"/>
        <v>21.09</v>
      </c>
      <c r="X33" s="42">
        <f t="shared" ca="1" si="6"/>
        <v>18.66</v>
      </c>
      <c r="Y33" s="42">
        <f t="shared" ca="1" si="6"/>
        <v>17.61</v>
      </c>
      <c r="Z33" s="42">
        <f t="shared" ca="1" si="6"/>
        <v>18.399999999999999</v>
      </c>
      <c r="AA33" s="42">
        <f t="shared" ca="1" si="6"/>
        <v>17.27</v>
      </c>
      <c r="AB33" s="42">
        <f t="shared" ca="1" si="6"/>
        <v>16.64</v>
      </c>
      <c r="AC33" s="42">
        <f t="shared" ca="1" si="6"/>
        <v>17.07</v>
      </c>
      <c r="AD33" s="42">
        <f t="shared" ca="1" si="6"/>
        <v>15.08</v>
      </c>
      <c r="AE33" s="42">
        <f t="shared" ca="1" si="6"/>
        <v>14.57</v>
      </c>
      <c r="AF33" s="42" t="str">
        <f t="shared" ca="1" si="6"/>
        <v>N/A</v>
      </c>
      <c r="AG33" s="42" t="str">
        <f t="shared" ca="1" si="6"/>
        <v>N/A</v>
      </c>
      <c r="AH33" s="42" t="str">
        <f t="shared" ca="1" si="6"/>
        <v>N/A</v>
      </c>
    </row>
    <row r="34" spans="1:34" ht="15.75" x14ac:dyDescent="0.25">
      <c r="A34" t="s">
        <v>5</v>
      </c>
      <c r="B34">
        <v>8</v>
      </c>
      <c r="C34">
        <v>33.11</v>
      </c>
      <c r="E34" s="31">
        <v>24</v>
      </c>
      <c r="F34">
        <f t="shared" ca="1" si="4"/>
        <v>25.283333333333331</v>
      </c>
      <c r="G34" s="41">
        <f t="shared" ca="1" si="1"/>
        <v>676.40937174845362</v>
      </c>
      <c r="H34" s="41">
        <f t="shared" ca="1" si="2"/>
        <v>1352.8187434969072</v>
      </c>
      <c r="I34" s="41">
        <f t="shared" ca="1" si="3"/>
        <v>1.9361312609490807E-2</v>
      </c>
      <c r="J34" s="14" t="s">
        <v>21</v>
      </c>
      <c r="K34" s="42" t="str">
        <f t="shared" ref="K34:T39" ca="1" si="7">OFFSET($C$3:$C$386,COLUMN()-COLUMN($K$24)+((ROW()-ROW($K$24))*(ROWS($C$3:$C$386)/16)),0,1,1)</f>
        <v>N/A</v>
      </c>
      <c r="L34" s="42" t="str">
        <f t="shared" ca="1" si="7"/>
        <v>N/A</v>
      </c>
      <c r="M34" s="42">
        <f t="shared" ca="1" si="7"/>
        <v>35.54</v>
      </c>
      <c r="N34" s="42" t="str">
        <f t="shared" ca="1" si="7"/>
        <v>N/A</v>
      </c>
      <c r="O34" s="42" t="str">
        <f t="shared" ca="1" si="7"/>
        <v>N/A</v>
      </c>
      <c r="P34" s="42">
        <f t="shared" ca="1" si="7"/>
        <v>34.18</v>
      </c>
      <c r="Q34" s="42" t="str">
        <f t="shared" ca="1" si="7"/>
        <v>N/A</v>
      </c>
      <c r="R34" s="42">
        <f t="shared" ca="1" si="7"/>
        <v>37.86</v>
      </c>
      <c r="S34" s="42">
        <f t="shared" ca="1" si="7"/>
        <v>34.020000000000003</v>
      </c>
      <c r="T34" s="42" t="str">
        <f t="shared" ca="1" si="7"/>
        <v>N/A</v>
      </c>
      <c r="U34" s="42" t="str">
        <f t="shared" ref="U34:AH39" ca="1" si="8">OFFSET($C$3:$C$386,COLUMN()-COLUMN($K$24)+((ROW()-ROW($K$24))*(ROWS($C$3:$C$386)/16)),0,1,1)</f>
        <v>N/A</v>
      </c>
      <c r="V34" s="42" t="str">
        <f t="shared" ca="1" si="8"/>
        <v>N/A</v>
      </c>
      <c r="W34" s="42">
        <f t="shared" ca="1" si="8"/>
        <v>24.65</v>
      </c>
      <c r="X34" s="42">
        <f t="shared" ca="1" si="8"/>
        <v>21.67</v>
      </c>
      <c r="Y34" s="42">
        <f t="shared" ca="1" si="8"/>
        <v>21.07</v>
      </c>
      <c r="Z34" s="42">
        <f t="shared" ca="1" si="8"/>
        <v>20.68</v>
      </c>
      <c r="AA34" s="42">
        <f t="shared" ca="1" si="8"/>
        <v>18.91</v>
      </c>
      <c r="AB34" s="42">
        <f t="shared" ca="1" si="8"/>
        <v>18.7</v>
      </c>
      <c r="AC34" s="42">
        <f t="shared" ca="1" si="8"/>
        <v>21.72</v>
      </c>
      <c r="AD34" s="42">
        <f t="shared" ca="1" si="8"/>
        <v>19.440000000000001</v>
      </c>
      <c r="AE34" s="42">
        <f t="shared" ca="1" si="8"/>
        <v>19.149999999999999</v>
      </c>
      <c r="AF34" s="42" t="str">
        <f t="shared" ca="1" si="8"/>
        <v>N/A</v>
      </c>
      <c r="AG34" s="42" t="str">
        <f t="shared" ca="1" si="8"/>
        <v>N/A</v>
      </c>
      <c r="AH34" s="42" t="str">
        <f t="shared" ca="1" si="8"/>
        <v>N/A</v>
      </c>
    </row>
    <row r="35" spans="1:34" ht="15.75" x14ac:dyDescent="0.25">
      <c r="A35" t="s">
        <v>5</v>
      </c>
      <c r="B35">
        <v>9</v>
      </c>
      <c r="C35">
        <v>29.72</v>
      </c>
      <c r="E35" s="31">
        <v>25</v>
      </c>
      <c r="F35">
        <f ca="1">IF(AVERAGE(Q24:S24)&lt;$M$22,AVERAGE(Q24:S24),"NA")</f>
        <v>27.356666666666666</v>
      </c>
      <c r="G35" s="41">
        <f t="shared" ref="G35:G66" ca="1" si="9">IF(ISNUMBER(F35)=TRUE,10^((F35-$L$53)/$L$52),0)</f>
        <v>183.95350962739684</v>
      </c>
      <c r="H35" s="41">
        <f t="shared" ca="1" si="2"/>
        <v>367.90701925479368</v>
      </c>
      <c r="I35" s="41">
        <f t="shared" ca="1" si="3"/>
        <v>3.1707023325560236E-3</v>
      </c>
      <c r="J35" s="14" t="s">
        <v>22</v>
      </c>
      <c r="K35" s="42">
        <f t="shared" ca="1" si="7"/>
        <v>33.409999999999997</v>
      </c>
      <c r="L35" s="42">
        <f t="shared" ca="1" si="7"/>
        <v>30.96</v>
      </c>
      <c r="M35" s="42">
        <f t="shared" ca="1" si="7"/>
        <v>26.5</v>
      </c>
      <c r="N35" s="42" t="str">
        <f t="shared" ca="1" si="7"/>
        <v>N/A</v>
      </c>
      <c r="O35" s="42">
        <f t="shared" ca="1" si="7"/>
        <v>36.15</v>
      </c>
      <c r="P35" s="42">
        <f t="shared" ca="1" si="7"/>
        <v>34.979999999999997</v>
      </c>
      <c r="Q35" s="42">
        <f t="shared" ca="1" si="7"/>
        <v>33.799999999999997</v>
      </c>
      <c r="R35" s="42">
        <f t="shared" ca="1" si="7"/>
        <v>31.28</v>
      </c>
      <c r="S35" s="42">
        <f t="shared" ca="1" si="7"/>
        <v>27.35</v>
      </c>
      <c r="T35" s="42" t="str">
        <f t="shared" ca="1" si="7"/>
        <v>N/A</v>
      </c>
      <c r="U35" s="42" t="str">
        <f t="shared" ca="1" si="8"/>
        <v>N/A</v>
      </c>
      <c r="V35" s="42" t="str">
        <f t="shared" ca="1" si="8"/>
        <v>N/A</v>
      </c>
      <c r="W35" s="42">
        <f t="shared" ca="1" si="8"/>
        <v>21.11</v>
      </c>
      <c r="X35" s="42">
        <f t="shared" ca="1" si="8"/>
        <v>18.09</v>
      </c>
      <c r="Y35" s="42">
        <f t="shared" ca="1" si="8"/>
        <v>17.809999999999999</v>
      </c>
      <c r="Z35" s="42">
        <f t="shared" ca="1" si="8"/>
        <v>19.78</v>
      </c>
      <c r="AA35" s="42">
        <f t="shared" ca="1" si="8"/>
        <v>17.600000000000001</v>
      </c>
      <c r="AB35" s="42">
        <f t="shared" ca="1" si="8"/>
        <v>16.829999999999998</v>
      </c>
      <c r="AC35" s="42">
        <f t="shared" ca="1" si="8"/>
        <v>19.079999999999998</v>
      </c>
      <c r="AD35" s="42">
        <f t="shared" ca="1" si="8"/>
        <v>16.760000000000002</v>
      </c>
      <c r="AE35" s="42">
        <f t="shared" ca="1" si="8"/>
        <v>15.44</v>
      </c>
      <c r="AF35" s="42" t="str">
        <f t="shared" ca="1" si="8"/>
        <v>N/A</v>
      </c>
      <c r="AG35" s="42" t="str">
        <f t="shared" ca="1" si="8"/>
        <v>N/A</v>
      </c>
      <c r="AH35" s="42" t="str">
        <f t="shared" ca="1" si="8"/>
        <v>N/A</v>
      </c>
    </row>
    <row r="36" spans="1:34" ht="15.75" x14ac:dyDescent="0.25">
      <c r="A36" t="s">
        <v>5</v>
      </c>
      <c r="B36">
        <v>10</v>
      </c>
      <c r="C36" t="s">
        <v>58</v>
      </c>
      <c r="E36" s="31">
        <v>26</v>
      </c>
      <c r="F36">
        <f t="shared" ref="F36:F50" ca="1" si="10">IF(AVERAGE(Q25:S25)&lt;$M$22,AVERAGE(Q25:S25),"NA")</f>
        <v>32.386666666666663</v>
      </c>
      <c r="G36" s="41">
        <f t="shared" ca="1" si="9"/>
        <v>7.8122456351333431</v>
      </c>
      <c r="H36" s="41">
        <f t="shared" ca="1" si="2"/>
        <v>15.624491270266686</v>
      </c>
      <c r="I36" s="41">
        <f t="shared" ca="1" si="3"/>
        <v>3.1400103961003656E-4</v>
      </c>
      <c r="J36" s="14" t="s">
        <v>23</v>
      </c>
      <c r="K36" s="42" t="str">
        <f t="shared" ca="1" si="7"/>
        <v>N/A</v>
      </c>
      <c r="L36" s="42" t="str">
        <f t="shared" ca="1" si="7"/>
        <v>N/A</v>
      </c>
      <c r="M36" s="42" t="str">
        <f t="shared" ca="1" si="7"/>
        <v>N/A</v>
      </c>
      <c r="N36" s="42">
        <f t="shared" ca="1" si="7"/>
        <v>34.590000000000003</v>
      </c>
      <c r="O36" s="42">
        <f t="shared" ca="1" si="7"/>
        <v>33.11</v>
      </c>
      <c r="P36" s="42">
        <f t="shared" ca="1" si="7"/>
        <v>28.43</v>
      </c>
      <c r="Q36" s="42">
        <f t="shared" ca="1" si="7"/>
        <v>30.56</v>
      </c>
      <c r="R36" s="42">
        <f t="shared" ca="1" si="7"/>
        <v>28.82</v>
      </c>
      <c r="S36" s="42">
        <f t="shared" ca="1" si="7"/>
        <v>25.16</v>
      </c>
      <c r="T36" s="42" t="str">
        <f t="shared" ca="1" si="7"/>
        <v>N/A</v>
      </c>
      <c r="U36" s="42" t="str">
        <f t="shared" ca="1" si="8"/>
        <v>N/A</v>
      </c>
      <c r="V36" s="42" t="str">
        <f t="shared" ca="1" si="8"/>
        <v>N/A</v>
      </c>
      <c r="W36" s="42">
        <f t="shared" ca="1" si="8"/>
        <v>21.11</v>
      </c>
      <c r="X36" s="42">
        <f t="shared" ca="1" si="8"/>
        <v>18.5</v>
      </c>
      <c r="Y36" s="42">
        <f t="shared" ca="1" si="8"/>
        <v>17.41</v>
      </c>
      <c r="Z36" s="42">
        <f t="shared" ca="1" si="8"/>
        <v>19.3</v>
      </c>
      <c r="AA36" s="42">
        <f t="shared" ca="1" si="8"/>
        <v>16.5</v>
      </c>
      <c r="AB36" s="42">
        <f t="shared" ca="1" si="8"/>
        <v>15.93</v>
      </c>
      <c r="AC36" s="42">
        <f t="shared" ca="1" si="8"/>
        <v>18.66</v>
      </c>
      <c r="AD36" s="42">
        <f t="shared" ca="1" si="8"/>
        <v>15.58</v>
      </c>
      <c r="AE36" s="42">
        <f t="shared" ca="1" si="8"/>
        <v>14.33</v>
      </c>
      <c r="AF36" s="42" t="str">
        <f t="shared" ca="1" si="8"/>
        <v>N/A</v>
      </c>
      <c r="AG36" s="42" t="str">
        <f t="shared" ca="1" si="8"/>
        <v>N/A</v>
      </c>
      <c r="AH36" s="42" t="str">
        <f t="shared" ca="1" si="8"/>
        <v>N/A</v>
      </c>
    </row>
    <row r="37" spans="1:34" ht="15.75" x14ac:dyDescent="0.25">
      <c r="A37" t="s">
        <v>5</v>
      </c>
      <c r="B37">
        <v>11</v>
      </c>
      <c r="C37" t="s">
        <v>58</v>
      </c>
      <c r="E37" s="31">
        <v>27</v>
      </c>
      <c r="F37">
        <f t="shared" ca="1" si="10"/>
        <v>27.47666666666667</v>
      </c>
      <c r="G37" s="41">
        <f t="shared" ca="1" si="9"/>
        <v>170.59963024206269</v>
      </c>
      <c r="H37" s="41">
        <f t="shared" ca="1" si="2"/>
        <v>341.19926048412538</v>
      </c>
      <c r="I37" s="41">
        <f t="shared" ca="1" si="3"/>
        <v>3.9358799676301537E-3</v>
      </c>
      <c r="J37" s="14" t="s">
        <v>24</v>
      </c>
      <c r="K37" s="42">
        <f t="shared" ca="1" si="7"/>
        <v>34.03</v>
      </c>
      <c r="L37" s="42">
        <f t="shared" ca="1" si="7"/>
        <v>32</v>
      </c>
      <c r="M37" s="42">
        <f t="shared" ca="1" si="7"/>
        <v>26.8</v>
      </c>
      <c r="N37" s="42">
        <f t="shared" ca="1" si="7"/>
        <v>29.28</v>
      </c>
      <c r="O37" s="42">
        <f t="shared" ca="1" si="7"/>
        <v>28.21</v>
      </c>
      <c r="P37" s="42">
        <f t="shared" ca="1" si="7"/>
        <v>24.54</v>
      </c>
      <c r="Q37" s="42">
        <f t="shared" ca="1" si="7"/>
        <v>37</v>
      </c>
      <c r="R37" s="42">
        <f t="shared" ca="1" si="7"/>
        <v>33.81</v>
      </c>
      <c r="S37" s="42">
        <f t="shared" ca="1" si="7"/>
        <v>30.96</v>
      </c>
      <c r="T37" s="42" t="str">
        <f t="shared" ca="1" si="7"/>
        <v>N/A</v>
      </c>
      <c r="U37" s="42" t="str">
        <f t="shared" ca="1" si="8"/>
        <v>N/A</v>
      </c>
      <c r="V37" s="42" t="str">
        <f t="shared" ca="1" si="8"/>
        <v>N/A</v>
      </c>
      <c r="W37" s="42">
        <f t="shared" ca="1" si="8"/>
        <v>21.58</v>
      </c>
      <c r="X37" s="42">
        <f t="shared" ca="1" si="8"/>
        <v>19.25</v>
      </c>
      <c r="Y37" s="42">
        <f t="shared" ca="1" si="8"/>
        <v>18</v>
      </c>
      <c r="Z37" s="42">
        <f t="shared" ca="1" si="8"/>
        <v>18.059999999999999</v>
      </c>
      <c r="AA37" s="42">
        <f t="shared" ca="1" si="8"/>
        <v>15.6</v>
      </c>
      <c r="AB37" s="42">
        <f t="shared" ca="1" si="8"/>
        <v>14.51</v>
      </c>
      <c r="AC37" s="42">
        <f t="shared" ca="1" si="8"/>
        <v>21.7</v>
      </c>
      <c r="AD37" s="42">
        <f t="shared" ca="1" si="8"/>
        <v>19.68</v>
      </c>
      <c r="AE37" s="42">
        <f t="shared" ca="1" si="8"/>
        <v>18.48</v>
      </c>
      <c r="AF37" s="42" t="str">
        <f t="shared" ca="1" si="8"/>
        <v>N/A</v>
      </c>
      <c r="AG37" s="42" t="str">
        <f t="shared" ca="1" si="8"/>
        <v>N/A</v>
      </c>
      <c r="AH37" s="42" t="str">
        <f t="shared" ca="1" si="8"/>
        <v>N/A</v>
      </c>
    </row>
    <row r="38" spans="1:34" ht="15.75" x14ac:dyDescent="0.25">
      <c r="A38" t="s">
        <v>5</v>
      </c>
      <c r="B38">
        <v>12</v>
      </c>
      <c r="C38" t="s">
        <v>58</v>
      </c>
      <c r="E38" s="31">
        <v>28</v>
      </c>
      <c r="F38">
        <f t="shared" ca="1" si="10"/>
        <v>28.906666666666666</v>
      </c>
      <c r="G38" s="41">
        <f t="shared" ca="1" si="9"/>
        <v>69.493738263650769</v>
      </c>
      <c r="H38" s="41">
        <f t="shared" ca="1" si="2"/>
        <v>138.98747652730154</v>
      </c>
      <c r="I38" s="41">
        <f t="shared" ca="1" si="3"/>
        <v>1.5559688677598421E-3</v>
      </c>
      <c r="J38" s="14" t="s">
        <v>25</v>
      </c>
      <c r="K38" s="42" t="str">
        <f t="shared" ca="1" si="7"/>
        <v>N/A</v>
      </c>
      <c r="L38" s="42" t="str">
        <f t="shared" ca="1" si="7"/>
        <v>N/A</v>
      </c>
      <c r="M38" s="42">
        <f t="shared" ca="1" si="7"/>
        <v>31.74</v>
      </c>
      <c r="N38" s="42">
        <f t="shared" ca="1" si="7"/>
        <v>35.11</v>
      </c>
      <c r="O38" s="42">
        <f t="shared" ca="1" si="7"/>
        <v>34.94</v>
      </c>
      <c r="P38" s="42">
        <f t="shared" ca="1" si="7"/>
        <v>30.04</v>
      </c>
      <c r="Q38" s="42">
        <f t="shared" ca="1" si="7"/>
        <v>30.14</v>
      </c>
      <c r="R38" s="42">
        <f t="shared" ca="1" si="7"/>
        <v>28.26</v>
      </c>
      <c r="S38" s="42">
        <f t="shared" ca="1" si="7"/>
        <v>24.61</v>
      </c>
      <c r="T38" s="42" t="str">
        <f t="shared" ca="1" si="7"/>
        <v>N/A</v>
      </c>
      <c r="U38" s="42" t="str">
        <f t="shared" ca="1" si="8"/>
        <v>N/A</v>
      </c>
      <c r="V38" s="42" t="str">
        <f t="shared" ca="1" si="8"/>
        <v>N/A</v>
      </c>
      <c r="W38" s="42">
        <f t="shared" ca="1" si="8"/>
        <v>20.52</v>
      </c>
      <c r="X38" s="42">
        <f t="shared" ca="1" si="8"/>
        <v>18.11</v>
      </c>
      <c r="Y38" s="42">
        <f t="shared" ca="1" si="8"/>
        <v>16.670000000000002</v>
      </c>
      <c r="Z38" s="42">
        <f t="shared" ca="1" si="8"/>
        <v>17.12</v>
      </c>
      <c r="AA38" s="42">
        <f t="shared" ca="1" si="8"/>
        <v>15.03</v>
      </c>
      <c r="AB38" s="42">
        <f t="shared" ca="1" si="8"/>
        <v>14.89</v>
      </c>
      <c r="AC38" s="42">
        <f t="shared" ca="1" si="8"/>
        <v>20.05</v>
      </c>
      <c r="AD38" s="42">
        <f t="shared" ca="1" si="8"/>
        <v>17.73</v>
      </c>
      <c r="AE38" s="42">
        <f t="shared" ca="1" si="8"/>
        <v>16.77</v>
      </c>
      <c r="AF38" s="42" t="str">
        <f t="shared" ca="1" si="8"/>
        <v>N/A</v>
      </c>
      <c r="AG38" s="42" t="str">
        <f t="shared" ca="1" si="8"/>
        <v>N/A</v>
      </c>
      <c r="AH38" s="42" t="str">
        <f t="shared" ca="1" si="8"/>
        <v>N/A</v>
      </c>
    </row>
    <row r="39" spans="1:34" ht="16.5" thickBot="1" x14ac:dyDescent="0.3">
      <c r="A39" t="s">
        <v>5</v>
      </c>
      <c r="B39">
        <v>13</v>
      </c>
      <c r="C39">
        <v>17.77</v>
      </c>
      <c r="E39" s="31">
        <v>29</v>
      </c>
      <c r="F39">
        <f t="shared" ca="1" si="10"/>
        <v>32.323333333333331</v>
      </c>
      <c r="G39" s="41">
        <f t="shared" ca="1" si="9"/>
        <v>8.129242009471163</v>
      </c>
      <c r="H39" s="41">
        <f t="shared" ca="1" si="2"/>
        <v>16.258484018942326</v>
      </c>
      <c r="I39" s="41">
        <f t="shared" ca="1" si="3"/>
        <v>2.2091597088444009E-4</v>
      </c>
      <c r="J39" s="17" t="s">
        <v>26</v>
      </c>
      <c r="K39" s="42" t="str">
        <f t="shared" ca="1" si="7"/>
        <v>N/A</v>
      </c>
      <c r="L39" s="42">
        <f t="shared" ca="1" si="7"/>
        <v>34.6</v>
      </c>
      <c r="M39" s="42">
        <f t="shared" ca="1" si="7"/>
        <v>29.59</v>
      </c>
      <c r="N39" s="42">
        <f t="shared" ca="1" si="7"/>
        <v>27.67</v>
      </c>
      <c r="O39" s="42">
        <f t="shared" ca="1" si="7"/>
        <v>26.1</v>
      </c>
      <c r="P39" s="42">
        <f t="shared" ca="1" si="7"/>
        <v>22.08</v>
      </c>
      <c r="Q39" s="42">
        <f t="shared" ca="1" si="7"/>
        <v>33.67</v>
      </c>
      <c r="R39" s="42">
        <f t="shared" ca="1" si="7"/>
        <v>33.36</v>
      </c>
      <c r="S39" s="42">
        <f t="shared" ca="1" si="7"/>
        <v>30.26</v>
      </c>
      <c r="T39" s="42" t="str">
        <f t="shared" ca="1" si="7"/>
        <v>N/A</v>
      </c>
      <c r="U39" s="42" t="str">
        <f t="shared" ca="1" si="8"/>
        <v>N/A</v>
      </c>
      <c r="V39" s="42" t="str">
        <f t="shared" ca="1" si="8"/>
        <v>N/A</v>
      </c>
      <c r="W39" s="42">
        <f t="shared" ca="1" si="8"/>
        <v>21.63</v>
      </c>
      <c r="X39" s="42">
        <f t="shared" ca="1" si="8"/>
        <v>18.78</v>
      </c>
      <c r="Y39" s="42">
        <f t="shared" ca="1" si="8"/>
        <v>17.39</v>
      </c>
      <c r="Z39" s="42">
        <f t="shared" ca="1" si="8"/>
        <v>18.170000000000002</v>
      </c>
      <c r="AA39" s="42">
        <f t="shared" ca="1" si="8"/>
        <v>15.59</v>
      </c>
      <c r="AB39" s="42">
        <f t="shared" ca="1" si="8"/>
        <v>15.47</v>
      </c>
      <c r="AC39" s="42">
        <f t="shared" ca="1" si="8"/>
        <v>19.66</v>
      </c>
      <c r="AD39" s="42">
        <f t="shared" ca="1" si="8"/>
        <v>17.54</v>
      </c>
      <c r="AE39" s="42">
        <f t="shared" ca="1" si="8"/>
        <v>17.53</v>
      </c>
      <c r="AF39" s="42" t="str">
        <f t="shared" ca="1" si="8"/>
        <v>N/A</v>
      </c>
      <c r="AG39" s="42" t="str">
        <f t="shared" ca="1" si="8"/>
        <v>N/A</v>
      </c>
      <c r="AH39" s="42" t="str">
        <f t="shared" ca="1" si="8"/>
        <v>N/A</v>
      </c>
    </row>
    <row r="40" spans="1:34" x14ac:dyDescent="0.25">
      <c r="A40" t="s">
        <v>5</v>
      </c>
      <c r="B40">
        <v>14</v>
      </c>
      <c r="C40">
        <v>16.97</v>
      </c>
      <c r="E40" s="31">
        <v>30</v>
      </c>
      <c r="F40">
        <f t="shared" ca="1" si="10"/>
        <v>26.053333333333331</v>
      </c>
      <c r="G40" s="41">
        <f t="shared" ca="1" si="9"/>
        <v>417.05387806899779</v>
      </c>
      <c r="H40" s="41">
        <f t="shared" ca="1" si="2"/>
        <v>834.10775613799558</v>
      </c>
      <c r="I40" s="41">
        <f t="shared" ca="1" si="3"/>
        <v>1.4005421235967543E-2</v>
      </c>
    </row>
    <row r="41" spans="1:34" x14ac:dyDescent="0.25">
      <c r="A41" t="s">
        <v>5</v>
      </c>
      <c r="B41">
        <v>15</v>
      </c>
      <c r="C41">
        <v>16.03</v>
      </c>
      <c r="E41" s="31">
        <v>31</v>
      </c>
      <c r="F41">
        <f t="shared" ca="1" si="10"/>
        <v>30.27</v>
      </c>
      <c r="G41" s="41">
        <f t="shared" ca="1" si="9"/>
        <v>29.518656827319745</v>
      </c>
      <c r="H41" s="41">
        <f t="shared" ca="1" si="2"/>
        <v>59.03731365463949</v>
      </c>
      <c r="I41" s="41">
        <f t="shared" ca="1" si="3"/>
        <v>6.5175020054601934E-4</v>
      </c>
    </row>
    <row r="42" spans="1:34" ht="15.75" thickBot="1" x14ac:dyDescent="0.3">
      <c r="A42" t="s">
        <v>5</v>
      </c>
      <c r="B42">
        <v>16</v>
      </c>
      <c r="C42">
        <v>21.33</v>
      </c>
      <c r="E42" s="31">
        <v>32</v>
      </c>
      <c r="F42">
        <f t="shared" ca="1" si="10"/>
        <v>31.613333333333333</v>
      </c>
      <c r="G42" s="41">
        <f t="shared" ca="1" si="9"/>
        <v>12.697040613803187</v>
      </c>
      <c r="H42" s="41">
        <f t="shared" ca="1" si="2"/>
        <v>25.394081227606375</v>
      </c>
      <c r="I42" s="41">
        <f t="shared" ca="1" si="3"/>
        <v>7.8556214467094575E-4</v>
      </c>
    </row>
    <row r="43" spans="1:34" x14ac:dyDescent="0.25">
      <c r="A43" t="s">
        <v>5</v>
      </c>
      <c r="B43">
        <v>17</v>
      </c>
      <c r="C43">
        <v>19.12</v>
      </c>
      <c r="E43" s="31">
        <v>33</v>
      </c>
      <c r="F43">
        <f t="shared" ca="1" si="10"/>
        <v>29.77</v>
      </c>
      <c r="G43" s="41">
        <f t="shared" ca="1" si="9"/>
        <v>40.408391303125008</v>
      </c>
      <c r="H43" s="41">
        <f t="shared" ca="1" si="2"/>
        <v>80.816782606250015</v>
      </c>
      <c r="I43" s="41">
        <f t="shared" ca="1" si="3"/>
        <v>1.6306517758796798E-3</v>
      </c>
      <c r="J43" s="46" t="s">
        <v>60</v>
      </c>
      <c r="K43" s="47"/>
      <c r="L43" s="47"/>
      <c r="M43" s="48"/>
      <c r="P43" s="46" t="s">
        <v>61</v>
      </c>
      <c r="Q43" s="47"/>
      <c r="R43" s="47"/>
      <c r="S43" s="48"/>
    </row>
    <row r="44" spans="1:34" x14ac:dyDescent="0.25">
      <c r="A44" t="s">
        <v>5</v>
      </c>
      <c r="B44">
        <v>18</v>
      </c>
      <c r="C44">
        <v>18.940000000000001</v>
      </c>
      <c r="E44" s="31">
        <v>34</v>
      </c>
      <c r="F44">
        <f t="shared" ca="1" si="10"/>
        <v>29.98</v>
      </c>
      <c r="G44" s="41">
        <f t="shared" ca="1" si="9"/>
        <v>35.415556800482278</v>
      </c>
      <c r="H44" s="41">
        <f t="shared" ca="1" si="2"/>
        <v>70.831113600964557</v>
      </c>
      <c r="I44" s="41">
        <f t="shared" ca="1" si="3"/>
        <v>6.1410576484549281E-4</v>
      </c>
      <c r="J44" s="49"/>
      <c r="K44" t="s">
        <v>62</v>
      </c>
      <c r="L44" t="s">
        <v>63</v>
      </c>
      <c r="M44" t="s">
        <v>64</v>
      </c>
      <c r="N44" t="s">
        <v>65</v>
      </c>
      <c r="P44" s="49" t="s">
        <v>62</v>
      </c>
      <c r="Q44" t="s">
        <v>56</v>
      </c>
      <c r="R44" t="s">
        <v>64</v>
      </c>
      <c r="S44" s="50" t="s">
        <v>65</v>
      </c>
    </row>
    <row r="45" spans="1:34" x14ac:dyDescent="0.25">
      <c r="A45" t="s">
        <v>5</v>
      </c>
      <c r="B45">
        <v>19</v>
      </c>
      <c r="C45">
        <v>18.07</v>
      </c>
      <c r="E45" s="31">
        <v>35</v>
      </c>
      <c r="F45" t="str">
        <f t="shared" ca="1" si="10"/>
        <v>NA</v>
      </c>
      <c r="G45" s="41">
        <f t="shared" ca="1" si="9"/>
        <v>0</v>
      </c>
      <c r="H45" s="41">
        <f t="shared" ca="1" si="2"/>
        <v>0</v>
      </c>
      <c r="I45" s="41">
        <f t="shared" ca="1" si="3"/>
        <v>0</v>
      </c>
      <c r="J45" s="49"/>
      <c r="K45">
        <v>-2</v>
      </c>
      <c r="L45" s="41">
        <v>331891.39188752888</v>
      </c>
      <c r="M45" s="50">
        <f>LOG10(L45)</f>
        <v>5.5209959884609487</v>
      </c>
      <c r="N45">
        <f ca="1">AVERAGE(K24:M24)</f>
        <v>15.266666666666666</v>
      </c>
      <c r="P45" s="49">
        <v>-2</v>
      </c>
      <c r="Q45" s="41">
        <v>331891.39188752888</v>
      </c>
      <c r="R45" s="50">
        <f>LOG10(Q45)</f>
        <v>5.5209959884609487</v>
      </c>
      <c r="S45" s="51">
        <f ca="1">AVERAGE(W24:Y24)</f>
        <v>12.476666666666667</v>
      </c>
    </row>
    <row r="46" spans="1:34" x14ac:dyDescent="0.25">
      <c r="A46" t="s">
        <v>5</v>
      </c>
      <c r="B46">
        <v>20</v>
      </c>
      <c r="C46">
        <v>16.62</v>
      </c>
      <c r="E46" s="31">
        <v>36</v>
      </c>
      <c r="F46">
        <f t="shared" ca="1" si="10"/>
        <v>30.810000000000002</v>
      </c>
      <c r="G46" s="41">
        <f t="shared" ca="1" si="9"/>
        <v>21.028661277983474</v>
      </c>
      <c r="H46" s="41">
        <f t="shared" ca="1" si="2"/>
        <v>42.057322555966948</v>
      </c>
      <c r="I46" s="41">
        <f t="shared" ca="1" si="3"/>
        <v>9.0640034022606989E-4</v>
      </c>
      <c r="J46" s="49"/>
      <c r="K46">
        <v>-3</v>
      </c>
      <c r="L46" s="41">
        <v>29778.031738021138</v>
      </c>
      <c r="M46" s="50">
        <f t="shared" ref="M46:M51" si="11">LOG10(L46)</f>
        <v>4.4738959884609493</v>
      </c>
      <c r="N46">
        <f t="shared" ref="N46:N48" ca="1" si="12">AVERAGE(K25:M25)</f>
        <v>19.286666666666665</v>
      </c>
      <c r="P46" s="49">
        <v>-3</v>
      </c>
      <c r="Q46" s="41">
        <v>29778.031738021138</v>
      </c>
      <c r="R46" s="50">
        <f t="shared" ref="R46:R50" si="13">LOG10(Q46)</f>
        <v>4.4738959884609493</v>
      </c>
      <c r="S46" s="51">
        <f t="shared" ref="S46" ca="1" si="14">AVERAGE(W25:Y25)</f>
        <v>16.923333333333332</v>
      </c>
    </row>
    <row r="47" spans="1:34" x14ac:dyDescent="0.25">
      <c r="A47" t="s">
        <v>5</v>
      </c>
      <c r="B47">
        <v>21</v>
      </c>
      <c r="C47">
        <v>16.239999999999998</v>
      </c>
      <c r="E47" s="31">
        <v>37</v>
      </c>
      <c r="F47">
        <f t="shared" ca="1" si="10"/>
        <v>28.179999999999996</v>
      </c>
      <c r="G47" s="41">
        <f t="shared" ca="1" si="9"/>
        <v>109.6841723449372</v>
      </c>
      <c r="H47" s="41">
        <f t="shared" ca="1" si="2"/>
        <v>219.36834468987439</v>
      </c>
      <c r="I47" s="41">
        <f t="shared" ca="1" si="3"/>
        <v>2.7518934104621127E-3</v>
      </c>
      <c r="J47" s="49"/>
      <c r="K47">
        <v>-4</v>
      </c>
      <c r="L47" s="41">
        <v>2671.7510482799416</v>
      </c>
      <c r="M47" s="50">
        <f t="shared" si="11"/>
        <v>3.4267959884609489</v>
      </c>
      <c r="N47">
        <f ca="1">AVERAGE(K26:M26)</f>
        <v>23.210000000000004</v>
      </c>
      <c r="P47" s="49">
        <v>-4</v>
      </c>
      <c r="Q47" s="41">
        <v>2671.7510482799416</v>
      </c>
      <c r="R47" s="50">
        <f t="shared" si="13"/>
        <v>3.4267959884609489</v>
      </c>
      <c r="S47" s="51">
        <f ca="1">AVERAGE(W26:Y26)</f>
        <v>20.616666666666664</v>
      </c>
    </row>
    <row r="48" spans="1:34" x14ac:dyDescent="0.25">
      <c r="A48" t="s">
        <v>5</v>
      </c>
      <c r="B48">
        <v>22</v>
      </c>
      <c r="C48" t="s">
        <v>58</v>
      </c>
      <c r="E48" s="31">
        <v>38</v>
      </c>
      <c r="F48">
        <f t="shared" ca="1" si="10"/>
        <v>33.923333333333339</v>
      </c>
      <c r="G48" s="41">
        <f t="shared" ca="1" si="9"/>
        <v>2.9761180375839089</v>
      </c>
      <c r="H48" s="41">
        <f t="shared" ca="1" si="2"/>
        <v>5.9522360751678178</v>
      </c>
      <c r="I48" s="41">
        <f t="shared" ca="1" si="3"/>
        <v>7.1161737585203081E-4</v>
      </c>
      <c r="J48" s="49"/>
      <c r="K48">
        <v>-5</v>
      </c>
      <c r="L48" s="41">
        <v>239.71542937375227</v>
      </c>
      <c r="M48" s="50">
        <f t="shared" si="11"/>
        <v>2.3796959884609485</v>
      </c>
      <c r="N48">
        <f t="shared" ca="1" si="12"/>
        <v>26.746666666666666</v>
      </c>
      <c r="P48" s="49">
        <v>-5</v>
      </c>
      <c r="Q48" s="41">
        <v>239.71542937375227</v>
      </c>
      <c r="R48" s="50">
        <f t="shared" si="13"/>
        <v>2.3796959884609485</v>
      </c>
      <c r="S48" s="51">
        <f ca="1">AVERAGE(W27:Y27)</f>
        <v>24.856666666666666</v>
      </c>
    </row>
    <row r="49" spans="1:19" x14ac:dyDescent="0.25">
      <c r="A49" t="s">
        <v>5</v>
      </c>
      <c r="B49">
        <v>23</v>
      </c>
      <c r="C49" t="s">
        <v>58</v>
      </c>
      <c r="E49" s="31">
        <v>39</v>
      </c>
      <c r="F49">
        <f t="shared" ca="1" si="10"/>
        <v>27.67</v>
      </c>
      <c r="G49" s="41">
        <f t="shared" ca="1" si="9"/>
        <v>151.09372591324751</v>
      </c>
      <c r="H49" s="41">
        <f t="shared" ca="1" si="2"/>
        <v>302.18745182649502</v>
      </c>
      <c r="I49" s="41">
        <f t="shared" ca="1" si="3"/>
        <v>1.251240620572535E-2</v>
      </c>
      <c r="J49" s="49"/>
      <c r="K49">
        <v>-6</v>
      </c>
      <c r="L49" s="41">
        <v>21.507799956450718</v>
      </c>
      <c r="M49" s="50">
        <f t="shared" si="11"/>
        <v>1.3325959884609484</v>
      </c>
      <c r="N49">
        <f ca="1">AVERAGE(K28:M28)</f>
        <v>31.446666666666669</v>
      </c>
      <c r="P49" s="49">
        <v>-6</v>
      </c>
      <c r="Q49" s="41">
        <v>21.507799956450718</v>
      </c>
      <c r="R49" s="50">
        <f t="shared" si="13"/>
        <v>1.3325959884609484</v>
      </c>
      <c r="S49" s="51">
        <f ca="1">AVERAGE(W28:Y28)</f>
        <v>28.633333333333336</v>
      </c>
    </row>
    <row r="50" spans="1:19" x14ac:dyDescent="0.25">
      <c r="A50" t="s">
        <v>5</v>
      </c>
      <c r="B50">
        <v>24</v>
      </c>
      <c r="C50" t="s">
        <v>58</v>
      </c>
      <c r="E50" s="31">
        <v>40</v>
      </c>
      <c r="F50">
        <f t="shared" ca="1" si="10"/>
        <v>32.43</v>
      </c>
      <c r="G50" s="41">
        <f t="shared" ca="1" si="9"/>
        <v>7.6025052036856211</v>
      </c>
      <c r="H50" s="41">
        <f t="shared" ca="1" si="2"/>
        <v>15.205010407371242</v>
      </c>
      <c r="I50" s="41">
        <f t="shared" ca="1" si="3"/>
        <v>6.5262148491084589E-4</v>
      </c>
      <c r="J50" s="49"/>
      <c r="K50">
        <v>-7</v>
      </c>
      <c r="L50" s="41">
        <v>1.9297275113879391</v>
      </c>
      <c r="M50" s="50">
        <f t="shared" si="11"/>
        <v>0.28549598846094915</v>
      </c>
      <c r="N50">
        <f ca="1">AVERAGE(K29:M29)</f>
        <v>34.136666666666663</v>
      </c>
      <c r="P50" s="49">
        <v>-7</v>
      </c>
      <c r="Q50" s="52">
        <v>1.9297275113879391</v>
      </c>
      <c r="R50" s="53">
        <f t="shared" si="13"/>
        <v>0.28549598846094915</v>
      </c>
      <c r="S50" s="54">
        <f ca="1">AVERAGE(W29:Y29)</f>
        <v>31.183333333333334</v>
      </c>
    </row>
    <row r="51" spans="1:19" x14ac:dyDescent="0.25">
      <c r="A51" t="s">
        <v>7</v>
      </c>
      <c r="B51">
        <v>1</v>
      </c>
      <c r="C51">
        <v>24.21</v>
      </c>
      <c r="E51" s="31"/>
      <c r="F51" t="e">
        <f ca="1">IF(AVERAGE(T24:V24)&lt;$M$22,AVERAGE(T24:V24),"NA")</f>
        <v>#DIV/0!</v>
      </c>
      <c r="G51" s="41">
        <f t="shared" ca="1" si="9"/>
        <v>0</v>
      </c>
      <c r="H51" s="41"/>
      <c r="I51" s="41"/>
      <c r="J51" s="49"/>
      <c r="K51">
        <v>-8</v>
      </c>
      <c r="L51" s="41">
        <v>0.17313943200827508</v>
      </c>
      <c r="M51" s="50">
        <f t="shared" si="11"/>
        <v>-0.761604011539051</v>
      </c>
      <c r="P51" s="49">
        <v>-8</v>
      </c>
      <c r="Q51" s="52">
        <v>0.17313943200827508</v>
      </c>
      <c r="R51" s="53">
        <f>LOG10(Q51)</f>
        <v>-0.761604011539051</v>
      </c>
      <c r="S51" s="54">
        <f ca="1">AVERAGE(W30:Y30)</f>
        <v>33.196666666666665</v>
      </c>
    </row>
    <row r="52" spans="1:19" x14ac:dyDescent="0.25">
      <c r="A52" t="s">
        <v>7</v>
      </c>
      <c r="B52">
        <v>2</v>
      </c>
      <c r="C52">
        <v>23.3</v>
      </c>
      <c r="E52" s="31"/>
      <c r="F52" t="e">
        <f t="shared" ref="F52:F66" ca="1" si="15">IF(AVERAGE(T25:V25)&lt;$M$22,AVERAGE(T25:V25),"NA")</f>
        <v>#DIV/0!</v>
      </c>
      <c r="G52" s="41">
        <f t="shared" ca="1" si="9"/>
        <v>0</v>
      </c>
      <c r="H52" s="41"/>
      <c r="I52" s="41"/>
      <c r="J52" s="49"/>
      <c r="K52" t="s">
        <v>66</v>
      </c>
      <c r="L52">
        <f ca="1">SLOPE(N45:N50,M45:M50)</f>
        <v>-3.6663619702488961</v>
      </c>
      <c r="M52" s="50"/>
      <c r="P52" s="49" t="s">
        <v>66</v>
      </c>
      <c r="Q52">
        <f ca="1">SLOPE(S45:S49,R45:R49)</f>
        <v>-3.8436316174832075</v>
      </c>
      <c r="S52" s="50"/>
    </row>
    <row r="53" spans="1:19" x14ac:dyDescent="0.25">
      <c r="A53" t="s">
        <v>7</v>
      </c>
      <c r="B53">
        <v>3</v>
      </c>
      <c r="C53">
        <v>22.12</v>
      </c>
      <c r="E53" s="31"/>
      <c r="F53" t="e">
        <f t="shared" ca="1" si="15"/>
        <v>#DIV/0!</v>
      </c>
      <c r="G53" s="41">
        <f t="shared" ca="1" si="9"/>
        <v>0</v>
      </c>
      <c r="H53" s="41"/>
      <c r="I53" s="41"/>
      <c r="J53" s="49"/>
      <c r="K53" t="s">
        <v>67</v>
      </c>
      <c r="L53">
        <f ca="1">INTERCEPT(N45:N50,M45:M50)</f>
        <v>35.659906237926442</v>
      </c>
      <c r="M53" s="50"/>
      <c r="P53" s="49" t="s">
        <v>67</v>
      </c>
      <c r="Q53">
        <f ca="1">INTERCEPT(S45:S49,R45:R49)</f>
        <v>33.872674741246456</v>
      </c>
      <c r="S53" s="50"/>
    </row>
    <row r="54" spans="1:19" ht="15.75" thickBot="1" x14ac:dyDescent="0.3">
      <c r="A54" t="s">
        <v>7</v>
      </c>
      <c r="B54">
        <v>4</v>
      </c>
      <c r="C54">
        <v>32.49</v>
      </c>
      <c r="E54" s="31"/>
      <c r="F54" t="e">
        <f t="shared" ca="1" si="15"/>
        <v>#DIV/0!</v>
      </c>
      <c r="G54" s="41">
        <f t="shared" ca="1" si="9"/>
        <v>0</v>
      </c>
      <c r="H54" s="41"/>
      <c r="I54" s="41"/>
      <c r="J54" s="49"/>
      <c r="K54" t="s">
        <v>68</v>
      </c>
      <c r="L54">
        <f ca="1">RSQ(N45:N50,M45:M50)</f>
        <v>0.99709430391120335</v>
      </c>
      <c r="M54" s="50"/>
      <c r="P54" s="55" t="s">
        <v>68</v>
      </c>
      <c r="Q54" s="56">
        <f ca="1">RSQ(S45:S49,R45:R49)</f>
        <v>0.99920056539182667</v>
      </c>
      <c r="R54" s="56"/>
      <c r="S54" s="57"/>
    </row>
    <row r="55" spans="1:19" x14ac:dyDescent="0.25">
      <c r="A55" t="s">
        <v>7</v>
      </c>
      <c r="B55">
        <v>5</v>
      </c>
      <c r="C55">
        <v>29.96</v>
      </c>
      <c r="E55" s="31"/>
      <c r="F55" t="e">
        <f t="shared" ca="1" si="15"/>
        <v>#DIV/0!</v>
      </c>
      <c r="G55" s="41">
        <f t="shared" ca="1" si="9"/>
        <v>0</v>
      </c>
      <c r="H55" s="41"/>
      <c r="I55" s="41"/>
    </row>
    <row r="56" spans="1:19" x14ac:dyDescent="0.25">
      <c r="A56" t="s">
        <v>7</v>
      </c>
      <c r="B56">
        <v>6</v>
      </c>
      <c r="C56">
        <v>27.59</v>
      </c>
      <c r="E56" s="31"/>
      <c r="F56" t="e">
        <f t="shared" ca="1" si="15"/>
        <v>#DIV/0!</v>
      </c>
      <c r="G56" s="41">
        <f t="shared" ca="1" si="9"/>
        <v>0</v>
      </c>
      <c r="H56" s="41"/>
      <c r="I56" s="41"/>
    </row>
    <row r="57" spans="1:19" x14ac:dyDescent="0.25">
      <c r="A57" t="s">
        <v>7</v>
      </c>
      <c r="B57">
        <v>7</v>
      </c>
      <c r="C57">
        <v>29.96</v>
      </c>
      <c r="E57" s="31"/>
      <c r="F57">
        <f t="shared" ca="1" si="15"/>
        <v>22.14</v>
      </c>
      <c r="G57" s="41">
        <f t="shared" ca="1" si="9"/>
        <v>4870.2761613525863</v>
      </c>
      <c r="H57" s="41"/>
      <c r="I57" s="41"/>
    </row>
    <row r="58" spans="1:19" x14ac:dyDescent="0.25">
      <c r="A58" t="s">
        <v>7</v>
      </c>
      <c r="B58">
        <v>8</v>
      </c>
      <c r="C58">
        <v>27.93</v>
      </c>
      <c r="E58" s="31"/>
      <c r="F58" t="e">
        <f t="shared" ca="1" si="15"/>
        <v>#DIV/0!</v>
      </c>
      <c r="G58" s="41">
        <f t="shared" ca="1" si="9"/>
        <v>0</v>
      </c>
      <c r="H58" s="41"/>
      <c r="I58" s="41"/>
    </row>
    <row r="59" spans="1:19" x14ac:dyDescent="0.25">
      <c r="A59" t="s">
        <v>7</v>
      </c>
      <c r="B59">
        <v>9</v>
      </c>
      <c r="C59">
        <v>24.54</v>
      </c>
      <c r="E59" s="31"/>
      <c r="F59" t="e">
        <f t="shared" ca="1" si="15"/>
        <v>#DIV/0!</v>
      </c>
      <c r="G59" s="41">
        <f t="shared" ca="1" si="9"/>
        <v>0</v>
      </c>
      <c r="H59" s="41"/>
      <c r="I59" s="41"/>
    </row>
    <row r="60" spans="1:19" x14ac:dyDescent="0.25">
      <c r="A60" t="s">
        <v>7</v>
      </c>
      <c r="B60">
        <v>10</v>
      </c>
      <c r="C60" t="s">
        <v>58</v>
      </c>
      <c r="E60" s="31"/>
      <c r="F60" t="e">
        <f t="shared" ca="1" si="15"/>
        <v>#DIV/0!</v>
      </c>
      <c r="G60" s="41">
        <f t="shared" ca="1" si="9"/>
        <v>0</v>
      </c>
      <c r="H60" s="41"/>
      <c r="I60" s="41"/>
    </row>
    <row r="61" spans="1:19" x14ac:dyDescent="0.25">
      <c r="A61" t="s">
        <v>7</v>
      </c>
      <c r="B61">
        <v>11</v>
      </c>
      <c r="C61" t="s">
        <v>58</v>
      </c>
      <c r="E61" s="31"/>
      <c r="F61" t="e">
        <f t="shared" ca="1" si="15"/>
        <v>#DIV/0!</v>
      </c>
      <c r="G61" s="41">
        <f t="shared" ca="1" si="9"/>
        <v>0</v>
      </c>
      <c r="H61" s="41"/>
      <c r="I61" s="41"/>
    </row>
    <row r="62" spans="1:19" x14ac:dyDescent="0.25">
      <c r="A62" t="s">
        <v>7</v>
      </c>
      <c r="B62">
        <v>12</v>
      </c>
      <c r="C62" t="s">
        <v>58</v>
      </c>
      <c r="E62" s="31"/>
      <c r="F62" t="e">
        <f t="shared" ca="1" si="15"/>
        <v>#DIV/0!</v>
      </c>
      <c r="G62" s="41">
        <f t="shared" ca="1" si="9"/>
        <v>0</v>
      </c>
      <c r="H62" s="41"/>
      <c r="I62" s="41"/>
    </row>
    <row r="63" spans="1:19" x14ac:dyDescent="0.25">
      <c r="A63" t="s">
        <v>7</v>
      </c>
      <c r="B63">
        <v>13</v>
      </c>
      <c r="C63">
        <v>21.16</v>
      </c>
      <c r="E63" s="31"/>
      <c r="F63" t="e">
        <f t="shared" ca="1" si="15"/>
        <v>#DIV/0!</v>
      </c>
      <c r="G63" s="41">
        <f t="shared" ca="1" si="9"/>
        <v>0</v>
      </c>
      <c r="H63" s="41"/>
      <c r="I63" s="41"/>
    </row>
    <row r="64" spans="1:19" x14ac:dyDescent="0.25">
      <c r="A64" t="s">
        <v>7</v>
      </c>
      <c r="B64">
        <v>14</v>
      </c>
      <c r="C64">
        <v>20.63</v>
      </c>
      <c r="E64" s="31"/>
      <c r="F64" t="e">
        <f t="shared" ca="1" si="15"/>
        <v>#DIV/0!</v>
      </c>
      <c r="G64" s="41">
        <f t="shared" ca="1" si="9"/>
        <v>0</v>
      </c>
      <c r="H64" s="41"/>
      <c r="I64" s="41"/>
    </row>
    <row r="65" spans="1:9" x14ac:dyDescent="0.25">
      <c r="A65" t="s">
        <v>7</v>
      </c>
      <c r="B65">
        <v>15</v>
      </c>
      <c r="C65">
        <v>20.059999999999999</v>
      </c>
      <c r="E65" s="31"/>
      <c r="F65" t="e">
        <f t="shared" ca="1" si="15"/>
        <v>#DIV/0!</v>
      </c>
      <c r="G65" s="41">
        <f t="shared" ca="1" si="9"/>
        <v>0</v>
      </c>
      <c r="H65" s="41"/>
      <c r="I65" s="41"/>
    </row>
    <row r="66" spans="1:9" x14ac:dyDescent="0.25">
      <c r="A66" t="s">
        <v>7</v>
      </c>
      <c r="B66">
        <v>16</v>
      </c>
      <c r="C66">
        <v>21.17</v>
      </c>
      <c r="E66" s="31"/>
      <c r="F66" t="e">
        <f t="shared" ca="1" si="15"/>
        <v>#DIV/0!</v>
      </c>
      <c r="G66" s="41">
        <f t="shared" ca="1" si="9"/>
        <v>0</v>
      </c>
      <c r="H66" s="41"/>
      <c r="I66" s="41"/>
    </row>
    <row r="67" spans="1:9" x14ac:dyDescent="0.25">
      <c r="A67" t="s">
        <v>7</v>
      </c>
      <c r="B67">
        <v>17</v>
      </c>
      <c r="C67">
        <v>18.670000000000002</v>
      </c>
      <c r="E67" s="12" t="s">
        <v>4</v>
      </c>
      <c r="F67">
        <f ca="1">IF(AVERAGE(W24:Y24)&lt;$M$22,AVERAGE(W24:Y24),"NA")</f>
        <v>12.476666666666667</v>
      </c>
      <c r="G67" s="41">
        <f t="shared" ref="G67:G98" ca="1" si="16">IF(ISNUMBER(F67)=TRUE,10^((F67-$Q$53)/$Q$52),0)</f>
        <v>368648.58353444515</v>
      </c>
      <c r="H67" s="41"/>
      <c r="I67" s="41"/>
    </row>
    <row r="68" spans="1:9" x14ac:dyDescent="0.25">
      <c r="A68" t="s">
        <v>7</v>
      </c>
      <c r="B68">
        <v>18</v>
      </c>
      <c r="C68">
        <v>17.62</v>
      </c>
      <c r="E68" s="12" t="s">
        <v>6</v>
      </c>
      <c r="F68">
        <f t="shared" ref="F68:F81" ca="1" si="17">IF(AVERAGE(W25:Y25)&lt;$M$22,AVERAGE(W25:Y25),"NA")</f>
        <v>16.923333333333332</v>
      </c>
      <c r="G68" s="41">
        <f t="shared" ca="1" si="16"/>
        <v>25687.424940949648</v>
      </c>
      <c r="H68" s="41"/>
      <c r="I68" s="41"/>
    </row>
    <row r="69" spans="1:9" x14ac:dyDescent="0.25">
      <c r="A69" t="s">
        <v>7</v>
      </c>
      <c r="B69">
        <v>19</v>
      </c>
      <c r="C69">
        <v>17.02</v>
      </c>
      <c r="E69" s="12" t="s">
        <v>8</v>
      </c>
      <c r="F69">
        <f t="shared" ca="1" si="17"/>
        <v>20.616666666666664</v>
      </c>
      <c r="G69" s="41">
        <f t="shared" ca="1" si="16"/>
        <v>2810.7600175138814</v>
      </c>
      <c r="H69" s="41"/>
      <c r="I69" s="41"/>
    </row>
    <row r="70" spans="1:9" x14ac:dyDescent="0.25">
      <c r="A70" t="s">
        <v>7</v>
      </c>
      <c r="B70">
        <v>20</v>
      </c>
      <c r="C70">
        <v>15.91</v>
      </c>
      <c r="E70" s="12" t="s">
        <v>10</v>
      </c>
      <c r="F70">
        <f t="shared" ca="1" si="17"/>
        <v>24.856666666666666</v>
      </c>
      <c r="G70" s="41">
        <f t="shared" ca="1" si="16"/>
        <v>221.66665181918626</v>
      </c>
      <c r="H70" s="41"/>
      <c r="I70" s="41"/>
    </row>
    <row r="71" spans="1:9" x14ac:dyDescent="0.25">
      <c r="A71" t="s">
        <v>7</v>
      </c>
      <c r="B71">
        <v>21</v>
      </c>
      <c r="C71">
        <v>15.22</v>
      </c>
      <c r="E71" s="12" t="s">
        <v>12</v>
      </c>
      <c r="F71">
        <f t="shared" ca="1" si="17"/>
        <v>28.633333333333336</v>
      </c>
      <c r="G71" s="41">
        <f t="shared" ca="1" si="16"/>
        <v>23.073988609313211</v>
      </c>
      <c r="H71" s="41"/>
      <c r="I71" s="41"/>
    </row>
    <row r="72" spans="1:9" x14ac:dyDescent="0.25">
      <c r="A72" t="s">
        <v>7</v>
      </c>
      <c r="B72">
        <v>22</v>
      </c>
      <c r="C72" t="s">
        <v>58</v>
      </c>
      <c r="E72" s="12" t="s">
        <v>14</v>
      </c>
      <c r="F72">
        <f t="shared" ca="1" si="17"/>
        <v>31.183333333333334</v>
      </c>
      <c r="G72" s="41">
        <f t="shared" ca="1" si="16"/>
        <v>5.0082685331834798</v>
      </c>
      <c r="H72" s="41"/>
      <c r="I72" s="41"/>
    </row>
    <row r="73" spans="1:9" ht="15.75" thickBot="1" x14ac:dyDescent="0.3">
      <c r="A73" t="s">
        <v>7</v>
      </c>
      <c r="B73">
        <v>23</v>
      </c>
      <c r="C73" t="s">
        <v>58</v>
      </c>
      <c r="E73" s="35" t="s">
        <v>16</v>
      </c>
      <c r="F73">
        <f t="shared" ca="1" si="17"/>
        <v>33.196666666666665</v>
      </c>
      <c r="G73" s="41">
        <f t="shared" ca="1" si="16"/>
        <v>1.4992616637926806</v>
      </c>
      <c r="H73" s="41"/>
      <c r="I73" s="41"/>
    </row>
    <row r="74" spans="1:9" ht="15.75" thickBot="1" x14ac:dyDescent="0.3">
      <c r="A74" t="s">
        <v>7</v>
      </c>
      <c r="B74">
        <v>24</v>
      </c>
      <c r="C74" t="s">
        <v>58</v>
      </c>
      <c r="E74" s="37" t="s">
        <v>18</v>
      </c>
      <c r="F74">
        <f t="shared" ca="1" si="17"/>
        <v>33</v>
      </c>
      <c r="G74" s="41">
        <f t="shared" ca="1" si="16"/>
        <v>1.6867251623452817</v>
      </c>
      <c r="H74" s="41"/>
      <c r="I74" s="41"/>
    </row>
    <row r="75" spans="1:9" x14ac:dyDescent="0.25">
      <c r="A75" t="s">
        <v>9</v>
      </c>
      <c r="B75">
        <v>1</v>
      </c>
      <c r="C75">
        <v>27.47</v>
      </c>
      <c r="E75" s="12">
        <v>1</v>
      </c>
      <c r="F75">
        <f t="shared" ca="1" si="17"/>
        <v>19.426666666666666</v>
      </c>
      <c r="G75" s="41">
        <f t="shared" ca="1" si="16"/>
        <v>5733.592171217475</v>
      </c>
      <c r="H75" s="41">
        <f t="shared" ref="H75:H114" ca="1" si="18">G75*2</f>
        <v>11467.18434243495</v>
      </c>
      <c r="I75" s="41"/>
    </row>
    <row r="76" spans="1:9" x14ac:dyDescent="0.25">
      <c r="A76" t="s">
        <v>9</v>
      </c>
      <c r="B76">
        <v>2</v>
      </c>
      <c r="C76">
        <v>26.74</v>
      </c>
      <c r="E76" s="12">
        <v>2</v>
      </c>
      <c r="F76">
        <f t="shared" ca="1" si="17"/>
        <v>19.12</v>
      </c>
      <c r="G76" s="41">
        <f t="shared" ca="1" si="16"/>
        <v>6889.8926227966549</v>
      </c>
      <c r="H76" s="41">
        <f t="shared" ca="1" si="18"/>
        <v>13779.78524559331</v>
      </c>
      <c r="I76" s="41"/>
    </row>
    <row r="77" spans="1:9" x14ac:dyDescent="0.25">
      <c r="A77" t="s">
        <v>9</v>
      </c>
      <c r="B77">
        <v>3</v>
      </c>
      <c r="C77">
        <v>26.03</v>
      </c>
      <c r="E77" s="12">
        <v>3</v>
      </c>
      <c r="F77">
        <f t="shared" ca="1" si="17"/>
        <v>22.463333333333335</v>
      </c>
      <c r="G77" s="41">
        <f t="shared" ca="1" si="16"/>
        <v>929.7696500246567</v>
      </c>
      <c r="H77" s="41">
        <f t="shared" ca="1" si="18"/>
        <v>1859.5393000493134</v>
      </c>
      <c r="I77" s="41"/>
    </row>
    <row r="78" spans="1:9" x14ac:dyDescent="0.25">
      <c r="A78" t="s">
        <v>9</v>
      </c>
      <c r="B78">
        <v>4</v>
      </c>
      <c r="C78" t="s">
        <v>58</v>
      </c>
      <c r="E78" s="12">
        <v>4</v>
      </c>
      <c r="F78">
        <f t="shared" ca="1" si="17"/>
        <v>19.003333333333334</v>
      </c>
      <c r="G78" s="41">
        <f t="shared" ca="1" si="16"/>
        <v>7388.6601638946531</v>
      </c>
      <c r="H78" s="41">
        <f t="shared" ca="1" si="18"/>
        <v>14777.320327789306</v>
      </c>
      <c r="I78" s="41"/>
    </row>
    <row r="79" spans="1:9" x14ac:dyDescent="0.25">
      <c r="A79" t="s">
        <v>9</v>
      </c>
      <c r="B79">
        <v>5</v>
      </c>
      <c r="C79">
        <v>32.159999999999997</v>
      </c>
      <c r="E79" s="12">
        <v>5</v>
      </c>
      <c r="F79">
        <f t="shared" ca="1" si="17"/>
        <v>19.006666666666664</v>
      </c>
      <c r="G79" s="41">
        <f t="shared" ca="1" si="16"/>
        <v>7373.9205935812415</v>
      </c>
      <c r="H79" s="41">
        <f t="shared" ca="1" si="18"/>
        <v>14747.841187162483</v>
      </c>
      <c r="I79" s="41"/>
    </row>
    <row r="80" spans="1:9" x14ac:dyDescent="0.25">
      <c r="A80" t="s">
        <v>9</v>
      </c>
      <c r="B80">
        <v>6</v>
      </c>
      <c r="C80">
        <v>29.3</v>
      </c>
      <c r="E80" s="12">
        <v>6</v>
      </c>
      <c r="F80">
        <f t="shared" ca="1" si="17"/>
        <v>19.61</v>
      </c>
      <c r="G80" s="41">
        <f t="shared" ca="1" si="16"/>
        <v>5137.2281359706785</v>
      </c>
      <c r="H80" s="41">
        <f t="shared" ca="1" si="18"/>
        <v>10274.456271941357</v>
      </c>
      <c r="I80" s="41"/>
    </row>
    <row r="81" spans="1:9" x14ac:dyDescent="0.25">
      <c r="A81" t="s">
        <v>9</v>
      </c>
      <c r="B81">
        <v>7</v>
      </c>
      <c r="C81">
        <v>32.74</v>
      </c>
      <c r="E81" s="12">
        <v>7</v>
      </c>
      <c r="F81">
        <f t="shared" ca="1" si="17"/>
        <v>18.433333333333334</v>
      </c>
      <c r="G81" s="41">
        <f t="shared" ca="1" si="16"/>
        <v>10395.920321767722</v>
      </c>
      <c r="H81" s="41">
        <f t="shared" ca="1" si="18"/>
        <v>20791.840643535445</v>
      </c>
      <c r="I81" s="41"/>
    </row>
    <row r="82" spans="1:9" x14ac:dyDescent="0.25">
      <c r="A82" t="s">
        <v>9</v>
      </c>
      <c r="B82">
        <v>8</v>
      </c>
      <c r="C82">
        <v>28.79</v>
      </c>
      <c r="E82" s="12">
        <v>8</v>
      </c>
      <c r="F82">
        <f ca="1">IF(AVERAGE(W39:Y39)&lt;$M$22,AVERAGE(W39:Y39),"NA")</f>
        <v>19.266666666666666</v>
      </c>
      <c r="G82" s="41">
        <f t="shared" ca="1" si="16"/>
        <v>6310.3594297991267</v>
      </c>
      <c r="H82" s="41">
        <f t="shared" ca="1" si="18"/>
        <v>12620.718859598253</v>
      </c>
      <c r="I82" s="41"/>
    </row>
    <row r="83" spans="1:9" x14ac:dyDescent="0.25">
      <c r="A83" t="s">
        <v>9</v>
      </c>
      <c r="B83">
        <v>9</v>
      </c>
      <c r="C83">
        <v>25.19</v>
      </c>
      <c r="E83" s="12">
        <v>9</v>
      </c>
      <c r="F83">
        <f ca="1">IF(AVERAGE(Z24:AB24)&lt;$M$22,AVERAGE(Z24:AB24),"NA")</f>
        <v>17.426666666666666</v>
      </c>
      <c r="G83" s="41">
        <f t="shared" ca="1" si="16"/>
        <v>19000.631161507845</v>
      </c>
      <c r="H83" s="41">
        <f t="shared" ca="1" si="18"/>
        <v>38001.26232301569</v>
      </c>
      <c r="I83" s="41"/>
    </row>
    <row r="84" spans="1:9" x14ac:dyDescent="0.25">
      <c r="A84" t="s">
        <v>9</v>
      </c>
      <c r="B84">
        <v>10</v>
      </c>
      <c r="C84" t="s">
        <v>58</v>
      </c>
      <c r="E84" s="12">
        <v>10</v>
      </c>
      <c r="F84">
        <f t="shared" ref="F84:F98" ca="1" si="19">IF(AVERAGE(Z25:AB25)&lt;$M$22,AVERAGE(Z25:AB25),"NA")</f>
        <v>19.796666666666667</v>
      </c>
      <c r="G84" s="41">
        <f t="shared" ca="1" si="16"/>
        <v>4593.711018443506</v>
      </c>
      <c r="H84" s="41">
        <f t="shared" ca="1" si="18"/>
        <v>9187.4220368870119</v>
      </c>
      <c r="I84" s="41"/>
    </row>
    <row r="85" spans="1:9" x14ac:dyDescent="0.25">
      <c r="A85" t="s">
        <v>9</v>
      </c>
      <c r="B85">
        <v>11</v>
      </c>
      <c r="C85" t="s">
        <v>58</v>
      </c>
      <c r="E85" s="12">
        <v>11</v>
      </c>
      <c r="F85">
        <f t="shared" ca="1" si="19"/>
        <v>19.153333333333336</v>
      </c>
      <c r="G85" s="41">
        <f t="shared" ca="1" si="16"/>
        <v>6753.6740991193301</v>
      </c>
      <c r="H85" s="41">
        <f t="shared" ca="1" si="18"/>
        <v>13507.34819823866</v>
      </c>
      <c r="I85" s="41"/>
    </row>
    <row r="86" spans="1:9" x14ac:dyDescent="0.25">
      <c r="A86" t="s">
        <v>9</v>
      </c>
      <c r="B86">
        <v>12</v>
      </c>
      <c r="C86" t="s">
        <v>58</v>
      </c>
      <c r="E86" s="12">
        <v>12</v>
      </c>
      <c r="F86">
        <f t="shared" ca="1" si="19"/>
        <v>18.286666666666665</v>
      </c>
      <c r="G86" s="41">
        <f t="shared" ca="1" si="16"/>
        <v>11350.664812195897</v>
      </c>
      <c r="H86" s="41">
        <f t="shared" ca="1" si="18"/>
        <v>22701.329624391794</v>
      </c>
      <c r="I86" s="41"/>
    </row>
    <row r="87" spans="1:9" x14ac:dyDescent="0.25">
      <c r="A87" t="s">
        <v>9</v>
      </c>
      <c r="B87">
        <v>13</v>
      </c>
      <c r="C87">
        <v>25.59</v>
      </c>
      <c r="E87" s="12">
        <v>13</v>
      </c>
      <c r="F87">
        <f t="shared" ca="1" si="19"/>
        <v>17.453333333333333</v>
      </c>
      <c r="G87" s="41">
        <f t="shared" ca="1" si="16"/>
        <v>18699.50647017857</v>
      </c>
      <c r="H87" s="41">
        <f t="shared" ca="1" si="18"/>
        <v>37399.012940357141</v>
      </c>
      <c r="I87" s="41"/>
    </row>
    <row r="88" spans="1:9" x14ac:dyDescent="0.25">
      <c r="A88" t="s">
        <v>9</v>
      </c>
      <c r="B88">
        <v>14</v>
      </c>
      <c r="C88">
        <v>24.87</v>
      </c>
      <c r="E88" s="12">
        <v>14</v>
      </c>
      <c r="F88">
        <f t="shared" ca="1" si="19"/>
        <v>22.133333333333336</v>
      </c>
      <c r="G88" s="41">
        <f t="shared" ca="1" si="16"/>
        <v>1133.0045878202793</v>
      </c>
      <c r="H88" s="41">
        <f t="shared" ca="1" si="18"/>
        <v>2266.0091756405586</v>
      </c>
      <c r="I88" s="41"/>
    </row>
    <row r="89" spans="1:9" x14ac:dyDescent="0.25">
      <c r="A89" t="s">
        <v>9</v>
      </c>
      <c r="B89">
        <v>15</v>
      </c>
      <c r="C89">
        <v>24.11</v>
      </c>
      <c r="E89" s="12">
        <v>15</v>
      </c>
      <c r="F89">
        <f t="shared" ca="1" si="19"/>
        <v>17.13</v>
      </c>
      <c r="G89" s="41">
        <f t="shared" ca="1" si="16"/>
        <v>22696.138683823134</v>
      </c>
      <c r="H89" s="41">
        <f t="shared" ca="1" si="18"/>
        <v>45392.277367646268</v>
      </c>
      <c r="I89" s="41"/>
    </row>
    <row r="90" spans="1:9" x14ac:dyDescent="0.25">
      <c r="A90" t="s">
        <v>9</v>
      </c>
      <c r="B90">
        <v>16</v>
      </c>
      <c r="C90">
        <v>20.13</v>
      </c>
      <c r="E90" s="34">
        <v>16</v>
      </c>
      <c r="F90">
        <f t="shared" ca="1" si="19"/>
        <v>17.040000000000003</v>
      </c>
      <c r="G90" s="41">
        <f t="shared" ca="1" si="16"/>
        <v>23953.409099005203</v>
      </c>
      <c r="H90" s="41">
        <f t="shared" ca="1" si="18"/>
        <v>47906.818198010405</v>
      </c>
      <c r="I90" s="41"/>
    </row>
    <row r="91" spans="1:9" x14ac:dyDescent="0.25">
      <c r="A91" t="s">
        <v>9</v>
      </c>
      <c r="B91">
        <v>17</v>
      </c>
      <c r="C91">
        <v>18.100000000000001</v>
      </c>
      <c r="E91" s="12">
        <v>17</v>
      </c>
      <c r="F91">
        <f t="shared" ca="1" si="19"/>
        <v>16.636666666666667</v>
      </c>
      <c r="G91" s="41">
        <f t="shared" ca="1" si="16"/>
        <v>30500.208839945066</v>
      </c>
      <c r="H91" s="41">
        <f t="shared" ca="1" si="18"/>
        <v>61000.417679890132</v>
      </c>
      <c r="I91" s="41"/>
    </row>
    <row r="92" spans="1:9" x14ac:dyDescent="0.25">
      <c r="A92" t="s">
        <v>9</v>
      </c>
      <c r="B92">
        <v>18</v>
      </c>
      <c r="C92">
        <v>16.63</v>
      </c>
      <c r="E92" s="12">
        <v>18</v>
      </c>
      <c r="F92">
        <f t="shared" ca="1" si="19"/>
        <v>17.436666666666667</v>
      </c>
      <c r="G92" s="41">
        <f t="shared" ca="1" si="16"/>
        <v>18887.145300910852</v>
      </c>
      <c r="H92" s="41">
        <f t="shared" ca="1" si="18"/>
        <v>37774.290601821704</v>
      </c>
      <c r="I92" s="41"/>
    </row>
    <row r="93" spans="1:9" x14ac:dyDescent="0.25">
      <c r="A93" t="s">
        <v>9</v>
      </c>
      <c r="B93">
        <v>19</v>
      </c>
      <c r="C93">
        <v>17.239999999999998</v>
      </c>
      <c r="E93" s="12">
        <v>19</v>
      </c>
      <c r="F93">
        <f t="shared" ca="1" si="19"/>
        <v>19.430000000000003</v>
      </c>
      <c r="G93" s="41">
        <f t="shared" ca="1" si="16"/>
        <v>5722.1542808447111</v>
      </c>
      <c r="H93" s="41">
        <f t="shared" ca="1" si="18"/>
        <v>11444.308561689422</v>
      </c>
      <c r="I93" s="41"/>
    </row>
    <row r="94" spans="1:9" x14ac:dyDescent="0.25">
      <c r="A94" t="s">
        <v>9</v>
      </c>
      <c r="B94">
        <v>20</v>
      </c>
      <c r="C94">
        <v>15.55</v>
      </c>
      <c r="E94" s="12">
        <v>20</v>
      </c>
      <c r="F94">
        <f t="shared" ca="1" si="19"/>
        <v>18.07</v>
      </c>
      <c r="G94" s="41">
        <f t="shared" ca="1" si="16"/>
        <v>12923.840778070895</v>
      </c>
      <c r="H94" s="41">
        <f t="shared" ca="1" si="18"/>
        <v>25847.68155614179</v>
      </c>
      <c r="I94" s="41"/>
    </row>
    <row r="95" spans="1:9" x14ac:dyDescent="0.25">
      <c r="A95" t="s">
        <v>9</v>
      </c>
      <c r="B95">
        <v>21</v>
      </c>
      <c r="C95">
        <v>15.21</v>
      </c>
      <c r="E95" s="12">
        <v>21</v>
      </c>
      <c r="F95">
        <f t="shared" ca="1" si="19"/>
        <v>17.243333333333332</v>
      </c>
      <c r="G95" s="41">
        <f t="shared" ca="1" si="16"/>
        <v>21206.352373764577</v>
      </c>
      <c r="H95" s="41">
        <f t="shared" ca="1" si="18"/>
        <v>42412.704747529155</v>
      </c>
      <c r="I95" s="41"/>
    </row>
    <row r="96" spans="1:9" x14ac:dyDescent="0.25">
      <c r="A96" t="s">
        <v>9</v>
      </c>
      <c r="B96">
        <v>22</v>
      </c>
      <c r="C96" t="s">
        <v>58</v>
      </c>
      <c r="E96" s="12">
        <v>22</v>
      </c>
      <c r="F96">
        <f t="shared" ca="1" si="19"/>
        <v>16.056666666666665</v>
      </c>
      <c r="G96" s="41">
        <f t="shared" ca="1" si="16"/>
        <v>43171.960345433334</v>
      </c>
      <c r="H96" s="41">
        <f t="shared" ca="1" si="18"/>
        <v>86343.920690866667</v>
      </c>
      <c r="I96" s="41"/>
    </row>
    <row r="97" spans="1:9" x14ac:dyDescent="0.25">
      <c r="A97" t="s">
        <v>9</v>
      </c>
      <c r="B97">
        <v>23</v>
      </c>
      <c r="C97" t="s">
        <v>58</v>
      </c>
      <c r="E97" s="12">
        <v>23</v>
      </c>
      <c r="F97">
        <f t="shared" ca="1" si="19"/>
        <v>15.68</v>
      </c>
      <c r="G97" s="41">
        <f t="shared" ca="1" si="16"/>
        <v>54100.261910770911</v>
      </c>
      <c r="H97" s="41">
        <f t="shared" ca="1" si="18"/>
        <v>108200.52382154182</v>
      </c>
      <c r="I97" s="41"/>
    </row>
    <row r="98" spans="1:9" x14ac:dyDescent="0.25">
      <c r="A98" t="s">
        <v>9</v>
      </c>
      <c r="B98">
        <v>24</v>
      </c>
      <c r="C98" t="s">
        <v>58</v>
      </c>
      <c r="E98" s="12">
        <v>24</v>
      </c>
      <c r="F98">
        <f t="shared" ca="1" si="19"/>
        <v>16.41</v>
      </c>
      <c r="G98" s="41">
        <f t="shared" ca="1" si="16"/>
        <v>34936.131934406221</v>
      </c>
      <c r="H98" s="41">
        <f t="shared" ca="1" si="18"/>
        <v>69872.263868812443</v>
      </c>
      <c r="I98" s="41"/>
    </row>
    <row r="99" spans="1:9" x14ac:dyDescent="0.25">
      <c r="A99" t="s">
        <v>11</v>
      </c>
      <c r="B99">
        <v>1</v>
      </c>
      <c r="C99">
        <v>33.42</v>
      </c>
      <c r="E99" s="12">
        <v>25</v>
      </c>
      <c r="F99">
        <f ca="1">IF(AVERAGE(AC24:AE24)&lt;$M$22,AVERAGE(AC24:AE24),"NA")</f>
        <v>15.563333333333333</v>
      </c>
      <c r="G99" s="41">
        <f t="shared" ref="G99:G130" ca="1" si="20">IF(ISNUMBER(F99)=TRUE,10^((F99-$Q$53)/$Q$52),0)</f>
        <v>58016.64436885342</v>
      </c>
      <c r="H99" s="41">
        <f t="shared" ca="1" si="18"/>
        <v>116033.28873770684</v>
      </c>
      <c r="I99" s="41"/>
    </row>
    <row r="100" spans="1:9" x14ac:dyDescent="0.25">
      <c r="A100" t="s">
        <v>11</v>
      </c>
      <c r="B100">
        <v>2</v>
      </c>
      <c r="C100">
        <v>31.06</v>
      </c>
      <c r="E100" s="12">
        <v>26</v>
      </c>
      <c r="F100">
        <f t="shared" ref="F100:F114" ca="1" si="21">IF(AVERAGE(AC25:AE25)&lt;$M$22,AVERAGE(AC25:AE25),"NA")</f>
        <v>16.976666666666663</v>
      </c>
      <c r="G100" s="41">
        <f t="shared" ca="1" si="20"/>
        <v>24879.680796074783</v>
      </c>
      <c r="H100" s="41">
        <f t="shared" ca="1" si="18"/>
        <v>49759.361592149566</v>
      </c>
      <c r="I100" s="41"/>
    </row>
    <row r="101" spans="1:9" x14ac:dyDescent="0.25">
      <c r="A101" t="s">
        <v>11</v>
      </c>
      <c r="B101">
        <v>3</v>
      </c>
      <c r="C101">
        <v>29.86</v>
      </c>
      <c r="E101" s="12">
        <v>27</v>
      </c>
      <c r="F101">
        <f t="shared" ca="1" si="21"/>
        <v>16.05</v>
      </c>
      <c r="G101" s="41">
        <f t="shared" ca="1" si="20"/>
        <v>43344.72383434575</v>
      </c>
      <c r="H101" s="41">
        <f t="shared" ca="1" si="18"/>
        <v>86689.4476686915</v>
      </c>
      <c r="I101" s="41"/>
    </row>
    <row r="102" spans="1:9" x14ac:dyDescent="0.25">
      <c r="A102" t="s">
        <v>11</v>
      </c>
      <c r="B102">
        <v>4</v>
      </c>
      <c r="C102" t="s">
        <v>58</v>
      </c>
      <c r="E102" s="12">
        <v>28</v>
      </c>
      <c r="F102">
        <f t="shared" ca="1" si="21"/>
        <v>16</v>
      </c>
      <c r="G102" s="41">
        <f t="shared" ca="1" si="20"/>
        <v>44662.679121403133</v>
      </c>
      <c r="H102" s="41">
        <f t="shared" ca="1" si="18"/>
        <v>89325.358242806265</v>
      </c>
      <c r="I102" s="41"/>
    </row>
    <row r="103" spans="1:9" x14ac:dyDescent="0.25">
      <c r="A103" t="s">
        <v>11</v>
      </c>
      <c r="B103">
        <v>5</v>
      </c>
      <c r="C103" t="s">
        <v>58</v>
      </c>
      <c r="E103" s="12">
        <v>29</v>
      </c>
      <c r="F103">
        <f t="shared" ca="1" si="21"/>
        <v>16.323333333333334</v>
      </c>
      <c r="G103" s="41">
        <f t="shared" ca="1" si="20"/>
        <v>36797.891872306165</v>
      </c>
      <c r="H103" s="41">
        <f t="shared" ca="1" si="18"/>
        <v>73595.78374461233</v>
      </c>
      <c r="I103" s="41"/>
    </row>
    <row r="104" spans="1:9" x14ac:dyDescent="0.25">
      <c r="A104" t="s">
        <v>11</v>
      </c>
      <c r="B104">
        <v>6</v>
      </c>
      <c r="C104">
        <v>39.24</v>
      </c>
      <c r="E104" s="12">
        <v>30</v>
      </c>
      <c r="F104">
        <f t="shared" ca="1" si="21"/>
        <v>16.676666666666666</v>
      </c>
      <c r="G104" s="41">
        <f t="shared" ca="1" si="20"/>
        <v>29778.031738021215</v>
      </c>
      <c r="H104" s="41">
        <f t="shared" ca="1" si="18"/>
        <v>59556.063476042429</v>
      </c>
      <c r="I104" s="41"/>
    </row>
    <row r="105" spans="1:9" x14ac:dyDescent="0.25">
      <c r="A105" t="s">
        <v>11</v>
      </c>
      <c r="B105">
        <v>7</v>
      </c>
      <c r="C105">
        <v>35.090000000000003</v>
      </c>
      <c r="E105" s="12">
        <v>31</v>
      </c>
      <c r="F105">
        <f t="shared" ca="1" si="21"/>
        <v>15.976666666666668</v>
      </c>
      <c r="G105" s="41">
        <f t="shared" ca="1" si="20"/>
        <v>45291.365929139392</v>
      </c>
      <c r="H105" s="41">
        <f t="shared" ca="1" si="18"/>
        <v>90582.731858278785</v>
      </c>
      <c r="I105" s="41"/>
    </row>
    <row r="106" spans="1:9" x14ac:dyDescent="0.25">
      <c r="A106" t="s">
        <v>11</v>
      </c>
      <c r="B106">
        <v>8</v>
      </c>
      <c r="C106">
        <v>31.97</v>
      </c>
      <c r="E106" s="12">
        <v>32</v>
      </c>
      <c r="F106">
        <f t="shared" ca="1" si="21"/>
        <v>17.696666666666665</v>
      </c>
      <c r="G106" s="41">
        <f t="shared" ca="1" si="20"/>
        <v>16162.99957926523</v>
      </c>
      <c r="H106" s="41">
        <f t="shared" ca="1" si="18"/>
        <v>32325.99915853046</v>
      </c>
      <c r="I106" s="41"/>
    </row>
    <row r="107" spans="1:9" x14ac:dyDescent="0.25">
      <c r="A107" t="s">
        <v>11</v>
      </c>
      <c r="B107">
        <v>9</v>
      </c>
      <c r="C107">
        <v>29.91</v>
      </c>
      <c r="E107" s="12">
        <v>33</v>
      </c>
      <c r="F107">
        <f t="shared" ca="1" si="21"/>
        <v>16.983333333333334</v>
      </c>
      <c r="G107" s="41">
        <f t="shared" ca="1" si="20"/>
        <v>24780.515313470951</v>
      </c>
      <c r="H107" s="41">
        <f t="shared" ca="1" si="18"/>
        <v>49561.030626941902</v>
      </c>
      <c r="I107" s="41"/>
    </row>
    <row r="108" spans="1:9" x14ac:dyDescent="0.25">
      <c r="A108" t="s">
        <v>11</v>
      </c>
      <c r="B108">
        <v>10</v>
      </c>
      <c r="C108" t="s">
        <v>58</v>
      </c>
      <c r="E108" s="12">
        <v>34</v>
      </c>
      <c r="F108">
        <f t="shared" ca="1" si="21"/>
        <v>15.573333333333332</v>
      </c>
      <c r="G108" s="41">
        <f t="shared" ca="1" si="20"/>
        <v>57670.125942218976</v>
      </c>
      <c r="H108" s="41">
        <f t="shared" ca="1" si="18"/>
        <v>115340.25188443795</v>
      </c>
      <c r="I108" s="41"/>
    </row>
    <row r="109" spans="1:9" x14ac:dyDescent="0.25">
      <c r="A109" t="s">
        <v>11</v>
      </c>
      <c r="B109">
        <v>11</v>
      </c>
      <c r="C109" t="s">
        <v>58</v>
      </c>
      <c r="E109" s="12">
        <v>35</v>
      </c>
      <c r="F109">
        <f t="shared" ca="1" si="21"/>
        <v>20.103333333333332</v>
      </c>
      <c r="G109" s="41">
        <f t="shared" ca="1" si="20"/>
        <v>3822.7686517256889</v>
      </c>
      <c r="H109" s="41">
        <f t="shared" ca="1" si="18"/>
        <v>7645.5373034513777</v>
      </c>
      <c r="I109" s="41"/>
    </row>
    <row r="110" spans="1:9" x14ac:dyDescent="0.25">
      <c r="A110" t="s">
        <v>11</v>
      </c>
      <c r="B110">
        <v>12</v>
      </c>
      <c r="C110" t="s">
        <v>58</v>
      </c>
      <c r="E110" s="12">
        <v>36</v>
      </c>
      <c r="F110">
        <f t="shared" ca="1" si="21"/>
        <v>17.093333333333334</v>
      </c>
      <c r="G110" s="41">
        <f t="shared" ca="1" si="20"/>
        <v>23200.191289357426</v>
      </c>
      <c r="H110" s="41">
        <f t="shared" ca="1" si="18"/>
        <v>46400.382578714853</v>
      </c>
      <c r="I110" s="41"/>
    </row>
    <row r="111" spans="1:9" x14ac:dyDescent="0.25">
      <c r="A111" t="s">
        <v>11</v>
      </c>
      <c r="B111">
        <v>13</v>
      </c>
      <c r="C111">
        <v>28.74</v>
      </c>
      <c r="E111" s="12">
        <v>37</v>
      </c>
      <c r="F111">
        <f t="shared" ca="1" si="21"/>
        <v>16.190000000000001</v>
      </c>
      <c r="G111" s="41">
        <f t="shared" ca="1" si="20"/>
        <v>39857.711031953972</v>
      </c>
      <c r="H111" s="41">
        <f t="shared" ca="1" si="18"/>
        <v>79715.422063907943</v>
      </c>
      <c r="I111" s="41"/>
    </row>
    <row r="112" spans="1:9" x14ac:dyDescent="0.25">
      <c r="A112" t="s">
        <v>11</v>
      </c>
      <c r="B112">
        <v>14</v>
      </c>
      <c r="C112">
        <v>28.63</v>
      </c>
      <c r="E112" s="12">
        <v>38</v>
      </c>
      <c r="F112">
        <f t="shared" ca="1" si="21"/>
        <v>19.953333333333333</v>
      </c>
      <c r="G112" s="41">
        <f t="shared" ca="1" si="20"/>
        <v>4182.1885448209514</v>
      </c>
      <c r="H112" s="41">
        <f t="shared" ca="1" si="18"/>
        <v>8364.3770896419028</v>
      </c>
      <c r="I112" s="41"/>
    </row>
    <row r="113" spans="1:9" x14ac:dyDescent="0.25">
      <c r="A113" t="s">
        <v>11</v>
      </c>
      <c r="B113">
        <v>15</v>
      </c>
      <c r="C113">
        <v>28.53</v>
      </c>
      <c r="E113" s="12">
        <v>39</v>
      </c>
      <c r="F113">
        <f t="shared" ca="1" si="21"/>
        <v>18.183333333333334</v>
      </c>
      <c r="G113" s="41">
        <f t="shared" ca="1" si="20"/>
        <v>12075.513169010686</v>
      </c>
      <c r="H113" s="41">
        <f t="shared" ca="1" si="18"/>
        <v>24151.026338021373</v>
      </c>
      <c r="I113" s="41"/>
    </row>
    <row r="114" spans="1:9" x14ac:dyDescent="0.25">
      <c r="A114" t="s">
        <v>11</v>
      </c>
      <c r="B114">
        <v>16</v>
      </c>
      <c r="C114">
        <v>19.27</v>
      </c>
      <c r="E114" s="12">
        <v>40</v>
      </c>
      <c r="F114">
        <f t="shared" ca="1" si="21"/>
        <v>18.243333333333336</v>
      </c>
      <c r="G114" s="41">
        <f t="shared" ca="1" si="20"/>
        <v>11649.180082884022</v>
      </c>
      <c r="H114" s="41">
        <f t="shared" ca="1" si="18"/>
        <v>23298.360165768045</v>
      </c>
      <c r="I114" s="41"/>
    </row>
    <row r="115" spans="1:9" x14ac:dyDescent="0.25">
      <c r="A115" t="s">
        <v>11</v>
      </c>
      <c r="B115">
        <v>17</v>
      </c>
      <c r="C115">
        <v>17.149999999999999</v>
      </c>
      <c r="E115" s="12"/>
      <c r="F115" t="e">
        <f ca="1">IF(AVERAGE(AF24:AH24)&lt;$M$22,AVERAGE(AF24:AH24),"NA")</f>
        <v>#DIV/0!</v>
      </c>
      <c r="G115" s="41">
        <f t="shared" ca="1" si="20"/>
        <v>0</v>
      </c>
      <c r="H115" s="41"/>
      <c r="I115" s="41"/>
    </row>
    <row r="116" spans="1:9" x14ac:dyDescent="0.25">
      <c r="A116" t="s">
        <v>11</v>
      </c>
      <c r="B116">
        <v>18</v>
      </c>
      <c r="C116">
        <v>15.94</v>
      </c>
      <c r="E116" s="12"/>
      <c r="F116" t="e">
        <f t="shared" ref="F116:F129" ca="1" si="22">IF(AVERAGE(AF25:AH25)&lt;$M$22,AVERAGE(AF25:AH25),"NA")</f>
        <v>#DIV/0!</v>
      </c>
      <c r="G116" s="41">
        <f t="shared" ca="1" si="20"/>
        <v>0</v>
      </c>
      <c r="H116" s="41"/>
      <c r="I116" s="41"/>
    </row>
    <row r="117" spans="1:9" x14ac:dyDescent="0.25">
      <c r="A117" t="s">
        <v>11</v>
      </c>
      <c r="B117">
        <v>19</v>
      </c>
      <c r="C117">
        <v>17.75</v>
      </c>
      <c r="E117" s="12"/>
      <c r="F117" t="e">
        <f t="shared" ca="1" si="22"/>
        <v>#DIV/0!</v>
      </c>
      <c r="G117" s="41">
        <f t="shared" ca="1" si="20"/>
        <v>0</v>
      </c>
      <c r="H117" s="41"/>
      <c r="I117" s="41"/>
    </row>
    <row r="118" spans="1:9" x14ac:dyDescent="0.25">
      <c r="A118" t="s">
        <v>11</v>
      </c>
      <c r="B118">
        <v>20</v>
      </c>
      <c r="C118">
        <v>16.18</v>
      </c>
      <c r="E118" s="12"/>
      <c r="F118" t="e">
        <f t="shared" ca="1" si="22"/>
        <v>#DIV/0!</v>
      </c>
      <c r="G118" s="41">
        <f t="shared" ca="1" si="20"/>
        <v>0</v>
      </c>
      <c r="H118" s="41"/>
      <c r="I118" s="41"/>
    </row>
    <row r="119" spans="1:9" x14ac:dyDescent="0.25">
      <c r="A119" t="s">
        <v>11</v>
      </c>
      <c r="B119">
        <v>21</v>
      </c>
      <c r="C119">
        <v>15.04</v>
      </c>
      <c r="E119" s="12"/>
      <c r="F119" t="e">
        <f t="shared" ca="1" si="22"/>
        <v>#DIV/0!</v>
      </c>
      <c r="G119" s="41">
        <f t="shared" ca="1" si="20"/>
        <v>0</v>
      </c>
      <c r="H119" s="41"/>
      <c r="I119" s="41"/>
    </row>
    <row r="120" spans="1:9" x14ac:dyDescent="0.25">
      <c r="A120" t="s">
        <v>11</v>
      </c>
      <c r="B120">
        <v>22</v>
      </c>
      <c r="C120" t="s">
        <v>58</v>
      </c>
      <c r="E120" s="12"/>
      <c r="F120" t="e">
        <f t="shared" ca="1" si="22"/>
        <v>#DIV/0!</v>
      </c>
      <c r="G120" s="41">
        <f t="shared" ca="1" si="20"/>
        <v>0</v>
      </c>
      <c r="H120" s="41"/>
      <c r="I120" s="41"/>
    </row>
    <row r="121" spans="1:9" x14ac:dyDescent="0.25">
      <c r="A121" t="s">
        <v>11</v>
      </c>
      <c r="B121">
        <v>23</v>
      </c>
      <c r="C121" t="s">
        <v>58</v>
      </c>
      <c r="E121" s="12"/>
      <c r="F121" t="e">
        <f t="shared" ca="1" si="22"/>
        <v>#DIV/0!</v>
      </c>
      <c r="G121" s="41">
        <f t="shared" ca="1" si="20"/>
        <v>0</v>
      </c>
      <c r="H121" s="41"/>
      <c r="I121" s="41"/>
    </row>
    <row r="122" spans="1:9" x14ac:dyDescent="0.25">
      <c r="A122" t="s">
        <v>11</v>
      </c>
      <c r="B122">
        <v>24</v>
      </c>
      <c r="C122" t="s">
        <v>58</v>
      </c>
      <c r="E122" s="12"/>
      <c r="F122" t="e">
        <f t="shared" ca="1" si="22"/>
        <v>#DIV/0!</v>
      </c>
      <c r="G122" s="41">
        <f t="shared" ca="1" si="20"/>
        <v>0</v>
      </c>
      <c r="H122" s="41"/>
      <c r="I122" s="41"/>
    </row>
    <row r="123" spans="1:9" x14ac:dyDescent="0.25">
      <c r="A123" t="s">
        <v>13</v>
      </c>
      <c r="B123">
        <v>1</v>
      </c>
      <c r="C123">
        <v>33.4</v>
      </c>
      <c r="E123" s="12"/>
      <c r="F123" t="e">
        <f t="shared" ca="1" si="22"/>
        <v>#DIV/0!</v>
      </c>
      <c r="G123" s="41">
        <f t="shared" ca="1" si="20"/>
        <v>0</v>
      </c>
      <c r="H123" s="41"/>
      <c r="I123" s="41"/>
    </row>
    <row r="124" spans="1:9" x14ac:dyDescent="0.25">
      <c r="A124" t="s">
        <v>13</v>
      </c>
      <c r="B124">
        <v>2</v>
      </c>
      <c r="C124">
        <v>34.61</v>
      </c>
      <c r="E124" s="12"/>
      <c r="F124" t="e">
        <f t="shared" ca="1" si="22"/>
        <v>#DIV/0!</v>
      </c>
      <c r="G124" s="41">
        <f t="shared" ca="1" si="20"/>
        <v>0</v>
      </c>
      <c r="H124" s="41"/>
      <c r="I124" s="41"/>
    </row>
    <row r="125" spans="1:9" x14ac:dyDescent="0.25">
      <c r="A125" t="s">
        <v>13</v>
      </c>
      <c r="B125">
        <v>3</v>
      </c>
      <c r="C125">
        <v>34.4</v>
      </c>
      <c r="E125" s="12"/>
      <c r="F125" t="e">
        <f t="shared" ca="1" si="22"/>
        <v>#DIV/0!</v>
      </c>
      <c r="G125" s="41">
        <f t="shared" ca="1" si="20"/>
        <v>0</v>
      </c>
      <c r="H125" s="41"/>
      <c r="I125" s="41"/>
    </row>
    <row r="126" spans="1:9" x14ac:dyDescent="0.25">
      <c r="A126" t="s">
        <v>13</v>
      </c>
      <c r="B126">
        <v>4</v>
      </c>
      <c r="C126" t="s">
        <v>58</v>
      </c>
      <c r="E126" s="12"/>
      <c r="F126" t="e">
        <f t="shared" ca="1" si="22"/>
        <v>#DIV/0!</v>
      </c>
      <c r="G126" s="41">
        <f t="shared" ca="1" si="20"/>
        <v>0</v>
      </c>
      <c r="H126" s="41"/>
      <c r="I126" s="41"/>
    </row>
    <row r="127" spans="1:9" x14ac:dyDescent="0.25">
      <c r="A127" t="s">
        <v>13</v>
      </c>
      <c r="B127">
        <v>5</v>
      </c>
      <c r="C127" t="s">
        <v>58</v>
      </c>
      <c r="E127" s="12"/>
      <c r="F127" t="e">
        <f t="shared" ca="1" si="22"/>
        <v>#DIV/0!</v>
      </c>
      <c r="G127" s="41">
        <f t="shared" ca="1" si="20"/>
        <v>0</v>
      </c>
      <c r="H127" s="41"/>
      <c r="I127" s="41"/>
    </row>
    <row r="128" spans="1:9" x14ac:dyDescent="0.25">
      <c r="A128" t="s">
        <v>13</v>
      </c>
      <c r="B128">
        <v>6</v>
      </c>
      <c r="C128" t="s">
        <v>58</v>
      </c>
      <c r="E128" s="12"/>
      <c r="F128" t="e">
        <f t="shared" ca="1" si="22"/>
        <v>#DIV/0!</v>
      </c>
      <c r="G128" s="41">
        <f t="shared" ca="1" si="20"/>
        <v>0</v>
      </c>
      <c r="H128" s="41"/>
      <c r="I128" s="41"/>
    </row>
    <row r="129" spans="1:9" x14ac:dyDescent="0.25">
      <c r="A129" t="s">
        <v>13</v>
      </c>
      <c r="B129">
        <v>7</v>
      </c>
      <c r="C129">
        <v>29.37</v>
      </c>
      <c r="E129" s="12"/>
      <c r="F129" t="e">
        <f t="shared" ca="1" si="22"/>
        <v>#DIV/0!</v>
      </c>
      <c r="G129" s="41">
        <f t="shared" ca="1" si="20"/>
        <v>0</v>
      </c>
      <c r="H129" s="41"/>
      <c r="I129" s="41"/>
    </row>
    <row r="130" spans="1:9" x14ac:dyDescent="0.25">
      <c r="A130" t="s">
        <v>13</v>
      </c>
      <c r="B130">
        <v>8</v>
      </c>
      <c r="C130">
        <v>26.15</v>
      </c>
      <c r="E130" s="12"/>
      <c r="F130" t="e">
        <f ca="1">IF(AVERAGE(AF39:AH39)&lt;$M$22,AVERAGE(AF39:AH39),"NA")</f>
        <v>#DIV/0!</v>
      </c>
      <c r="G130" s="41">
        <f t="shared" ca="1" si="20"/>
        <v>0</v>
      </c>
      <c r="H130" s="41"/>
      <c r="I130" s="41"/>
    </row>
    <row r="131" spans="1:9" x14ac:dyDescent="0.25">
      <c r="A131" t="s">
        <v>13</v>
      </c>
      <c r="B131">
        <v>9</v>
      </c>
      <c r="C131">
        <v>22.64</v>
      </c>
    </row>
    <row r="132" spans="1:9" x14ac:dyDescent="0.25">
      <c r="A132" t="s">
        <v>13</v>
      </c>
      <c r="B132">
        <v>10</v>
      </c>
      <c r="C132" t="s">
        <v>58</v>
      </c>
    </row>
    <row r="133" spans="1:9" x14ac:dyDescent="0.25">
      <c r="A133" t="s">
        <v>13</v>
      </c>
      <c r="B133">
        <v>11</v>
      </c>
      <c r="C133" t="s">
        <v>58</v>
      </c>
    </row>
    <row r="134" spans="1:9" x14ac:dyDescent="0.25">
      <c r="A134" t="s">
        <v>13</v>
      </c>
      <c r="B134">
        <v>12</v>
      </c>
      <c r="C134" t="s">
        <v>58</v>
      </c>
    </row>
    <row r="135" spans="1:9" x14ac:dyDescent="0.25">
      <c r="A135" t="s">
        <v>13</v>
      </c>
      <c r="B135">
        <v>13</v>
      </c>
      <c r="C135">
        <v>30.78</v>
      </c>
    </row>
    <row r="136" spans="1:9" x14ac:dyDescent="0.25">
      <c r="A136" t="s">
        <v>13</v>
      </c>
      <c r="B136">
        <v>14</v>
      </c>
      <c r="C136">
        <v>31.24</v>
      </c>
    </row>
    <row r="137" spans="1:9" x14ac:dyDescent="0.25">
      <c r="A137" t="s">
        <v>13</v>
      </c>
      <c r="B137">
        <v>15</v>
      </c>
      <c r="C137">
        <v>31.53</v>
      </c>
    </row>
    <row r="138" spans="1:9" x14ac:dyDescent="0.25">
      <c r="A138" t="s">
        <v>13</v>
      </c>
      <c r="B138">
        <v>16</v>
      </c>
      <c r="C138">
        <v>24.04</v>
      </c>
    </row>
    <row r="139" spans="1:9" x14ac:dyDescent="0.25">
      <c r="A139" t="s">
        <v>13</v>
      </c>
      <c r="B139">
        <v>17</v>
      </c>
      <c r="C139">
        <v>22.19</v>
      </c>
    </row>
    <row r="140" spans="1:9" x14ac:dyDescent="0.25">
      <c r="A140" t="s">
        <v>13</v>
      </c>
      <c r="B140">
        <v>18</v>
      </c>
      <c r="C140">
        <v>20.170000000000002</v>
      </c>
    </row>
    <row r="141" spans="1:9" x14ac:dyDescent="0.25">
      <c r="A141" t="s">
        <v>13</v>
      </c>
      <c r="B141">
        <v>19</v>
      </c>
      <c r="C141">
        <v>17.989999999999998</v>
      </c>
    </row>
    <row r="142" spans="1:9" x14ac:dyDescent="0.25">
      <c r="A142" t="s">
        <v>13</v>
      </c>
      <c r="B142">
        <v>20</v>
      </c>
      <c r="C142">
        <v>16.27</v>
      </c>
    </row>
    <row r="143" spans="1:9" x14ac:dyDescent="0.25">
      <c r="A143" t="s">
        <v>13</v>
      </c>
      <c r="B143">
        <v>21</v>
      </c>
      <c r="C143">
        <v>15.77</v>
      </c>
    </row>
    <row r="144" spans="1:9" x14ac:dyDescent="0.25">
      <c r="A144" t="s">
        <v>13</v>
      </c>
      <c r="B144">
        <v>22</v>
      </c>
      <c r="C144" t="s">
        <v>58</v>
      </c>
    </row>
    <row r="145" spans="1:3" x14ac:dyDescent="0.25">
      <c r="A145" t="s">
        <v>13</v>
      </c>
      <c r="B145">
        <v>23</v>
      </c>
      <c r="C145" t="s">
        <v>58</v>
      </c>
    </row>
    <row r="146" spans="1:3" x14ac:dyDescent="0.25">
      <c r="A146" t="s">
        <v>13</v>
      </c>
      <c r="B146">
        <v>24</v>
      </c>
      <c r="C146" t="s">
        <v>58</v>
      </c>
    </row>
    <row r="147" spans="1:3" x14ac:dyDescent="0.25">
      <c r="A147" t="s">
        <v>15</v>
      </c>
      <c r="B147">
        <v>1</v>
      </c>
      <c r="C147" t="s">
        <v>58</v>
      </c>
    </row>
    <row r="148" spans="1:3" x14ac:dyDescent="0.25">
      <c r="A148" t="s">
        <v>15</v>
      </c>
      <c r="B148">
        <v>2</v>
      </c>
      <c r="C148" t="s">
        <v>58</v>
      </c>
    </row>
    <row r="149" spans="1:3" x14ac:dyDescent="0.25">
      <c r="A149" t="s">
        <v>15</v>
      </c>
      <c r="B149">
        <v>3</v>
      </c>
      <c r="C149" t="s">
        <v>58</v>
      </c>
    </row>
    <row r="150" spans="1:3" x14ac:dyDescent="0.25">
      <c r="A150" t="s">
        <v>15</v>
      </c>
      <c r="B150">
        <v>4</v>
      </c>
      <c r="C150">
        <v>28.21</v>
      </c>
    </row>
    <row r="151" spans="1:3" x14ac:dyDescent="0.25">
      <c r="A151" t="s">
        <v>15</v>
      </c>
      <c r="B151">
        <v>5</v>
      </c>
      <c r="C151">
        <v>25.12</v>
      </c>
    </row>
    <row r="152" spans="1:3" x14ac:dyDescent="0.25">
      <c r="A152" t="s">
        <v>15</v>
      </c>
      <c r="B152">
        <v>6</v>
      </c>
      <c r="C152">
        <v>22.03</v>
      </c>
    </row>
    <row r="153" spans="1:3" x14ac:dyDescent="0.25">
      <c r="A153" t="s">
        <v>15</v>
      </c>
      <c r="B153">
        <v>7</v>
      </c>
      <c r="C153">
        <v>33.590000000000003</v>
      </c>
    </row>
    <row r="154" spans="1:3" x14ac:dyDescent="0.25">
      <c r="A154" t="s">
        <v>15</v>
      </c>
      <c r="B154">
        <v>8</v>
      </c>
      <c r="C154">
        <v>30.4</v>
      </c>
    </row>
    <row r="155" spans="1:3" x14ac:dyDescent="0.25">
      <c r="A155" t="s">
        <v>15</v>
      </c>
      <c r="B155">
        <v>9</v>
      </c>
      <c r="C155">
        <v>26.82</v>
      </c>
    </row>
    <row r="156" spans="1:3" x14ac:dyDescent="0.25">
      <c r="A156" t="s">
        <v>15</v>
      </c>
      <c r="B156">
        <v>10</v>
      </c>
      <c r="C156">
        <v>22.14</v>
      </c>
    </row>
    <row r="157" spans="1:3" x14ac:dyDescent="0.25">
      <c r="A157" t="s">
        <v>15</v>
      </c>
      <c r="B157">
        <v>11</v>
      </c>
      <c r="C157" t="s">
        <v>58</v>
      </c>
    </row>
    <row r="158" spans="1:3" x14ac:dyDescent="0.25">
      <c r="A158" t="s">
        <v>15</v>
      </c>
      <c r="B158">
        <v>12</v>
      </c>
      <c r="C158" t="s">
        <v>58</v>
      </c>
    </row>
    <row r="159" spans="1:3" x14ac:dyDescent="0.25">
      <c r="A159" t="s">
        <v>15</v>
      </c>
      <c r="B159">
        <v>13</v>
      </c>
      <c r="C159">
        <v>31.99</v>
      </c>
    </row>
    <row r="160" spans="1:3" x14ac:dyDescent="0.25">
      <c r="A160" t="s">
        <v>15</v>
      </c>
      <c r="B160">
        <v>14</v>
      </c>
      <c r="C160">
        <v>32.51</v>
      </c>
    </row>
    <row r="161" spans="1:3" x14ac:dyDescent="0.25">
      <c r="A161" t="s">
        <v>15</v>
      </c>
      <c r="B161">
        <v>15</v>
      </c>
      <c r="C161">
        <v>35.090000000000003</v>
      </c>
    </row>
    <row r="162" spans="1:3" x14ac:dyDescent="0.25">
      <c r="A162" t="s">
        <v>15</v>
      </c>
      <c r="B162">
        <v>16</v>
      </c>
      <c r="C162">
        <v>18.7</v>
      </c>
    </row>
    <row r="163" spans="1:3" x14ac:dyDescent="0.25">
      <c r="A163" t="s">
        <v>15</v>
      </c>
      <c r="B163">
        <v>17</v>
      </c>
      <c r="C163">
        <v>17.07</v>
      </c>
    </row>
    <row r="164" spans="1:3" x14ac:dyDescent="0.25">
      <c r="A164" t="s">
        <v>15</v>
      </c>
      <c r="B164">
        <v>18</v>
      </c>
      <c r="C164">
        <v>15.62</v>
      </c>
    </row>
    <row r="165" spans="1:3" x14ac:dyDescent="0.25">
      <c r="A165" t="s">
        <v>15</v>
      </c>
      <c r="B165">
        <v>19</v>
      </c>
      <c r="C165">
        <v>17.02</v>
      </c>
    </row>
    <row r="166" spans="1:3" x14ac:dyDescent="0.25">
      <c r="A166" t="s">
        <v>15</v>
      </c>
      <c r="B166">
        <v>20</v>
      </c>
      <c r="C166">
        <v>15.57</v>
      </c>
    </row>
    <row r="167" spans="1:3" x14ac:dyDescent="0.25">
      <c r="A167" t="s">
        <v>15</v>
      </c>
      <c r="B167">
        <v>21</v>
      </c>
      <c r="C167">
        <v>15.34</v>
      </c>
    </row>
    <row r="168" spans="1:3" x14ac:dyDescent="0.25">
      <c r="A168" t="s">
        <v>15</v>
      </c>
      <c r="B168">
        <v>22</v>
      </c>
      <c r="C168" t="s">
        <v>58</v>
      </c>
    </row>
    <row r="169" spans="1:3" x14ac:dyDescent="0.25">
      <c r="A169" t="s">
        <v>15</v>
      </c>
      <c r="B169">
        <v>23</v>
      </c>
      <c r="C169" t="s">
        <v>58</v>
      </c>
    </row>
    <row r="170" spans="1:3" x14ac:dyDescent="0.25">
      <c r="A170" t="s">
        <v>15</v>
      </c>
      <c r="B170">
        <v>24</v>
      </c>
      <c r="C170" t="s">
        <v>58</v>
      </c>
    </row>
    <row r="171" spans="1:3" x14ac:dyDescent="0.25">
      <c r="A171" t="s">
        <v>17</v>
      </c>
      <c r="B171">
        <v>1</v>
      </c>
      <c r="C171" t="s">
        <v>58</v>
      </c>
    </row>
    <row r="172" spans="1:3" x14ac:dyDescent="0.25">
      <c r="A172" t="s">
        <v>17</v>
      </c>
      <c r="B172">
        <v>2</v>
      </c>
      <c r="C172" t="s">
        <v>58</v>
      </c>
    </row>
    <row r="173" spans="1:3" x14ac:dyDescent="0.25">
      <c r="A173" t="s">
        <v>17</v>
      </c>
      <c r="B173">
        <v>3</v>
      </c>
      <c r="C173" t="s">
        <v>58</v>
      </c>
    </row>
    <row r="174" spans="1:3" x14ac:dyDescent="0.25">
      <c r="A174" t="s">
        <v>17</v>
      </c>
      <c r="B174">
        <v>4</v>
      </c>
      <c r="C174">
        <v>33.119999999999997</v>
      </c>
    </row>
    <row r="175" spans="1:3" x14ac:dyDescent="0.25">
      <c r="A175" t="s">
        <v>17</v>
      </c>
      <c r="B175">
        <v>5</v>
      </c>
      <c r="C175">
        <v>30.89</v>
      </c>
    </row>
    <row r="176" spans="1:3" x14ac:dyDescent="0.25">
      <c r="A176" t="s">
        <v>17</v>
      </c>
      <c r="B176">
        <v>6</v>
      </c>
      <c r="C176">
        <v>27.36</v>
      </c>
    </row>
    <row r="177" spans="1:3" x14ac:dyDescent="0.25">
      <c r="A177" t="s">
        <v>17</v>
      </c>
      <c r="B177">
        <v>7</v>
      </c>
      <c r="C177">
        <v>33.97</v>
      </c>
    </row>
    <row r="178" spans="1:3" x14ac:dyDescent="0.25">
      <c r="A178" t="s">
        <v>17</v>
      </c>
      <c r="B178">
        <v>8</v>
      </c>
      <c r="C178">
        <v>32.4</v>
      </c>
    </row>
    <row r="179" spans="1:3" x14ac:dyDescent="0.25">
      <c r="A179" t="s">
        <v>17</v>
      </c>
      <c r="B179">
        <v>9</v>
      </c>
      <c r="C179">
        <v>28.47</v>
      </c>
    </row>
    <row r="180" spans="1:3" x14ac:dyDescent="0.25">
      <c r="A180" t="s">
        <v>17</v>
      </c>
      <c r="B180">
        <v>10</v>
      </c>
      <c r="C180" t="s">
        <v>58</v>
      </c>
    </row>
    <row r="181" spans="1:3" x14ac:dyDescent="0.25">
      <c r="A181" t="s">
        <v>17</v>
      </c>
      <c r="B181">
        <v>11</v>
      </c>
      <c r="C181" t="s">
        <v>58</v>
      </c>
    </row>
    <row r="182" spans="1:3" x14ac:dyDescent="0.25">
      <c r="A182" t="s">
        <v>17</v>
      </c>
      <c r="B182">
        <v>12</v>
      </c>
      <c r="C182" t="s">
        <v>58</v>
      </c>
    </row>
    <row r="183" spans="1:3" x14ac:dyDescent="0.25">
      <c r="A183" t="s">
        <v>17</v>
      </c>
      <c r="B183">
        <v>13</v>
      </c>
      <c r="C183">
        <v>32.299999999999997</v>
      </c>
    </row>
    <row r="184" spans="1:3" x14ac:dyDescent="0.25">
      <c r="A184" t="s">
        <v>17</v>
      </c>
      <c r="B184">
        <v>14</v>
      </c>
      <c r="C184">
        <v>32.630000000000003</v>
      </c>
    </row>
    <row r="185" spans="1:3" x14ac:dyDescent="0.25">
      <c r="A185" t="s">
        <v>17</v>
      </c>
      <c r="B185">
        <v>15</v>
      </c>
      <c r="C185">
        <v>34.07</v>
      </c>
    </row>
    <row r="186" spans="1:3" x14ac:dyDescent="0.25">
      <c r="A186" t="s">
        <v>17</v>
      </c>
      <c r="B186">
        <v>16</v>
      </c>
      <c r="C186">
        <v>19.3</v>
      </c>
    </row>
    <row r="187" spans="1:3" x14ac:dyDescent="0.25">
      <c r="A187" t="s">
        <v>17</v>
      </c>
      <c r="B187">
        <v>17</v>
      </c>
      <c r="C187">
        <v>16.32</v>
      </c>
    </row>
    <row r="188" spans="1:3" x14ac:dyDescent="0.25">
      <c r="A188" t="s">
        <v>17</v>
      </c>
      <c r="B188">
        <v>18</v>
      </c>
      <c r="C188">
        <v>15.5</v>
      </c>
    </row>
    <row r="189" spans="1:3" x14ac:dyDescent="0.25">
      <c r="A189" t="s">
        <v>17</v>
      </c>
      <c r="B189">
        <v>19</v>
      </c>
      <c r="C189">
        <v>18.579999999999998</v>
      </c>
    </row>
    <row r="190" spans="1:3" x14ac:dyDescent="0.25">
      <c r="A190" t="s">
        <v>17</v>
      </c>
      <c r="B190">
        <v>20</v>
      </c>
      <c r="C190">
        <v>17.399999999999999</v>
      </c>
    </row>
    <row r="191" spans="1:3" x14ac:dyDescent="0.25">
      <c r="A191" t="s">
        <v>17</v>
      </c>
      <c r="B191">
        <v>21</v>
      </c>
      <c r="C191">
        <v>17.11</v>
      </c>
    </row>
    <row r="192" spans="1:3" x14ac:dyDescent="0.25">
      <c r="A192" t="s">
        <v>17</v>
      </c>
      <c r="B192">
        <v>22</v>
      </c>
      <c r="C192" t="s">
        <v>58</v>
      </c>
    </row>
    <row r="193" spans="1:3" x14ac:dyDescent="0.25">
      <c r="A193" t="s">
        <v>17</v>
      </c>
      <c r="B193">
        <v>23</v>
      </c>
      <c r="C193" t="s">
        <v>58</v>
      </c>
    </row>
    <row r="194" spans="1:3" x14ac:dyDescent="0.25">
      <c r="A194" t="s">
        <v>17</v>
      </c>
      <c r="B194">
        <v>24</v>
      </c>
      <c r="C194" t="s">
        <v>58</v>
      </c>
    </row>
    <row r="195" spans="1:3" x14ac:dyDescent="0.25">
      <c r="A195" t="s">
        <v>19</v>
      </c>
      <c r="B195">
        <v>1</v>
      </c>
      <c r="C195" t="s">
        <v>58</v>
      </c>
    </row>
    <row r="196" spans="1:3" x14ac:dyDescent="0.25">
      <c r="A196" t="s">
        <v>19</v>
      </c>
      <c r="B196">
        <v>2</v>
      </c>
      <c r="C196" t="s">
        <v>58</v>
      </c>
    </row>
    <row r="197" spans="1:3" x14ac:dyDescent="0.25">
      <c r="A197" t="s">
        <v>19</v>
      </c>
      <c r="B197">
        <v>3</v>
      </c>
      <c r="C197" t="s">
        <v>58</v>
      </c>
    </row>
    <row r="198" spans="1:3" x14ac:dyDescent="0.25">
      <c r="A198" t="s">
        <v>19</v>
      </c>
      <c r="B198">
        <v>4</v>
      </c>
      <c r="C198">
        <v>31.69</v>
      </c>
    </row>
    <row r="199" spans="1:3" x14ac:dyDescent="0.25">
      <c r="A199" t="s">
        <v>19</v>
      </c>
      <c r="B199">
        <v>5</v>
      </c>
      <c r="C199">
        <v>32</v>
      </c>
    </row>
    <row r="200" spans="1:3" x14ac:dyDescent="0.25">
      <c r="A200" t="s">
        <v>19</v>
      </c>
      <c r="B200">
        <v>6</v>
      </c>
      <c r="C200">
        <v>26.62</v>
      </c>
    </row>
    <row r="201" spans="1:3" x14ac:dyDescent="0.25">
      <c r="A201" t="s">
        <v>19</v>
      </c>
      <c r="B201">
        <v>7</v>
      </c>
      <c r="C201">
        <v>31.36</v>
      </c>
    </row>
    <row r="202" spans="1:3" x14ac:dyDescent="0.25">
      <c r="A202" t="s">
        <v>19</v>
      </c>
      <c r="B202">
        <v>8</v>
      </c>
      <c r="C202">
        <v>30.19</v>
      </c>
    </row>
    <row r="203" spans="1:3" x14ac:dyDescent="0.25">
      <c r="A203" t="s">
        <v>19</v>
      </c>
      <c r="B203">
        <v>9</v>
      </c>
      <c r="C203">
        <v>27.76</v>
      </c>
    </row>
    <row r="204" spans="1:3" x14ac:dyDescent="0.25">
      <c r="A204" t="s">
        <v>19</v>
      </c>
      <c r="B204">
        <v>10</v>
      </c>
      <c r="C204" t="s">
        <v>58</v>
      </c>
    </row>
    <row r="205" spans="1:3" x14ac:dyDescent="0.25">
      <c r="A205" t="s">
        <v>19</v>
      </c>
      <c r="B205">
        <v>11</v>
      </c>
      <c r="C205" t="s">
        <v>58</v>
      </c>
    </row>
    <row r="206" spans="1:3" x14ac:dyDescent="0.25">
      <c r="A206" t="s">
        <v>19</v>
      </c>
      <c r="B206">
        <v>12</v>
      </c>
      <c r="C206" t="s">
        <v>58</v>
      </c>
    </row>
    <row r="207" spans="1:3" x14ac:dyDescent="0.25">
      <c r="A207" t="s">
        <v>19</v>
      </c>
      <c r="B207">
        <v>13</v>
      </c>
      <c r="C207">
        <v>21.13</v>
      </c>
    </row>
    <row r="208" spans="1:3" x14ac:dyDescent="0.25">
      <c r="A208" t="s">
        <v>19</v>
      </c>
      <c r="B208">
        <v>14</v>
      </c>
      <c r="C208">
        <v>19.399999999999999</v>
      </c>
    </row>
    <row r="209" spans="1:3" x14ac:dyDescent="0.25">
      <c r="A209" t="s">
        <v>19</v>
      </c>
      <c r="B209">
        <v>15</v>
      </c>
      <c r="C209">
        <v>17.75</v>
      </c>
    </row>
    <row r="210" spans="1:3" x14ac:dyDescent="0.25">
      <c r="A210" t="s">
        <v>19</v>
      </c>
      <c r="B210">
        <v>16</v>
      </c>
      <c r="C210">
        <v>17.170000000000002</v>
      </c>
    </row>
    <row r="211" spans="1:3" x14ac:dyDescent="0.25">
      <c r="A211" t="s">
        <v>19</v>
      </c>
      <c r="B211">
        <v>17</v>
      </c>
      <c r="C211">
        <v>16.420000000000002</v>
      </c>
    </row>
    <row r="212" spans="1:3" x14ac:dyDescent="0.25">
      <c r="A212" t="s">
        <v>19</v>
      </c>
      <c r="B212">
        <v>18</v>
      </c>
      <c r="C212">
        <v>16.32</v>
      </c>
    </row>
    <row r="213" spans="1:3" x14ac:dyDescent="0.25">
      <c r="A213" t="s">
        <v>19</v>
      </c>
      <c r="B213">
        <v>19</v>
      </c>
      <c r="C213">
        <v>18.190000000000001</v>
      </c>
    </row>
    <row r="214" spans="1:3" x14ac:dyDescent="0.25">
      <c r="A214" t="s">
        <v>19</v>
      </c>
      <c r="B214">
        <v>20</v>
      </c>
      <c r="C214">
        <v>16.37</v>
      </c>
    </row>
    <row r="215" spans="1:3" x14ac:dyDescent="0.25">
      <c r="A215" t="s">
        <v>19</v>
      </c>
      <c r="B215">
        <v>21</v>
      </c>
      <c r="C215">
        <v>16.39</v>
      </c>
    </row>
    <row r="216" spans="1:3" x14ac:dyDescent="0.25">
      <c r="A216" t="s">
        <v>19</v>
      </c>
      <c r="B216">
        <v>22</v>
      </c>
      <c r="C216" t="s">
        <v>58</v>
      </c>
    </row>
    <row r="217" spans="1:3" x14ac:dyDescent="0.25">
      <c r="A217" t="s">
        <v>19</v>
      </c>
      <c r="B217">
        <v>23</v>
      </c>
      <c r="C217" t="s">
        <v>58</v>
      </c>
    </row>
    <row r="218" spans="1:3" x14ac:dyDescent="0.25">
      <c r="A218" t="s">
        <v>19</v>
      </c>
      <c r="B218">
        <v>24</v>
      </c>
      <c r="C218" t="s">
        <v>58</v>
      </c>
    </row>
    <row r="219" spans="1:3" x14ac:dyDescent="0.25">
      <c r="A219" t="s">
        <v>20</v>
      </c>
      <c r="B219">
        <v>1</v>
      </c>
      <c r="C219">
        <v>33.44</v>
      </c>
    </row>
    <row r="220" spans="1:3" x14ac:dyDescent="0.25">
      <c r="A220" t="s">
        <v>20</v>
      </c>
      <c r="B220">
        <v>2</v>
      </c>
      <c r="C220">
        <v>32.29</v>
      </c>
    </row>
    <row r="221" spans="1:3" x14ac:dyDescent="0.25">
      <c r="A221" t="s">
        <v>20</v>
      </c>
      <c r="B221">
        <v>3</v>
      </c>
      <c r="C221">
        <v>29.27</v>
      </c>
    </row>
    <row r="222" spans="1:3" x14ac:dyDescent="0.25">
      <c r="A222" t="s">
        <v>20</v>
      </c>
      <c r="B222">
        <v>4</v>
      </c>
      <c r="C222" t="s">
        <v>58</v>
      </c>
    </row>
    <row r="223" spans="1:3" x14ac:dyDescent="0.25">
      <c r="A223" t="s">
        <v>20</v>
      </c>
      <c r="B223">
        <v>5</v>
      </c>
      <c r="C223" t="s">
        <v>58</v>
      </c>
    </row>
    <row r="224" spans="1:3" x14ac:dyDescent="0.25">
      <c r="A224" t="s">
        <v>20</v>
      </c>
      <c r="B224">
        <v>6</v>
      </c>
      <c r="C224">
        <v>30</v>
      </c>
    </row>
    <row r="225" spans="1:3" x14ac:dyDescent="0.25">
      <c r="A225" t="s">
        <v>20</v>
      </c>
      <c r="B225">
        <v>7</v>
      </c>
      <c r="C225">
        <v>32.729999999999997</v>
      </c>
    </row>
    <row r="226" spans="1:3" x14ac:dyDescent="0.25">
      <c r="A226" t="s">
        <v>20</v>
      </c>
      <c r="B226">
        <v>8</v>
      </c>
      <c r="C226">
        <v>30.42</v>
      </c>
    </row>
    <row r="227" spans="1:3" x14ac:dyDescent="0.25">
      <c r="A227" t="s">
        <v>20</v>
      </c>
      <c r="B227">
        <v>9</v>
      </c>
      <c r="C227">
        <v>26.79</v>
      </c>
    </row>
    <row r="228" spans="1:3" x14ac:dyDescent="0.25">
      <c r="A228" t="s">
        <v>20</v>
      </c>
      <c r="B228">
        <v>10</v>
      </c>
      <c r="C228" t="s">
        <v>58</v>
      </c>
    </row>
    <row r="229" spans="1:3" x14ac:dyDescent="0.25">
      <c r="A229" t="s">
        <v>20</v>
      </c>
      <c r="B229">
        <v>11</v>
      </c>
      <c r="C229" t="s">
        <v>58</v>
      </c>
    </row>
    <row r="230" spans="1:3" x14ac:dyDescent="0.25">
      <c r="A230" t="s">
        <v>20</v>
      </c>
      <c r="B230">
        <v>12</v>
      </c>
      <c r="C230" t="s">
        <v>58</v>
      </c>
    </row>
    <row r="231" spans="1:3" x14ac:dyDescent="0.25">
      <c r="A231" t="s">
        <v>20</v>
      </c>
      <c r="B231">
        <v>13</v>
      </c>
      <c r="C231">
        <v>21.09</v>
      </c>
    </row>
    <row r="232" spans="1:3" x14ac:dyDescent="0.25">
      <c r="A232" t="s">
        <v>20</v>
      </c>
      <c r="B232">
        <v>14</v>
      </c>
      <c r="C232">
        <v>18.66</v>
      </c>
    </row>
    <row r="233" spans="1:3" x14ac:dyDescent="0.25">
      <c r="A233" t="s">
        <v>20</v>
      </c>
      <c r="B233">
        <v>15</v>
      </c>
      <c r="C233">
        <v>17.61</v>
      </c>
    </row>
    <row r="234" spans="1:3" x14ac:dyDescent="0.25">
      <c r="A234" t="s">
        <v>20</v>
      </c>
      <c r="B234">
        <v>16</v>
      </c>
      <c r="C234">
        <v>18.399999999999999</v>
      </c>
    </row>
    <row r="235" spans="1:3" x14ac:dyDescent="0.25">
      <c r="A235" t="s">
        <v>20</v>
      </c>
      <c r="B235">
        <v>17</v>
      </c>
      <c r="C235">
        <v>17.27</v>
      </c>
    </row>
    <row r="236" spans="1:3" x14ac:dyDescent="0.25">
      <c r="A236" t="s">
        <v>20</v>
      </c>
      <c r="B236">
        <v>18</v>
      </c>
      <c r="C236">
        <v>16.64</v>
      </c>
    </row>
    <row r="237" spans="1:3" x14ac:dyDescent="0.25">
      <c r="A237" t="s">
        <v>20</v>
      </c>
      <c r="B237">
        <v>19</v>
      </c>
      <c r="C237">
        <v>17.07</v>
      </c>
    </row>
    <row r="238" spans="1:3" x14ac:dyDescent="0.25">
      <c r="A238" t="s">
        <v>20</v>
      </c>
      <c r="B238">
        <v>20</v>
      </c>
      <c r="C238">
        <v>15.08</v>
      </c>
    </row>
    <row r="239" spans="1:3" x14ac:dyDescent="0.25">
      <c r="A239" t="s">
        <v>20</v>
      </c>
      <c r="B239">
        <v>21</v>
      </c>
      <c r="C239">
        <v>14.57</v>
      </c>
    </row>
    <row r="240" spans="1:3" x14ac:dyDescent="0.25">
      <c r="A240" t="s">
        <v>20</v>
      </c>
      <c r="B240">
        <v>22</v>
      </c>
      <c r="C240" t="s">
        <v>58</v>
      </c>
    </row>
    <row r="241" spans="1:3" x14ac:dyDescent="0.25">
      <c r="A241" t="s">
        <v>20</v>
      </c>
      <c r="B241">
        <v>23</v>
      </c>
      <c r="C241" t="s">
        <v>58</v>
      </c>
    </row>
    <row r="242" spans="1:3" x14ac:dyDescent="0.25">
      <c r="A242" t="s">
        <v>20</v>
      </c>
      <c r="B242">
        <v>24</v>
      </c>
      <c r="C242" t="s">
        <v>58</v>
      </c>
    </row>
    <row r="243" spans="1:3" x14ac:dyDescent="0.25">
      <c r="A243" t="s">
        <v>21</v>
      </c>
      <c r="B243">
        <v>1</v>
      </c>
      <c r="C243" t="s">
        <v>58</v>
      </c>
    </row>
    <row r="244" spans="1:3" x14ac:dyDescent="0.25">
      <c r="A244" t="s">
        <v>21</v>
      </c>
      <c r="B244">
        <v>2</v>
      </c>
      <c r="C244" t="s">
        <v>58</v>
      </c>
    </row>
    <row r="245" spans="1:3" x14ac:dyDescent="0.25">
      <c r="A245" t="s">
        <v>21</v>
      </c>
      <c r="B245">
        <v>3</v>
      </c>
      <c r="C245">
        <v>35.54</v>
      </c>
    </row>
    <row r="246" spans="1:3" x14ac:dyDescent="0.25">
      <c r="A246" t="s">
        <v>21</v>
      </c>
      <c r="B246">
        <v>4</v>
      </c>
      <c r="C246" t="s">
        <v>58</v>
      </c>
    </row>
    <row r="247" spans="1:3" x14ac:dyDescent="0.25">
      <c r="A247" t="s">
        <v>21</v>
      </c>
      <c r="B247">
        <v>5</v>
      </c>
      <c r="C247" t="s">
        <v>58</v>
      </c>
    </row>
    <row r="248" spans="1:3" x14ac:dyDescent="0.25">
      <c r="A248" t="s">
        <v>21</v>
      </c>
      <c r="B248">
        <v>6</v>
      </c>
      <c r="C248">
        <v>34.18</v>
      </c>
    </row>
    <row r="249" spans="1:3" x14ac:dyDescent="0.25">
      <c r="A249" t="s">
        <v>21</v>
      </c>
      <c r="B249">
        <v>7</v>
      </c>
      <c r="C249" t="s">
        <v>58</v>
      </c>
    </row>
    <row r="250" spans="1:3" x14ac:dyDescent="0.25">
      <c r="A250" t="s">
        <v>21</v>
      </c>
      <c r="B250">
        <v>8</v>
      </c>
      <c r="C250">
        <v>37.86</v>
      </c>
    </row>
    <row r="251" spans="1:3" x14ac:dyDescent="0.25">
      <c r="A251" t="s">
        <v>21</v>
      </c>
      <c r="B251">
        <v>9</v>
      </c>
      <c r="C251">
        <v>34.020000000000003</v>
      </c>
    </row>
    <row r="252" spans="1:3" x14ac:dyDescent="0.25">
      <c r="A252" t="s">
        <v>21</v>
      </c>
      <c r="B252">
        <v>10</v>
      </c>
      <c r="C252" t="s">
        <v>58</v>
      </c>
    </row>
    <row r="253" spans="1:3" x14ac:dyDescent="0.25">
      <c r="A253" t="s">
        <v>21</v>
      </c>
      <c r="B253">
        <v>11</v>
      </c>
      <c r="C253" t="s">
        <v>58</v>
      </c>
    </row>
    <row r="254" spans="1:3" x14ac:dyDescent="0.25">
      <c r="A254" t="s">
        <v>21</v>
      </c>
      <c r="B254">
        <v>12</v>
      </c>
      <c r="C254" t="s">
        <v>58</v>
      </c>
    </row>
    <row r="255" spans="1:3" x14ac:dyDescent="0.25">
      <c r="A255" t="s">
        <v>21</v>
      </c>
      <c r="B255">
        <v>13</v>
      </c>
      <c r="C255">
        <v>24.65</v>
      </c>
    </row>
    <row r="256" spans="1:3" x14ac:dyDescent="0.25">
      <c r="A256" t="s">
        <v>21</v>
      </c>
      <c r="B256">
        <v>14</v>
      </c>
      <c r="C256">
        <v>21.67</v>
      </c>
    </row>
    <row r="257" spans="1:3" x14ac:dyDescent="0.25">
      <c r="A257" t="s">
        <v>21</v>
      </c>
      <c r="B257">
        <v>15</v>
      </c>
      <c r="C257">
        <v>21.07</v>
      </c>
    </row>
    <row r="258" spans="1:3" x14ac:dyDescent="0.25">
      <c r="A258" t="s">
        <v>21</v>
      </c>
      <c r="B258">
        <v>16</v>
      </c>
      <c r="C258">
        <v>20.68</v>
      </c>
    </row>
    <row r="259" spans="1:3" x14ac:dyDescent="0.25">
      <c r="A259" t="s">
        <v>21</v>
      </c>
      <c r="B259">
        <v>17</v>
      </c>
      <c r="C259">
        <v>18.91</v>
      </c>
    </row>
    <row r="260" spans="1:3" x14ac:dyDescent="0.25">
      <c r="A260" t="s">
        <v>21</v>
      </c>
      <c r="B260">
        <v>18</v>
      </c>
      <c r="C260">
        <v>18.7</v>
      </c>
    </row>
    <row r="261" spans="1:3" x14ac:dyDescent="0.25">
      <c r="A261" t="s">
        <v>21</v>
      </c>
      <c r="B261">
        <v>19</v>
      </c>
      <c r="C261">
        <v>21.72</v>
      </c>
    </row>
    <row r="262" spans="1:3" x14ac:dyDescent="0.25">
      <c r="A262" t="s">
        <v>21</v>
      </c>
      <c r="B262">
        <v>20</v>
      </c>
      <c r="C262">
        <v>19.440000000000001</v>
      </c>
    </row>
    <row r="263" spans="1:3" x14ac:dyDescent="0.25">
      <c r="A263" t="s">
        <v>21</v>
      </c>
      <c r="B263">
        <v>21</v>
      </c>
      <c r="C263">
        <v>19.149999999999999</v>
      </c>
    </row>
    <row r="264" spans="1:3" x14ac:dyDescent="0.25">
      <c r="A264" t="s">
        <v>21</v>
      </c>
      <c r="B264">
        <v>22</v>
      </c>
      <c r="C264" t="s">
        <v>58</v>
      </c>
    </row>
    <row r="265" spans="1:3" x14ac:dyDescent="0.25">
      <c r="A265" t="s">
        <v>21</v>
      </c>
      <c r="B265">
        <v>23</v>
      </c>
      <c r="C265" t="s">
        <v>58</v>
      </c>
    </row>
    <row r="266" spans="1:3" x14ac:dyDescent="0.25">
      <c r="A266" t="s">
        <v>21</v>
      </c>
      <c r="B266">
        <v>24</v>
      </c>
      <c r="C266" t="s">
        <v>58</v>
      </c>
    </row>
    <row r="267" spans="1:3" x14ac:dyDescent="0.25">
      <c r="A267" t="s">
        <v>22</v>
      </c>
      <c r="B267">
        <v>1</v>
      </c>
      <c r="C267">
        <v>33.409999999999997</v>
      </c>
    </row>
    <row r="268" spans="1:3" x14ac:dyDescent="0.25">
      <c r="A268" t="s">
        <v>22</v>
      </c>
      <c r="B268">
        <v>2</v>
      </c>
      <c r="C268">
        <v>30.96</v>
      </c>
    </row>
    <row r="269" spans="1:3" x14ac:dyDescent="0.25">
      <c r="A269" t="s">
        <v>22</v>
      </c>
      <c r="B269">
        <v>3</v>
      </c>
      <c r="C269">
        <v>26.5</v>
      </c>
    </row>
    <row r="270" spans="1:3" x14ac:dyDescent="0.25">
      <c r="A270" t="s">
        <v>22</v>
      </c>
      <c r="B270">
        <v>4</v>
      </c>
      <c r="C270" t="s">
        <v>58</v>
      </c>
    </row>
    <row r="271" spans="1:3" x14ac:dyDescent="0.25">
      <c r="A271" t="s">
        <v>22</v>
      </c>
      <c r="B271">
        <v>5</v>
      </c>
      <c r="C271">
        <v>36.15</v>
      </c>
    </row>
    <row r="272" spans="1:3" x14ac:dyDescent="0.25">
      <c r="A272" t="s">
        <v>22</v>
      </c>
      <c r="B272">
        <v>6</v>
      </c>
      <c r="C272">
        <v>34.979999999999997</v>
      </c>
    </row>
    <row r="273" spans="1:3" x14ac:dyDescent="0.25">
      <c r="A273" t="s">
        <v>22</v>
      </c>
      <c r="B273">
        <v>7</v>
      </c>
      <c r="C273">
        <v>33.799999999999997</v>
      </c>
    </row>
    <row r="274" spans="1:3" x14ac:dyDescent="0.25">
      <c r="A274" t="s">
        <v>22</v>
      </c>
      <c r="B274">
        <v>8</v>
      </c>
      <c r="C274">
        <v>31.28</v>
      </c>
    </row>
    <row r="275" spans="1:3" x14ac:dyDescent="0.25">
      <c r="A275" t="s">
        <v>22</v>
      </c>
      <c r="B275">
        <v>9</v>
      </c>
      <c r="C275">
        <v>27.35</v>
      </c>
    </row>
    <row r="276" spans="1:3" x14ac:dyDescent="0.25">
      <c r="A276" t="s">
        <v>22</v>
      </c>
      <c r="B276">
        <v>10</v>
      </c>
      <c r="C276" t="s">
        <v>58</v>
      </c>
    </row>
    <row r="277" spans="1:3" x14ac:dyDescent="0.25">
      <c r="A277" t="s">
        <v>22</v>
      </c>
      <c r="B277">
        <v>11</v>
      </c>
      <c r="C277" t="s">
        <v>58</v>
      </c>
    </row>
    <row r="278" spans="1:3" x14ac:dyDescent="0.25">
      <c r="A278" t="s">
        <v>22</v>
      </c>
      <c r="B278">
        <v>12</v>
      </c>
      <c r="C278" t="s">
        <v>58</v>
      </c>
    </row>
    <row r="279" spans="1:3" x14ac:dyDescent="0.25">
      <c r="A279" t="s">
        <v>22</v>
      </c>
      <c r="B279">
        <v>13</v>
      </c>
      <c r="C279">
        <v>21.11</v>
      </c>
    </row>
    <row r="280" spans="1:3" x14ac:dyDescent="0.25">
      <c r="A280" t="s">
        <v>22</v>
      </c>
      <c r="B280">
        <v>14</v>
      </c>
      <c r="C280">
        <v>18.09</v>
      </c>
    </row>
    <row r="281" spans="1:3" x14ac:dyDescent="0.25">
      <c r="A281" t="s">
        <v>22</v>
      </c>
      <c r="B281">
        <v>15</v>
      </c>
      <c r="C281">
        <v>17.809999999999999</v>
      </c>
    </row>
    <row r="282" spans="1:3" x14ac:dyDescent="0.25">
      <c r="A282" t="s">
        <v>22</v>
      </c>
      <c r="B282">
        <v>16</v>
      </c>
      <c r="C282">
        <v>19.78</v>
      </c>
    </row>
    <row r="283" spans="1:3" x14ac:dyDescent="0.25">
      <c r="A283" t="s">
        <v>22</v>
      </c>
      <c r="B283">
        <v>17</v>
      </c>
      <c r="C283">
        <v>17.600000000000001</v>
      </c>
    </row>
    <row r="284" spans="1:3" x14ac:dyDescent="0.25">
      <c r="A284" t="s">
        <v>22</v>
      </c>
      <c r="B284">
        <v>18</v>
      </c>
      <c r="C284">
        <v>16.829999999999998</v>
      </c>
    </row>
    <row r="285" spans="1:3" x14ac:dyDescent="0.25">
      <c r="A285" t="s">
        <v>22</v>
      </c>
      <c r="B285">
        <v>19</v>
      </c>
      <c r="C285">
        <v>19.079999999999998</v>
      </c>
    </row>
    <row r="286" spans="1:3" x14ac:dyDescent="0.25">
      <c r="A286" t="s">
        <v>22</v>
      </c>
      <c r="B286">
        <v>20</v>
      </c>
      <c r="C286">
        <v>16.760000000000002</v>
      </c>
    </row>
    <row r="287" spans="1:3" x14ac:dyDescent="0.25">
      <c r="A287" t="s">
        <v>22</v>
      </c>
      <c r="B287">
        <v>21</v>
      </c>
      <c r="C287">
        <v>15.44</v>
      </c>
    </row>
    <row r="288" spans="1:3" x14ac:dyDescent="0.25">
      <c r="A288" t="s">
        <v>22</v>
      </c>
      <c r="B288">
        <v>22</v>
      </c>
      <c r="C288" t="s">
        <v>58</v>
      </c>
    </row>
    <row r="289" spans="1:3" x14ac:dyDescent="0.25">
      <c r="A289" t="s">
        <v>22</v>
      </c>
      <c r="B289">
        <v>23</v>
      </c>
      <c r="C289" t="s">
        <v>58</v>
      </c>
    </row>
    <row r="290" spans="1:3" x14ac:dyDescent="0.25">
      <c r="A290" t="s">
        <v>22</v>
      </c>
      <c r="B290">
        <v>24</v>
      </c>
      <c r="C290" t="s">
        <v>58</v>
      </c>
    </row>
    <row r="291" spans="1:3" x14ac:dyDescent="0.25">
      <c r="A291" t="s">
        <v>23</v>
      </c>
      <c r="B291">
        <v>1</v>
      </c>
      <c r="C291" t="s">
        <v>58</v>
      </c>
    </row>
    <row r="292" spans="1:3" x14ac:dyDescent="0.25">
      <c r="A292" t="s">
        <v>23</v>
      </c>
      <c r="B292">
        <v>2</v>
      </c>
      <c r="C292" t="s">
        <v>58</v>
      </c>
    </row>
    <row r="293" spans="1:3" x14ac:dyDescent="0.25">
      <c r="A293" t="s">
        <v>23</v>
      </c>
      <c r="B293">
        <v>3</v>
      </c>
      <c r="C293" t="s">
        <v>58</v>
      </c>
    </row>
    <row r="294" spans="1:3" x14ac:dyDescent="0.25">
      <c r="A294" t="s">
        <v>23</v>
      </c>
      <c r="B294">
        <v>4</v>
      </c>
      <c r="C294">
        <v>34.590000000000003</v>
      </c>
    </row>
    <row r="295" spans="1:3" x14ac:dyDescent="0.25">
      <c r="A295" t="s">
        <v>23</v>
      </c>
      <c r="B295">
        <v>5</v>
      </c>
      <c r="C295">
        <v>33.11</v>
      </c>
    </row>
    <row r="296" spans="1:3" x14ac:dyDescent="0.25">
      <c r="A296" t="s">
        <v>23</v>
      </c>
      <c r="B296">
        <v>6</v>
      </c>
      <c r="C296">
        <v>28.43</v>
      </c>
    </row>
    <row r="297" spans="1:3" x14ac:dyDescent="0.25">
      <c r="A297" t="s">
        <v>23</v>
      </c>
      <c r="B297">
        <v>7</v>
      </c>
      <c r="C297">
        <v>30.56</v>
      </c>
    </row>
    <row r="298" spans="1:3" x14ac:dyDescent="0.25">
      <c r="A298" t="s">
        <v>23</v>
      </c>
      <c r="B298">
        <v>8</v>
      </c>
      <c r="C298">
        <v>28.82</v>
      </c>
    </row>
    <row r="299" spans="1:3" x14ac:dyDescent="0.25">
      <c r="A299" t="s">
        <v>23</v>
      </c>
      <c r="B299">
        <v>9</v>
      </c>
      <c r="C299">
        <v>25.16</v>
      </c>
    </row>
    <row r="300" spans="1:3" x14ac:dyDescent="0.25">
      <c r="A300" t="s">
        <v>23</v>
      </c>
      <c r="B300">
        <v>10</v>
      </c>
      <c r="C300" t="s">
        <v>58</v>
      </c>
    </row>
    <row r="301" spans="1:3" x14ac:dyDescent="0.25">
      <c r="A301" t="s">
        <v>23</v>
      </c>
      <c r="B301">
        <v>11</v>
      </c>
      <c r="C301" t="s">
        <v>58</v>
      </c>
    </row>
    <row r="302" spans="1:3" x14ac:dyDescent="0.25">
      <c r="A302" t="s">
        <v>23</v>
      </c>
      <c r="B302">
        <v>12</v>
      </c>
      <c r="C302" t="s">
        <v>58</v>
      </c>
    </row>
    <row r="303" spans="1:3" x14ac:dyDescent="0.25">
      <c r="A303" t="s">
        <v>23</v>
      </c>
      <c r="B303">
        <v>13</v>
      </c>
      <c r="C303">
        <v>21.11</v>
      </c>
    </row>
    <row r="304" spans="1:3" x14ac:dyDescent="0.25">
      <c r="A304" t="s">
        <v>23</v>
      </c>
      <c r="B304">
        <v>14</v>
      </c>
      <c r="C304">
        <v>18.5</v>
      </c>
    </row>
    <row r="305" spans="1:3" x14ac:dyDescent="0.25">
      <c r="A305" t="s">
        <v>23</v>
      </c>
      <c r="B305">
        <v>15</v>
      </c>
      <c r="C305">
        <v>17.41</v>
      </c>
    </row>
    <row r="306" spans="1:3" x14ac:dyDescent="0.25">
      <c r="A306" t="s">
        <v>23</v>
      </c>
      <c r="B306">
        <v>16</v>
      </c>
      <c r="C306">
        <v>19.3</v>
      </c>
    </row>
    <row r="307" spans="1:3" x14ac:dyDescent="0.25">
      <c r="A307" t="s">
        <v>23</v>
      </c>
      <c r="B307">
        <v>17</v>
      </c>
      <c r="C307">
        <v>16.5</v>
      </c>
    </row>
    <row r="308" spans="1:3" x14ac:dyDescent="0.25">
      <c r="A308" t="s">
        <v>23</v>
      </c>
      <c r="B308">
        <v>18</v>
      </c>
      <c r="C308">
        <v>15.93</v>
      </c>
    </row>
    <row r="309" spans="1:3" x14ac:dyDescent="0.25">
      <c r="A309" t="s">
        <v>23</v>
      </c>
      <c r="B309">
        <v>19</v>
      </c>
      <c r="C309">
        <v>18.66</v>
      </c>
    </row>
    <row r="310" spans="1:3" x14ac:dyDescent="0.25">
      <c r="A310" t="s">
        <v>23</v>
      </c>
      <c r="B310">
        <v>20</v>
      </c>
      <c r="C310">
        <v>15.58</v>
      </c>
    </row>
    <row r="311" spans="1:3" x14ac:dyDescent="0.25">
      <c r="A311" t="s">
        <v>23</v>
      </c>
      <c r="B311">
        <v>21</v>
      </c>
      <c r="C311">
        <v>14.33</v>
      </c>
    </row>
    <row r="312" spans="1:3" x14ac:dyDescent="0.25">
      <c r="A312" t="s">
        <v>23</v>
      </c>
      <c r="B312">
        <v>22</v>
      </c>
      <c r="C312" t="s">
        <v>58</v>
      </c>
    </row>
    <row r="313" spans="1:3" x14ac:dyDescent="0.25">
      <c r="A313" t="s">
        <v>23</v>
      </c>
      <c r="B313">
        <v>23</v>
      </c>
      <c r="C313" t="s">
        <v>58</v>
      </c>
    </row>
    <row r="314" spans="1:3" x14ac:dyDescent="0.25">
      <c r="A314" t="s">
        <v>23</v>
      </c>
      <c r="B314">
        <v>24</v>
      </c>
      <c r="C314" t="s">
        <v>58</v>
      </c>
    </row>
    <row r="315" spans="1:3" x14ac:dyDescent="0.25">
      <c r="A315" t="s">
        <v>24</v>
      </c>
      <c r="B315">
        <v>1</v>
      </c>
      <c r="C315">
        <v>34.03</v>
      </c>
    </row>
    <row r="316" spans="1:3" x14ac:dyDescent="0.25">
      <c r="A316" t="s">
        <v>24</v>
      </c>
      <c r="B316">
        <v>2</v>
      </c>
      <c r="C316">
        <v>32</v>
      </c>
    </row>
    <row r="317" spans="1:3" x14ac:dyDescent="0.25">
      <c r="A317" t="s">
        <v>24</v>
      </c>
      <c r="B317">
        <v>3</v>
      </c>
      <c r="C317">
        <v>26.8</v>
      </c>
    </row>
    <row r="318" spans="1:3" x14ac:dyDescent="0.25">
      <c r="A318" t="s">
        <v>24</v>
      </c>
      <c r="B318">
        <v>4</v>
      </c>
      <c r="C318">
        <v>29.28</v>
      </c>
    </row>
    <row r="319" spans="1:3" x14ac:dyDescent="0.25">
      <c r="A319" t="s">
        <v>24</v>
      </c>
      <c r="B319">
        <v>5</v>
      </c>
      <c r="C319">
        <v>28.21</v>
      </c>
    </row>
    <row r="320" spans="1:3" x14ac:dyDescent="0.25">
      <c r="A320" t="s">
        <v>24</v>
      </c>
      <c r="B320">
        <v>6</v>
      </c>
      <c r="C320">
        <v>24.54</v>
      </c>
    </row>
    <row r="321" spans="1:3" x14ac:dyDescent="0.25">
      <c r="A321" t="s">
        <v>24</v>
      </c>
      <c r="B321">
        <v>7</v>
      </c>
      <c r="C321">
        <v>37</v>
      </c>
    </row>
    <row r="322" spans="1:3" x14ac:dyDescent="0.25">
      <c r="A322" t="s">
        <v>24</v>
      </c>
      <c r="B322">
        <v>8</v>
      </c>
      <c r="C322">
        <v>33.81</v>
      </c>
    </row>
    <row r="323" spans="1:3" x14ac:dyDescent="0.25">
      <c r="A323" t="s">
        <v>24</v>
      </c>
      <c r="B323">
        <v>9</v>
      </c>
      <c r="C323">
        <v>30.96</v>
      </c>
    </row>
    <row r="324" spans="1:3" x14ac:dyDescent="0.25">
      <c r="A324" t="s">
        <v>24</v>
      </c>
      <c r="B324">
        <v>10</v>
      </c>
      <c r="C324" t="s">
        <v>58</v>
      </c>
    </row>
    <row r="325" spans="1:3" x14ac:dyDescent="0.25">
      <c r="A325" t="s">
        <v>24</v>
      </c>
      <c r="B325">
        <v>11</v>
      </c>
      <c r="C325" t="s">
        <v>58</v>
      </c>
    </row>
    <row r="326" spans="1:3" x14ac:dyDescent="0.25">
      <c r="A326" t="s">
        <v>24</v>
      </c>
      <c r="B326">
        <v>12</v>
      </c>
      <c r="C326" t="s">
        <v>58</v>
      </c>
    </row>
    <row r="327" spans="1:3" x14ac:dyDescent="0.25">
      <c r="A327" t="s">
        <v>24</v>
      </c>
      <c r="B327">
        <v>13</v>
      </c>
      <c r="C327">
        <v>21.58</v>
      </c>
    </row>
    <row r="328" spans="1:3" x14ac:dyDescent="0.25">
      <c r="A328" t="s">
        <v>24</v>
      </c>
      <c r="B328">
        <v>14</v>
      </c>
      <c r="C328">
        <v>19.25</v>
      </c>
    </row>
    <row r="329" spans="1:3" x14ac:dyDescent="0.25">
      <c r="A329" t="s">
        <v>24</v>
      </c>
      <c r="B329">
        <v>15</v>
      </c>
      <c r="C329">
        <v>18</v>
      </c>
    </row>
    <row r="330" spans="1:3" x14ac:dyDescent="0.25">
      <c r="A330" t="s">
        <v>24</v>
      </c>
      <c r="B330">
        <v>16</v>
      </c>
      <c r="C330">
        <v>18.059999999999999</v>
      </c>
    </row>
    <row r="331" spans="1:3" x14ac:dyDescent="0.25">
      <c r="A331" t="s">
        <v>24</v>
      </c>
      <c r="B331">
        <v>17</v>
      </c>
      <c r="C331">
        <v>15.6</v>
      </c>
    </row>
    <row r="332" spans="1:3" x14ac:dyDescent="0.25">
      <c r="A332" t="s">
        <v>24</v>
      </c>
      <c r="B332">
        <v>18</v>
      </c>
      <c r="C332">
        <v>14.51</v>
      </c>
    </row>
    <row r="333" spans="1:3" x14ac:dyDescent="0.25">
      <c r="A333" t="s">
        <v>24</v>
      </c>
      <c r="B333">
        <v>19</v>
      </c>
      <c r="C333">
        <v>21.7</v>
      </c>
    </row>
    <row r="334" spans="1:3" x14ac:dyDescent="0.25">
      <c r="A334" t="s">
        <v>24</v>
      </c>
      <c r="B334">
        <v>20</v>
      </c>
      <c r="C334">
        <v>19.68</v>
      </c>
    </row>
    <row r="335" spans="1:3" x14ac:dyDescent="0.25">
      <c r="A335" t="s">
        <v>24</v>
      </c>
      <c r="B335">
        <v>21</v>
      </c>
      <c r="C335">
        <v>18.48</v>
      </c>
    </row>
    <row r="336" spans="1:3" x14ac:dyDescent="0.25">
      <c r="A336" t="s">
        <v>24</v>
      </c>
      <c r="B336">
        <v>22</v>
      </c>
      <c r="C336" t="s">
        <v>58</v>
      </c>
    </row>
    <row r="337" spans="1:3" x14ac:dyDescent="0.25">
      <c r="A337" t="s">
        <v>24</v>
      </c>
      <c r="B337">
        <v>23</v>
      </c>
      <c r="C337" t="s">
        <v>58</v>
      </c>
    </row>
    <row r="338" spans="1:3" x14ac:dyDescent="0.25">
      <c r="A338" t="s">
        <v>24</v>
      </c>
      <c r="B338">
        <v>24</v>
      </c>
      <c r="C338" t="s">
        <v>58</v>
      </c>
    </row>
    <row r="339" spans="1:3" x14ac:dyDescent="0.25">
      <c r="A339" t="s">
        <v>25</v>
      </c>
      <c r="B339">
        <v>1</v>
      </c>
      <c r="C339" t="s">
        <v>58</v>
      </c>
    </row>
    <row r="340" spans="1:3" x14ac:dyDescent="0.25">
      <c r="A340" t="s">
        <v>25</v>
      </c>
      <c r="B340">
        <v>2</v>
      </c>
      <c r="C340" t="s">
        <v>58</v>
      </c>
    </row>
    <row r="341" spans="1:3" x14ac:dyDescent="0.25">
      <c r="A341" t="s">
        <v>25</v>
      </c>
      <c r="B341">
        <v>3</v>
      </c>
      <c r="C341">
        <v>31.74</v>
      </c>
    </row>
    <row r="342" spans="1:3" x14ac:dyDescent="0.25">
      <c r="A342" t="s">
        <v>25</v>
      </c>
      <c r="B342">
        <v>4</v>
      </c>
      <c r="C342">
        <v>35.11</v>
      </c>
    </row>
    <row r="343" spans="1:3" x14ac:dyDescent="0.25">
      <c r="A343" t="s">
        <v>25</v>
      </c>
      <c r="B343">
        <v>5</v>
      </c>
      <c r="C343">
        <v>34.94</v>
      </c>
    </row>
    <row r="344" spans="1:3" x14ac:dyDescent="0.25">
      <c r="A344" t="s">
        <v>25</v>
      </c>
      <c r="B344">
        <v>6</v>
      </c>
      <c r="C344">
        <v>30.04</v>
      </c>
    </row>
    <row r="345" spans="1:3" x14ac:dyDescent="0.25">
      <c r="A345" t="s">
        <v>25</v>
      </c>
      <c r="B345">
        <v>7</v>
      </c>
      <c r="C345">
        <v>30.14</v>
      </c>
    </row>
    <row r="346" spans="1:3" x14ac:dyDescent="0.25">
      <c r="A346" t="s">
        <v>25</v>
      </c>
      <c r="B346">
        <v>8</v>
      </c>
      <c r="C346">
        <v>28.26</v>
      </c>
    </row>
    <row r="347" spans="1:3" x14ac:dyDescent="0.25">
      <c r="A347" t="s">
        <v>25</v>
      </c>
      <c r="B347">
        <v>9</v>
      </c>
      <c r="C347">
        <v>24.61</v>
      </c>
    </row>
    <row r="348" spans="1:3" x14ac:dyDescent="0.25">
      <c r="A348" t="s">
        <v>25</v>
      </c>
      <c r="B348">
        <v>10</v>
      </c>
      <c r="C348" t="s">
        <v>58</v>
      </c>
    </row>
    <row r="349" spans="1:3" x14ac:dyDescent="0.25">
      <c r="A349" t="s">
        <v>25</v>
      </c>
      <c r="B349">
        <v>11</v>
      </c>
      <c r="C349" t="s">
        <v>58</v>
      </c>
    </row>
    <row r="350" spans="1:3" x14ac:dyDescent="0.25">
      <c r="A350" t="s">
        <v>25</v>
      </c>
      <c r="B350">
        <v>12</v>
      </c>
      <c r="C350" t="s">
        <v>58</v>
      </c>
    </row>
    <row r="351" spans="1:3" x14ac:dyDescent="0.25">
      <c r="A351" t="s">
        <v>25</v>
      </c>
      <c r="B351">
        <v>13</v>
      </c>
      <c r="C351">
        <v>20.52</v>
      </c>
    </row>
    <row r="352" spans="1:3" x14ac:dyDescent="0.25">
      <c r="A352" t="s">
        <v>25</v>
      </c>
      <c r="B352">
        <v>14</v>
      </c>
      <c r="C352">
        <v>18.11</v>
      </c>
    </row>
    <row r="353" spans="1:3" x14ac:dyDescent="0.25">
      <c r="A353" t="s">
        <v>25</v>
      </c>
      <c r="B353">
        <v>15</v>
      </c>
      <c r="C353">
        <v>16.670000000000002</v>
      </c>
    </row>
    <row r="354" spans="1:3" x14ac:dyDescent="0.25">
      <c r="A354" t="s">
        <v>25</v>
      </c>
      <c r="B354">
        <v>16</v>
      </c>
      <c r="C354">
        <v>17.12</v>
      </c>
    </row>
    <row r="355" spans="1:3" x14ac:dyDescent="0.25">
      <c r="A355" t="s">
        <v>25</v>
      </c>
      <c r="B355">
        <v>17</v>
      </c>
      <c r="C355">
        <v>15.03</v>
      </c>
    </row>
    <row r="356" spans="1:3" x14ac:dyDescent="0.25">
      <c r="A356" t="s">
        <v>25</v>
      </c>
      <c r="B356">
        <v>18</v>
      </c>
      <c r="C356">
        <v>14.89</v>
      </c>
    </row>
    <row r="357" spans="1:3" x14ac:dyDescent="0.25">
      <c r="A357" t="s">
        <v>25</v>
      </c>
      <c r="B357">
        <v>19</v>
      </c>
      <c r="C357">
        <v>20.05</v>
      </c>
    </row>
    <row r="358" spans="1:3" x14ac:dyDescent="0.25">
      <c r="A358" t="s">
        <v>25</v>
      </c>
      <c r="B358">
        <v>20</v>
      </c>
      <c r="C358">
        <v>17.73</v>
      </c>
    </row>
    <row r="359" spans="1:3" x14ac:dyDescent="0.25">
      <c r="A359" t="s">
        <v>25</v>
      </c>
      <c r="B359">
        <v>21</v>
      </c>
      <c r="C359">
        <v>16.77</v>
      </c>
    </row>
    <row r="360" spans="1:3" x14ac:dyDescent="0.25">
      <c r="A360" t="s">
        <v>25</v>
      </c>
      <c r="B360">
        <v>22</v>
      </c>
      <c r="C360" t="s">
        <v>58</v>
      </c>
    </row>
    <row r="361" spans="1:3" x14ac:dyDescent="0.25">
      <c r="A361" t="s">
        <v>25</v>
      </c>
      <c r="B361">
        <v>23</v>
      </c>
      <c r="C361" t="s">
        <v>58</v>
      </c>
    </row>
    <row r="362" spans="1:3" x14ac:dyDescent="0.25">
      <c r="A362" t="s">
        <v>25</v>
      </c>
      <c r="B362">
        <v>24</v>
      </c>
      <c r="C362" t="s">
        <v>58</v>
      </c>
    </row>
    <row r="363" spans="1:3" x14ac:dyDescent="0.25">
      <c r="A363" t="s">
        <v>26</v>
      </c>
      <c r="B363">
        <v>1</v>
      </c>
      <c r="C363" t="s">
        <v>58</v>
      </c>
    </row>
    <row r="364" spans="1:3" x14ac:dyDescent="0.25">
      <c r="A364" t="s">
        <v>26</v>
      </c>
      <c r="B364">
        <v>2</v>
      </c>
      <c r="C364">
        <v>34.6</v>
      </c>
    </row>
    <row r="365" spans="1:3" x14ac:dyDescent="0.25">
      <c r="A365" t="s">
        <v>26</v>
      </c>
      <c r="B365">
        <v>3</v>
      </c>
      <c r="C365">
        <v>29.59</v>
      </c>
    </row>
    <row r="366" spans="1:3" x14ac:dyDescent="0.25">
      <c r="A366" t="s">
        <v>26</v>
      </c>
      <c r="B366">
        <v>4</v>
      </c>
      <c r="C366">
        <v>27.67</v>
      </c>
    </row>
    <row r="367" spans="1:3" x14ac:dyDescent="0.25">
      <c r="A367" t="s">
        <v>26</v>
      </c>
      <c r="B367">
        <v>5</v>
      </c>
      <c r="C367">
        <v>26.1</v>
      </c>
    </row>
    <row r="368" spans="1:3" x14ac:dyDescent="0.25">
      <c r="A368" t="s">
        <v>26</v>
      </c>
      <c r="B368">
        <v>6</v>
      </c>
      <c r="C368">
        <v>22.08</v>
      </c>
    </row>
    <row r="369" spans="1:3" x14ac:dyDescent="0.25">
      <c r="A369" t="s">
        <v>26</v>
      </c>
      <c r="B369">
        <v>7</v>
      </c>
      <c r="C369">
        <v>33.67</v>
      </c>
    </row>
    <row r="370" spans="1:3" x14ac:dyDescent="0.25">
      <c r="A370" t="s">
        <v>26</v>
      </c>
      <c r="B370">
        <v>8</v>
      </c>
      <c r="C370">
        <v>33.36</v>
      </c>
    </row>
    <row r="371" spans="1:3" x14ac:dyDescent="0.25">
      <c r="A371" t="s">
        <v>26</v>
      </c>
      <c r="B371">
        <v>9</v>
      </c>
      <c r="C371">
        <v>30.26</v>
      </c>
    </row>
    <row r="372" spans="1:3" x14ac:dyDescent="0.25">
      <c r="A372" t="s">
        <v>26</v>
      </c>
      <c r="B372">
        <v>10</v>
      </c>
      <c r="C372" t="s">
        <v>58</v>
      </c>
    </row>
    <row r="373" spans="1:3" x14ac:dyDescent="0.25">
      <c r="A373" t="s">
        <v>26</v>
      </c>
      <c r="B373">
        <v>11</v>
      </c>
      <c r="C373" t="s">
        <v>58</v>
      </c>
    </row>
    <row r="374" spans="1:3" x14ac:dyDescent="0.25">
      <c r="A374" t="s">
        <v>26</v>
      </c>
      <c r="B374">
        <v>12</v>
      </c>
      <c r="C374" t="s">
        <v>58</v>
      </c>
    </row>
    <row r="375" spans="1:3" x14ac:dyDescent="0.25">
      <c r="A375" t="s">
        <v>26</v>
      </c>
      <c r="B375">
        <v>13</v>
      </c>
      <c r="C375">
        <v>21.63</v>
      </c>
    </row>
    <row r="376" spans="1:3" x14ac:dyDescent="0.25">
      <c r="A376" t="s">
        <v>26</v>
      </c>
      <c r="B376">
        <v>14</v>
      </c>
      <c r="C376">
        <v>18.78</v>
      </c>
    </row>
    <row r="377" spans="1:3" x14ac:dyDescent="0.25">
      <c r="A377" t="s">
        <v>26</v>
      </c>
      <c r="B377">
        <v>15</v>
      </c>
      <c r="C377">
        <v>17.39</v>
      </c>
    </row>
    <row r="378" spans="1:3" x14ac:dyDescent="0.25">
      <c r="A378" t="s">
        <v>26</v>
      </c>
      <c r="B378">
        <v>16</v>
      </c>
      <c r="C378">
        <v>18.170000000000002</v>
      </c>
    </row>
    <row r="379" spans="1:3" x14ac:dyDescent="0.25">
      <c r="A379" t="s">
        <v>26</v>
      </c>
      <c r="B379">
        <v>17</v>
      </c>
      <c r="C379">
        <v>15.59</v>
      </c>
    </row>
    <row r="380" spans="1:3" x14ac:dyDescent="0.25">
      <c r="A380" t="s">
        <v>26</v>
      </c>
      <c r="B380">
        <v>18</v>
      </c>
      <c r="C380">
        <v>15.47</v>
      </c>
    </row>
    <row r="381" spans="1:3" x14ac:dyDescent="0.25">
      <c r="A381" t="s">
        <v>26</v>
      </c>
      <c r="B381">
        <v>19</v>
      </c>
      <c r="C381">
        <v>19.66</v>
      </c>
    </row>
    <row r="382" spans="1:3" x14ac:dyDescent="0.25">
      <c r="A382" t="s">
        <v>26</v>
      </c>
      <c r="B382">
        <v>20</v>
      </c>
      <c r="C382">
        <v>17.54</v>
      </c>
    </row>
    <row r="383" spans="1:3" x14ac:dyDescent="0.25">
      <c r="A383" t="s">
        <v>26</v>
      </c>
      <c r="B383">
        <v>21</v>
      </c>
      <c r="C383">
        <v>17.53</v>
      </c>
    </row>
    <row r="384" spans="1:3" x14ac:dyDescent="0.25">
      <c r="A384" t="s">
        <v>26</v>
      </c>
      <c r="B384">
        <v>22</v>
      </c>
      <c r="C384" t="s">
        <v>58</v>
      </c>
    </row>
    <row r="385" spans="1:3" x14ac:dyDescent="0.25">
      <c r="A385" t="s">
        <v>26</v>
      </c>
      <c r="B385">
        <v>23</v>
      </c>
      <c r="C385" t="s">
        <v>58</v>
      </c>
    </row>
    <row r="386" spans="1:3" x14ac:dyDescent="0.25">
      <c r="A386" t="s">
        <v>26</v>
      </c>
      <c r="B386">
        <v>24</v>
      </c>
      <c r="C386" t="s">
        <v>58</v>
      </c>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0715-7FD1-4D37-9880-3B036A2F9FC6}">
  <dimension ref="A2:AI386"/>
  <sheetViews>
    <sheetView topLeftCell="A37" zoomScale="85" zoomScaleNormal="85" workbookViewId="0">
      <selection activeCell="H11" sqref="H11:I50"/>
    </sheetView>
  </sheetViews>
  <sheetFormatPr defaultRowHeight="15" x14ac:dyDescent="0.25"/>
  <sheetData>
    <row r="2" spans="1:35" ht="15.75" thickBot="1" x14ac:dyDescent="0.3">
      <c r="A2" t="s">
        <v>51</v>
      </c>
      <c r="B2" t="s">
        <v>52</v>
      </c>
      <c r="C2" t="s">
        <v>53</v>
      </c>
      <c r="D2" t="s">
        <v>54</v>
      </c>
      <c r="F2" t="s">
        <v>55</v>
      </c>
      <c r="G2" s="41" t="s">
        <v>56</v>
      </c>
      <c r="H2" s="41" t="s">
        <v>462</v>
      </c>
      <c r="I2" s="41" t="s">
        <v>463</v>
      </c>
    </row>
    <row r="3" spans="1:35" ht="15.75" thickBot="1" x14ac:dyDescent="0.3">
      <c r="A3" t="s">
        <v>3</v>
      </c>
      <c r="B3">
        <v>1</v>
      </c>
      <c r="C3">
        <v>16.68</v>
      </c>
      <c r="E3" s="9" t="s">
        <v>4</v>
      </c>
      <c r="F3">
        <f t="shared" ref="F3:F18" ca="1" si="0">IF(AVERAGE(K24:M24)&lt;$M$22,AVERAGE(K24:M24),"NA")</f>
        <v>15.266666666666666</v>
      </c>
      <c r="G3" s="41">
        <f t="shared" ref="G3:G66" ca="1" si="1">IF(ISNUMBER(F3)=TRUE,10^((F3-$L$53)/$L$52),0)</f>
        <v>364968.03414504568</v>
      </c>
      <c r="H3" s="41"/>
      <c r="I3" s="41"/>
      <c r="K3" s="4">
        <v>1</v>
      </c>
      <c r="L3" s="5">
        <v>2</v>
      </c>
      <c r="M3" s="6">
        <v>3</v>
      </c>
      <c r="N3" s="7">
        <v>4</v>
      </c>
      <c r="O3" s="5">
        <v>5</v>
      </c>
      <c r="P3" s="6">
        <v>6</v>
      </c>
      <c r="Q3" s="4">
        <v>7</v>
      </c>
      <c r="R3" s="5">
        <v>8</v>
      </c>
      <c r="S3" s="6">
        <v>9</v>
      </c>
      <c r="T3" s="4">
        <v>10</v>
      </c>
      <c r="U3" s="5">
        <v>11</v>
      </c>
      <c r="V3" s="6">
        <v>12</v>
      </c>
      <c r="W3" s="4">
        <v>13</v>
      </c>
      <c r="X3" s="5">
        <v>14</v>
      </c>
      <c r="Y3" s="6">
        <v>15</v>
      </c>
      <c r="Z3" s="4">
        <v>16</v>
      </c>
      <c r="AA3" s="5">
        <v>17</v>
      </c>
      <c r="AB3" s="6">
        <v>18</v>
      </c>
      <c r="AC3" s="4">
        <v>19</v>
      </c>
      <c r="AD3" s="5">
        <v>20</v>
      </c>
      <c r="AE3" s="6">
        <v>21</v>
      </c>
      <c r="AF3" s="4">
        <v>22</v>
      </c>
      <c r="AG3" s="5">
        <v>23</v>
      </c>
      <c r="AH3" s="6">
        <v>24</v>
      </c>
    </row>
    <row r="4" spans="1:35" x14ac:dyDescent="0.25">
      <c r="A4" t="s">
        <v>57</v>
      </c>
      <c r="B4">
        <v>2</v>
      </c>
      <c r="C4">
        <v>15.42</v>
      </c>
      <c r="E4" s="9" t="s">
        <v>6</v>
      </c>
      <c r="F4">
        <f t="shared" ca="1" si="0"/>
        <v>19.286666666666665</v>
      </c>
      <c r="G4" s="41">
        <f t="shared" ca="1" si="1"/>
        <v>29228.065882038005</v>
      </c>
      <c r="H4" s="41"/>
      <c r="I4" s="41"/>
      <c r="J4" s="8" t="s">
        <v>3</v>
      </c>
      <c r="K4" s="9" t="s">
        <v>4</v>
      </c>
      <c r="L4" s="10" t="s">
        <v>4</v>
      </c>
      <c r="M4" s="11" t="s">
        <v>4</v>
      </c>
      <c r="N4" s="30">
        <v>9</v>
      </c>
      <c r="O4" s="30">
        <v>9</v>
      </c>
      <c r="P4" s="30">
        <v>9</v>
      </c>
      <c r="Q4" s="31">
        <v>25</v>
      </c>
      <c r="R4" s="31">
        <v>25</v>
      </c>
      <c r="S4" s="31">
        <v>25</v>
      </c>
      <c r="T4" s="31"/>
      <c r="U4" s="31"/>
      <c r="V4" s="31"/>
      <c r="W4" s="12" t="s">
        <v>4</v>
      </c>
      <c r="X4" s="12" t="s">
        <v>4</v>
      </c>
      <c r="Y4" s="32" t="s">
        <v>4</v>
      </c>
      <c r="Z4" s="12">
        <v>9</v>
      </c>
      <c r="AA4" s="12">
        <v>9</v>
      </c>
      <c r="AB4" s="12">
        <v>9</v>
      </c>
      <c r="AC4" s="12">
        <v>25</v>
      </c>
      <c r="AD4" s="12">
        <v>25</v>
      </c>
      <c r="AE4" s="12">
        <v>25</v>
      </c>
      <c r="AF4" s="12"/>
      <c r="AG4" s="12"/>
      <c r="AH4" s="12"/>
      <c r="AI4" s="13" t="s">
        <v>3</v>
      </c>
    </row>
    <row r="5" spans="1:35" x14ac:dyDescent="0.25">
      <c r="A5" t="s">
        <v>57</v>
      </c>
      <c r="B5">
        <v>3</v>
      </c>
      <c r="C5">
        <v>13.7</v>
      </c>
      <c r="E5" s="9" t="s">
        <v>8</v>
      </c>
      <c r="F5">
        <f t="shared" ca="1" si="0"/>
        <v>23.210000000000004</v>
      </c>
      <c r="G5" s="41">
        <f t="shared" ca="1" si="1"/>
        <v>2487.2025497957352</v>
      </c>
      <c r="H5" s="41"/>
      <c r="I5" s="41"/>
      <c r="J5" s="14" t="s">
        <v>5</v>
      </c>
      <c r="K5" s="9" t="s">
        <v>6</v>
      </c>
      <c r="L5" s="10" t="s">
        <v>6</v>
      </c>
      <c r="M5" s="11" t="s">
        <v>6</v>
      </c>
      <c r="N5" s="31">
        <v>10</v>
      </c>
      <c r="O5" s="31">
        <v>10</v>
      </c>
      <c r="P5" s="31">
        <v>10</v>
      </c>
      <c r="Q5" s="31">
        <v>26</v>
      </c>
      <c r="R5" s="31">
        <v>26</v>
      </c>
      <c r="S5" s="31">
        <v>26</v>
      </c>
      <c r="T5" s="31"/>
      <c r="U5" s="31"/>
      <c r="V5" s="31"/>
      <c r="W5" s="12" t="s">
        <v>6</v>
      </c>
      <c r="X5" s="12" t="s">
        <v>6</v>
      </c>
      <c r="Y5" s="32" t="s">
        <v>6</v>
      </c>
      <c r="Z5" s="12">
        <v>10</v>
      </c>
      <c r="AA5" s="12">
        <v>10</v>
      </c>
      <c r="AB5" s="12">
        <v>10</v>
      </c>
      <c r="AC5" s="12">
        <v>26</v>
      </c>
      <c r="AD5" s="12">
        <v>26</v>
      </c>
      <c r="AE5" s="12">
        <v>26</v>
      </c>
      <c r="AF5" s="12"/>
      <c r="AG5" s="12"/>
      <c r="AH5" s="12"/>
      <c r="AI5" s="15" t="s">
        <v>5</v>
      </c>
    </row>
    <row r="6" spans="1:35" x14ac:dyDescent="0.25">
      <c r="A6" t="s">
        <v>3</v>
      </c>
      <c r="B6">
        <v>4</v>
      </c>
      <c r="C6">
        <v>35.450000000000003</v>
      </c>
      <c r="E6" s="9" t="s">
        <v>10</v>
      </c>
      <c r="F6">
        <f t="shared" ca="1" si="0"/>
        <v>26.746666666666666</v>
      </c>
      <c r="G6" s="41">
        <f t="shared" ca="1" si="1"/>
        <v>269.82708416402068</v>
      </c>
      <c r="H6" s="41"/>
      <c r="I6" s="41"/>
      <c r="J6" s="14" t="s">
        <v>7</v>
      </c>
      <c r="K6" s="9" t="s">
        <v>8</v>
      </c>
      <c r="L6" s="10" t="s">
        <v>8</v>
      </c>
      <c r="M6" s="11" t="s">
        <v>8</v>
      </c>
      <c r="N6" s="30">
        <v>11</v>
      </c>
      <c r="O6" s="30">
        <v>11</v>
      </c>
      <c r="P6" s="30">
        <v>11</v>
      </c>
      <c r="Q6" s="31">
        <v>27</v>
      </c>
      <c r="R6" s="31">
        <v>27</v>
      </c>
      <c r="S6" s="31">
        <v>27</v>
      </c>
      <c r="T6" s="31"/>
      <c r="U6" s="31"/>
      <c r="V6" s="31"/>
      <c r="W6" s="12" t="s">
        <v>8</v>
      </c>
      <c r="X6" s="12" t="s">
        <v>8</v>
      </c>
      <c r="Y6" s="32" t="s">
        <v>8</v>
      </c>
      <c r="Z6" s="12">
        <v>11</v>
      </c>
      <c r="AA6" s="12">
        <v>11</v>
      </c>
      <c r="AB6" s="12">
        <v>11</v>
      </c>
      <c r="AC6" s="12">
        <v>27</v>
      </c>
      <c r="AD6" s="12">
        <v>27</v>
      </c>
      <c r="AE6" s="12">
        <v>27</v>
      </c>
      <c r="AF6" s="12"/>
      <c r="AG6" s="12"/>
      <c r="AH6" s="12"/>
      <c r="AI6" s="15" t="s">
        <v>7</v>
      </c>
    </row>
    <row r="7" spans="1:35" x14ac:dyDescent="0.25">
      <c r="A7" t="s">
        <v>3</v>
      </c>
      <c r="B7">
        <v>5</v>
      </c>
      <c r="C7">
        <v>33.590000000000003</v>
      </c>
      <c r="E7" s="9" t="s">
        <v>12</v>
      </c>
      <c r="F7">
        <f t="shared" ca="1" si="0"/>
        <v>31.446666666666669</v>
      </c>
      <c r="G7" s="41">
        <f t="shared" ca="1" si="1"/>
        <v>14.098107953149839</v>
      </c>
      <c r="H7" s="41"/>
      <c r="I7" s="41"/>
      <c r="J7" s="14" t="s">
        <v>9</v>
      </c>
      <c r="K7" s="9" t="s">
        <v>10</v>
      </c>
      <c r="L7" s="10" t="s">
        <v>10</v>
      </c>
      <c r="M7" s="11" t="s">
        <v>10</v>
      </c>
      <c r="N7" s="31">
        <v>12</v>
      </c>
      <c r="O7" s="31">
        <v>12</v>
      </c>
      <c r="P7" s="31">
        <v>12</v>
      </c>
      <c r="Q7" s="31">
        <v>28</v>
      </c>
      <c r="R7" s="31">
        <v>28</v>
      </c>
      <c r="S7" s="31">
        <v>28</v>
      </c>
      <c r="T7" s="31"/>
      <c r="U7" s="31"/>
      <c r="V7" s="31"/>
      <c r="W7" s="12" t="s">
        <v>10</v>
      </c>
      <c r="X7" s="12" t="s">
        <v>10</v>
      </c>
      <c r="Y7" s="32" t="s">
        <v>10</v>
      </c>
      <c r="Z7" s="12">
        <v>12</v>
      </c>
      <c r="AA7" s="12">
        <v>12</v>
      </c>
      <c r="AB7" s="12">
        <v>12</v>
      </c>
      <c r="AC7" s="12">
        <v>28</v>
      </c>
      <c r="AD7" s="12">
        <v>28</v>
      </c>
      <c r="AE7" s="12">
        <v>28</v>
      </c>
      <c r="AF7" s="12"/>
      <c r="AG7" s="12"/>
      <c r="AH7" s="12"/>
      <c r="AI7" s="15" t="s">
        <v>9</v>
      </c>
    </row>
    <row r="8" spans="1:35" x14ac:dyDescent="0.25">
      <c r="A8" t="s">
        <v>57</v>
      </c>
      <c r="B8">
        <v>6</v>
      </c>
      <c r="C8">
        <v>29.75</v>
      </c>
      <c r="E8" s="9" t="s">
        <v>14</v>
      </c>
      <c r="F8">
        <f t="shared" ca="1" si="0"/>
        <v>34.136666666666663</v>
      </c>
      <c r="G8" s="41">
        <f t="shared" ca="1" si="1"/>
        <v>2.6029360516503068</v>
      </c>
      <c r="H8" s="41"/>
      <c r="I8" s="41"/>
      <c r="J8" s="14" t="s">
        <v>11</v>
      </c>
      <c r="K8" s="9" t="s">
        <v>12</v>
      </c>
      <c r="L8" s="10" t="s">
        <v>12</v>
      </c>
      <c r="M8" s="11" t="s">
        <v>12</v>
      </c>
      <c r="N8" s="30">
        <v>13</v>
      </c>
      <c r="O8" s="30">
        <v>13</v>
      </c>
      <c r="P8" s="30">
        <v>13</v>
      </c>
      <c r="Q8" s="31">
        <v>29</v>
      </c>
      <c r="R8" s="31">
        <v>29</v>
      </c>
      <c r="S8" s="31">
        <v>29</v>
      </c>
      <c r="T8" s="31"/>
      <c r="U8" s="31"/>
      <c r="V8" s="31"/>
      <c r="W8" s="12" t="s">
        <v>12</v>
      </c>
      <c r="X8" s="12" t="s">
        <v>12</v>
      </c>
      <c r="Y8" s="32" t="s">
        <v>12</v>
      </c>
      <c r="Z8" s="12">
        <v>13</v>
      </c>
      <c r="AA8" s="12">
        <v>13</v>
      </c>
      <c r="AB8" s="12">
        <v>13</v>
      </c>
      <c r="AC8" s="12">
        <v>29</v>
      </c>
      <c r="AD8" s="12">
        <v>29</v>
      </c>
      <c r="AE8" s="12">
        <v>29</v>
      </c>
      <c r="AF8" s="12"/>
      <c r="AG8" s="12"/>
      <c r="AH8" s="12"/>
      <c r="AI8" s="15" t="s">
        <v>11</v>
      </c>
    </row>
    <row r="9" spans="1:35" x14ac:dyDescent="0.25">
      <c r="A9" t="s">
        <v>57</v>
      </c>
      <c r="B9">
        <v>7</v>
      </c>
      <c r="C9">
        <v>30.54</v>
      </c>
      <c r="E9" s="9" t="s">
        <v>16</v>
      </c>
      <c r="F9" t="e">
        <f t="shared" ca="1" si="0"/>
        <v>#DIV/0!</v>
      </c>
      <c r="G9" s="41">
        <f t="shared" ca="1" si="1"/>
        <v>0</v>
      </c>
      <c r="H9" s="41"/>
      <c r="I9" s="41"/>
      <c r="J9" s="14" t="s">
        <v>13</v>
      </c>
      <c r="K9" s="9" t="s">
        <v>14</v>
      </c>
      <c r="L9" s="10" t="s">
        <v>14</v>
      </c>
      <c r="M9" s="11" t="s">
        <v>14</v>
      </c>
      <c r="N9" s="31">
        <v>14</v>
      </c>
      <c r="O9" s="31">
        <v>14</v>
      </c>
      <c r="P9" s="31">
        <v>14</v>
      </c>
      <c r="Q9" s="31">
        <v>30</v>
      </c>
      <c r="R9" s="31">
        <v>30</v>
      </c>
      <c r="S9" s="31">
        <v>30</v>
      </c>
      <c r="T9" s="31"/>
      <c r="U9" s="31"/>
      <c r="V9" s="31"/>
      <c r="W9" s="12" t="s">
        <v>14</v>
      </c>
      <c r="X9" s="12" t="s">
        <v>14</v>
      </c>
      <c r="Y9" s="32" t="s">
        <v>14</v>
      </c>
      <c r="Z9" s="12">
        <v>14</v>
      </c>
      <c r="AA9" s="12">
        <v>14</v>
      </c>
      <c r="AB9" s="12">
        <v>14</v>
      </c>
      <c r="AC9" s="12">
        <v>30</v>
      </c>
      <c r="AD9" s="12">
        <v>30</v>
      </c>
      <c r="AE9" s="12">
        <v>30</v>
      </c>
      <c r="AF9" s="12"/>
      <c r="AG9" s="12"/>
      <c r="AH9" s="12"/>
      <c r="AI9" s="15" t="s">
        <v>13</v>
      </c>
    </row>
    <row r="10" spans="1:35" ht="15.75" thickBot="1" x14ac:dyDescent="0.3">
      <c r="A10" t="s">
        <v>3</v>
      </c>
      <c r="B10">
        <v>8</v>
      </c>
      <c r="C10">
        <v>27.23</v>
      </c>
      <c r="E10" s="16" t="s">
        <v>18</v>
      </c>
      <c r="F10" t="e">
        <f t="shared" ca="1" si="0"/>
        <v>#DIV/0!</v>
      </c>
      <c r="G10" s="41">
        <f t="shared" ca="1" si="1"/>
        <v>0</v>
      </c>
      <c r="H10" s="41"/>
      <c r="I10" s="41"/>
      <c r="J10" s="14" t="s">
        <v>15</v>
      </c>
      <c r="K10" s="9" t="s">
        <v>16</v>
      </c>
      <c r="L10" s="10" t="s">
        <v>16</v>
      </c>
      <c r="M10" s="11" t="s">
        <v>16</v>
      </c>
      <c r="N10" s="30">
        <v>15</v>
      </c>
      <c r="O10" s="30">
        <v>15</v>
      </c>
      <c r="P10" s="30">
        <v>15</v>
      </c>
      <c r="Q10" s="31">
        <v>31</v>
      </c>
      <c r="R10" s="31">
        <v>31</v>
      </c>
      <c r="S10" s="31">
        <v>31</v>
      </c>
      <c r="T10" s="31"/>
      <c r="U10" s="31"/>
      <c r="V10" s="31"/>
      <c r="W10" s="35" t="s">
        <v>16</v>
      </c>
      <c r="X10" s="35" t="s">
        <v>16</v>
      </c>
      <c r="Y10" s="36" t="s">
        <v>16</v>
      </c>
      <c r="Z10" s="12">
        <v>15</v>
      </c>
      <c r="AA10" s="12">
        <v>15</v>
      </c>
      <c r="AB10" s="12">
        <v>15</v>
      </c>
      <c r="AC10" s="12">
        <v>31</v>
      </c>
      <c r="AD10" s="12">
        <v>31</v>
      </c>
      <c r="AE10" s="12">
        <v>31</v>
      </c>
      <c r="AF10" s="12"/>
      <c r="AG10" s="12"/>
      <c r="AH10" s="12"/>
      <c r="AI10" s="15" t="s">
        <v>15</v>
      </c>
    </row>
    <row r="11" spans="1:35" ht="15.75" thickBot="1" x14ac:dyDescent="0.3">
      <c r="A11" t="s">
        <v>3</v>
      </c>
      <c r="B11">
        <v>9</v>
      </c>
      <c r="C11">
        <v>24.3</v>
      </c>
      <c r="E11" s="60">
        <v>1</v>
      </c>
      <c r="F11" t="e">
        <f t="shared" ca="1" si="0"/>
        <v>#DIV/0!</v>
      </c>
      <c r="G11" s="41">
        <f t="shared" ca="1" si="1"/>
        <v>0</v>
      </c>
      <c r="H11" s="41">
        <f ca="1">G11*2</f>
        <v>0</v>
      </c>
      <c r="I11" s="41">
        <f ca="1">H11/H75</f>
        <v>0</v>
      </c>
      <c r="J11" s="14" t="s">
        <v>17</v>
      </c>
      <c r="K11" s="16" t="s">
        <v>18</v>
      </c>
      <c r="L11" s="16" t="s">
        <v>18</v>
      </c>
      <c r="M11" s="16" t="s">
        <v>18</v>
      </c>
      <c r="N11" s="31">
        <v>16</v>
      </c>
      <c r="O11" s="31">
        <v>16</v>
      </c>
      <c r="P11" s="31">
        <v>16</v>
      </c>
      <c r="Q11" s="31">
        <v>32</v>
      </c>
      <c r="R11" s="31">
        <v>32</v>
      </c>
      <c r="S11" s="31">
        <v>32</v>
      </c>
      <c r="T11" s="31"/>
      <c r="U11" s="31"/>
      <c r="V11" s="33"/>
      <c r="W11" s="37" t="s">
        <v>18</v>
      </c>
      <c r="X11" s="38" t="s">
        <v>18</v>
      </c>
      <c r="Y11" s="39" t="s">
        <v>18</v>
      </c>
      <c r="Z11" s="34">
        <v>16</v>
      </c>
      <c r="AA11" s="12">
        <v>16</v>
      </c>
      <c r="AB11" s="12">
        <v>16</v>
      </c>
      <c r="AC11" s="12">
        <v>32</v>
      </c>
      <c r="AD11" s="12">
        <v>32</v>
      </c>
      <c r="AE11" s="12">
        <v>32</v>
      </c>
      <c r="AF11" s="12"/>
      <c r="AG11" s="12"/>
      <c r="AH11" s="12"/>
      <c r="AI11" s="15" t="s">
        <v>17</v>
      </c>
    </row>
    <row r="12" spans="1:35" x14ac:dyDescent="0.25">
      <c r="A12" t="s">
        <v>57</v>
      </c>
      <c r="B12">
        <v>10</v>
      </c>
      <c r="C12" t="s">
        <v>58</v>
      </c>
      <c r="E12" s="60">
        <v>2</v>
      </c>
      <c r="F12">
        <f t="shared" ca="1" si="0"/>
        <v>31.666666666666661</v>
      </c>
      <c r="G12" s="41">
        <f t="shared" ca="1" si="1"/>
        <v>12.278797734535129</v>
      </c>
      <c r="H12" s="41">
        <f t="shared" ref="H12:H50" ca="1" si="2">G12*2</f>
        <v>24.557595469070257</v>
      </c>
      <c r="I12" s="41">
        <f t="shared" ref="I12:I50" ca="1" si="3">H12/H76</f>
        <v>1.7821464581186869E-3</v>
      </c>
      <c r="J12" s="14" t="s">
        <v>19</v>
      </c>
      <c r="K12" s="60">
        <v>1</v>
      </c>
      <c r="L12" s="60">
        <v>1</v>
      </c>
      <c r="M12" s="60">
        <v>1</v>
      </c>
      <c r="N12" s="30">
        <v>17</v>
      </c>
      <c r="O12" s="30">
        <v>17</v>
      </c>
      <c r="P12" s="30">
        <v>17</v>
      </c>
      <c r="Q12" s="31">
        <v>33</v>
      </c>
      <c r="R12" s="31">
        <v>33</v>
      </c>
      <c r="S12" s="31">
        <v>33</v>
      </c>
      <c r="T12" s="31"/>
      <c r="U12" s="31"/>
      <c r="V12" s="31"/>
      <c r="W12" s="12">
        <v>1</v>
      </c>
      <c r="X12" s="12">
        <v>1</v>
      </c>
      <c r="Y12" s="12">
        <v>1</v>
      </c>
      <c r="Z12" s="12">
        <v>17</v>
      </c>
      <c r="AA12" s="12">
        <v>17</v>
      </c>
      <c r="AB12" s="12">
        <v>17</v>
      </c>
      <c r="AC12" s="12">
        <v>33</v>
      </c>
      <c r="AD12" s="12">
        <v>33</v>
      </c>
      <c r="AE12" s="12">
        <v>33</v>
      </c>
      <c r="AF12" s="12"/>
      <c r="AG12" s="12"/>
      <c r="AH12" s="12"/>
      <c r="AI12" s="15" t="s">
        <v>19</v>
      </c>
    </row>
    <row r="13" spans="1:35" x14ac:dyDescent="0.25">
      <c r="A13" t="s">
        <v>57</v>
      </c>
      <c r="B13">
        <v>11</v>
      </c>
      <c r="C13" t="s">
        <v>58</v>
      </c>
      <c r="E13" s="60">
        <v>3</v>
      </c>
      <c r="F13">
        <f t="shared" ca="1" si="0"/>
        <v>35.54</v>
      </c>
      <c r="G13" s="41">
        <f t="shared" ca="1" si="1"/>
        <v>1.0782126403864387</v>
      </c>
      <c r="H13" s="41">
        <f t="shared" ca="1" si="2"/>
        <v>2.1564252807728774</v>
      </c>
      <c r="I13" s="41">
        <f t="shared" ca="1" si="3"/>
        <v>1.1596556634837945E-3</v>
      </c>
      <c r="J13" s="14" t="s">
        <v>20</v>
      </c>
      <c r="K13" s="60">
        <v>2</v>
      </c>
      <c r="L13" s="60">
        <v>2</v>
      </c>
      <c r="M13" s="60">
        <v>2</v>
      </c>
      <c r="N13" s="31">
        <v>18</v>
      </c>
      <c r="O13" s="31">
        <v>18</v>
      </c>
      <c r="P13" s="31">
        <v>18</v>
      </c>
      <c r="Q13" s="31">
        <v>34</v>
      </c>
      <c r="R13" s="31">
        <v>34</v>
      </c>
      <c r="S13" s="31">
        <v>34</v>
      </c>
      <c r="T13" s="31"/>
      <c r="U13" s="31"/>
      <c r="V13" s="31"/>
      <c r="W13" s="12">
        <v>2</v>
      </c>
      <c r="X13" s="12">
        <v>2</v>
      </c>
      <c r="Y13" s="12">
        <v>2</v>
      </c>
      <c r="Z13" s="12">
        <v>18</v>
      </c>
      <c r="AA13" s="12">
        <v>18</v>
      </c>
      <c r="AB13" s="12">
        <v>18</v>
      </c>
      <c r="AC13" s="12">
        <v>34</v>
      </c>
      <c r="AD13" s="12">
        <v>34</v>
      </c>
      <c r="AE13" s="12">
        <v>34</v>
      </c>
      <c r="AF13" s="12"/>
      <c r="AG13" s="12"/>
      <c r="AH13" s="12"/>
      <c r="AI13" s="15" t="s">
        <v>20</v>
      </c>
    </row>
    <row r="14" spans="1:35" x14ac:dyDescent="0.25">
      <c r="A14" t="s">
        <v>3</v>
      </c>
      <c r="B14">
        <v>12</v>
      </c>
      <c r="C14" t="s">
        <v>58</v>
      </c>
      <c r="E14" s="60">
        <v>4</v>
      </c>
      <c r="F14">
        <f t="shared" ca="1" si="0"/>
        <v>30.290000000000003</v>
      </c>
      <c r="G14" s="41">
        <f t="shared" ca="1" si="1"/>
        <v>29.150203661409069</v>
      </c>
      <c r="H14" s="41">
        <f t="shared" ca="1" si="2"/>
        <v>58.300407322818138</v>
      </c>
      <c r="I14" s="41">
        <f t="shared" ca="1" si="3"/>
        <v>3.9452624717880701E-3</v>
      </c>
      <c r="J14" s="14" t="s">
        <v>21</v>
      </c>
      <c r="K14" s="60">
        <v>3</v>
      </c>
      <c r="L14" s="60">
        <v>3</v>
      </c>
      <c r="M14" s="60">
        <v>3</v>
      </c>
      <c r="N14" s="30">
        <v>19</v>
      </c>
      <c r="O14" s="30">
        <v>19</v>
      </c>
      <c r="P14" s="30">
        <v>19</v>
      </c>
      <c r="Q14" s="31">
        <v>35</v>
      </c>
      <c r="R14" s="31">
        <v>35</v>
      </c>
      <c r="S14" s="31">
        <v>35</v>
      </c>
      <c r="T14" s="31"/>
      <c r="U14" s="31"/>
      <c r="V14" s="31"/>
      <c r="W14" s="12">
        <v>3</v>
      </c>
      <c r="X14" s="12">
        <v>3</v>
      </c>
      <c r="Y14" s="12">
        <v>3</v>
      </c>
      <c r="Z14" s="12">
        <v>19</v>
      </c>
      <c r="AA14" s="12">
        <v>19</v>
      </c>
      <c r="AB14" s="12">
        <v>19</v>
      </c>
      <c r="AC14" s="12">
        <v>35</v>
      </c>
      <c r="AD14" s="12">
        <v>35</v>
      </c>
      <c r="AE14" s="12">
        <v>35</v>
      </c>
      <c r="AF14" s="12"/>
      <c r="AG14" s="12"/>
      <c r="AH14" s="12"/>
      <c r="AI14" s="15" t="s">
        <v>21</v>
      </c>
    </row>
    <row r="15" spans="1:35" x14ac:dyDescent="0.25">
      <c r="A15" t="s">
        <v>3</v>
      </c>
      <c r="B15">
        <v>13</v>
      </c>
      <c r="C15">
        <v>13.01</v>
      </c>
      <c r="E15" s="60">
        <v>5</v>
      </c>
      <c r="F15" t="e">
        <f t="shared" ca="1" si="0"/>
        <v>#DIV/0!</v>
      </c>
      <c r="G15" s="41">
        <f t="shared" ca="1" si="1"/>
        <v>0</v>
      </c>
      <c r="H15" s="41">
        <f t="shared" ca="1" si="2"/>
        <v>0</v>
      </c>
      <c r="I15" s="41">
        <f t="shared" ca="1" si="3"/>
        <v>0</v>
      </c>
      <c r="J15" s="14" t="s">
        <v>22</v>
      </c>
      <c r="K15" s="60">
        <v>4</v>
      </c>
      <c r="L15" s="60">
        <v>4</v>
      </c>
      <c r="M15" s="60">
        <v>4</v>
      </c>
      <c r="N15" s="31">
        <v>20</v>
      </c>
      <c r="O15" s="31">
        <v>20</v>
      </c>
      <c r="P15" s="31">
        <v>20</v>
      </c>
      <c r="Q15" s="31">
        <v>36</v>
      </c>
      <c r="R15" s="31">
        <v>36</v>
      </c>
      <c r="S15" s="31">
        <v>36</v>
      </c>
      <c r="T15" s="31"/>
      <c r="U15" s="31"/>
      <c r="V15" s="31"/>
      <c r="W15" s="12">
        <v>4</v>
      </c>
      <c r="X15" s="12">
        <v>4</v>
      </c>
      <c r="Y15" s="12">
        <v>4</v>
      </c>
      <c r="Z15" s="12">
        <v>20</v>
      </c>
      <c r="AA15" s="12">
        <v>20</v>
      </c>
      <c r="AB15" s="12">
        <v>20</v>
      </c>
      <c r="AC15" s="12">
        <v>36</v>
      </c>
      <c r="AD15" s="12">
        <v>36</v>
      </c>
      <c r="AE15" s="12">
        <v>36</v>
      </c>
      <c r="AF15" s="12"/>
      <c r="AG15" s="12"/>
      <c r="AH15" s="12"/>
      <c r="AI15" s="15" t="s">
        <v>22</v>
      </c>
    </row>
    <row r="16" spans="1:35" x14ac:dyDescent="0.25">
      <c r="A16" t="s">
        <v>57</v>
      </c>
      <c r="B16">
        <v>14</v>
      </c>
      <c r="C16">
        <v>12.33</v>
      </c>
      <c r="E16" s="60">
        <v>6</v>
      </c>
      <c r="F16">
        <f t="shared" ca="1" si="0"/>
        <v>30.943333333333332</v>
      </c>
      <c r="G16" s="41">
        <f t="shared" ca="1" si="1"/>
        <v>19.339487775810671</v>
      </c>
      <c r="H16" s="41">
        <f t="shared" ca="1" si="2"/>
        <v>38.678975551621342</v>
      </c>
      <c r="I16" s="41">
        <f t="shared" ca="1" si="3"/>
        <v>3.7645763948842962E-3</v>
      </c>
      <c r="J16" s="14" t="s">
        <v>23</v>
      </c>
      <c r="K16" s="60">
        <v>5</v>
      </c>
      <c r="L16" s="60">
        <v>5</v>
      </c>
      <c r="M16" s="60">
        <v>5</v>
      </c>
      <c r="N16" s="30">
        <v>21</v>
      </c>
      <c r="O16" s="30">
        <v>21</v>
      </c>
      <c r="P16" s="30">
        <v>21</v>
      </c>
      <c r="Q16" s="31">
        <v>37</v>
      </c>
      <c r="R16" s="31">
        <v>37</v>
      </c>
      <c r="S16" s="31">
        <v>37</v>
      </c>
      <c r="T16" s="31"/>
      <c r="U16" s="31"/>
      <c r="V16" s="31"/>
      <c r="W16" s="12">
        <v>5</v>
      </c>
      <c r="X16" s="12">
        <v>5</v>
      </c>
      <c r="Y16" s="12">
        <v>5</v>
      </c>
      <c r="Z16" s="12">
        <v>21</v>
      </c>
      <c r="AA16" s="12">
        <v>21</v>
      </c>
      <c r="AB16" s="12">
        <v>21</v>
      </c>
      <c r="AC16" s="12">
        <v>37</v>
      </c>
      <c r="AD16" s="12">
        <v>37</v>
      </c>
      <c r="AE16" s="12">
        <v>37</v>
      </c>
      <c r="AF16" s="12"/>
      <c r="AG16" s="12"/>
      <c r="AH16" s="12"/>
      <c r="AI16" s="15" t="s">
        <v>23</v>
      </c>
    </row>
    <row r="17" spans="1:35" x14ac:dyDescent="0.25">
      <c r="A17" t="s">
        <v>57</v>
      </c>
      <c r="B17">
        <v>15</v>
      </c>
      <c r="C17">
        <v>12.09</v>
      </c>
      <c r="E17" s="60">
        <v>7</v>
      </c>
      <c r="F17">
        <f t="shared" ca="1" si="0"/>
        <v>31.74</v>
      </c>
      <c r="G17" s="41">
        <f t="shared" ca="1" si="1"/>
        <v>11.726115923819108</v>
      </c>
      <c r="H17" s="41">
        <f t="shared" ca="1" si="2"/>
        <v>23.452231847638217</v>
      </c>
      <c r="I17" s="41">
        <f t="shared" ca="1" si="3"/>
        <v>1.1279536165034016E-3</v>
      </c>
      <c r="J17" s="14" t="s">
        <v>24</v>
      </c>
      <c r="K17" s="60">
        <v>6</v>
      </c>
      <c r="L17" s="60">
        <v>6</v>
      </c>
      <c r="M17" s="60">
        <v>6</v>
      </c>
      <c r="N17" s="31">
        <v>22</v>
      </c>
      <c r="O17" s="31">
        <v>22</v>
      </c>
      <c r="P17" s="31">
        <v>22</v>
      </c>
      <c r="Q17" s="31">
        <v>38</v>
      </c>
      <c r="R17" s="31">
        <v>38</v>
      </c>
      <c r="S17" s="31">
        <v>38</v>
      </c>
      <c r="T17" s="31"/>
      <c r="U17" s="31"/>
      <c r="V17" s="31"/>
      <c r="W17" s="12">
        <v>6</v>
      </c>
      <c r="X17" s="12">
        <v>6</v>
      </c>
      <c r="Y17" s="12">
        <v>6</v>
      </c>
      <c r="Z17" s="12">
        <v>22</v>
      </c>
      <c r="AA17" s="12">
        <v>22</v>
      </c>
      <c r="AB17" s="12">
        <v>22</v>
      </c>
      <c r="AC17" s="12">
        <v>38</v>
      </c>
      <c r="AD17" s="12">
        <v>38</v>
      </c>
      <c r="AE17" s="12">
        <v>38</v>
      </c>
      <c r="AF17" s="12"/>
      <c r="AG17" s="12"/>
      <c r="AH17" s="12"/>
      <c r="AI17" s="15" t="s">
        <v>24</v>
      </c>
    </row>
    <row r="18" spans="1:35" x14ac:dyDescent="0.25">
      <c r="A18" t="s">
        <v>3</v>
      </c>
      <c r="B18">
        <v>16</v>
      </c>
      <c r="C18">
        <v>18.82</v>
      </c>
      <c r="E18" s="9">
        <v>8</v>
      </c>
      <c r="F18">
        <f t="shared" ca="1" si="0"/>
        <v>32.094999999999999</v>
      </c>
      <c r="G18" s="41">
        <f t="shared" ca="1" si="1"/>
        <v>9.3827026956306323</v>
      </c>
      <c r="H18" s="41">
        <f t="shared" ca="1" si="2"/>
        <v>18.765405391261265</v>
      </c>
      <c r="I18" s="41">
        <f t="shared" ca="1" si="3"/>
        <v>1.4868729428189331E-3</v>
      </c>
      <c r="J18" s="14" t="s">
        <v>25</v>
      </c>
      <c r="K18" s="60">
        <v>7</v>
      </c>
      <c r="L18" s="60">
        <v>7</v>
      </c>
      <c r="M18" s="60">
        <v>7</v>
      </c>
      <c r="N18" s="30">
        <v>23</v>
      </c>
      <c r="O18" s="30">
        <v>23</v>
      </c>
      <c r="P18" s="30">
        <v>23</v>
      </c>
      <c r="Q18" s="31">
        <v>39</v>
      </c>
      <c r="R18" s="31">
        <v>39</v>
      </c>
      <c r="S18" s="31">
        <v>39</v>
      </c>
      <c r="T18" s="31"/>
      <c r="U18" s="31"/>
      <c r="V18" s="31"/>
      <c r="W18" s="12">
        <v>7</v>
      </c>
      <c r="X18" s="12">
        <v>7</v>
      </c>
      <c r="Y18" s="12">
        <v>7</v>
      </c>
      <c r="Z18" s="12">
        <v>23</v>
      </c>
      <c r="AA18" s="12">
        <v>23</v>
      </c>
      <c r="AB18" s="12">
        <v>23</v>
      </c>
      <c r="AC18" s="12">
        <v>39</v>
      </c>
      <c r="AD18" s="12">
        <v>39</v>
      </c>
      <c r="AE18" s="12">
        <v>39</v>
      </c>
      <c r="AF18" s="12"/>
      <c r="AG18" s="12"/>
      <c r="AH18" s="12"/>
      <c r="AI18" s="15" t="s">
        <v>25</v>
      </c>
    </row>
    <row r="19" spans="1:35" ht="15.75" thickBot="1" x14ac:dyDescent="0.3">
      <c r="A19" t="s">
        <v>3</v>
      </c>
      <c r="B19">
        <v>17</v>
      </c>
      <c r="C19">
        <v>16.829999999999998</v>
      </c>
      <c r="E19" s="30">
        <v>9</v>
      </c>
      <c r="F19">
        <f ca="1">IF(AVERAGE(N24:P24)&lt;$M$22,AVERAGE(N24:P24),"NA")</f>
        <v>32.93</v>
      </c>
      <c r="G19" s="41">
        <f t="shared" ca="1" si="1"/>
        <v>5.5536915699525249</v>
      </c>
      <c r="H19" s="41">
        <f t="shared" ca="1" si="2"/>
        <v>11.10738313990505</v>
      </c>
      <c r="I19" s="41">
        <f t="shared" ca="1" si="3"/>
        <v>2.9228984672905974E-4</v>
      </c>
      <c r="J19" s="17" t="s">
        <v>26</v>
      </c>
      <c r="K19" s="9">
        <v>8</v>
      </c>
      <c r="L19" s="9">
        <v>8</v>
      </c>
      <c r="M19" s="9">
        <v>8</v>
      </c>
      <c r="N19" s="31">
        <v>24</v>
      </c>
      <c r="O19" s="31">
        <v>24</v>
      </c>
      <c r="P19" s="31">
        <v>24</v>
      </c>
      <c r="Q19" s="31">
        <v>40</v>
      </c>
      <c r="R19" s="31">
        <v>40</v>
      </c>
      <c r="S19" s="31">
        <v>40</v>
      </c>
      <c r="T19" s="31"/>
      <c r="U19" s="31"/>
      <c r="V19" s="31"/>
      <c r="W19" s="12">
        <v>8</v>
      </c>
      <c r="X19" s="12">
        <v>8</v>
      </c>
      <c r="Y19" s="12">
        <v>8</v>
      </c>
      <c r="Z19" s="12">
        <v>24</v>
      </c>
      <c r="AA19" s="12">
        <v>24</v>
      </c>
      <c r="AB19" s="12">
        <v>24</v>
      </c>
      <c r="AC19" s="12">
        <v>40</v>
      </c>
      <c r="AD19" s="12">
        <v>40</v>
      </c>
      <c r="AE19" s="12">
        <v>40</v>
      </c>
      <c r="AF19" s="12"/>
      <c r="AG19" s="12"/>
      <c r="AH19" s="12"/>
      <c r="AI19" s="18" t="s">
        <v>26</v>
      </c>
    </row>
    <row r="20" spans="1:35" ht="15.75" thickBot="1" x14ac:dyDescent="0.3">
      <c r="A20" t="s">
        <v>57</v>
      </c>
      <c r="B20">
        <v>18</v>
      </c>
      <c r="C20">
        <v>16.63</v>
      </c>
      <c r="E20" s="31">
        <v>10</v>
      </c>
      <c r="F20">
        <f t="shared" ref="F20:F34" ca="1" si="4">IF(AVERAGE(N25:P25)&lt;$M$22,AVERAGE(N25:P25),"NA")</f>
        <v>35.75</v>
      </c>
      <c r="G20" s="41">
        <f t="shared" ca="1" si="1"/>
        <v>0.94498938901462259</v>
      </c>
      <c r="H20" s="41">
        <f t="shared" ca="1" si="2"/>
        <v>1.8899787780292452</v>
      </c>
      <c r="I20" s="41">
        <f t="shared" ca="1" si="3"/>
        <v>2.0571372148150816E-4</v>
      </c>
      <c r="K20" s="19">
        <v>1</v>
      </c>
      <c r="L20" s="20">
        <v>2</v>
      </c>
      <c r="M20" s="21">
        <v>3</v>
      </c>
      <c r="N20" s="22">
        <v>4</v>
      </c>
      <c r="O20" s="20">
        <v>5</v>
      </c>
      <c r="P20" s="21">
        <v>6</v>
      </c>
      <c r="Q20" s="19">
        <v>7</v>
      </c>
      <c r="R20" s="20">
        <v>8</v>
      </c>
      <c r="S20" s="21">
        <v>9</v>
      </c>
      <c r="T20" s="19">
        <v>10</v>
      </c>
      <c r="U20" s="20">
        <v>11</v>
      </c>
      <c r="V20" s="21">
        <v>12</v>
      </c>
      <c r="W20" s="19">
        <v>13</v>
      </c>
      <c r="X20" s="20">
        <v>14</v>
      </c>
      <c r="Y20" s="21">
        <v>15</v>
      </c>
      <c r="Z20" s="19">
        <v>16</v>
      </c>
      <c r="AA20" s="20">
        <v>17</v>
      </c>
      <c r="AB20" s="21">
        <v>18</v>
      </c>
      <c r="AC20" s="19">
        <v>19</v>
      </c>
      <c r="AD20" s="20">
        <v>20</v>
      </c>
      <c r="AE20" s="21">
        <v>21</v>
      </c>
      <c r="AF20" s="19">
        <v>22</v>
      </c>
      <c r="AG20" s="20">
        <v>23</v>
      </c>
      <c r="AH20" s="21">
        <v>24</v>
      </c>
    </row>
    <row r="21" spans="1:35" x14ac:dyDescent="0.25">
      <c r="A21" t="s">
        <v>57</v>
      </c>
      <c r="B21">
        <v>19</v>
      </c>
      <c r="C21">
        <v>16.170000000000002</v>
      </c>
      <c r="E21" s="30">
        <v>11</v>
      </c>
      <c r="F21">
        <f t="shared" ca="1" si="4"/>
        <v>30.013333333333335</v>
      </c>
      <c r="G21" s="41">
        <f t="shared" ca="1" si="1"/>
        <v>34.681862295181098</v>
      </c>
      <c r="H21" s="41">
        <f t="shared" ca="1" si="2"/>
        <v>69.363724590362196</v>
      </c>
      <c r="I21" s="41">
        <f t="shared" ca="1" si="3"/>
        <v>5.1352584957724814E-3</v>
      </c>
      <c r="J21" s="59"/>
      <c r="K21" s="23" t="s">
        <v>27</v>
      </c>
      <c r="L21" s="24"/>
      <c r="M21" s="24"/>
      <c r="N21" s="24"/>
      <c r="O21" s="24"/>
      <c r="P21" s="24"/>
      <c r="Q21" s="24"/>
      <c r="R21" s="24"/>
      <c r="S21" s="24"/>
      <c r="T21" s="24"/>
      <c r="U21" s="24"/>
      <c r="V21" s="24"/>
      <c r="W21" s="23" t="s">
        <v>28</v>
      </c>
      <c r="X21" s="24"/>
      <c r="Y21" s="24"/>
      <c r="Z21" s="24"/>
      <c r="AA21" s="24"/>
      <c r="AB21" s="24"/>
      <c r="AC21" s="24"/>
      <c r="AD21" s="24"/>
      <c r="AE21" s="24"/>
      <c r="AF21" s="24"/>
      <c r="AG21" s="24"/>
      <c r="AH21" s="24"/>
    </row>
    <row r="22" spans="1:35" ht="15.75" thickBot="1" x14ac:dyDescent="0.3">
      <c r="A22" t="s">
        <v>3</v>
      </c>
      <c r="B22">
        <v>20</v>
      </c>
      <c r="C22">
        <v>15.33</v>
      </c>
      <c r="E22" s="31">
        <v>12</v>
      </c>
      <c r="F22">
        <f t="shared" ca="1" si="4"/>
        <v>30.729999999999997</v>
      </c>
      <c r="G22" s="41">
        <f t="shared" ca="1" si="1"/>
        <v>22.112183036818038</v>
      </c>
      <c r="H22" s="41">
        <f t="shared" ca="1" si="2"/>
        <v>44.224366073636077</v>
      </c>
      <c r="I22" s="41">
        <f t="shared" ca="1" si="3"/>
        <v>1.948095851888716E-3</v>
      </c>
      <c r="L22" t="s">
        <v>59</v>
      </c>
      <c r="M22">
        <v>37</v>
      </c>
    </row>
    <row r="23" spans="1:35" ht="15.75" thickBot="1" x14ac:dyDescent="0.3">
      <c r="A23" t="s">
        <v>3</v>
      </c>
      <c r="B23">
        <v>21</v>
      </c>
      <c r="C23">
        <v>15.19</v>
      </c>
      <c r="E23" s="30">
        <v>13</v>
      </c>
      <c r="F23" t="str">
        <f t="shared" ca="1" si="4"/>
        <v>NA</v>
      </c>
      <c r="G23" s="41">
        <f t="shared" ca="1" si="1"/>
        <v>0</v>
      </c>
      <c r="H23" s="41">
        <f t="shared" ca="1" si="2"/>
        <v>0</v>
      </c>
      <c r="I23" s="41">
        <f t="shared" ca="1" si="3"/>
        <v>0</v>
      </c>
      <c r="K23" s="4">
        <v>1</v>
      </c>
      <c r="L23" s="5">
        <v>2</v>
      </c>
      <c r="M23" s="6">
        <v>3</v>
      </c>
      <c r="N23" s="7">
        <v>4</v>
      </c>
      <c r="O23" s="5">
        <v>5</v>
      </c>
      <c r="P23" s="6">
        <v>6</v>
      </c>
      <c r="Q23" s="4">
        <v>7</v>
      </c>
      <c r="R23" s="5">
        <v>8</v>
      </c>
      <c r="S23" s="6">
        <v>9</v>
      </c>
      <c r="T23" s="4">
        <v>10</v>
      </c>
      <c r="U23" s="5">
        <v>11</v>
      </c>
      <c r="V23" s="6">
        <v>12</v>
      </c>
      <c r="W23" s="4">
        <v>13</v>
      </c>
      <c r="X23" s="5">
        <v>14</v>
      </c>
      <c r="Y23" s="6">
        <v>15</v>
      </c>
      <c r="Z23" s="4">
        <v>16</v>
      </c>
      <c r="AA23" s="5">
        <v>17</v>
      </c>
      <c r="AB23" s="6">
        <v>18</v>
      </c>
      <c r="AC23" s="4">
        <v>19</v>
      </c>
      <c r="AD23" s="5">
        <v>20</v>
      </c>
      <c r="AE23" s="6">
        <v>21</v>
      </c>
      <c r="AF23" s="4">
        <v>22</v>
      </c>
      <c r="AG23" s="5">
        <v>23</v>
      </c>
      <c r="AH23" s="6">
        <v>24</v>
      </c>
    </row>
    <row r="24" spans="1:35" ht="15.75" x14ac:dyDescent="0.25">
      <c r="A24" t="s">
        <v>57</v>
      </c>
      <c r="B24">
        <v>22</v>
      </c>
      <c r="C24" t="s">
        <v>58</v>
      </c>
      <c r="E24" s="31">
        <v>14</v>
      </c>
      <c r="F24" t="e">
        <f t="shared" ca="1" si="4"/>
        <v>#DIV/0!</v>
      </c>
      <c r="G24" s="41">
        <f t="shared" ca="1" si="1"/>
        <v>0</v>
      </c>
      <c r="H24" s="41">
        <f t="shared" ca="1" si="2"/>
        <v>0</v>
      </c>
      <c r="I24" s="41">
        <f t="shared" ca="1" si="3"/>
        <v>0</v>
      </c>
      <c r="J24" s="8" t="s">
        <v>3</v>
      </c>
      <c r="K24" s="42">
        <f t="shared" ref="K24:Z39" ca="1" si="5">OFFSET($C$3:$C$386,COLUMN()-COLUMN($K$24)+((ROW()-ROW($K$24))*(ROWS($C$3:$C$386)/16)),0,1,1)</f>
        <v>16.68</v>
      </c>
      <c r="L24" s="42">
        <f t="shared" ca="1" si="5"/>
        <v>15.42</v>
      </c>
      <c r="M24" s="42">
        <f t="shared" ca="1" si="5"/>
        <v>13.7</v>
      </c>
      <c r="N24" s="42">
        <f t="shared" ca="1" si="5"/>
        <v>35.450000000000003</v>
      </c>
      <c r="O24" s="42">
        <f t="shared" ca="1" si="5"/>
        <v>33.590000000000003</v>
      </c>
      <c r="P24" s="42">
        <f t="shared" ca="1" si="5"/>
        <v>29.75</v>
      </c>
      <c r="Q24" s="42">
        <f t="shared" ca="1" si="5"/>
        <v>30.54</v>
      </c>
      <c r="R24" s="42">
        <f t="shared" ca="1" si="5"/>
        <v>27.23</v>
      </c>
      <c r="S24" s="42">
        <f t="shared" ca="1" si="5"/>
        <v>24.3</v>
      </c>
      <c r="T24" s="42" t="str">
        <f t="shared" ca="1" si="5"/>
        <v>N/A</v>
      </c>
      <c r="U24" s="42" t="str">
        <f t="shared" ca="1" si="5"/>
        <v>N/A</v>
      </c>
      <c r="V24" s="42" t="str">
        <f t="shared" ca="1" si="5"/>
        <v>N/A</v>
      </c>
      <c r="W24" s="42">
        <f t="shared" ca="1" si="5"/>
        <v>13.01</v>
      </c>
      <c r="X24" s="42">
        <f t="shared" ca="1" si="5"/>
        <v>12.33</v>
      </c>
      <c r="Y24" s="42">
        <f t="shared" ca="1" si="5"/>
        <v>12.09</v>
      </c>
      <c r="Z24" s="42">
        <f t="shared" ca="1" si="5"/>
        <v>18.82</v>
      </c>
      <c r="AA24" s="42">
        <f t="shared" ref="AA24:AH38" ca="1" si="6">OFFSET($C$3:$C$386,COLUMN()-COLUMN($K$24)+((ROW()-ROW($K$24))*(ROWS($C$3:$C$386)/16)),0,1,1)</f>
        <v>16.829999999999998</v>
      </c>
      <c r="AB24" s="42">
        <f t="shared" ca="1" si="6"/>
        <v>16.63</v>
      </c>
      <c r="AC24" s="42">
        <f t="shared" ca="1" si="6"/>
        <v>16.170000000000002</v>
      </c>
      <c r="AD24" s="42">
        <f t="shared" ca="1" si="6"/>
        <v>15.33</v>
      </c>
      <c r="AE24" s="42">
        <f t="shared" ca="1" si="6"/>
        <v>15.19</v>
      </c>
      <c r="AF24" s="42" t="str">
        <f t="shared" ca="1" si="6"/>
        <v>N/A</v>
      </c>
      <c r="AG24" s="42" t="str">
        <f t="shared" ca="1" si="6"/>
        <v>N/A</v>
      </c>
      <c r="AH24" s="42" t="str">
        <f t="shared" ca="1" si="6"/>
        <v>N/A</v>
      </c>
    </row>
    <row r="25" spans="1:35" ht="15.75" x14ac:dyDescent="0.25">
      <c r="A25" t="s">
        <v>57</v>
      </c>
      <c r="B25">
        <v>23</v>
      </c>
      <c r="C25" t="s">
        <v>58</v>
      </c>
      <c r="E25" s="30">
        <v>15</v>
      </c>
      <c r="F25">
        <f t="shared" ca="1" si="4"/>
        <v>25.12</v>
      </c>
      <c r="G25" s="41">
        <f t="shared" ca="1" si="1"/>
        <v>749.47779899040461</v>
      </c>
      <c r="H25" s="41">
        <f t="shared" ca="1" si="2"/>
        <v>1498.9555979808092</v>
      </c>
      <c r="I25" s="41">
        <f t="shared" ca="1" si="3"/>
        <v>3.3022260280979043E-2</v>
      </c>
      <c r="J25" s="14" t="s">
        <v>5</v>
      </c>
      <c r="K25" s="42">
        <f t="shared" ca="1" si="5"/>
        <v>20.350000000000001</v>
      </c>
      <c r="L25" s="42">
        <f t="shared" ca="1" si="5"/>
        <v>19.46</v>
      </c>
      <c r="M25" s="42">
        <f t="shared" ca="1" si="5"/>
        <v>18.05</v>
      </c>
      <c r="N25" s="42" t="str">
        <f t="shared" ca="1" si="5"/>
        <v>N/A</v>
      </c>
      <c r="O25" s="42" t="str">
        <f t="shared" ca="1" si="5"/>
        <v>N/A</v>
      </c>
      <c r="P25" s="42">
        <f t="shared" ca="1" si="5"/>
        <v>35.75</v>
      </c>
      <c r="Q25" s="42">
        <f t="shared" ca="1" si="5"/>
        <v>34.33</v>
      </c>
      <c r="R25" s="42">
        <f t="shared" ca="1" si="5"/>
        <v>33.11</v>
      </c>
      <c r="S25" s="42">
        <f t="shared" ca="1" si="5"/>
        <v>29.72</v>
      </c>
      <c r="T25" s="42" t="str">
        <f t="shared" ca="1" si="5"/>
        <v>N/A</v>
      </c>
      <c r="U25" s="42" t="str">
        <f t="shared" ca="1" si="5"/>
        <v>N/A</v>
      </c>
      <c r="V25" s="42" t="str">
        <f t="shared" ca="1" si="5"/>
        <v>N/A</v>
      </c>
      <c r="W25" s="42">
        <f t="shared" ca="1" si="5"/>
        <v>17.77</v>
      </c>
      <c r="X25" s="42">
        <f t="shared" ca="1" si="5"/>
        <v>16.97</v>
      </c>
      <c r="Y25" s="42">
        <f t="shared" ca="1" si="5"/>
        <v>16.03</v>
      </c>
      <c r="Z25" s="42">
        <f t="shared" ca="1" si="5"/>
        <v>21.33</v>
      </c>
      <c r="AA25" s="42">
        <f t="shared" ca="1" si="6"/>
        <v>19.12</v>
      </c>
      <c r="AB25" s="42">
        <f t="shared" ca="1" si="6"/>
        <v>18.940000000000001</v>
      </c>
      <c r="AC25" s="42">
        <f t="shared" ca="1" si="6"/>
        <v>18.07</v>
      </c>
      <c r="AD25" s="42">
        <f t="shared" ca="1" si="6"/>
        <v>16.62</v>
      </c>
      <c r="AE25" s="42">
        <f t="shared" ca="1" si="6"/>
        <v>16.239999999999998</v>
      </c>
      <c r="AF25" s="42" t="str">
        <f t="shared" ca="1" si="6"/>
        <v>N/A</v>
      </c>
      <c r="AG25" s="42" t="str">
        <f t="shared" ca="1" si="6"/>
        <v>N/A</v>
      </c>
      <c r="AH25" s="42" t="str">
        <f t="shared" ca="1" si="6"/>
        <v>N/A</v>
      </c>
    </row>
    <row r="26" spans="1:35" ht="15.75" x14ac:dyDescent="0.25">
      <c r="A26" t="s">
        <v>3</v>
      </c>
      <c r="B26">
        <v>24</v>
      </c>
      <c r="C26" t="s">
        <v>58</v>
      </c>
      <c r="E26" s="31">
        <v>16</v>
      </c>
      <c r="F26">
        <f t="shared" ca="1" si="4"/>
        <v>30.456666666666663</v>
      </c>
      <c r="G26" s="41">
        <f t="shared" ca="1" si="1"/>
        <v>26.253261857514204</v>
      </c>
      <c r="H26" s="41">
        <f t="shared" ca="1" si="2"/>
        <v>52.506523715028408</v>
      </c>
      <c r="I26" s="41">
        <f t="shared" ca="1" si="3"/>
        <v>1.0960135882538955E-3</v>
      </c>
      <c r="J26" s="14" t="s">
        <v>7</v>
      </c>
      <c r="K26" s="42">
        <f t="shared" ca="1" si="5"/>
        <v>24.21</v>
      </c>
      <c r="L26" s="42">
        <f t="shared" ca="1" si="5"/>
        <v>23.3</v>
      </c>
      <c r="M26" s="42">
        <f t="shared" ca="1" si="5"/>
        <v>22.12</v>
      </c>
      <c r="N26" s="42">
        <f t="shared" ca="1" si="5"/>
        <v>32.49</v>
      </c>
      <c r="O26" s="42">
        <f t="shared" ca="1" si="5"/>
        <v>29.96</v>
      </c>
      <c r="P26" s="42">
        <f t="shared" ca="1" si="5"/>
        <v>27.59</v>
      </c>
      <c r="Q26" s="42">
        <f t="shared" ca="1" si="5"/>
        <v>29.96</v>
      </c>
      <c r="R26" s="42">
        <f t="shared" ca="1" si="5"/>
        <v>27.93</v>
      </c>
      <c r="S26" s="42">
        <f t="shared" ca="1" si="5"/>
        <v>24.54</v>
      </c>
      <c r="T26" s="43" t="str">
        <f t="shared" ca="1" si="5"/>
        <v>N/A</v>
      </c>
      <c r="U26" s="44" t="str">
        <f t="shared" ca="1" si="5"/>
        <v>N/A</v>
      </c>
      <c r="V26" s="45" t="str">
        <f t="shared" ca="1" si="5"/>
        <v>N/A</v>
      </c>
      <c r="W26" s="42">
        <f t="shared" ca="1" si="5"/>
        <v>21.16</v>
      </c>
      <c r="X26" s="42">
        <f t="shared" ca="1" si="5"/>
        <v>20.63</v>
      </c>
      <c r="Y26" s="42">
        <f t="shared" ca="1" si="5"/>
        <v>20.059999999999999</v>
      </c>
      <c r="Z26" s="42">
        <f t="shared" ca="1" si="5"/>
        <v>21.17</v>
      </c>
      <c r="AA26" s="42">
        <f t="shared" ca="1" si="6"/>
        <v>18.670000000000002</v>
      </c>
      <c r="AB26" s="42">
        <f t="shared" ca="1" si="6"/>
        <v>17.62</v>
      </c>
      <c r="AC26" s="42">
        <f t="shared" ca="1" si="6"/>
        <v>17.02</v>
      </c>
      <c r="AD26" s="42">
        <f t="shared" ca="1" si="6"/>
        <v>15.91</v>
      </c>
      <c r="AE26" s="42">
        <f t="shared" ca="1" si="6"/>
        <v>15.22</v>
      </c>
      <c r="AF26" s="42" t="str">
        <f t="shared" ca="1" si="6"/>
        <v>N/A</v>
      </c>
      <c r="AG26" s="42" t="str">
        <f t="shared" ca="1" si="6"/>
        <v>N/A</v>
      </c>
      <c r="AH26" s="42" t="str">
        <f t="shared" ca="1" si="6"/>
        <v>N/A</v>
      </c>
    </row>
    <row r="27" spans="1:35" ht="15.75" x14ac:dyDescent="0.25">
      <c r="A27" t="s">
        <v>5</v>
      </c>
      <c r="B27">
        <v>1</v>
      </c>
      <c r="C27">
        <v>20.350000000000001</v>
      </c>
      <c r="E27" s="30">
        <v>17</v>
      </c>
      <c r="F27">
        <f t="shared" ca="1" si="4"/>
        <v>30.103333333333335</v>
      </c>
      <c r="G27" s="41">
        <f t="shared" ca="1" si="1"/>
        <v>32.775921826313194</v>
      </c>
      <c r="H27" s="41">
        <f t="shared" ca="1" si="2"/>
        <v>65.551843652626388</v>
      </c>
      <c r="I27" s="41">
        <f t="shared" ca="1" si="3"/>
        <v>1.0746130296454793E-3</v>
      </c>
      <c r="J27" s="14" t="s">
        <v>9</v>
      </c>
      <c r="K27" s="42">
        <f t="shared" ca="1" si="5"/>
        <v>27.47</v>
      </c>
      <c r="L27" s="42">
        <f t="shared" ca="1" si="5"/>
        <v>26.74</v>
      </c>
      <c r="M27" s="42">
        <f t="shared" ca="1" si="5"/>
        <v>26.03</v>
      </c>
      <c r="N27" s="42" t="str">
        <f t="shared" ca="1" si="5"/>
        <v>N/A</v>
      </c>
      <c r="O27" s="42">
        <f t="shared" ca="1" si="5"/>
        <v>32.159999999999997</v>
      </c>
      <c r="P27" s="42">
        <f t="shared" ca="1" si="5"/>
        <v>29.3</v>
      </c>
      <c r="Q27" s="42">
        <f t="shared" ca="1" si="5"/>
        <v>32.74</v>
      </c>
      <c r="R27" s="42">
        <f t="shared" ca="1" si="5"/>
        <v>28.79</v>
      </c>
      <c r="S27" s="42">
        <f t="shared" ca="1" si="5"/>
        <v>25.19</v>
      </c>
      <c r="T27" s="42" t="str">
        <f t="shared" ca="1" si="5"/>
        <v>N/A</v>
      </c>
      <c r="U27" s="42" t="str">
        <f t="shared" ca="1" si="5"/>
        <v>N/A</v>
      </c>
      <c r="V27" s="42" t="str">
        <f t="shared" ca="1" si="5"/>
        <v>N/A</v>
      </c>
      <c r="W27" s="42">
        <f t="shared" ca="1" si="5"/>
        <v>25.59</v>
      </c>
      <c r="X27" s="42">
        <f t="shared" ca="1" si="5"/>
        <v>24.87</v>
      </c>
      <c r="Y27" s="42">
        <f t="shared" ca="1" si="5"/>
        <v>24.11</v>
      </c>
      <c r="Z27" s="42">
        <f t="shared" ca="1" si="5"/>
        <v>20.13</v>
      </c>
      <c r="AA27" s="42">
        <f t="shared" ca="1" si="6"/>
        <v>18.100000000000001</v>
      </c>
      <c r="AB27" s="42">
        <f t="shared" ca="1" si="6"/>
        <v>16.63</v>
      </c>
      <c r="AC27" s="42">
        <f t="shared" ca="1" si="6"/>
        <v>17.239999999999998</v>
      </c>
      <c r="AD27" s="42">
        <f t="shared" ca="1" si="6"/>
        <v>15.55</v>
      </c>
      <c r="AE27" s="42">
        <f t="shared" ca="1" si="6"/>
        <v>15.21</v>
      </c>
      <c r="AF27" s="42" t="str">
        <f t="shared" ca="1" si="6"/>
        <v>N/A</v>
      </c>
      <c r="AG27" s="42" t="str">
        <f t="shared" ca="1" si="6"/>
        <v>N/A</v>
      </c>
      <c r="AH27" s="42" t="str">
        <f t="shared" ca="1" si="6"/>
        <v>N/A</v>
      </c>
    </row>
    <row r="28" spans="1:35" ht="15.75" x14ac:dyDescent="0.25">
      <c r="A28" t="s">
        <v>5</v>
      </c>
      <c r="B28">
        <v>2</v>
      </c>
      <c r="C28">
        <v>19.46</v>
      </c>
      <c r="E28" s="31">
        <v>18</v>
      </c>
      <c r="F28">
        <f t="shared" ca="1" si="4"/>
        <v>30</v>
      </c>
      <c r="G28" s="41">
        <f t="shared" ca="1" si="1"/>
        <v>34.973498271127127</v>
      </c>
      <c r="H28" s="41">
        <f t="shared" ca="1" si="2"/>
        <v>69.946996542254254</v>
      </c>
      <c r="I28" s="41">
        <f t="shared" ca="1" si="3"/>
        <v>1.8517090705836045E-3</v>
      </c>
      <c r="J28" s="14" t="s">
        <v>11</v>
      </c>
      <c r="K28" s="42">
        <f t="shared" ca="1" si="5"/>
        <v>33.42</v>
      </c>
      <c r="L28" s="42">
        <f t="shared" ca="1" si="5"/>
        <v>31.06</v>
      </c>
      <c r="M28" s="42">
        <f t="shared" ca="1" si="5"/>
        <v>29.86</v>
      </c>
      <c r="N28" s="42" t="str">
        <f t="shared" ca="1" si="5"/>
        <v>N/A</v>
      </c>
      <c r="O28" s="42" t="str">
        <f t="shared" ca="1" si="5"/>
        <v>N/A</v>
      </c>
      <c r="P28" s="42">
        <f t="shared" ca="1" si="5"/>
        <v>39.24</v>
      </c>
      <c r="Q28" s="42">
        <f t="shared" ca="1" si="5"/>
        <v>35.090000000000003</v>
      </c>
      <c r="R28" s="42">
        <f t="shared" ca="1" si="5"/>
        <v>31.97</v>
      </c>
      <c r="S28" s="42">
        <f t="shared" ca="1" si="5"/>
        <v>29.91</v>
      </c>
      <c r="T28" s="42" t="str">
        <f t="shared" ca="1" si="5"/>
        <v>N/A</v>
      </c>
      <c r="U28" s="42" t="str">
        <f t="shared" ca="1" si="5"/>
        <v>N/A</v>
      </c>
      <c r="V28" s="42" t="str">
        <f t="shared" ca="1" si="5"/>
        <v>N/A</v>
      </c>
      <c r="W28" s="42">
        <f t="shared" ca="1" si="5"/>
        <v>28.74</v>
      </c>
      <c r="X28" s="42">
        <f t="shared" ca="1" si="5"/>
        <v>28.63</v>
      </c>
      <c r="Y28" s="42">
        <f t="shared" ca="1" si="5"/>
        <v>28.53</v>
      </c>
      <c r="Z28" s="42">
        <f t="shared" ca="1" si="5"/>
        <v>19.27</v>
      </c>
      <c r="AA28" s="42">
        <f t="shared" ca="1" si="6"/>
        <v>17.149999999999999</v>
      </c>
      <c r="AB28" s="42">
        <f t="shared" ca="1" si="6"/>
        <v>15.94</v>
      </c>
      <c r="AC28" s="42">
        <f t="shared" ca="1" si="6"/>
        <v>17.75</v>
      </c>
      <c r="AD28" s="42">
        <f t="shared" ca="1" si="6"/>
        <v>16.18</v>
      </c>
      <c r="AE28" s="42">
        <f t="shared" ca="1" si="6"/>
        <v>15.04</v>
      </c>
      <c r="AF28" s="42" t="str">
        <f t="shared" ca="1" si="6"/>
        <v>N/A</v>
      </c>
      <c r="AG28" s="42" t="str">
        <f t="shared" ca="1" si="6"/>
        <v>N/A</v>
      </c>
      <c r="AH28" s="42" t="str">
        <f t="shared" ca="1" si="6"/>
        <v>N/A</v>
      </c>
    </row>
    <row r="29" spans="1:35" ht="15.75" x14ac:dyDescent="0.25">
      <c r="A29" t="s">
        <v>5</v>
      </c>
      <c r="B29">
        <v>3</v>
      </c>
      <c r="C29">
        <v>18.05</v>
      </c>
      <c r="E29" s="30">
        <v>19</v>
      </c>
      <c r="F29">
        <f t="shared" ca="1" si="4"/>
        <v>34.18</v>
      </c>
      <c r="G29" s="41">
        <f t="shared" ca="1" si="1"/>
        <v>2.5330533372552617</v>
      </c>
      <c r="H29" s="41">
        <f t="shared" ca="1" si="2"/>
        <v>5.0661066745105234</v>
      </c>
      <c r="I29" s="41">
        <f t="shared" ca="1" si="3"/>
        <v>4.4267477123691417E-4</v>
      </c>
      <c r="J29" s="14" t="s">
        <v>13</v>
      </c>
      <c r="K29" s="42">
        <f t="shared" ca="1" si="5"/>
        <v>33.4</v>
      </c>
      <c r="L29" s="42">
        <f t="shared" ca="1" si="5"/>
        <v>34.61</v>
      </c>
      <c r="M29" s="42">
        <f t="shared" ca="1" si="5"/>
        <v>34.4</v>
      </c>
      <c r="N29" s="42" t="str">
        <f t="shared" ca="1" si="5"/>
        <v>N/A</v>
      </c>
      <c r="O29" s="42" t="str">
        <f t="shared" ca="1" si="5"/>
        <v>N/A</v>
      </c>
      <c r="P29" s="42" t="str">
        <f t="shared" ca="1" si="5"/>
        <v>N/A</v>
      </c>
      <c r="Q29" s="42">
        <f t="shared" ca="1" si="5"/>
        <v>29.37</v>
      </c>
      <c r="R29" s="42">
        <f t="shared" ca="1" si="5"/>
        <v>26.15</v>
      </c>
      <c r="S29" s="42">
        <f t="shared" ca="1" si="5"/>
        <v>22.64</v>
      </c>
      <c r="T29" s="42" t="str">
        <f t="shared" ca="1" si="5"/>
        <v>N/A</v>
      </c>
      <c r="U29" s="42" t="str">
        <f t="shared" ca="1" si="5"/>
        <v>N/A</v>
      </c>
      <c r="V29" s="42" t="str">
        <f t="shared" ca="1" si="5"/>
        <v>N/A</v>
      </c>
      <c r="W29" s="42">
        <f t="shared" ca="1" si="5"/>
        <v>30.78</v>
      </c>
      <c r="X29" s="42">
        <f t="shared" ca="1" si="5"/>
        <v>31.24</v>
      </c>
      <c r="Y29" s="42">
        <f t="shared" ca="1" si="5"/>
        <v>31.53</v>
      </c>
      <c r="Z29" s="42">
        <f t="shared" ca="1" si="5"/>
        <v>24.04</v>
      </c>
      <c r="AA29" s="42">
        <f t="shared" ca="1" si="6"/>
        <v>22.19</v>
      </c>
      <c r="AB29" s="42">
        <f t="shared" ca="1" si="6"/>
        <v>20.170000000000002</v>
      </c>
      <c r="AC29" s="42">
        <f t="shared" ca="1" si="6"/>
        <v>17.989999999999998</v>
      </c>
      <c r="AD29" s="42">
        <f t="shared" ca="1" si="6"/>
        <v>16.27</v>
      </c>
      <c r="AE29" s="42">
        <f t="shared" ca="1" si="6"/>
        <v>15.77</v>
      </c>
      <c r="AF29" s="42" t="str">
        <f t="shared" ca="1" si="6"/>
        <v>N/A</v>
      </c>
      <c r="AG29" s="42" t="str">
        <f t="shared" ca="1" si="6"/>
        <v>N/A</v>
      </c>
      <c r="AH29" s="42" t="str">
        <f t="shared" ca="1" si="6"/>
        <v>N/A</v>
      </c>
    </row>
    <row r="30" spans="1:35" ht="15.75" x14ac:dyDescent="0.25">
      <c r="A30" t="s">
        <v>5</v>
      </c>
      <c r="B30">
        <v>4</v>
      </c>
      <c r="C30" t="s">
        <v>58</v>
      </c>
      <c r="E30" s="31">
        <v>20</v>
      </c>
      <c r="F30">
        <f t="shared" ca="1" si="4"/>
        <v>35.564999999999998</v>
      </c>
      <c r="G30" s="41">
        <f t="shared" ca="1" si="1"/>
        <v>1.061416099037328</v>
      </c>
      <c r="H30" s="41">
        <f t="shared" ca="1" si="2"/>
        <v>2.1228321980746561</v>
      </c>
      <c r="I30" s="41">
        <f t="shared" ca="1" si="3"/>
        <v>8.2128534176800853E-5</v>
      </c>
      <c r="J30" s="14" t="s">
        <v>15</v>
      </c>
      <c r="K30" s="42" t="str">
        <f t="shared" ca="1" si="5"/>
        <v>N/A</v>
      </c>
      <c r="L30" s="42" t="str">
        <f t="shared" ca="1" si="5"/>
        <v>N/A</v>
      </c>
      <c r="M30" s="42" t="str">
        <f t="shared" ca="1" si="5"/>
        <v>N/A</v>
      </c>
      <c r="N30" s="42">
        <f t="shared" ca="1" si="5"/>
        <v>28.21</v>
      </c>
      <c r="O30" s="42">
        <f t="shared" ca="1" si="5"/>
        <v>25.12</v>
      </c>
      <c r="P30" s="42">
        <f t="shared" ca="1" si="5"/>
        <v>22.03</v>
      </c>
      <c r="Q30" s="42">
        <f t="shared" ca="1" si="5"/>
        <v>33.590000000000003</v>
      </c>
      <c r="R30" s="42">
        <f t="shared" ca="1" si="5"/>
        <v>30.4</v>
      </c>
      <c r="S30" s="42">
        <f t="shared" ca="1" si="5"/>
        <v>26.82</v>
      </c>
      <c r="T30" s="42">
        <f t="shared" ca="1" si="5"/>
        <v>22.14</v>
      </c>
      <c r="U30" s="42" t="str">
        <f t="shared" ca="1" si="5"/>
        <v>N/A</v>
      </c>
      <c r="V30" s="42" t="str">
        <f t="shared" ca="1" si="5"/>
        <v>N/A</v>
      </c>
      <c r="W30" s="42">
        <f t="shared" ca="1" si="5"/>
        <v>31.99</v>
      </c>
      <c r="X30" s="42">
        <f t="shared" ca="1" si="5"/>
        <v>32.51</v>
      </c>
      <c r="Y30" s="42">
        <f t="shared" ca="1" si="5"/>
        <v>35.090000000000003</v>
      </c>
      <c r="Z30" s="42">
        <f t="shared" ca="1" si="5"/>
        <v>18.7</v>
      </c>
      <c r="AA30" s="42">
        <f t="shared" ca="1" si="6"/>
        <v>17.07</v>
      </c>
      <c r="AB30" s="42">
        <f t="shared" ca="1" si="6"/>
        <v>15.62</v>
      </c>
      <c r="AC30" s="42">
        <f t="shared" ca="1" si="6"/>
        <v>17.02</v>
      </c>
      <c r="AD30" s="42">
        <f t="shared" ca="1" si="6"/>
        <v>15.57</v>
      </c>
      <c r="AE30" s="42">
        <f t="shared" ca="1" si="6"/>
        <v>15.34</v>
      </c>
      <c r="AF30" s="42" t="str">
        <f t="shared" ca="1" si="6"/>
        <v>N/A</v>
      </c>
      <c r="AG30" s="42" t="str">
        <f t="shared" ca="1" si="6"/>
        <v>N/A</v>
      </c>
      <c r="AH30" s="42" t="str">
        <f t="shared" ca="1" si="6"/>
        <v>N/A</v>
      </c>
    </row>
    <row r="31" spans="1:35" ht="15.75" x14ac:dyDescent="0.25">
      <c r="A31" t="s">
        <v>5</v>
      </c>
      <c r="B31">
        <v>5</v>
      </c>
      <c r="C31" t="s">
        <v>58</v>
      </c>
      <c r="E31" s="30">
        <v>21</v>
      </c>
      <c r="F31">
        <f t="shared" ca="1" si="4"/>
        <v>32.043333333333329</v>
      </c>
      <c r="G31" s="41">
        <f t="shared" ca="1" si="1"/>
        <v>9.692147959764684</v>
      </c>
      <c r="H31" s="41">
        <f t="shared" ca="1" si="2"/>
        <v>19.384295919529368</v>
      </c>
      <c r="I31" s="41">
        <f t="shared" ca="1" si="3"/>
        <v>4.5703984301210225E-4</v>
      </c>
      <c r="J31" s="14" t="s">
        <v>17</v>
      </c>
      <c r="K31" s="42" t="str">
        <f t="shared" ca="1" si="5"/>
        <v>N/A</v>
      </c>
      <c r="L31" s="42" t="str">
        <f t="shared" ca="1" si="5"/>
        <v>N/A</v>
      </c>
      <c r="M31" s="42" t="str">
        <f t="shared" ca="1" si="5"/>
        <v>N/A</v>
      </c>
      <c r="N31" s="42">
        <f t="shared" ca="1" si="5"/>
        <v>33.119999999999997</v>
      </c>
      <c r="O31" s="42">
        <f t="shared" ca="1" si="5"/>
        <v>30.89</v>
      </c>
      <c r="P31" s="42">
        <f t="shared" ca="1" si="5"/>
        <v>27.36</v>
      </c>
      <c r="Q31" s="42">
        <f t="shared" ca="1" si="5"/>
        <v>33.97</v>
      </c>
      <c r="R31" s="42">
        <f t="shared" ca="1" si="5"/>
        <v>32.4</v>
      </c>
      <c r="S31" s="42">
        <f t="shared" ca="1" si="5"/>
        <v>28.47</v>
      </c>
      <c r="T31" s="42" t="str">
        <f t="shared" ca="1" si="5"/>
        <v>N/A</v>
      </c>
      <c r="U31" s="42" t="str">
        <f t="shared" ca="1" si="5"/>
        <v>N/A</v>
      </c>
      <c r="V31" s="42" t="str">
        <f t="shared" ca="1" si="5"/>
        <v>N/A</v>
      </c>
      <c r="W31" s="42">
        <f t="shared" ca="1" si="5"/>
        <v>32.299999999999997</v>
      </c>
      <c r="X31" s="42">
        <f t="shared" ca="1" si="5"/>
        <v>32.630000000000003</v>
      </c>
      <c r="Y31" s="42">
        <f t="shared" ca="1" si="5"/>
        <v>34.07</v>
      </c>
      <c r="Z31" s="42">
        <f t="shared" ca="1" si="5"/>
        <v>19.3</v>
      </c>
      <c r="AA31" s="42">
        <f t="shared" ca="1" si="6"/>
        <v>16.32</v>
      </c>
      <c r="AB31" s="42">
        <f t="shared" ca="1" si="6"/>
        <v>15.5</v>
      </c>
      <c r="AC31" s="42">
        <f t="shared" ca="1" si="6"/>
        <v>18.579999999999998</v>
      </c>
      <c r="AD31" s="42">
        <f t="shared" ca="1" si="6"/>
        <v>17.399999999999999</v>
      </c>
      <c r="AE31" s="42">
        <f t="shared" ca="1" si="6"/>
        <v>17.11</v>
      </c>
      <c r="AF31" s="42" t="str">
        <f t="shared" ca="1" si="6"/>
        <v>N/A</v>
      </c>
      <c r="AG31" s="42" t="str">
        <f t="shared" ca="1" si="6"/>
        <v>N/A</v>
      </c>
      <c r="AH31" s="42" t="str">
        <f t="shared" ca="1" si="6"/>
        <v>N/A</v>
      </c>
    </row>
    <row r="32" spans="1:35" ht="15.75" x14ac:dyDescent="0.25">
      <c r="A32" t="s">
        <v>5</v>
      </c>
      <c r="B32">
        <v>6</v>
      </c>
      <c r="C32">
        <v>35.75</v>
      </c>
      <c r="E32" s="31">
        <v>22</v>
      </c>
      <c r="F32">
        <f t="shared" ca="1" si="4"/>
        <v>27.343333333333334</v>
      </c>
      <c r="G32" s="41">
        <f t="shared" ca="1" si="1"/>
        <v>185.50035451283807</v>
      </c>
      <c r="H32" s="41">
        <f t="shared" ca="1" si="2"/>
        <v>371.00070902567614</v>
      </c>
      <c r="I32" s="41">
        <f t="shared" ca="1" si="3"/>
        <v>4.2967785810185018E-3</v>
      </c>
      <c r="J32" s="14" t="s">
        <v>19</v>
      </c>
      <c r="K32" s="42" t="str">
        <f t="shared" ca="1" si="5"/>
        <v>N/A</v>
      </c>
      <c r="L32" s="42" t="str">
        <f t="shared" ca="1" si="5"/>
        <v>N/A</v>
      </c>
      <c r="M32" s="42" t="str">
        <f t="shared" ca="1" si="5"/>
        <v>N/A</v>
      </c>
      <c r="N32" s="42">
        <f t="shared" ca="1" si="5"/>
        <v>31.69</v>
      </c>
      <c r="O32" s="42">
        <f t="shared" ca="1" si="5"/>
        <v>32</v>
      </c>
      <c r="P32" s="42">
        <f t="shared" ca="1" si="5"/>
        <v>26.62</v>
      </c>
      <c r="Q32" s="42">
        <f t="shared" ca="1" si="5"/>
        <v>31.36</v>
      </c>
      <c r="R32" s="42">
        <f t="shared" ca="1" si="5"/>
        <v>30.19</v>
      </c>
      <c r="S32" s="42">
        <f t="shared" ca="1" si="5"/>
        <v>27.76</v>
      </c>
      <c r="T32" s="42" t="str">
        <f t="shared" ca="1" si="5"/>
        <v>N/A</v>
      </c>
      <c r="U32" s="42" t="str">
        <f t="shared" ca="1" si="5"/>
        <v>N/A</v>
      </c>
      <c r="V32" s="42" t="str">
        <f t="shared" ca="1" si="5"/>
        <v>N/A</v>
      </c>
      <c r="W32" s="42">
        <f t="shared" ca="1" si="5"/>
        <v>21.13</v>
      </c>
      <c r="X32" s="42">
        <f t="shared" ca="1" si="5"/>
        <v>19.399999999999999</v>
      </c>
      <c r="Y32" s="42">
        <f t="shared" ca="1" si="5"/>
        <v>17.75</v>
      </c>
      <c r="Z32" s="42">
        <f t="shared" ca="1" si="5"/>
        <v>17.170000000000002</v>
      </c>
      <c r="AA32" s="42">
        <f t="shared" ca="1" si="6"/>
        <v>16.420000000000002</v>
      </c>
      <c r="AB32" s="42">
        <f t="shared" ca="1" si="6"/>
        <v>16.32</v>
      </c>
      <c r="AC32" s="42">
        <f t="shared" ca="1" si="6"/>
        <v>18.190000000000001</v>
      </c>
      <c r="AD32" s="42">
        <f t="shared" ca="1" si="6"/>
        <v>16.37</v>
      </c>
      <c r="AE32" s="42">
        <f t="shared" ca="1" si="6"/>
        <v>16.39</v>
      </c>
      <c r="AF32" s="42" t="str">
        <f t="shared" ca="1" si="6"/>
        <v>N/A</v>
      </c>
      <c r="AG32" s="42" t="str">
        <f t="shared" ca="1" si="6"/>
        <v>N/A</v>
      </c>
      <c r="AH32" s="42" t="str">
        <f t="shared" ca="1" si="6"/>
        <v>N/A</v>
      </c>
    </row>
    <row r="33" spans="1:34" ht="15.75" x14ac:dyDescent="0.25">
      <c r="A33" t="s">
        <v>5</v>
      </c>
      <c r="B33">
        <v>7</v>
      </c>
      <c r="C33">
        <v>34.33</v>
      </c>
      <c r="E33" s="30">
        <v>23</v>
      </c>
      <c r="F33">
        <f t="shared" ca="1" si="4"/>
        <v>33.363333333333337</v>
      </c>
      <c r="G33" s="41">
        <f t="shared" ca="1" si="1"/>
        <v>4.230484588746843</v>
      </c>
      <c r="H33" s="41">
        <f t="shared" ca="1" si="2"/>
        <v>8.4609691774936859</v>
      </c>
      <c r="I33" s="41">
        <f t="shared" ca="1" si="3"/>
        <v>7.819711844878497E-5</v>
      </c>
      <c r="J33" s="14" t="s">
        <v>20</v>
      </c>
      <c r="K33" s="42">
        <f t="shared" ca="1" si="5"/>
        <v>33.44</v>
      </c>
      <c r="L33" s="42">
        <f t="shared" ca="1" si="5"/>
        <v>32.29</v>
      </c>
      <c r="M33" s="42">
        <f t="shared" ca="1" si="5"/>
        <v>29.27</v>
      </c>
      <c r="N33" s="42" t="str">
        <f t="shared" ca="1" si="5"/>
        <v>N/A</v>
      </c>
      <c r="O33" s="42" t="str">
        <f t="shared" ca="1" si="5"/>
        <v>N/A</v>
      </c>
      <c r="P33" s="42">
        <f t="shared" ca="1" si="5"/>
        <v>30</v>
      </c>
      <c r="Q33" s="42">
        <f t="shared" ca="1" si="5"/>
        <v>32.729999999999997</v>
      </c>
      <c r="R33" s="42">
        <f t="shared" ca="1" si="5"/>
        <v>30.42</v>
      </c>
      <c r="S33" s="42">
        <f t="shared" ca="1" si="5"/>
        <v>26.79</v>
      </c>
      <c r="T33" s="42" t="str">
        <f t="shared" ca="1" si="5"/>
        <v>N/A</v>
      </c>
      <c r="U33" s="42" t="str">
        <f t="shared" ca="1" si="5"/>
        <v>N/A</v>
      </c>
      <c r="V33" s="42" t="str">
        <f t="shared" ca="1" si="5"/>
        <v>N/A</v>
      </c>
      <c r="W33" s="42">
        <f t="shared" ca="1" si="5"/>
        <v>21.09</v>
      </c>
      <c r="X33" s="42">
        <f t="shared" ca="1" si="5"/>
        <v>18.66</v>
      </c>
      <c r="Y33" s="42">
        <f t="shared" ca="1" si="5"/>
        <v>17.61</v>
      </c>
      <c r="Z33" s="42">
        <f t="shared" ca="1" si="5"/>
        <v>18.399999999999999</v>
      </c>
      <c r="AA33" s="42">
        <f t="shared" ca="1" si="6"/>
        <v>17.27</v>
      </c>
      <c r="AB33" s="42">
        <f t="shared" ca="1" si="6"/>
        <v>16.64</v>
      </c>
      <c r="AC33" s="42">
        <f t="shared" ca="1" si="6"/>
        <v>17.07</v>
      </c>
      <c r="AD33" s="42">
        <f t="shared" ca="1" si="6"/>
        <v>15.08</v>
      </c>
      <c r="AE33" s="42">
        <f t="shared" ca="1" si="6"/>
        <v>14.57</v>
      </c>
      <c r="AF33" s="42" t="str">
        <f t="shared" ca="1" si="6"/>
        <v>N/A</v>
      </c>
      <c r="AG33" s="42" t="str">
        <f t="shared" ca="1" si="6"/>
        <v>N/A</v>
      </c>
      <c r="AH33" s="42" t="str">
        <f t="shared" ca="1" si="6"/>
        <v>N/A</v>
      </c>
    </row>
    <row r="34" spans="1:34" ht="15.75" x14ac:dyDescent="0.25">
      <c r="A34" t="s">
        <v>5</v>
      </c>
      <c r="B34">
        <v>8</v>
      </c>
      <c r="C34">
        <v>33.11</v>
      </c>
      <c r="E34" s="31">
        <v>24</v>
      </c>
      <c r="F34">
        <f t="shared" ca="1" si="4"/>
        <v>25.283333333333331</v>
      </c>
      <c r="G34" s="41">
        <f t="shared" ca="1" si="1"/>
        <v>676.40937174845362</v>
      </c>
      <c r="H34" s="41">
        <f t="shared" ca="1" si="2"/>
        <v>1352.8187434969072</v>
      </c>
      <c r="I34" s="41">
        <f t="shared" ca="1" si="3"/>
        <v>1.9361312609490807E-2</v>
      </c>
      <c r="J34" s="14" t="s">
        <v>21</v>
      </c>
      <c r="K34" s="42" t="str">
        <f t="shared" ca="1" si="5"/>
        <v>N/A</v>
      </c>
      <c r="L34" s="42" t="str">
        <f t="shared" ca="1" si="5"/>
        <v>N/A</v>
      </c>
      <c r="M34" s="42">
        <f t="shared" ca="1" si="5"/>
        <v>35.54</v>
      </c>
      <c r="N34" s="42" t="str">
        <f t="shared" ca="1" si="5"/>
        <v>N/A</v>
      </c>
      <c r="O34" s="42" t="str">
        <f t="shared" ca="1" si="5"/>
        <v>N/A</v>
      </c>
      <c r="P34" s="42">
        <f t="shared" ca="1" si="5"/>
        <v>34.18</v>
      </c>
      <c r="Q34" s="42" t="str">
        <f t="shared" ca="1" si="5"/>
        <v>N/A</v>
      </c>
      <c r="R34" s="42">
        <f t="shared" ca="1" si="5"/>
        <v>37.86</v>
      </c>
      <c r="S34" s="42">
        <f t="shared" ca="1" si="5"/>
        <v>34.020000000000003</v>
      </c>
      <c r="T34" s="42" t="str">
        <f t="shared" ca="1" si="5"/>
        <v>N/A</v>
      </c>
      <c r="U34" s="42" t="str">
        <f t="shared" ca="1" si="5"/>
        <v>N/A</v>
      </c>
      <c r="V34" s="42" t="str">
        <f t="shared" ca="1" si="5"/>
        <v>N/A</v>
      </c>
      <c r="W34" s="42">
        <f t="shared" ca="1" si="5"/>
        <v>24.65</v>
      </c>
      <c r="X34" s="42">
        <f t="shared" ca="1" si="5"/>
        <v>21.67</v>
      </c>
      <c r="Y34" s="42">
        <f t="shared" ca="1" si="5"/>
        <v>21.07</v>
      </c>
      <c r="Z34" s="42">
        <f t="shared" ca="1" si="5"/>
        <v>20.68</v>
      </c>
      <c r="AA34" s="42">
        <f t="shared" ca="1" si="6"/>
        <v>18.91</v>
      </c>
      <c r="AB34" s="42">
        <f t="shared" ca="1" si="6"/>
        <v>18.7</v>
      </c>
      <c r="AC34" s="42">
        <f t="shared" ca="1" si="6"/>
        <v>21.72</v>
      </c>
      <c r="AD34" s="42">
        <f t="shared" ca="1" si="6"/>
        <v>19.440000000000001</v>
      </c>
      <c r="AE34" s="42">
        <f t="shared" ca="1" si="6"/>
        <v>19.149999999999999</v>
      </c>
      <c r="AF34" s="42" t="str">
        <f t="shared" ca="1" si="6"/>
        <v>N/A</v>
      </c>
      <c r="AG34" s="42" t="str">
        <f t="shared" ca="1" si="6"/>
        <v>N/A</v>
      </c>
      <c r="AH34" s="42" t="str">
        <f t="shared" ca="1" si="6"/>
        <v>N/A</v>
      </c>
    </row>
    <row r="35" spans="1:34" ht="15.75" x14ac:dyDescent="0.25">
      <c r="A35" t="s">
        <v>5</v>
      </c>
      <c r="B35">
        <v>9</v>
      </c>
      <c r="C35">
        <v>29.72</v>
      </c>
      <c r="E35" s="31">
        <v>25</v>
      </c>
      <c r="F35">
        <f ca="1">IF(AVERAGE(Q24:S24)&lt;$M$22,AVERAGE(Q24:S24),"NA")</f>
        <v>27.356666666666666</v>
      </c>
      <c r="G35" s="41">
        <f t="shared" ca="1" si="1"/>
        <v>183.95350962739684</v>
      </c>
      <c r="H35" s="41">
        <f t="shared" ca="1" si="2"/>
        <v>367.90701925479368</v>
      </c>
      <c r="I35" s="41">
        <f t="shared" ca="1" si="3"/>
        <v>3.1707023325560236E-3</v>
      </c>
      <c r="J35" s="14" t="s">
        <v>22</v>
      </c>
      <c r="K35" s="42">
        <f t="shared" ca="1" si="5"/>
        <v>33.409999999999997</v>
      </c>
      <c r="L35" s="42">
        <f t="shared" ca="1" si="5"/>
        <v>30.96</v>
      </c>
      <c r="M35" s="42">
        <f t="shared" ca="1" si="5"/>
        <v>26.5</v>
      </c>
      <c r="N35" s="42" t="str">
        <f t="shared" ca="1" si="5"/>
        <v>N/A</v>
      </c>
      <c r="O35" s="42">
        <f t="shared" ca="1" si="5"/>
        <v>36.15</v>
      </c>
      <c r="P35" s="42">
        <f t="shared" ca="1" si="5"/>
        <v>34.979999999999997</v>
      </c>
      <c r="Q35" s="42">
        <f t="shared" ca="1" si="5"/>
        <v>33.799999999999997</v>
      </c>
      <c r="R35" s="42">
        <f t="shared" ca="1" si="5"/>
        <v>31.28</v>
      </c>
      <c r="S35" s="42">
        <f t="shared" ca="1" si="5"/>
        <v>27.35</v>
      </c>
      <c r="T35" s="42" t="str">
        <f t="shared" ca="1" si="5"/>
        <v>N/A</v>
      </c>
      <c r="U35" s="42" t="str">
        <f t="shared" ca="1" si="5"/>
        <v>N/A</v>
      </c>
      <c r="V35" s="42" t="str">
        <f t="shared" ca="1" si="5"/>
        <v>N/A</v>
      </c>
      <c r="W35" s="42">
        <f t="shared" ca="1" si="5"/>
        <v>21.11</v>
      </c>
      <c r="X35" s="42">
        <f t="shared" ca="1" si="5"/>
        <v>18.09</v>
      </c>
      <c r="Y35" s="42">
        <f t="shared" ca="1" si="5"/>
        <v>17.809999999999999</v>
      </c>
      <c r="Z35" s="42">
        <f t="shared" ca="1" si="5"/>
        <v>19.78</v>
      </c>
      <c r="AA35" s="42">
        <f t="shared" ca="1" si="6"/>
        <v>17.600000000000001</v>
      </c>
      <c r="AB35" s="42">
        <f t="shared" ca="1" si="6"/>
        <v>16.829999999999998</v>
      </c>
      <c r="AC35" s="42">
        <f t="shared" ca="1" si="6"/>
        <v>19.079999999999998</v>
      </c>
      <c r="AD35" s="42">
        <f t="shared" ca="1" si="6"/>
        <v>16.760000000000002</v>
      </c>
      <c r="AE35" s="42">
        <f t="shared" ca="1" si="6"/>
        <v>15.44</v>
      </c>
      <c r="AF35" s="42" t="str">
        <f t="shared" ca="1" si="6"/>
        <v>N/A</v>
      </c>
      <c r="AG35" s="42" t="str">
        <f t="shared" ca="1" si="6"/>
        <v>N/A</v>
      </c>
      <c r="AH35" s="42" t="str">
        <f t="shared" ca="1" si="6"/>
        <v>N/A</v>
      </c>
    </row>
    <row r="36" spans="1:34" ht="15.75" x14ac:dyDescent="0.25">
      <c r="A36" t="s">
        <v>5</v>
      </c>
      <c r="B36">
        <v>10</v>
      </c>
      <c r="C36" t="s">
        <v>58</v>
      </c>
      <c r="E36" s="31">
        <v>26</v>
      </c>
      <c r="F36">
        <f t="shared" ref="F36:F50" ca="1" si="7">IF(AVERAGE(Q25:S25)&lt;$M$22,AVERAGE(Q25:S25),"NA")</f>
        <v>32.386666666666663</v>
      </c>
      <c r="G36" s="41">
        <f t="shared" ca="1" si="1"/>
        <v>7.8122456351333431</v>
      </c>
      <c r="H36" s="41">
        <f t="shared" ca="1" si="2"/>
        <v>15.624491270266686</v>
      </c>
      <c r="I36" s="41">
        <f t="shared" ca="1" si="3"/>
        <v>3.1400103961003656E-4</v>
      </c>
      <c r="J36" s="14" t="s">
        <v>23</v>
      </c>
      <c r="K36" s="42" t="str">
        <f t="shared" ca="1" si="5"/>
        <v>N/A</v>
      </c>
      <c r="L36" s="42" t="str">
        <f t="shared" ca="1" si="5"/>
        <v>N/A</v>
      </c>
      <c r="M36" s="42" t="str">
        <f t="shared" ca="1" si="5"/>
        <v>N/A</v>
      </c>
      <c r="N36" s="42">
        <f t="shared" ca="1" si="5"/>
        <v>34.590000000000003</v>
      </c>
      <c r="O36" s="42">
        <f t="shared" ca="1" si="5"/>
        <v>33.11</v>
      </c>
      <c r="P36" s="42">
        <f t="shared" ca="1" si="5"/>
        <v>28.43</v>
      </c>
      <c r="Q36" s="42">
        <f t="shared" ca="1" si="5"/>
        <v>30.56</v>
      </c>
      <c r="R36" s="42">
        <f t="shared" ca="1" si="5"/>
        <v>28.82</v>
      </c>
      <c r="S36" s="42">
        <f t="shared" ca="1" si="5"/>
        <v>25.16</v>
      </c>
      <c r="T36" s="42" t="str">
        <f t="shared" ca="1" si="5"/>
        <v>N/A</v>
      </c>
      <c r="U36" s="42" t="str">
        <f t="shared" ca="1" si="5"/>
        <v>N/A</v>
      </c>
      <c r="V36" s="42" t="str">
        <f t="shared" ca="1" si="5"/>
        <v>N/A</v>
      </c>
      <c r="W36" s="42">
        <f t="shared" ca="1" si="5"/>
        <v>21.11</v>
      </c>
      <c r="X36" s="42">
        <f t="shared" ca="1" si="5"/>
        <v>18.5</v>
      </c>
      <c r="Y36" s="42">
        <f t="shared" ca="1" si="5"/>
        <v>17.41</v>
      </c>
      <c r="Z36" s="42">
        <f t="shared" ca="1" si="5"/>
        <v>19.3</v>
      </c>
      <c r="AA36" s="42">
        <f t="shared" ca="1" si="6"/>
        <v>16.5</v>
      </c>
      <c r="AB36" s="42">
        <f t="shared" ca="1" si="6"/>
        <v>15.93</v>
      </c>
      <c r="AC36" s="42">
        <f t="shared" ca="1" si="6"/>
        <v>18.66</v>
      </c>
      <c r="AD36" s="42">
        <f t="shared" ca="1" si="6"/>
        <v>15.58</v>
      </c>
      <c r="AE36" s="42">
        <f t="shared" ca="1" si="6"/>
        <v>14.33</v>
      </c>
      <c r="AF36" s="42" t="str">
        <f t="shared" ca="1" si="6"/>
        <v>N/A</v>
      </c>
      <c r="AG36" s="42" t="str">
        <f t="shared" ca="1" si="6"/>
        <v>N/A</v>
      </c>
      <c r="AH36" s="42" t="str">
        <f t="shared" ca="1" si="6"/>
        <v>N/A</v>
      </c>
    </row>
    <row r="37" spans="1:34" ht="15.75" x14ac:dyDescent="0.25">
      <c r="A37" t="s">
        <v>5</v>
      </c>
      <c r="B37">
        <v>11</v>
      </c>
      <c r="C37" t="s">
        <v>58</v>
      </c>
      <c r="E37" s="31">
        <v>27</v>
      </c>
      <c r="F37">
        <f t="shared" ca="1" si="7"/>
        <v>27.47666666666667</v>
      </c>
      <c r="G37" s="41">
        <f t="shared" ca="1" si="1"/>
        <v>170.59963024206269</v>
      </c>
      <c r="H37" s="41">
        <f t="shared" ca="1" si="2"/>
        <v>341.19926048412538</v>
      </c>
      <c r="I37" s="41">
        <f t="shared" ca="1" si="3"/>
        <v>3.9358799676301537E-3</v>
      </c>
      <c r="J37" s="14" t="s">
        <v>24</v>
      </c>
      <c r="K37" s="42">
        <f t="shared" ca="1" si="5"/>
        <v>34.03</v>
      </c>
      <c r="L37" s="42">
        <f t="shared" ca="1" si="5"/>
        <v>32</v>
      </c>
      <c r="M37" s="42">
        <f t="shared" ca="1" si="5"/>
        <v>26.8</v>
      </c>
      <c r="N37" s="42">
        <f t="shared" ca="1" si="5"/>
        <v>29.28</v>
      </c>
      <c r="O37" s="42">
        <f t="shared" ca="1" si="5"/>
        <v>28.21</v>
      </c>
      <c r="P37" s="42">
        <f t="shared" ca="1" si="5"/>
        <v>24.54</v>
      </c>
      <c r="Q37" s="42">
        <f t="shared" ca="1" si="5"/>
        <v>37</v>
      </c>
      <c r="R37" s="42">
        <f t="shared" ca="1" si="5"/>
        <v>33.81</v>
      </c>
      <c r="S37" s="42">
        <f t="shared" ca="1" si="5"/>
        <v>30.96</v>
      </c>
      <c r="T37" s="42" t="str">
        <f t="shared" ca="1" si="5"/>
        <v>N/A</v>
      </c>
      <c r="U37" s="42" t="str">
        <f t="shared" ca="1" si="5"/>
        <v>N/A</v>
      </c>
      <c r="V37" s="42" t="str">
        <f t="shared" ca="1" si="5"/>
        <v>N/A</v>
      </c>
      <c r="W37" s="42">
        <f t="shared" ca="1" si="5"/>
        <v>21.58</v>
      </c>
      <c r="X37" s="42">
        <f t="shared" ca="1" si="5"/>
        <v>19.25</v>
      </c>
      <c r="Y37" s="42">
        <f t="shared" ca="1" si="5"/>
        <v>18</v>
      </c>
      <c r="Z37" s="42">
        <f t="shared" ca="1" si="5"/>
        <v>18.059999999999999</v>
      </c>
      <c r="AA37" s="42">
        <f t="shared" ca="1" si="6"/>
        <v>15.6</v>
      </c>
      <c r="AB37" s="42">
        <f t="shared" ca="1" si="6"/>
        <v>14.51</v>
      </c>
      <c r="AC37" s="42">
        <f t="shared" ca="1" si="6"/>
        <v>21.7</v>
      </c>
      <c r="AD37" s="42">
        <f t="shared" ca="1" si="6"/>
        <v>19.68</v>
      </c>
      <c r="AE37" s="42">
        <f t="shared" ca="1" si="6"/>
        <v>18.48</v>
      </c>
      <c r="AF37" s="42" t="str">
        <f t="shared" ca="1" si="6"/>
        <v>N/A</v>
      </c>
      <c r="AG37" s="42" t="str">
        <f t="shared" ca="1" si="6"/>
        <v>N/A</v>
      </c>
      <c r="AH37" s="42" t="str">
        <f t="shared" ca="1" si="6"/>
        <v>N/A</v>
      </c>
    </row>
    <row r="38" spans="1:34" ht="15.75" x14ac:dyDescent="0.25">
      <c r="A38" t="s">
        <v>5</v>
      </c>
      <c r="B38">
        <v>12</v>
      </c>
      <c r="C38" t="s">
        <v>58</v>
      </c>
      <c r="E38" s="31">
        <v>28</v>
      </c>
      <c r="F38">
        <f t="shared" ca="1" si="7"/>
        <v>28.906666666666666</v>
      </c>
      <c r="G38" s="41">
        <f t="shared" ca="1" si="1"/>
        <v>69.493738263650769</v>
      </c>
      <c r="H38" s="41">
        <f t="shared" ca="1" si="2"/>
        <v>138.98747652730154</v>
      </c>
      <c r="I38" s="41">
        <f t="shared" ca="1" si="3"/>
        <v>1.5559688677598421E-3</v>
      </c>
      <c r="J38" s="14" t="s">
        <v>25</v>
      </c>
      <c r="K38" s="42" t="str">
        <f t="shared" ca="1" si="5"/>
        <v>N/A</v>
      </c>
      <c r="L38" s="42" t="str">
        <f t="shared" ca="1" si="5"/>
        <v>N/A</v>
      </c>
      <c r="M38" s="42">
        <f t="shared" ca="1" si="5"/>
        <v>31.74</v>
      </c>
      <c r="N38" s="42">
        <f t="shared" ca="1" si="5"/>
        <v>35.11</v>
      </c>
      <c r="O38" s="42">
        <f t="shared" ca="1" si="5"/>
        <v>34.94</v>
      </c>
      <c r="P38" s="42">
        <f t="shared" ca="1" si="5"/>
        <v>30.04</v>
      </c>
      <c r="Q38" s="42">
        <f t="shared" ca="1" si="5"/>
        <v>30.14</v>
      </c>
      <c r="R38" s="42">
        <f t="shared" ca="1" si="5"/>
        <v>28.26</v>
      </c>
      <c r="S38" s="42">
        <f t="shared" ca="1" si="5"/>
        <v>24.61</v>
      </c>
      <c r="T38" s="42" t="str">
        <f t="shared" ca="1" si="5"/>
        <v>N/A</v>
      </c>
      <c r="U38" s="42" t="str">
        <f t="shared" ca="1" si="5"/>
        <v>N/A</v>
      </c>
      <c r="V38" s="42" t="str">
        <f t="shared" ca="1" si="5"/>
        <v>N/A</v>
      </c>
      <c r="W38" s="42">
        <f t="shared" ca="1" si="5"/>
        <v>20.52</v>
      </c>
      <c r="X38" s="42">
        <f t="shared" ca="1" si="5"/>
        <v>18.11</v>
      </c>
      <c r="Y38" s="42">
        <f t="shared" ca="1" si="5"/>
        <v>16.670000000000002</v>
      </c>
      <c r="Z38" s="42">
        <f t="shared" ca="1" si="5"/>
        <v>17.12</v>
      </c>
      <c r="AA38" s="42">
        <f t="shared" ca="1" si="6"/>
        <v>15.03</v>
      </c>
      <c r="AB38" s="42">
        <f t="shared" ca="1" si="6"/>
        <v>14.89</v>
      </c>
      <c r="AC38" s="42">
        <f t="shared" ca="1" si="6"/>
        <v>20.05</v>
      </c>
      <c r="AD38" s="42">
        <f t="shared" ca="1" si="6"/>
        <v>17.73</v>
      </c>
      <c r="AE38" s="42">
        <f t="shared" ca="1" si="6"/>
        <v>16.77</v>
      </c>
      <c r="AF38" s="42" t="str">
        <f t="shared" ca="1" si="6"/>
        <v>N/A</v>
      </c>
      <c r="AG38" s="42" t="str">
        <f t="shared" ca="1" si="6"/>
        <v>N/A</v>
      </c>
      <c r="AH38" s="42" t="str">
        <f t="shared" ca="1" si="6"/>
        <v>N/A</v>
      </c>
    </row>
    <row r="39" spans="1:34" ht="16.5" thickBot="1" x14ac:dyDescent="0.3">
      <c r="A39" t="s">
        <v>5</v>
      </c>
      <c r="B39">
        <v>13</v>
      </c>
      <c r="C39">
        <v>17.77</v>
      </c>
      <c r="E39" s="31">
        <v>29</v>
      </c>
      <c r="F39">
        <f t="shared" ca="1" si="7"/>
        <v>32.323333333333331</v>
      </c>
      <c r="G39" s="41">
        <f t="shared" ca="1" si="1"/>
        <v>8.129242009471163</v>
      </c>
      <c r="H39" s="41">
        <f t="shared" ca="1" si="2"/>
        <v>16.258484018942326</v>
      </c>
      <c r="I39" s="41">
        <f t="shared" ca="1" si="3"/>
        <v>2.2091597088444009E-4</v>
      </c>
      <c r="J39" s="17" t="s">
        <v>26</v>
      </c>
      <c r="K39" s="42" t="str">
        <f t="shared" ca="1" si="5"/>
        <v>N/A</v>
      </c>
      <c r="L39" s="42">
        <f t="shared" ca="1" si="5"/>
        <v>34.6</v>
      </c>
      <c r="M39" s="42">
        <f t="shared" ca="1" si="5"/>
        <v>29.59</v>
      </c>
      <c r="N39" s="42">
        <f t="shared" ca="1" si="5"/>
        <v>27.67</v>
      </c>
      <c r="O39" s="42">
        <f t="shared" ca="1" si="5"/>
        <v>26.1</v>
      </c>
      <c r="P39" s="42">
        <f t="shared" ca="1" si="5"/>
        <v>22.08</v>
      </c>
      <c r="Q39" s="42">
        <f t="shared" ca="1" si="5"/>
        <v>33.67</v>
      </c>
      <c r="R39" s="42">
        <f t="shared" ca="1" si="5"/>
        <v>33.36</v>
      </c>
      <c r="S39" s="42">
        <f t="shared" ca="1" si="5"/>
        <v>30.26</v>
      </c>
      <c r="T39" s="42" t="str">
        <f t="shared" ca="1" si="5"/>
        <v>N/A</v>
      </c>
      <c r="U39" s="42" t="str">
        <f t="shared" ca="1" si="5"/>
        <v>N/A</v>
      </c>
      <c r="V39" s="42" t="str">
        <f t="shared" ca="1" si="5"/>
        <v>N/A</v>
      </c>
      <c r="W39" s="42">
        <f t="shared" ca="1" si="5"/>
        <v>21.63</v>
      </c>
      <c r="X39" s="42">
        <f t="shared" ca="1" si="5"/>
        <v>18.78</v>
      </c>
      <c r="Y39" s="42">
        <f t="shared" ca="1" si="5"/>
        <v>17.39</v>
      </c>
      <c r="Z39" s="42">
        <f t="shared" ref="Z39:AH39" ca="1" si="8">OFFSET($C$3:$C$386,COLUMN()-COLUMN($K$24)+((ROW()-ROW($K$24))*(ROWS($C$3:$C$386)/16)),0,1,1)</f>
        <v>18.170000000000002</v>
      </c>
      <c r="AA39" s="42">
        <f t="shared" ca="1" si="8"/>
        <v>15.59</v>
      </c>
      <c r="AB39" s="42">
        <f t="shared" ca="1" si="8"/>
        <v>15.47</v>
      </c>
      <c r="AC39" s="42">
        <f t="shared" ca="1" si="8"/>
        <v>19.66</v>
      </c>
      <c r="AD39" s="42">
        <f t="shared" ca="1" si="8"/>
        <v>17.54</v>
      </c>
      <c r="AE39" s="42">
        <f t="shared" ca="1" si="8"/>
        <v>17.53</v>
      </c>
      <c r="AF39" s="42" t="str">
        <f t="shared" ca="1" si="8"/>
        <v>N/A</v>
      </c>
      <c r="AG39" s="42" t="str">
        <f t="shared" ca="1" si="8"/>
        <v>N/A</v>
      </c>
      <c r="AH39" s="42" t="str">
        <f t="shared" ca="1" si="8"/>
        <v>N/A</v>
      </c>
    </row>
    <row r="40" spans="1:34" x14ac:dyDescent="0.25">
      <c r="A40" t="s">
        <v>5</v>
      </c>
      <c r="B40">
        <v>14</v>
      </c>
      <c r="C40">
        <v>16.97</v>
      </c>
      <c r="E40" s="31">
        <v>30</v>
      </c>
      <c r="F40">
        <f t="shared" ca="1" si="7"/>
        <v>26.053333333333331</v>
      </c>
      <c r="G40" s="41">
        <f t="shared" ca="1" si="1"/>
        <v>417.05387806899779</v>
      </c>
      <c r="H40" s="41">
        <f t="shared" ca="1" si="2"/>
        <v>834.10775613799558</v>
      </c>
      <c r="I40" s="41">
        <f t="shared" ca="1" si="3"/>
        <v>1.4005421235967543E-2</v>
      </c>
    </row>
    <row r="41" spans="1:34" x14ac:dyDescent="0.25">
      <c r="A41" t="s">
        <v>5</v>
      </c>
      <c r="B41">
        <v>15</v>
      </c>
      <c r="C41">
        <v>16.03</v>
      </c>
      <c r="E41" s="31">
        <v>31</v>
      </c>
      <c r="F41">
        <f t="shared" ca="1" si="7"/>
        <v>30.27</v>
      </c>
      <c r="G41" s="41">
        <f t="shared" ca="1" si="1"/>
        <v>29.518656827319745</v>
      </c>
      <c r="H41" s="41">
        <f t="shared" ca="1" si="2"/>
        <v>59.03731365463949</v>
      </c>
      <c r="I41" s="41">
        <f t="shared" ca="1" si="3"/>
        <v>6.5175020054601934E-4</v>
      </c>
    </row>
    <row r="42" spans="1:34" ht="15.75" thickBot="1" x14ac:dyDescent="0.3">
      <c r="A42" t="s">
        <v>5</v>
      </c>
      <c r="B42">
        <v>16</v>
      </c>
      <c r="C42">
        <v>21.33</v>
      </c>
      <c r="E42" s="31">
        <v>32</v>
      </c>
      <c r="F42">
        <f t="shared" ca="1" si="7"/>
        <v>31.613333333333333</v>
      </c>
      <c r="G42" s="41">
        <f t="shared" ca="1" si="1"/>
        <v>12.697040613803187</v>
      </c>
      <c r="H42" s="41">
        <f t="shared" ca="1" si="2"/>
        <v>25.394081227606375</v>
      </c>
      <c r="I42" s="41">
        <f t="shared" ca="1" si="3"/>
        <v>7.8556214467094575E-4</v>
      </c>
    </row>
    <row r="43" spans="1:34" x14ac:dyDescent="0.25">
      <c r="A43" t="s">
        <v>5</v>
      </c>
      <c r="B43">
        <v>17</v>
      </c>
      <c r="C43">
        <v>19.12</v>
      </c>
      <c r="E43" s="31">
        <v>33</v>
      </c>
      <c r="F43">
        <f t="shared" ca="1" si="7"/>
        <v>29.77</v>
      </c>
      <c r="G43" s="41">
        <f t="shared" ca="1" si="1"/>
        <v>40.408391303125008</v>
      </c>
      <c r="H43" s="41">
        <f t="shared" ca="1" si="2"/>
        <v>80.816782606250015</v>
      </c>
      <c r="I43" s="41">
        <f t="shared" ca="1" si="3"/>
        <v>1.6306517758796798E-3</v>
      </c>
      <c r="J43" s="46" t="s">
        <v>60</v>
      </c>
      <c r="K43" s="47"/>
      <c r="L43" s="47"/>
      <c r="M43" s="48"/>
      <c r="P43" s="46" t="s">
        <v>61</v>
      </c>
      <c r="Q43" s="47"/>
      <c r="R43" s="47"/>
      <c r="S43" s="48"/>
    </row>
    <row r="44" spans="1:34" x14ac:dyDescent="0.25">
      <c r="A44" t="s">
        <v>5</v>
      </c>
      <c r="B44">
        <v>18</v>
      </c>
      <c r="C44">
        <v>18.940000000000001</v>
      </c>
      <c r="E44" s="31">
        <v>34</v>
      </c>
      <c r="F44">
        <f t="shared" ca="1" si="7"/>
        <v>29.98</v>
      </c>
      <c r="G44" s="41">
        <f t="shared" ca="1" si="1"/>
        <v>35.415556800482278</v>
      </c>
      <c r="H44" s="41">
        <f t="shared" ca="1" si="2"/>
        <v>70.831113600964557</v>
      </c>
      <c r="I44" s="41">
        <f t="shared" ca="1" si="3"/>
        <v>6.1410576484549281E-4</v>
      </c>
      <c r="J44" s="49"/>
      <c r="K44" t="s">
        <v>62</v>
      </c>
      <c r="L44" t="s">
        <v>63</v>
      </c>
      <c r="M44" t="s">
        <v>64</v>
      </c>
      <c r="N44" t="s">
        <v>65</v>
      </c>
      <c r="P44" s="49" t="s">
        <v>62</v>
      </c>
      <c r="Q44" t="s">
        <v>56</v>
      </c>
      <c r="R44" t="s">
        <v>64</v>
      </c>
      <c r="S44" s="50" t="s">
        <v>65</v>
      </c>
    </row>
    <row r="45" spans="1:34" x14ac:dyDescent="0.25">
      <c r="A45" t="s">
        <v>5</v>
      </c>
      <c r="B45">
        <v>19</v>
      </c>
      <c r="C45">
        <v>18.07</v>
      </c>
      <c r="E45" s="31">
        <v>35</v>
      </c>
      <c r="F45">
        <f t="shared" ca="1" si="7"/>
        <v>35.94</v>
      </c>
      <c r="G45" s="41">
        <f t="shared" ca="1" si="1"/>
        <v>0.83869575286382536</v>
      </c>
      <c r="H45" s="41">
        <f t="shared" ca="1" si="2"/>
        <v>1.6773915057276507</v>
      </c>
      <c r="I45" s="41">
        <f t="shared" ca="1" si="3"/>
        <v>2.1939484945949269E-4</v>
      </c>
      <c r="J45" s="49"/>
      <c r="K45">
        <v>-2</v>
      </c>
      <c r="L45" s="41">
        <v>331891.39188752888</v>
      </c>
      <c r="M45" s="50">
        <f>LOG10(L45)</f>
        <v>5.5209959884609487</v>
      </c>
      <c r="N45">
        <f ca="1">AVERAGE(K24:M24)</f>
        <v>15.266666666666666</v>
      </c>
      <c r="P45" s="49">
        <v>-2</v>
      </c>
      <c r="Q45" s="41">
        <v>331891.39188752888</v>
      </c>
      <c r="R45" s="50">
        <f>LOG10(Q45)</f>
        <v>5.5209959884609487</v>
      </c>
      <c r="S45" s="51">
        <f ca="1">AVERAGE(W24:Y24)</f>
        <v>12.476666666666667</v>
      </c>
    </row>
    <row r="46" spans="1:34" x14ac:dyDescent="0.25">
      <c r="A46" t="s">
        <v>5</v>
      </c>
      <c r="B46">
        <v>20</v>
      </c>
      <c r="C46">
        <v>16.62</v>
      </c>
      <c r="E46" s="31">
        <v>36</v>
      </c>
      <c r="F46">
        <f t="shared" ca="1" si="7"/>
        <v>30.810000000000002</v>
      </c>
      <c r="G46" s="41">
        <f t="shared" ca="1" si="1"/>
        <v>21.028661277983474</v>
      </c>
      <c r="H46" s="41">
        <f t="shared" ca="1" si="2"/>
        <v>42.057322555966948</v>
      </c>
      <c r="I46" s="41">
        <f t="shared" ca="1" si="3"/>
        <v>9.0640034022606989E-4</v>
      </c>
      <c r="J46" s="49"/>
      <c r="K46">
        <v>-3</v>
      </c>
      <c r="L46" s="41">
        <v>29778.031738021138</v>
      </c>
      <c r="M46" s="50">
        <f t="shared" ref="M46:M51" si="9">LOG10(L46)</f>
        <v>4.4738959884609493</v>
      </c>
      <c r="N46">
        <f t="shared" ref="N46:N48" ca="1" si="10">AVERAGE(K25:M25)</f>
        <v>19.286666666666665</v>
      </c>
      <c r="P46" s="49">
        <v>-3</v>
      </c>
      <c r="Q46" s="41">
        <v>29778.031738021138</v>
      </c>
      <c r="R46" s="50">
        <f t="shared" ref="R46:R50" si="11">LOG10(Q46)</f>
        <v>4.4738959884609493</v>
      </c>
      <c r="S46" s="51">
        <f t="shared" ref="S46" ca="1" si="12">AVERAGE(W25:Y25)</f>
        <v>16.923333333333332</v>
      </c>
    </row>
    <row r="47" spans="1:34" x14ac:dyDescent="0.25">
      <c r="A47" t="s">
        <v>5</v>
      </c>
      <c r="B47">
        <v>21</v>
      </c>
      <c r="C47">
        <v>16.239999999999998</v>
      </c>
      <c r="E47" s="31">
        <v>37</v>
      </c>
      <c r="F47">
        <f t="shared" ca="1" si="7"/>
        <v>28.179999999999996</v>
      </c>
      <c r="G47" s="41">
        <f t="shared" ca="1" si="1"/>
        <v>109.6841723449372</v>
      </c>
      <c r="H47" s="41">
        <f t="shared" ca="1" si="2"/>
        <v>219.36834468987439</v>
      </c>
      <c r="I47" s="41">
        <f t="shared" ca="1" si="3"/>
        <v>2.7518934104621127E-3</v>
      </c>
      <c r="J47" s="49"/>
      <c r="K47">
        <v>-4</v>
      </c>
      <c r="L47" s="41">
        <v>2671.7510482799416</v>
      </c>
      <c r="M47" s="50">
        <f t="shared" si="9"/>
        <v>3.4267959884609489</v>
      </c>
      <c r="N47">
        <f ca="1">AVERAGE(K26:M26)</f>
        <v>23.210000000000004</v>
      </c>
      <c r="P47" s="49">
        <v>-4</v>
      </c>
      <c r="Q47" s="41">
        <v>2671.7510482799416</v>
      </c>
      <c r="R47" s="50">
        <f t="shared" si="11"/>
        <v>3.4267959884609489</v>
      </c>
      <c r="S47" s="51">
        <f ca="1">AVERAGE(W26:Y26)</f>
        <v>20.616666666666664</v>
      </c>
    </row>
    <row r="48" spans="1:34" x14ac:dyDescent="0.25">
      <c r="A48" t="s">
        <v>5</v>
      </c>
      <c r="B48">
        <v>22</v>
      </c>
      <c r="C48" t="s">
        <v>58</v>
      </c>
      <c r="E48" s="31">
        <v>38</v>
      </c>
      <c r="F48">
        <f t="shared" ca="1" si="7"/>
        <v>33.923333333333339</v>
      </c>
      <c r="G48" s="41">
        <f t="shared" ca="1" si="1"/>
        <v>2.9761180375839089</v>
      </c>
      <c r="H48" s="41">
        <f t="shared" ca="1" si="2"/>
        <v>5.9522360751678178</v>
      </c>
      <c r="I48" s="41">
        <f t="shared" ca="1" si="3"/>
        <v>7.1161737585203081E-4</v>
      </c>
      <c r="J48" s="49"/>
      <c r="K48">
        <v>-5</v>
      </c>
      <c r="L48" s="41">
        <v>239.71542937375227</v>
      </c>
      <c r="M48" s="50">
        <f t="shared" si="9"/>
        <v>2.3796959884609485</v>
      </c>
      <c r="N48">
        <f t="shared" ca="1" si="10"/>
        <v>26.746666666666666</v>
      </c>
      <c r="P48" s="49">
        <v>-5</v>
      </c>
      <c r="Q48" s="41">
        <v>239.71542937375227</v>
      </c>
      <c r="R48" s="50">
        <f t="shared" si="11"/>
        <v>2.3796959884609485</v>
      </c>
      <c r="S48" s="51">
        <f ca="1">AVERAGE(W27:Y27)</f>
        <v>24.856666666666666</v>
      </c>
    </row>
    <row r="49" spans="1:19" x14ac:dyDescent="0.25">
      <c r="A49" t="s">
        <v>5</v>
      </c>
      <c r="B49">
        <v>23</v>
      </c>
      <c r="C49" t="s">
        <v>58</v>
      </c>
      <c r="E49" s="31">
        <v>39</v>
      </c>
      <c r="F49">
        <f t="shared" ca="1" si="7"/>
        <v>27.67</v>
      </c>
      <c r="G49" s="41">
        <f t="shared" ca="1" si="1"/>
        <v>151.09372591324751</v>
      </c>
      <c r="H49" s="41">
        <f t="shared" ca="1" si="2"/>
        <v>302.18745182649502</v>
      </c>
      <c r="I49" s="41">
        <f t="shared" ca="1" si="3"/>
        <v>1.251240620572535E-2</v>
      </c>
      <c r="J49" s="49"/>
      <c r="K49">
        <v>-6</v>
      </c>
      <c r="L49" s="41">
        <v>21.507799956450718</v>
      </c>
      <c r="M49" s="50">
        <f t="shared" si="9"/>
        <v>1.3325959884609484</v>
      </c>
      <c r="N49">
        <f ca="1">AVERAGE(K28:M28)</f>
        <v>31.446666666666669</v>
      </c>
      <c r="P49" s="49">
        <v>-6</v>
      </c>
      <c r="Q49" s="41">
        <v>21.507799956450718</v>
      </c>
      <c r="R49" s="50">
        <f t="shared" si="11"/>
        <v>1.3325959884609484</v>
      </c>
      <c r="S49" s="51">
        <f ca="1">AVERAGE(W28:Y28)</f>
        <v>28.633333333333336</v>
      </c>
    </row>
    <row r="50" spans="1:19" x14ac:dyDescent="0.25">
      <c r="A50" t="s">
        <v>5</v>
      </c>
      <c r="B50">
        <v>24</v>
      </c>
      <c r="C50" t="s">
        <v>58</v>
      </c>
      <c r="E50" s="31">
        <v>40</v>
      </c>
      <c r="F50">
        <f t="shared" ca="1" si="7"/>
        <v>32.43</v>
      </c>
      <c r="G50" s="41">
        <f t="shared" ca="1" si="1"/>
        <v>7.6025052036856211</v>
      </c>
      <c r="H50" s="41">
        <f t="shared" ca="1" si="2"/>
        <v>15.205010407371242</v>
      </c>
      <c r="I50" s="41">
        <f t="shared" ca="1" si="3"/>
        <v>6.5262148491084589E-4</v>
      </c>
      <c r="J50" s="49"/>
      <c r="K50">
        <v>-7</v>
      </c>
      <c r="L50" s="41">
        <v>1.9297275113879391</v>
      </c>
      <c r="M50" s="50">
        <f t="shared" si="9"/>
        <v>0.28549598846094915</v>
      </c>
      <c r="N50">
        <f ca="1">AVERAGE(K29:M29)</f>
        <v>34.136666666666663</v>
      </c>
      <c r="P50" s="49">
        <v>-7</v>
      </c>
      <c r="Q50" s="52">
        <v>1.9297275113879391</v>
      </c>
      <c r="R50" s="53">
        <f t="shared" si="11"/>
        <v>0.28549598846094915</v>
      </c>
      <c r="S50" s="54">
        <f ca="1">AVERAGE(W29:Y29)</f>
        <v>31.183333333333334</v>
      </c>
    </row>
    <row r="51" spans="1:19" x14ac:dyDescent="0.25">
      <c r="A51" t="s">
        <v>7</v>
      </c>
      <c r="B51">
        <v>1</v>
      </c>
      <c r="C51">
        <v>24.21</v>
      </c>
      <c r="E51" s="31"/>
      <c r="F51" t="e">
        <f ca="1">IF(AVERAGE(T24:V24)&lt;$M$22,AVERAGE(T24:V24),"NA")</f>
        <v>#DIV/0!</v>
      </c>
      <c r="G51" s="41">
        <f t="shared" ca="1" si="1"/>
        <v>0</v>
      </c>
      <c r="H51" s="41"/>
      <c r="I51" s="41"/>
      <c r="J51" s="49"/>
      <c r="K51">
        <v>-8</v>
      </c>
      <c r="L51" s="41">
        <v>0.17313943200827508</v>
      </c>
      <c r="M51" s="50">
        <f t="shared" si="9"/>
        <v>-0.761604011539051</v>
      </c>
      <c r="P51" s="49">
        <v>-8</v>
      </c>
      <c r="Q51" s="52">
        <v>0.17313943200827508</v>
      </c>
      <c r="R51" s="53">
        <f>LOG10(Q51)</f>
        <v>-0.761604011539051</v>
      </c>
      <c r="S51" s="54">
        <f ca="1">AVERAGE(W30:Y30)</f>
        <v>33.196666666666665</v>
      </c>
    </row>
    <row r="52" spans="1:19" x14ac:dyDescent="0.25">
      <c r="A52" t="s">
        <v>7</v>
      </c>
      <c r="B52">
        <v>2</v>
      </c>
      <c r="C52">
        <v>23.3</v>
      </c>
      <c r="E52" s="31"/>
      <c r="F52" t="e">
        <f t="shared" ref="F52:F66" ca="1" si="13">IF(AVERAGE(T25:V25)&lt;$M$22,AVERAGE(T25:V25),"NA")</f>
        <v>#DIV/0!</v>
      </c>
      <c r="G52" s="41">
        <f t="shared" ca="1" si="1"/>
        <v>0</v>
      </c>
      <c r="H52" s="41"/>
      <c r="I52" s="41"/>
      <c r="J52" s="49"/>
      <c r="K52" t="s">
        <v>66</v>
      </c>
      <c r="L52">
        <f ca="1">SLOPE(N45:N50,M45:M50)</f>
        <v>-3.6663619702488961</v>
      </c>
      <c r="M52" s="50"/>
      <c r="P52" s="49" t="s">
        <v>66</v>
      </c>
      <c r="Q52">
        <f ca="1">SLOPE(S45:S49,R45:R49)</f>
        <v>-3.8436316174832075</v>
      </c>
      <c r="S52" s="50"/>
    </row>
    <row r="53" spans="1:19" x14ac:dyDescent="0.25">
      <c r="A53" t="s">
        <v>7</v>
      </c>
      <c r="B53">
        <v>3</v>
      </c>
      <c r="C53">
        <v>22.12</v>
      </c>
      <c r="E53" s="31"/>
      <c r="F53" t="e">
        <f t="shared" ca="1" si="13"/>
        <v>#DIV/0!</v>
      </c>
      <c r="G53" s="41">
        <f t="shared" ca="1" si="1"/>
        <v>0</v>
      </c>
      <c r="H53" s="41"/>
      <c r="I53" s="41"/>
      <c r="J53" s="49"/>
      <c r="K53" t="s">
        <v>67</v>
      </c>
      <c r="L53">
        <f ca="1">INTERCEPT(N45:N50,M45:M50)</f>
        <v>35.659906237926442</v>
      </c>
      <c r="M53" s="50"/>
      <c r="P53" s="49" t="s">
        <v>67</v>
      </c>
      <c r="Q53">
        <f ca="1">INTERCEPT(S45:S49,R45:R49)</f>
        <v>33.872674741246456</v>
      </c>
      <c r="S53" s="50"/>
    </row>
    <row r="54" spans="1:19" ht="15.75" thickBot="1" x14ac:dyDescent="0.3">
      <c r="A54" t="s">
        <v>7</v>
      </c>
      <c r="B54">
        <v>4</v>
      </c>
      <c r="C54">
        <v>32.49</v>
      </c>
      <c r="E54" s="31"/>
      <c r="F54" t="e">
        <f t="shared" ca="1" si="13"/>
        <v>#DIV/0!</v>
      </c>
      <c r="G54" s="41">
        <f t="shared" ca="1" si="1"/>
        <v>0</v>
      </c>
      <c r="H54" s="41"/>
      <c r="I54" s="41"/>
      <c r="J54" s="49"/>
      <c r="K54" t="s">
        <v>68</v>
      </c>
      <c r="L54">
        <f ca="1">RSQ(N45:N50,M45:M50)</f>
        <v>0.99709430391120335</v>
      </c>
      <c r="M54" s="50"/>
      <c r="P54" s="55" t="s">
        <v>68</v>
      </c>
      <c r="Q54" s="56">
        <f ca="1">RSQ(S45:S49,R45:R49)</f>
        <v>0.99920056539182667</v>
      </c>
      <c r="R54" s="56"/>
      <c r="S54" s="57"/>
    </row>
    <row r="55" spans="1:19" x14ac:dyDescent="0.25">
      <c r="A55" t="s">
        <v>7</v>
      </c>
      <c r="B55">
        <v>5</v>
      </c>
      <c r="C55">
        <v>29.96</v>
      </c>
      <c r="E55" s="31"/>
      <c r="F55" t="e">
        <f t="shared" ca="1" si="13"/>
        <v>#DIV/0!</v>
      </c>
      <c r="G55" s="41">
        <f t="shared" ca="1" si="1"/>
        <v>0</v>
      </c>
      <c r="H55" s="41"/>
      <c r="I55" s="41"/>
    </row>
    <row r="56" spans="1:19" x14ac:dyDescent="0.25">
      <c r="A56" t="s">
        <v>7</v>
      </c>
      <c r="B56">
        <v>6</v>
      </c>
      <c r="C56">
        <v>27.59</v>
      </c>
      <c r="E56" s="31"/>
      <c r="F56" t="e">
        <f t="shared" ca="1" si="13"/>
        <v>#DIV/0!</v>
      </c>
      <c r="G56" s="41">
        <f t="shared" ca="1" si="1"/>
        <v>0</v>
      </c>
      <c r="H56" s="41"/>
      <c r="I56" s="41"/>
    </row>
    <row r="57" spans="1:19" x14ac:dyDescent="0.25">
      <c r="A57" t="s">
        <v>7</v>
      </c>
      <c r="B57">
        <v>7</v>
      </c>
      <c r="C57">
        <v>29.96</v>
      </c>
      <c r="E57" s="31"/>
      <c r="F57">
        <f t="shared" ca="1" si="13"/>
        <v>22.14</v>
      </c>
      <c r="G57" s="41">
        <f t="shared" ca="1" si="1"/>
        <v>4870.2761613525863</v>
      </c>
      <c r="H57" s="41"/>
      <c r="I57" s="41"/>
    </row>
    <row r="58" spans="1:19" x14ac:dyDescent="0.25">
      <c r="A58" t="s">
        <v>7</v>
      </c>
      <c r="B58">
        <v>8</v>
      </c>
      <c r="C58">
        <v>27.93</v>
      </c>
      <c r="E58" s="31"/>
      <c r="F58" t="e">
        <f t="shared" ca="1" si="13"/>
        <v>#DIV/0!</v>
      </c>
      <c r="G58" s="41">
        <f t="shared" ca="1" si="1"/>
        <v>0</v>
      </c>
      <c r="H58" s="41"/>
      <c r="I58" s="41"/>
    </row>
    <row r="59" spans="1:19" x14ac:dyDescent="0.25">
      <c r="A59" t="s">
        <v>7</v>
      </c>
      <c r="B59">
        <v>9</v>
      </c>
      <c r="C59">
        <v>24.54</v>
      </c>
      <c r="E59" s="31"/>
      <c r="F59" t="e">
        <f t="shared" ca="1" si="13"/>
        <v>#DIV/0!</v>
      </c>
      <c r="G59" s="41">
        <f t="shared" ca="1" si="1"/>
        <v>0</v>
      </c>
      <c r="H59" s="41"/>
      <c r="I59" s="41"/>
    </row>
    <row r="60" spans="1:19" x14ac:dyDescent="0.25">
      <c r="A60" t="s">
        <v>7</v>
      </c>
      <c r="B60">
        <v>10</v>
      </c>
      <c r="C60" t="s">
        <v>58</v>
      </c>
      <c r="E60" s="31"/>
      <c r="F60" t="e">
        <f t="shared" ca="1" si="13"/>
        <v>#DIV/0!</v>
      </c>
      <c r="G60" s="41">
        <f t="shared" ca="1" si="1"/>
        <v>0</v>
      </c>
      <c r="H60" s="41"/>
      <c r="I60" s="41"/>
    </row>
    <row r="61" spans="1:19" x14ac:dyDescent="0.25">
      <c r="A61" t="s">
        <v>7</v>
      </c>
      <c r="B61">
        <v>11</v>
      </c>
      <c r="C61" t="s">
        <v>58</v>
      </c>
      <c r="E61" s="31"/>
      <c r="F61" t="e">
        <f t="shared" ca="1" si="13"/>
        <v>#DIV/0!</v>
      </c>
      <c r="G61" s="41">
        <f t="shared" ca="1" si="1"/>
        <v>0</v>
      </c>
      <c r="H61" s="41"/>
      <c r="I61" s="41"/>
    </row>
    <row r="62" spans="1:19" x14ac:dyDescent="0.25">
      <c r="A62" t="s">
        <v>7</v>
      </c>
      <c r="B62">
        <v>12</v>
      </c>
      <c r="C62" t="s">
        <v>58</v>
      </c>
      <c r="E62" s="31"/>
      <c r="F62" t="e">
        <f t="shared" ca="1" si="13"/>
        <v>#DIV/0!</v>
      </c>
      <c r="G62" s="41">
        <f t="shared" ca="1" si="1"/>
        <v>0</v>
      </c>
      <c r="H62" s="41"/>
      <c r="I62" s="41"/>
    </row>
    <row r="63" spans="1:19" x14ac:dyDescent="0.25">
      <c r="A63" t="s">
        <v>7</v>
      </c>
      <c r="B63">
        <v>13</v>
      </c>
      <c r="C63">
        <v>21.16</v>
      </c>
      <c r="E63" s="31"/>
      <c r="F63" t="e">
        <f t="shared" ca="1" si="13"/>
        <v>#DIV/0!</v>
      </c>
      <c r="G63" s="41">
        <f t="shared" ca="1" si="1"/>
        <v>0</v>
      </c>
      <c r="H63" s="41"/>
      <c r="I63" s="41"/>
    </row>
    <row r="64" spans="1:19" x14ac:dyDescent="0.25">
      <c r="A64" t="s">
        <v>7</v>
      </c>
      <c r="B64">
        <v>14</v>
      </c>
      <c r="C64">
        <v>20.63</v>
      </c>
      <c r="E64" s="31"/>
      <c r="F64" t="e">
        <f t="shared" ca="1" si="13"/>
        <v>#DIV/0!</v>
      </c>
      <c r="G64" s="41">
        <f t="shared" ca="1" si="1"/>
        <v>0</v>
      </c>
      <c r="H64" s="41"/>
      <c r="I64" s="41"/>
    </row>
    <row r="65" spans="1:9" x14ac:dyDescent="0.25">
      <c r="A65" t="s">
        <v>7</v>
      </c>
      <c r="B65">
        <v>15</v>
      </c>
      <c r="C65">
        <v>20.059999999999999</v>
      </c>
      <c r="E65" s="31"/>
      <c r="F65" t="e">
        <f t="shared" ca="1" si="13"/>
        <v>#DIV/0!</v>
      </c>
      <c r="G65" s="41">
        <f t="shared" ca="1" si="1"/>
        <v>0</v>
      </c>
      <c r="H65" s="41"/>
      <c r="I65" s="41"/>
    </row>
    <row r="66" spans="1:9" x14ac:dyDescent="0.25">
      <c r="A66" t="s">
        <v>7</v>
      </c>
      <c r="B66">
        <v>16</v>
      </c>
      <c r="C66">
        <v>21.17</v>
      </c>
      <c r="E66" s="31"/>
      <c r="F66" t="e">
        <f t="shared" ca="1" si="13"/>
        <v>#DIV/0!</v>
      </c>
      <c r="G66" s="41">
        <f t="shared" ca="1" si="1"/>
        <v>0</v>
      </c>
      <c r="H66" s="41"/>
      <c r="I66" s="41"/>
    </row>
    <row r="67" spans="1:9" x14ac:dyDescent="0.25">
      <c r="A67" t="s">
        <v>7</v>
      </c>
      <c r="B67">
        <v>17</v>
      </c>
      <c r="C67">
        <v>18.670000000000002</v>
      </c>
      <c r="E67" s="12" t="s">
        <v>4</v>
      </c>
      <c r="F67">
        <f ca="1">IF(AVERAGE(W24:Y24)&lt;$M$22,AVERAGE(W24:Y24),"NA")</f>
        <v>12.476666666666667</v>
      </c>
      <c r="G67" s="41">
        <f t="shared" ref="G67:G130" ca="1" si="14">IF(ISNUMBER(F67)=TRUE,10^((F67-$Q$53)/$Q$52),0)</f>
        <v>368648.58353444515</v>
      </c>
      <c r="H67" s="41"/>
      <c r="I67" s="41"/>
    </row>
    <row r="68" spans="1:9" x14ac:dyDescent="0.25">
      <c r="A68" t="s">
        <v>7</v>
      </c>
      <c r="B68">
        <v>18</v>
      </c>
      <c r="C68">
        <v>17.62</v>
      </c>
      <c r="E68" s="12" t="s">
        <v>6</v>
      </c>
      <c r="F68">
        <f t="shared" ref="F68:F81" ca="1" si="15">IF(AVERAGE(W25:Y25)&lt;$M$22,AVERAGE(W25:Y25),"NA")</f>
        <v>16.923333333333332</v>
      </c>
      <c r="G68" s="41">
        <f t="shared" ca="1" si="14"/>
        <v>25687.424940949648</v>
      </c>
      <c r="H68" s="41"/>
      <c r="I68" s="41"/>
    </row>
    <row r="69" spans="1:9" x14ac:dyDescent="0.25">
      <c r="A69" t="s">
        <v>7</v>
      </c>
      <c r="B69">
        <v>19</v>
      </c>
      <c r="C69">
        <v>17.02</v>
      </c>
      <c r="E69" s="12" t="s">
        <v>8</v>
      </c>
      <c r="F69">
        <f t="shared" ca="1" si="15"/>
        <v>20.616666666666664</v>
      </c>
      <c r="G69" s="41">
        <f t="shared" ca="1" si="14"/>
        <v>2810.7600175138814</v>
      </c>
      <c r="H69" s="41"/>
      <c r="I69" s="41"/>
    </row>
    <row r="70" spans="1:9" x14ac:dyDescent="0.25">
      <c r="A70" t="s">
        <v>7</v>
      </c>
      <c r="B70">
        <v>20</v>
      </c>
      <c r="C70">
        <v>15.91</v>
      </c>
      <c r="E70" s="12" t="s">
        <v>10</v>
      </c>
      <c r="F70">
        <f t="shared" ca="1" si="15"/>
        <v>24.856666666666666</v>
      </c>
      <c r="G70" s="41">
        <f t="shared" ca="1" si="14"/>
        <v>221.66665181918626</v>
      </c>
      <c r="H70" s="41"/>
      <c r="I70" s="41"/>
    </row>
    <row r="71" spans="1:9" x14ac:dyDescent="0.25">
      <c r="A71" t="s">
        <v>7</v>
      </c>
      <c r="B71">
        <v>21</v>
      </c>
      <c r="C71">
        <v>15.22</v>
      </c>
      <c r="E71" s="12" t="s">
        <v>12</v>
      </c>
      <c r="F71">
        <f t="shared" ca="1" si="15"/>
        <v>28.633333333333336</v>
      </c>
      <c r="G71" s="41">
        <f t="shared" ca="1" si="14"/>
        <v>23.073988609313211</v>
      </c>
      <c r="H71" s="41"/>
      <c r="I71" s="41"/>
    </row>
    <row r="72" spans="1:9" x14ac:dyDescent="0.25">
      <c r="A72" t="s">
        <v>7</v>
      </c>
      <c r="B72">
        <v>22</v>
      </c>
      <c r="C72" t="s">
        <v>58</v>
      </c>
      <c r="E72" s="12" t="s">
        <v>14</v>
      </c>
      <c r="F72">
        <f t="shared" ca="1" si="15"/>
        <v>31.183333333333334</v>
      </c>
      <c r="G72" s="41">
        <f t="shared" ca="1" si="14"/>
        <v>5.0082685331834798</v>
      </c>
      <c r="H72" s="41"/>
      <c r="I72" s="41"/>
    </row>
    <row r="73" spans="1:9" ht="15.75" thickBot="1" x14ac:dyDescent="0.3">
      <c r="A73" t="s">
        <v>7</v>
      </c>
      <c r="B73">
        <v>23</v>
      </c>
      <c r="C73" t="s">
        <v>58</v>
      </c>
      <c r="E73" s="35" t="s">
        <v>16</v>
      </c>
      <c r="F73">
        <f t="shared" ca="1" si="15"/>
        <v>33.196666666666665</v>
      </c>
      <c r="G73" s="41">
        <f t="shared" ca="1" si="14"/>
        <v>1.4992616637926806</v>
      </c>
      <c r="H73" s="41"/>
      <c r="I73" s="41"/>
    </row>
    <row r="74" spans="1:9" ht="15.75" thickBot="1" x14ac:dyDescent="0.3">
      <c r="A74" t="s">
        <v>7</v>
      </c>
      <c r="B74">
        <v>24</v>
      </c>
      <c r="C74" t="s">
        <v>58</v>
      </c>
      <c r="E74" s="37" t="s">
        <v>18</v>
      </c>
      <c r="F74">
        <f t="shared" ca="1" si="15"/>
        <v>33</v>
      </c>
      <c r="G74" s="41">
        <f t="shared" ca="1" si="14"/>
        <v>1.6867251623452817</v>
      </c>
      <c r="H74" s="41"/>
      <c r="I74" s="41"/>
    </row>
    <row r="75" spans="1:9" x14ac:dyDescent="0.25">
      <c r="A75" t="s">
        <v>9</v>
      </c>
      <c r="B75">
        <v>1</v>
      </c>
      <c r="C75">
        <v>27.47</v>
      </c>
      <c r="E75" s="12">
        <v>1</v>
      </c>
      <c r="F75">
        <f t="shared" ca="1" si="15"/>
        <v>19.426666666666666</v>
      </c>
      <c r="G75" s="41">
        <f t="shared" ca="1" si="14"/>
        <v>5733.592171217475</v>
      </c>
      <c r="H75" s="41">
        <f t="shared" ref="H75:H114" ca="1" si="16">G75*2</f>
        <v>11467.18434243495</v>
      </c>
      <c r="I75" s="41"/>
    </row>
    <row r="76" spans="1:9" x14ac:dyDescent="0.25">
      <c r="A76" t="s">
        <v>9</v>
      </c>
      <c r="B76">
        <v>2</v>
      </c>
      <c r="C76">
        <v>26.74</v>
      </c>
      <c r="E76" s="12">
        <v>2</v>
      </c>
      <c r="F76">
        <f t="shared" ca="1" si="15"/>
        <v>19.12</v>
      </c>
      <c r="G76" s="41">
        <f t="shared" ca="1" si="14"/>
        <v>6889.8926227966549</v>
      </c>
      <c r="H76" s="41">
        <f t="shared" ca="1" si="16"/>
        <v>13779.78524559331</v>
      </c>
      <c r="I76" s="41"/>
    </row>
    <row r="77" spans="1:9" x14ac:dyDescent="0.25">
      <c r="A77" t="s">
        <v>9</v>
      </c>
      <c r="B77">
        <v>3</v>
      </c>
      <c r="C77">
        <v>26.03</v>
      </c>
      <c r="E77" s="12">
        <v>3</v>
      </c>
      <c r="F77">
        <f t="shared" ca="1" si="15"/>
        <v>22.463333333333335</v>
      </c>
      <c r="G77" s="41">
        <f t="shared" ca="1" si="14"/>
        <v>929.7696500246567</v>
      </c>
      <c r="H77" s="41">
        <f t="shared" ca="1" si="16"/>
        <v>1859.5393000493134</v>
      </c>
      <c r="I77" s="41"/>
    </row>
    <row r="78" spans="1:9" x14ac:dyDescent="0.25">
      <c r="A78" t="s">
        <v>9</v>
      </c>
      <c r="B78">
        <v>4</v>
      </c>
      <c r="C78" t="s">
        <v>58</v>
      </c>
      <c r="E78" s="12">
        <v>4</v>
      </c>
      <c r="F78">
        <f t="shared" ca="1" si="15"/>
        <v>19.003333333333334</v>
      </c>
      <c r="G78" s="41">
        <f t="shared" ca="1" si="14"/>
        <v>7388.6601638946531</v>
      </c>
      <c r="H78" s="41">
        <f t="shared" ca="1" si="16"/>
        <v>14777.320327789306</v>
      </c>
      <c r="I78" s="41"/>
    </row>
    <row r="79" spans="1:9" x14ac:dyDescent="0.25">
      <c r="A79" t="s">
        <v>9</v>
      </c>
      <c r="B79">
        <v>5</v>
      </c>
      <c r="C79">
        <v>32.159999999999997</v>
      </c>
      <c r="E79" s="12">
        <v>5</v>
      </c>
      <c r="F79">
        <f t="shared" ca="1" si="15"/>
        <v>19.006666666666664</v>
      </c>
      <c r="G79" s="41">
        <f t="shared" ca="1" si="14"/>
        <v>7373.9205935812415</v>
      </c>
      <c r="H79" s="41">
        <f t="shared" ca="1" si="16"/>
        <v>14747.841187162483</v>
      </c>
      <c r="I79" s="41"/>
    </row>
    <row r="80" spans="1:9" x14ac:dyDescent="0.25">
      <c r="A80" t="s">
        <v>9</v>
      </c>
      <c r="B80">
        <v>6</v>
      </c>
      <c r="C80">
        <v>29.3</v>
      </c>
      <c r="E80" s="12">
        <v>6</v>
      </c>
      <c r="F80">
        <f t="shared" ca="1" si="15"/>
        <v>19.61</v>
      </c>
      <c r="G80" s="41">
        <f t="shared" ca="1" si="14"/>
        <v>5137.2281359706785</v>
      </c>
      <c r="H80" s="41">
        <f t="shared" ca="1" si="16"/>
        <v>10274.456271941357</v>
      </c>
      <c r="I80" s="41"/>
    </row>
    <row r="81" spans="1:9" x14ac:dyDescent="0.25">
      <c r="A81" t="s">
        <v>9</v>
      </c>
      <c r="B81">
        <v>7</v>
      </c>
      <c r="C81">
        <v>32.74</v>
      </c>
      <c r="E81" s="12">
        <v>7</v>
      </c>
      <c r="F81">
        <f t="shared" ca="1" si="15"/>
        <v>18.433333333333334</v>
      </c>
      <c r="G81" s="41">
        <f t="shared" ca="1" si="14"/>
        <v>10395.920321767722</v>
      </c>
      <c r="H81" s="41">
        <f t="shared" ca="1" si="16"/>
        <v>20791.840643535445</v>
      </c>
      <c r="I81" s="41"/>
    </row>
    <row r="82" spans="1:9" x14ac:dyDescent="0.25">
      <c r="A82" t="s">
        <v>9</v>
      </c>
      <c r="B82">
        <v>8</v>
      </c>
      <c r="C82">
        <v>28.79</v>
      </c>
      <c r="E82" s="12">
        <v>8</v>
      </c>
      <c r="F82">
        <f ca="1">IF(AVERAGE(W39:Y39)&lt;$M$22,AVERAGE(W39:Y39),"NA")</f>
        <v>19.266666666666666</v>
      </c>
      <c r="G82" s="41">
        <f t="shared" ca="1" si="14"/>
        <v>6310.3594297991267</v>
      </c>
      <c r="H82" s="41">
        <f t="shared" ca="1" si="16"/>
        <v>12620.718859598253</v>
      </c>
      <c r="I82" s="41"/>
    </row>
    <row r="83" spans="1:9" x14ac:dyDescent="0.25">
      <c r="A83" t="s">
        <v>9</v>
      </c>
      <c r="B83">
        <v>9</v>
      </c>
      <c r="C83">
        <v>25.19</v>
      </c>
      <c r="E83" s="12">
        <v>9</v>
      </c>
      <c r="F83">
        <f ca="1">IF(AVERAGE(Z24:AB24)&lt;$M$22,AVERAGE(Z24:AB24),"NA")</f>
        <v>17.426666666666666</v>
      </c>
      <c r="G83" s="41">
        <f t="shared" ca="1" si="14"/>
        <v>19000.631161507845</v>
      </c>
      <c r="H83" s="41">
        <f t="shared" ca="1" si="16"/>
        <v>38001.26232301569</v>
      </c>
      <c r="I83" s="41"/>
    </row>
    <row r="84" spans="1:9" x14ac:dyDescent="0.25">
      <c r="A84" t="s">
        <v>9</v>
      </c>
      <c r="B84">
        <v>10</v>
      </c>
      <c r="C84" t="s">
        <v>58</v>
      </c>
      <c r="E84" s="12">
        <v>10</v>
      </c>
      <c r="F84">
        <f t="shared" ref="F84:F98" ca="1" si="17">IF(AVERAGE(Z25:AB25)&lt;$M$22,AVERAGE(Z25:AB25),"NA")</f>
        <v>19.796666666666667</v>
      </c>
      <c r="G84" s="41">
        <f t="shared" ca="1" si="14"/>
        <v>4593.711018443506</v>
      </c>
      <c r="H84" s="41">
        <f t="shared" ca="1" si="16"/>
        <v>9187.4220368870119</v>
      </c>
      <c r="I84" s="41"/>
    </row>
    <row r="85" spans="1:9" x14ac:dyDescent="0.25">
      <c r="A85" t="s">
        <v>9</v>
      </c>
      <c r="B85">
        <v>11</v>
      </c>
      <c r="C85" t="s">
        <v>58</v>
      </c>
      <c r="E85" s="12">
        <v>11</v>
      </c>
      <c r="F85">
        <f t="shared" ca="1" si="17"/>
        <v>19.153333333333336</v>
      </c>
      <c r="G85" s="41">
        <f t="shared" ca="1" si="14"/>
        <v>6753.6740991193301</v>
      </c>
      <c r="H85" s="41">
        <f t="shared" ca="1" si="16"/>
        <v>13507.34819823866</v>
      </c>
      <c r="I85" s="41"/>
    </row>
    <row r="86" spans="1:9" x14ac:dyDescent="0.25">
      <c r="A86" t="s">
        <v>9</v>
      </c>
      <c r="B86">
        <v>12</v>
      </c>
      <c r="C86" t="s">
        <v>58</v>
      </c>
      <c r="E86" s="12">
        <v>12</v>
      </c>
      <c r="F86">
        <f t="shared" ca="1" si="17"/>
        <v>18.286666666666665</v>
      </c>
      <c r="G86" s="41">
        <f t="shared" ca="1" si="14"/>
        <v>11350.664812195897</v>
      </c>
      <c r="H86" s="41">
        <f t="shared" ca="1" si="16"/>
        <v>22701.329624391794</v>
      </c>
      <c r="I86" s="41"/>
    </row>
    <row r="87" spans="1:9" x14ac:dyDescent="0.25">
      <c r="A87" t="s">
        <v>9</v>
      </c>
      <c r="B87">
        <v>13</v>
      </c>
      <c r="C87">
        <v>25.59</v>
      </c>
      <c r="E87" s="12">
        <v>13</v>
      </c>
      <c r="F87">
        <f t="shared" ca="1" si="17"/>
        <v>17.453333333333333</v>
      </c>
      <c r="G87" s="41">
        <f t="shared" ca="1" si="14"/>
        <v>18699.50647017857</v>
      </c>
      <c r="H87" s="41">
        <f t="shared" ca="1" si="16"/>
        <v>37399.012940357141</v>
      </c>
      <c r="I87" s="41"/>
    </row>
    <row r="88" spans="1:9" x14ac:dyDescent="0.25">
      <c r="A88" t="s">
        <v>9</v>
      </c>
      <c r="B88">
        <v>14</v>
      </c>
      <c r="C88">
        <v>24.87</v>
      </c>
      <c r="E88" s="12">
        <v>14</v>
      </c>
      <c r="F88">
        <f t="shared" ca="1" si="17"/>
        <v>22.133333333333336</v>
      </c>
      <c r="G88" s="41">
        <f t="shared" ca="1" si="14"/>
        <v>1133.0045878202793</v>
      </c>
      <c r="H88" s="41">
        <f t="shared" ca="1" si="16"/>
        <v>2266.0091756405586</v>
      </c>
      <c r="I88" s="41"/>
    </row>
    <row r="89" spans="1:9" x14ac:dyDescent="0.25">
      <c r="A89" t="s">
        <v>9</v>
      </c>
      <c r="B89">
        <v>15</v>
      </c>
      <c r="C89">
        <v>24.11</v>
      </c>
      <c r="E89" s="12">
        <v>15</v>
      </c>
      <c r="F89">
        <f t="shared" ca="1" si="17"/>
        <v>17.13</v>
      </c>
      <c r="G89" s="41">
        <f t="shared" ca="1" si="14"/>
        <v>22696.138683823134</v>
      </c>
      <c r="H89" s="41">
        <f t="shared" ca="1" si="16"/>
        <v>45392.277367646268</v>
      </c>
      <c r="I89" s="41"/>
    </row>
    <row r="90" spans="1:9" x14ac:dyDescent="0.25">
      <c r="A90" t="s">
        <v>9</v>
      </c>
      <c r="B90">
        <v>16</v>
      </c>
      <c r="C90">
        <v>20.13</v>
      </c>
      <c r="E90" s="34">
        <v>16</v>
      </c>
      <c r="F90">
        <f t="shared" ca="1" si="17"/>
        <v>17.040000000000003</v>
      </c>
      <c r="G90" s="41">
        <f t="shared" ca="1" si="14"/>
        <v>23953.409099005203</v>
      </c>
      <c r="H90" s="41">
        <f t="shared" ca="1" si="16"/>
        <v>47906.818198010405</v>
      </c>
      <c r="I90" s="41"/>
    </row>
    <row r="91" spans="1:9" x14ac:dyDescent="0.25">
      <c r="A91" t="s">
        <v>9</v>
      </c>
      <c r="B91">
        <v>17</v>
      </c>
      <c r="C91">
        <v>18.100000000000001</v>
      </c>
      <c r="E91" s="12">
        <v>17</v>
      </c>
      <c r="F91">
        <f t="shared" ca="1" si="17"/>
        <v>16.636666666666667</v>
      </c>
      <c r="G91" s="41">
        <f t="shared" ca="1" si="14"/>
        <v>30500.208839945066</v>
      </c>
      <c r="H91" s="41">
        <f t="shared" ca="1" si="16"/>
        <v>61000.417679890132</v>
      </c>
      <c r="I91" s="41"/>
    </row>
    <row r="92" spans="1:9" x14ac:dyDescent="0.25">
      <c r="A92" t="s">
        <v>9</v>
      </c>
      <c r="B92">
        <v>18</v>
      </c>
      <c r="C92">
        <v>16.63</v>
      </c>
      <c r="E92" s="12">
        <v>18</v>
      </c>
      <c r="F92">
        <f t="shared" ca="1" si="17"/>
        <v>17.436666666666667</v>
      </c>
      <c r="G92" s="41">
        <f t="shared" ca="1" si="14"/>
        <v>18887.145300910852</v>
      </c>
      <c r="H92" s="41">
        <f t="shared" ca="1" si="16"/>
        <v>37774.290601821704</v>
      </c>
      <c r="I92" s="41"/>
    </row>
    <row r="93" spans="1:9" x14ac:dyDescent="0.25">
      <c r="A93" t="s">
        <v>9</v>
      </c>
      <c r="B93">
        <v>19</v>
      </c>
      <c r="C93">
        <v>17.239999999999998</v>
      </c>
      <c r="E93" s="12">
        <v>19</v>
      </c>
      <c r="F93">
        <f t="shared" ca="1" si="17"/>
        <v>19.430000000000003</v>
      </c>
      <c r="G93" s="41">
        <f t="shared" ca="1" si="14"/>
        <v>5722.1542808447111</v>
      </c>
      <c r="H93" s="41">
        <f t="shared" ca="1" si="16"/>
        <v>11444.308561689422</v>
      </c>
      <c r="I93" s="41"/>
    </row>
    <row r="94" spans="1:9" x14ac:dyDescent="0.25">
      <c r="A94" t="s">
        <v>9</v>
      </c>
      <c r="B94">
        <v>20</v>
      </c>
      <c r="C94">
        <v>15.55</v>
      </c>
      <c r="E94" s="12">
        <v>20</v>
      </c>
      <c r="F94">
        <f t="shared" ca="1" si="17"/>
        <v>18.07</v>
      </c>
      <c r="G94" s="41">
        <f t="shared" ca="1" si="14"/>
        <v>12923.840778070895</v>
      </c>
      <c r="H94" s="41">
        <f t="shared" ca="1" si="16"/>
        <v>25847.68155614179</v>
      </c>
      <c r="I94" s="41"/>
    </row>
    <row r="95" spans="1:9" x14ac:dyDescent="0.25">
      <c r="A95" t="s">
        <v>9</v>
      </c>
      <c r="B95">
        <v>21</v>
      </c>
      <c r="C95">
        <v>15.21</v>
      </c>
      <c r="E95" s="12">
        <v>21</v>
      </c>
      <c r="F95">
        <f t="shared" ca="1" si="17"/>
        <v>17.243333333333332</v>
      </c>
      <c r="G95" s="41">
        <f t="shared" ca="1" si="14"/>
        <v>21206.352373764577</v>
      </c>
      <c r="H95" s="41">
        <f t="shared" ca="1" si="16"/>
        <v>42412.704747529155</v>
      </c>
      <c r="I95" s="41"/>
    </row>
    <row r="96" spans="1:9" x14ac:dyDescent="0.25">
      <c r="A96" t="s">
        <v>9</v>
      </c>
      <c r="B96">
        <v>22</v>
      </c>
      <c r="C96" t="s">
        <v>58</v>
      </c>
      <c r="E96" s="12">
        <v>22</v>
      </c>
      <c r="F96">
        <f t="shared" ca="1" si="17"/>
        <v>16.056666666666665</v>
      </c>
      <c r="G96" s="41">
        <f t="shared" ca="1" si="14"/>
        <v>43171.960345433334</v>
      </c>
      <c r="H96" s="41">
        <f t="shared" ca="1" si="16"/>
        <v>86343.920690866667</v>
      </c>
      <c r="I96" s="41"/>
    </row>
    <row r="97" spans="1:9" x14ac:dyDescent="0.25">
      <c r="A97" t="s">
        <v>9</v>
      </c>
      <c r="B97">
        <v>23</v>
      </c>
      <c r="C97" t="s">
        <v>58</v>
      </c>
      <c r="E97" s="12">
        <v>23</v>
      </c>
      <c r="F97">
        <f t="shared" ca="1" si="17"/>
        <v>15.68</v>
      </c>
      <c r="G97" s="41">
        <f t="shared" ca="1" si="14"/>
        <v>54100.261910770911</v>
      </c>
      <c r="H97" s="41">
        <f t="shared" ca="1" si="16"/>
        <v>108200.52382154182</v>
      </c>
      <c r="I97" s="41"/>
    </row>
    <row r="98" spans="1:9" x14ac:dyDescent="0.25">
      <c r="A98" t="s">
        <v>9</v>
      </c>
      <c r="B98">
        <v>24</v>
      </c>
      <c r="C98" t="s">
        <v>58</v>
      </c>
      <c r="E98" s="12">
        <v>24</v>
      </c>
      <c r="F98">
        <f t="shared" ca="1" si="17"/>
        <v>16.41</v>
      </c>
      <c r="G98" s="41">
        <f t="shared" ca="1" si="14"/>
        <v>34936.131934406221</v>
      </c>
      <c r="H98" s="41">
        <f t="shared" ca="1" si="16"/>
        <v>69872.263868812443</v>
      </c>
      <c r="I98" s="41"/>
    </row>
    <row r="99" spans="1:9" x14ac:dyDescent="0.25">
      <c r="A99" t="s">
        <v>11</v>
      </c>
      <c r="B99">
        <v>1</v>
      </c>
      <c r="C99">
        <v>33.42</v>
      </c>
      <c r="E99" s="12">
        <v>25</v>
      </c>
      <c r="F99">
        <f ca="1">IF(AVERAGE(AC24:AE24)&lt;$M$22,AVERAGE(AC24:AE24),"NA")</f>
        <v>15.563333333333333</v>
      </c>
      <c r="G99" s="41">
        <f t="shared" ca="1" si="14"/>
        <v>58016.64436885342</v>
      </c>
      <c r="H99" s="41">
        <f t="shared" ca="1" si="16"/>
        <v>116033.28873770684</v>
      </c>
      <c r="I99" s="41"/>
    </row>
    <row r="100" spans="1:9" x14ac:dyDescent="0.25">
      <c r="A100" t="s">
        <v>11</v>
      </c>
      <c r="B100">
        <v>2</v>
      </c>
      <c r="C100">
        <v>31.06</v>
      </c>
      <c r="E100" s="12">
        <v>26</v>
      </c>
      <c r="F100">
        <f t="shared" ref="F100:F114" ca="1" si="18">IF(AVERAGE(AC25:AE25)&lt;$M$22,AVERAGE(AC25:AE25),"NA")</f>
        <v>16.976666666666663</v>
      </c>
      <c r="G100" s="41">
        <f t="shared" ca="1" si="14"/>
        <v>24879.680796074783</v>
      </c>
      <c r="H100" s="41">
        <f t="shared" ca="1" si="16"/>
        <v>49759.361592149566</v>
      </c>
      <c r="I100" s="41"/>
    </row>
    <row r="101" spans="1:9" x14ac:dyDescent="0.25">
      <c r="A101" t="s">
        <v>11</v>
      </c>
      <c r="B101">
        <v>3</v>
      </c>
      <c r="C101">
        <v>29.86</v>
      </c>
      <c r="E101" s="12">
        <v>27</v>
      </c>
      <c r="F101">
        <f t="shared" ca="1" si="18"/>
        <v>16.05</v>
      </c>
      <c r="G101" s="41">
        <f t="shared" ca="1" si="14"/>
        <v>43344.72383434575</v>
      </c>
      <c r="H101" s="41">
        <f t="shared" ca="1" si="16"/>
        <v>86689.4476686915</v>
      </c>
      <c r="I101" s="41"/>
    </row>
    <row r="102" spans="1:9" x14ac:dyDescent="0.25">
      <c r="A102" t="s">
        <v>11</v>
      </c>
      <c r="B102">
        <v>4</v>
      </c>
      <c r="C102" t="s">
        <v>58</v>
      </c>
      <c r="E102" s="12">
        <v>28</v>
      </c>
      <c r="F102">
        <f t="shared" ca="1" si="18"/>
        <v>16</v>
      </c>
      <c r="G102" s="41">
        <f t="shared" ca="1" si="14"/>
        <v>44662.679121403133</v>
      </c>
      <c r="H102" s="41">
        <f t="shared" ca="1" si="16"/>
        <v>89325.358242806265</v>
      </c>
      <c r="I102" s="41"/>
    </row>
    <row r="103" spans="1:9" x14ac:dyDescent="0.25">
      <c r="A103" t="s">
        <v>11</v>
      </c>
      <c r="B103">
        <v>5</v>
      </c>
      <c r="C103" t="s">
        <v>58</v>
      </c>
      <c r="E103" s="12">
        <v>29</v>
      </c>
      <c r="F103">
        <f t="shared" ca="1" si="18"/>
        <v>16.323333333333334</v>
      </c>
      <c r="G103" s="41">
        <f t="shared" ca="1" si="14"/>
        <v>36797.891872306165</v>
      </c>
      <c r="H103" s="41">
        <f t="shared" ca="1" si="16"/>
        <v>73595.78374461233</v>
      </c>
      <c r="I103" s="41"/>
    </row>
    <row r="104" spans="1:9" x14ac:dyDescent="0.25">
      <c r="A104" t="s">
        <v>11</v>
      </c>
      <c r="B104">
        <v>6</v>
      </c>
      <c r="C104">
        <v>39.24</v>
      </c>
      <c r="E104" s="12">
        <v>30</v>
      </c>
      <c r="F104">
        <f t="shared" ca="1" si="18"/>
        <v>16.676666666666666</v>
      </c>
      <c r="G104" s="41">
        <f t="shared" ca="1" si="14"/>
        <v>29778.031738021215</v>
      </c>
      <c r="H104" s="41">
        <f t="shared" ca="1" si="16"/>
        <v>59556.063476042429</v>
      </c>
      <c r="I104" s="41"/>
    </row>
    <row r="105" spans="1:9" x14ac:dyDescent="0.25">
      <c r="A105" t="s">
        <v>11</v>
      </c>
      <c r="B105">
        <v>7</v>
      </c>
      <c r="C105">
        <v>35.090000000000003</v>
      </c>
      <c r="E105" s="12">
        <v>31</v>
      </c>
      <c r="F105">
        <f t="shared" ca="1" si="18"/>
        <v>15.976666666666668</v>
      </c>
      <c r="G105" s="41">
        <f t="shared" ca="1" si="14"/>
        <v>45291.365929139392</v>
      </c>
      <c r="H105" s="41">
        <f t="shared" ca="1" si="16"/>
        <v>90582.731858278785</v>
      </c>
      <c r="I105" s="41"/>
    </row>
    <row r="106" spans="1:9" x14ac:dyDescent="0.25">
      <c r="A106" t="s">
        <v>11</v>
      </c>
      <c r="B106">
        <v>8</v>
      </c>
      <c r="C106">
        <v>31.97</v>
      </c>
      <c r="E106" s="12">
        <v>32</v>
      </c>
      <c r="F106">
        <f t="shared" ca="1" si="18"/>
        <v>17.696666666666665</v>
      </c>
      <c r="G106" s="41">
        <f t="shared" ca="1" si="14"/>
        <v>16162.99957926523</v>
      </c>
      <c r="H106" s="41">
        <f t="shared" ca="1" si="16"/>
        <v>32325.99915853046</v>
      </c>
      <c r="I106" s="41"/>
    </row>
    <row r="107" spans="1:9" x14ac:dyDescent="0.25">
      <c r="A107" t="s">
        <v>11</v>
      </c>
      <c r="B107">
        <v>9</v>
      </c>
      <c r="C107">
        <v>29.91</v>
      </c>
      <c r="E107" s="12">
        <v>33</v>
      </c>
      <c r="F107">
        <f t="shared" ca="1" si="18"/>
        <v>16.983333333333334</v>
      </c>
      <c r="G107" s="41">
        <f t="shared" ca="1" si="14"/>
        <v>24780.515313470951</v>
      </c>
      <c r="H107" s="41">
        <f t="shared" ca="1" si="16"/>
        <v>49561.030626941902</v>
      </c>
      <c r="I107" s="41"/>
    </row>
    <row r="108" spans="1:9" x14ac:dyDescent="0.25">
      <c r="A108" t="s">
        <v>11</v>
      </c>
      <c r="B108">
        <v>10</v>
      </c>
      <c r="C108" t="s">
        <v>58</v>
      </c>
      <c r="E108" s="12">
        <v>34</v>
      </c>
      <c r="F108">
        <f t="shared" ca="1" si="18"/>
        <v>15.573333333333332</v>
      </c>
      <c r="G108" s="41">
        <f t="shared" ca="1" si="14"/>
        <v>57670.125942218976</v>
      </c>
      <c r="H108" s="41">
        <f t="shared" ca="1" si="16"/>
        <v>115340.25188443795</v>
      </c>
      <c r="I108" s="41"/>
    </row>
    <row r="109" spans="1:9" x14ac:dyDescent="0.25">
      <c r="A109" t="s">
        <v>11</v>
      </c>
      <c r="B109">
        <v>11</v>
      </c>
      <c r="C109" t="s">
        <v>58</v>
      </c>
      <c r="E109" s="12">
        <v>35</v>
      </c>
      <c r="F109">
        <f t="shared" ca="1" si="18"/>
        <v>20.103333333333332</v>
      </c>
      <c r="G109" s="41">
        <f t="shared" ca="1" si="14"/>
        <v>3822.7686517256889</v>
      </c>
      <c r="H109" s="41">
        <f t="shared" ca="1" si="16"/>
        <v>7645.5373034513777</v>
      </c>
      <c r="I109" s="41"/>
    </row>
    <row r="110" spans="1:9" x14ac:dyDescent="0.25">
      <c r="A110" t="s">
        <v>11</v>
      </c>
      <c r="B110">
        <v>12</v>
      </c>
      <c r="C110" t="s">
        <v>58</v>
      </c>
      <c r="E110" s="12">
        <v>36</v>
      </c>
      <c r="F110">
        <f t="shared" ca="1" si="18"/>
        <v>17.093333333333334</v>
      </c>
      <c r="G110" s="41">
        <f t="shared" ca="1" si="14"/>
        <v>23200.191289357426</v>
      </c>
      <c r="H110" s="41">
        <f t="shared" ca="1" si="16"/>
        <v>46400.382578714853</v>
      </c>
      <c r="I110" s="41"/>
    </row>
    <row r="111" spans="1:9" x14ac:dyDescent="0.25">
      <c r="A111" t="s">
        <v>11</v>
      </c>
      <c r="B111">
        <v>13</v>
      </c>
      <c r="C111">
        <v>28.74</v>
      </c>
      <c r="E111" s="12">
        <v>37</v>
      </c>
      <c r="F111">
        <f t="shared" ca="1" si="18"/>
        <v>16.190000000000001</v>
      </c>
      <c r="G111" s="41">
        <f t="shared" ca="1" si="14"/>
        <v>39857.711031953972</v>
      </c>
      <c r="H111" s="41">
        <f t="shared" ca="1" si="16"/>
        <v>79715.422063907943</v>
      </c>
      <c r="I111" s="41"/>
    </row>
    <row r="112" spans="1:9" x14ac:dyDescent="0.25">
      <c r="A112" t="s">
        <v>11</v>
      </c>
      <c r="B112">
        <v>14</v>
      </c>
      <c r="C112">
        <v>28.63</v>
      </c>
      <c r="E112" s="12">
        <v>38</v>
      </c>
      <c r="F112">
        <f t="shared" ca="1" si="18"/>
        <v>19.953333333333333</v>
      </c>
      <c r="G112" s="41">
        <f t="shared" ca="1" si="14"/>
        <v>4182.1885448209514</v>
      </c>
      <c r="H112" s="41">
        <f t="shared" ca="1" si="16"/>
        <v>8364.3770896419028</v>
      </c>
      <c r="I112" s="41"/>
    </row>
    <row r="113" spans="1:9" x14ac:dyDescent="0.25">
      <c r="A113" t="s">
        <v>11</v>
      </c>
      <c r="B113">
        <v>15</v>
      </c>
      <c r="C113">
        <v>28.53</v>
      </c>
      <c r="E113" s="12">
        <v>39</v>
      </c>
      <c r="F113">
        <f t="shared" ca="1" si="18"/>
        <v>18.183333333333334</v>
      </c>
      <c r="G113" s="41">
        <f t="shared" ca="1" si="14"/>
        <v>12075.513169010686</v>
      </c>
      <c r="H113" s="41">
        <f t="shared" ca="1" si="16"/>
        <v>24151.026338021373</v>
      </c>
      <c r="I113" s="41"/>
    </row>
    <row r="114" spans="1:9" x14ac:dyDescent="0.25">
      <c r="A114" t="s">
        <v>11</v>
      </c>
      <c r="B114">
        <v>16</v>
      </c>
      <c r="C114">
        <v>19.27</v>
      </c>
      <c r="E114" s="12">
        <v>40</v>
      </c>
      <c r="F114">
        <f t="shared" ca="1" si="18"/>
        <v>18.243333333333336</v>
      </c>
      <c r="G114" s="41">
        <f t="shared" ca="1" si="14"/>
        <v>11649.180082884022</v>
      </c>
      <c r="H114" s="41">
        <f t="shared" ca="1" si="16"/>
        <v>23298.360165768045</v>
      </c>
      <c r="I114" s="41"/>
    </row>
    <row r="115" spans="1:9" x14ac:dyDescent="0.25">
      <c r="A115" t="s">
        <v>11</v>
      </c>
      <c r="B115">
        <v>17</v>
      </c>
      <c r="C115">
        <v>17.149999999999999</v>
      </c>
      <c r="E115" s="12"/>
      <c r="F115" t="e">
        <f ca="1">IF(AVERAGE(AF24:AH24)&lt;$M$22,AVERAGE(AF24:AH24),"NA")</f>
        <v>#DIV/0!</v>
      </c>
      <c r="G115" s="41">
        <f t="shared" ca="1" si="14"/>
        <v>0</v>
      </c>
      <c r="H115" s="41"/>
      <c r="I115" s="41"/>
    </row>
    <row r="116" spans="1:9" x14ac:dyDescent="0.25">
      <c r="A116" t="s">
        <v>11</v>
      </c>
      <c r="B116">
        <v>18</v>
      </c>
      <c r="C116">
        <v>15.94</v>
      </c>
      <c r="E116" s="12"/>
      <c r="F116" t="e">
        <f t="shared" ref="F116:F129" ca="1" si="19">IF(AVERAGE(AF25:AH25)&lt;$M$22,AVERAGE(AF25:AH25),"NA")</f>
        <v>#DIV/0!</v>
      </c>
      <c r="G116" s="41">
        <f t="shared" ca="1" si="14"/>
        <v>0</v>
      </c>
      <c r="H116" s="41"/>
      <c r="I116" s="41"/>
    </row>
    <row r="117" spans="1:9" x14ac:dyDescent="0.25">
      <c r="A117" t="s">
        <v>11</v>
      </c>
      <c r="B117">
        <v>19</v>
      </c>
      <c r="C117">
        <v>17.75</v>
      </c>
      <c r="E117" s="12"/>
      <c r="F117" t="e">
        <f t="shared" ca="1" si="19"/>
        <v>#DIV/0!</v>
      </c>
      <c r="G117" s="41">
        <f t="shared" ca="1" si="14"/>
        <v>0</v>
      </c>
      <c r="H117" s="41"/>
      <c r="I117" s="41"/>
    </row>
    <row r="118" spans="1:9" x14ac:dyDescent="0.25">
      <c r="A118" t="s">
        <v>11</v>
      </c>
      <c r="B118">
        <v>20</v>
      </c>
      <c r="C118">
        <v>16.18</v>
      </c>
      <c r="E118" s="12"/>
      <c r="F118" t="e">
        <f t="shared" ca="1" si="19"/>
        <v>#DIV/0!</v>
      </c>
      <c r="G118" s="41">
        <f t="shared" ca="1" si="14"/>
        <v>0</v>
      </c>
      <c r="H118" s="41"/>
      <c r="I118" s="41"/>
    </row>
    <row r="119" spans="1:9" x14ac:dyDescent="0.25">
      <c r="A119" t="s">
        <v>11</v>
      </c>
      <c r="B119">
        <v>21</v>
      </c>
      <c r="C119">
        <v>15.04</v>
      </c>
      <c r="E119" s="12"/>
      <c r="F119" t="e">
        <f t="shared" ca="1" si="19"/>
        <v>#DIV/0!</v>
      </c>
      <c r="G119" s="41">
        <f t="shared" ca="1" si="14"/>
        <v>0</v>
      </c>
      <c r="H119" s="41"/>
      <c r="I119" s="41"/>
    </row>
    <row r="120" spans="1:9" x14ac:dyDescent="0.25">
      <c r="A120" t="s">
        <v>11</v>
      </c>
      <c r="B120">
        <v>22</v>
      </c>
      <c r="C120" t="s">
        <v>58</v>
      </c>
      <c r="E120" s="12"/>
      <c r="F120" t="e">
        <f t="shared" ca="1" si="19"/>
        <v>#DIV/0!</v>
      </c>
      <c r="G120" s="41">
        <f t="shared" ca="1" si="14"/>
        <v>0</v>
      </c>
      <c r="H120" s="41"/>
      <c r="I120" s="41"/>
    </row>
    <row r="121" spans="1:9" x14ac:dyDescent="0.25">
      <c r="A121" t="s">
        <v>11</v>
      </c>
      <c r="B121">
        <v>23</v>
      </c>
      <c r="C121" t="s">
        <v>58</v>
      </c>
      <c r="E121" s="12"/>
      <c r="F121" t="e">
        <f t="shared" ca="1" si="19"/>
        <v>#DIV/0!</v>
      </c>
      <c r="G121" s="41">
        <f t="shared" ca="1" si="14"/>
        <v>0</v>
      </c>
      <c r="H121" s="41"/>
      <c r="I121" s="41"/>
    </row>
    <row r="122" spans="1:9" x14ac:dyDescent="0.25">
      <c r="A122" t="s">
        <v>11</v>
      </c>
      <c r="B122">
        <v>24</v>
      </c>
      <c r="C122" t="s">
        <v>58</v>
      </c>
      <c r="E122" s="12"/>
      <c r="F122" t="e">
        <f t="shared" ca="1" si="19"/>
        <v>#DIV/0!</v>
      </c>
      <c r="G122" s="41">
        <f t="shared" ca="1" si="14"/>
        <v>0</v>
      </c>
      <c r="H122" s="41"/>
      <c r="I122" s="41"/>
    </row>
    <row r="123" spans="1:9" x14ac:dyDescent="0.25">
      <c r="A123" t="s">
        <v>13</v>
      </c>
      <c r="B123">
        <v>1</v>
      </c>
      <c r="C123">
        <v>33.4</v>
      </c>
      <c r="E123" s="12"/>
      <c r="F123" t="e">
        <f t="shared" ca="1" si="19"/>
        <v>#DIV/0!</v>
      </c>
      <c r="G123" s="41">
        <f t="shared" ca="1" si="14"/>
        <v>0</v>
      </c>
      <c r="H123" s="41"/>
      <c r="I123" s="41"/>
    </row>
    <row r="124" spans="1:9" x14ac:dyDescent="0.25">
      <c r="A124" t="s">
        <v>13</v>
      </c>
      <c r="B124">
        <v>2</v>
      </c>
      <c r="C124">
        <v>34.61</v>
      </c>
      <c r="E124" s="12"/>
      <c r="F124" t="e">
        <f t="shared" ca="1" si="19"/>
        <v>#DIV/0!</v>
      </c>
      <c r="G124" s="41">
        <f t="shared" ca="1" si="14"/>
        <v>0</v>
      </c>
      <c r="H124" s="41"/>
      <c r="I124" s="41"/>
    </row>
    <row r="125" spans="1:9" x14ac:dyDescent="0.25">
      <c r="A125" t="s">
        <v>13</v>
      </c>
      <c r="B125">
        <v>3</v>
      </c>
      <c r="C125">
        <v>34.4</v>
      </c>
      <c r="E125" s="12"/>
      <c r="F125" t="e">
        <f t="shared" ca="1" si="19"/>
        <v>#DIV/0!</v>
      </c>
      <c r="G125" s="41">
        <f t="shared" ca="1" si="14"/>
        <v>0</v>
      </c>
      <c r="H125" s="41"/>
      <c r="I125" s="41"/>
    </row>
    <row r="126" spans="1:9" x14ac:dyDescent="0.25">
      <c r="A126" t="s">
        <v>13</v>
      </c>
      <c r="B126">
        <v>4</v>
      </c>
      <c r="C126" t="s">
        <v>58</v>
      </c>
      <c r="E126" s="12"/>
      <c r="F126" t="e">
        <f t="shared" ca="1" si="19"/>
        <v>#DIV/0!</v>
      </c>
      <c r="G126" s="41">
        <f t="shared" ca="1" si="14"/>
        <v>0</v>
      </c>
      <c r="H126" s="41"/>
      <c r="I126" s="41"/>
    </row>
    <row r="127" spans="1:9" x14ac:dyDescent="0.25">
      <c r="A127" t="s">
        <v>13</v>
      </c>
      <c r="B127">
        <v>5</v>
      </c>
      <c r="C127" t="s">
        <v>58</v>
      </c>
      <c r="E127" s="12"/>
      <c r="F127" t="e">
        <f t="shared" ca="1" si="19"/>
        <v>#DIV/0!</v>
      </c>
      <c r="G127" s="41">
        <f t="shared" ca="1" si="14"/>
        <v>0</v>
      </c>
      <c r="H127" s="41"/>
      <c r="I127" s="41"/>
    </row>
    <row r="128" spans="1:9" x14ac:dyDescent="0.25">
      <c r="A128" t="s">
        <v>13</v>
      </c>
      <c r="B128">
        <v>6</v>
      </c>
      <c r="C128" t="s">
        <v>58</v>
      </c>
      <c r="E128" s="12"/>
      <c r="F128" t="e">
        <f t="shared" ca="1" si="19"/>
        <v>#DIV/0!</v>
      </c>
      <c r="G128" s="41">
        <f t="shared" ca="1" si="14"/>
        <v>0</v>
      </c>
      <c r="H128" s="41"/>
      <c r="I128" s="41"/>
    </row>
    <row r="129" spans="1:9" x14ac:dyDescent="0.25">
      <c r="A129" t="s">
        <v>13</v>
      </c>
      <c r="B129">
        <v>7</v>
      </c>
      <c r="C129">
        <v>29.37</v>
      </c>
      <c r="E129" s="12"/>
      <c r="F129" t="e">
        <f t="shared" ca="1" si="19"/>
        <v>#DIV/0!</v>
      </c>
      <c r="G129" s="41">
        <f t="shared" ca="1" si="14"/>
        <v>0</v>
      </c>
      <c r="H129" s="41"/>
      <c r="I129" s="41"/>
    </row>
    <row r="130" spans="1:9" x14ac:dyDescent="0.25">
      <c r="A130" t="s">
        <v>13</v>
      </c>
      <c r="B130">
        <v>8</v>
      </c>
      <c r="C130">
        <v>26.15</v>
      </c>
      <c r="E130" s="12"/>
      <c r="F130" t="e">
        <f ca="1">IF(AVERAGE(AF39:AH39)&lt;$M$22,AVERAGE(AF39:AH39),"NA")</f>
        <v>#DIV/0!</v>
      </c>
      <c r="G130" s="41">
        <f t="shared" ca="1" si="14"/>
        <v>0</v>
      </c>
      <c r="H130" s="41"/>
      <c r="I130" s="41"/>
    </row>
    <row r="131" spans="1:9" x14ac:dyDescent="0.25">
      <c r="A131" t="s">
        <v>13</v>
      </c>
      <c r="B131">
        <v>9</v>
      </c>
      <c r="C131">
        <v>22.64</v>
      </c>
    </row>
    <row r="132" spans="1:9" x14ac:dyDescent="0.25">
      <c r="A132" t="s">
        <v>13</v>
      </c>
      <c r="B132">
        <v>10</v>
      </c>
      <c r="C132" t="s">
        <v>58</v>
      </c>
    </row>
    <row r="133" spans="1:9" x14ac:dyDescent="0.25">
      <c r="A133" t="s">
        <v>13</v>
      </c>
      <c r="B133">
        <v>11</v>
      </c>
      <c r="C133" t="s">
        <v>58</v>
      </c>
    </row>
    <row r="134" spans="1:9" x14ac:dyDescent="0.25">
      <c r="A134" t="s">
        <v>13</v>
      </c>
      <c r="B134">
        <v>12</v>
      </c>
      <c r="C134" t="s">
        <v>58</v>
      </c>
    </row>
    <row r="135" spans="1:9" x14ac:dyDescent="0.25">
      <c r="A135" t="s">
        <v>13</v>
      </c>
      <c r="B135">
        <v>13</v>
      </c>
      <c r="C135">
        <v>30.78</v>
      </c>
    </row>
    <row r="136" spans="1:9" x14ac:dyDescent="0.25">
      <c r="A136" t="s">
        <v>13</v>
      </c>
      <c r="B136">
        <v>14</v>
      </c>
      <c r="C136">
        <v>31.24</v>
      </c>
    </row>
    <row r="137" spans="1:9" x14ac:dyDescent="0.25">
      <c r="A137" t="s">
        <v>13</v>
      </c>
      <c r="B137">
        <v>15</v>
      </c>
      <c r="C137">
        <v>31.53</v>
      </c>
    </row>
    <row r="138" spans="1:9" x14ac:dyDescent="0.25">
      <c r="A138" t="s">
        <v>13</v>
      </c>
      <c r="B138">
        <v>16</v>
      </c>
      <c r="C138">
        <v>24.04</v>
      </c>
    </row>
    <row r="139" spans="1:9" x14ac:dyDescent="0.25">
      <c r="A139" t="s">
        <v>13</v>
      </c>
      <c r="B139">
        <v>17</v>
      </c>
      <c r="C139">
        <v>22.19</v>
      </c>
    </row>
    <row r="140" spans="1:9" x14ac:dyDescent="0.25">
      <c r="A140" t="s">
        <v>13</v>
      </c>
      <c r="B140">
        <v>18</v>
      </c>
      <c r="C140">
        <v>20.170000000000002</v>
      </c>
    </row>
    <row r="141" spans="1:9" x14ac:dyDescent="0.25">
      <c r="A141" t="s">
        <v>13</v>
      </c>
      <c r="B141">
        <v>19</v>
      </c>
      <c r="C141">
        <v>17.989999999999998</v>
      </c>
    </row>
    <row r="142" spans="1:9" x14ac:dyDescent="0.25">
      <c r="A142" t="s">
        <v>13</v>
      </c>
      <c r="B142">
        <v>20</v>
      </c>
      <c r="C142">
        <v>16.27</v>
      </c>
    </row>
    <row r="143" spans="1:9" x14ac:dyDescent="0.25">
      <c r="A143" t="s">
        <v>13</v>
      </c>
      <c r="B143">
        <v>21</v>
      </c>
      <c r="C143">
        <v>15.77</v>
      </c>
    </row>
    <row r="144" spans="1:9" x14ac:dyDescent="0.25">
      <c r="A144" t="s">
        <v>13</v>
      </c>
      <c r="B144">
        <v>22</v>
      </c>
      <c r="C144" t="s">
        <v>58</v>
      </c>
    </row>
    <row r="145" spans="1:3" x14ac:dyDescent="0.25">
      <c r="A145" t="s">
        <v>13</v>
      </c>
      <c r="B145">
        <v>23</v>
      </c>
      <c r="C145" t="s">
        <v>58</v>
      </c>
    </row>
    <row r="146" spans="1:3" x14ac:dyDescent="0.25">
      <c r="A146" t="s">
        <v>13</v>
      </c>
      <c r="B146">
        <v>24</v>
      </c>
      <c r="C146" t="s">
        <v>58</v>
      </c>
    </row>
    <row r="147" spans="1:3" x14ac:dyDescent="0.25">
      <c r="A147" t="s">
        <v>15</v>
      </c>
      <c r="B147">
        <v>1</v>
      </c>
      <c r="C147" t="s">
        <v>58</v>
      </c>
    </row>
    <row r="148" spans="1:3" x14ac:dyDescent="0.25">
      <c r="A148" t="s">
        <v>15</v>
      </c>
      <c r="B148">
        <v>2</v>
      </c>
      <c r="C148" t="s">
        <v>58</v>
      </c>
    </row>
    <row r="149" spans="1:3" x14ac:dyDescent="0.25">
      <c r="A149" t="s">
        <v>15</v>
      </c>
      <c r="B149">
        <v>3</v>
      </c>
      <c r="C149" t="s">
        <v>58</v>
      </c>
    </row>
    <row r="150" spans="1:3" x14ac:dyDescent="0.25">
      <c r="A150" t="s">
        <v>15</v>
      </c>
      <c r="B150">
        <v>4</v>
      </c>
      <c r="C150">
        <v>28.21</v>
      </c>
    </row>
    <row r="151" spans="1:3" x14ac:dyDescent="0.25">
      <c r="A151" t="s">
        <v>15</v>
      </c>
      <c r="B151">
        <v>5</v>
      </c>
      <c r="C151">
        <v>25.12</v>
      </c>
    </row>
    <row r="152" spans="1:3" x14ac:dyDescent="0.25">
      <c r="A152" t="s">
        <v>15</v>
      </c>
      <c r="B152">
        <v>6</v>
      </c>
      <c r="C152">
        <v>22.03</v>
      </c>
    </row>
    <row r="153" spans="1:3" x14ac:dyDescent="0.25">
      <c r="A153" t="s">
        <v>15</v>
      </c>
      <c r="B153">
        <v>7</v>
      </c>
      <c r="C153">
        <v>33.590000000000003</v>
      </c>
    </row>
    <row r="154" spans="1:3" x14ac:dyDescent="0.25">
      <c r="A154" t="s">
        <v>15</v>
      </c>
      <c r="B154">
        <v>8</v>
      </c>
      <c r="C154">
        <v>30.4</v>
      </c>
    </row>
    <row r="155" spans="1:3" x14ac:dyDescent="0.25">
      <c r="A155" t="s">
        <v>15</v>
      </c>
      <c r="B155">
        <v>9</v>
      </c>
      <c r="C155">
        <v>26.82</v>
      </c>
    </row>
    <row r="156" spans="1:3" x14ac:dyDescent="0.25">
      <c r="A156" t="s">
        <v>15</v>
      </c>
      <c r="B156">
        <v>10</v>
      </c>
      <c r="C156">
        <v>22.14</v>
      </c>
    </row>
    <row r="157" spans="1:3" x14ac:dyDescent="0.25">
      <c r="A157" t="s">
        <v>15</v>
      </c>
      <c r="B157">
        <v>11</v>
      </c>
      <c r="C157" t="s">
        <v>58</v>
      </c>
    </row>
    <row r="158" spans="1:3" x14ac:dyDescent="0.25">
      <c r="A158" t="s">
        <v>15</v>
      </c>
      <c r="B158">
        <v>12</v>
      </c>
      <c r="C158" t="s">
        <v>58</v>
      </c>
    </row>
    <row r="159" spans="1:3" x14ac:dyDescent="0.25">
      <c r="A159" t="s">
        <v>15</v>
      </c>
      <c r="B159">
        <v>13</v>
      </c>
      <c r="C159">
        <v>31.99</v>
      </c>
    </row>
    <row r="160" spans="1:3" x14ac:dyDescent="0.25">
      <c r="A160" t="s">
        <v>15</v>
      </c>
      <c r="B160">
        <v>14</v>
      </c>
      <c r="C160">
        <v>32.51</v>
      </c>
    </row>
    <row r="161" spans="1:3" x14ac:dyDescent="0.25">
      <c r="A161" t="s">
        <v>15</v>
      </c>
      <c r="B161">
        <v>15</v>
      </c>
      <c r="C161">
        <v>35.090000000000003</v>
      </c>
    </row>
    <row r="162" spans="1:3" x14ac:dyDescent="0.25">
      <c r="A162" t="s">
        <v>15</v>
      </c>
      <c r="B162">
        <v>16</v>
      </c>
      <c r="C162">
        <v>18.7</v>
      </c>
    </row>
    <row r="163" spans="1:3" x14ac:dyDescent="0.25">
      <c r="A163" t="s">
        <v>15</v>
      </c>
      <c r="B163">
        <v>17</v>
      </c>
      <c r="C163">
        <v>17.07</v>
      </c>
    </row>
    <row r="164" spans="1:3" x14ac:dyDescent="0.25">
      <c r="A164" t="s">
        <v>15</v>
      </c>
      <c r="B164">
        <v>18</v>
      </c>
      <c r="C164">
        <v>15.62</v>
      </c>
    </row>
    <row r="165" spans="1:3" x14ac:dyDescent="0.25">
      <c r="A165" t="s">
        <v>15</v>
      </c>
      <c r="B165">
        <v>19</v>
      </c>
      <c r="C165">
        <v>17.02</v>
      </c>
    </row>
    <row r="166" spans="1:3" x14ac:dyDescent="0.25">
      <c r="A166" t="s">
        <v>15</v>
      </c>
      <c r="B166">
        <v>20</v>
      </c>
      <c r="C166">
        <v>15.57</v>
      </c>
    </row>
    <row r="167" spans="1:3" x14ac:dyDescent="0.25">
      <c r="A167" t="s">
        <v>15</v>
      </c>
      <c r="B167">
        <v>21</v>
      </c>
      <c r="C167">
        <v>15.34</v>
      </c>
    </row>
    <row r="168" spans="1:3" x14ac:dyDescent="0.25">
      <c r="A168" t="s">
        <v>15</v>
      </c>
      <c r="B168">
        <v>22</v>
      </c>
      <c r="C168" t="s">
        <v>58</v>
      </c>
    </row>
    <row r="169" spans="1:3" x14ac:dyDescent="0.25">
      <c r="A169" t="s">
        <v>15</v>
      </c>
      <c r="B169">
        <v>23</v>
      </c>
      <c r="C169" t="s">
        <v>58</v>
      </c>
    </row>
    <row r="170" spans="1:3" x14ac:dyDescent="0.25">
      <c r="A170" t="s">
        <v>15</v>
      </c>
      <c r="B170">
        <v>24</v>
      </c>
      <c r="C170" t="s">
        <v>58</v>
      </c>
    </row>
    <row r="171" spans="1:3" x14ac:dyDescent="0.25">
      <c r="A171" t="s">
        <v>17</v>
      </c>
      <c r="B171">
        <v>1</v>
      </c>
      <c r="C171" t="s">
        <v>58</v>
      </c>
    </row>
    <row r="172" spans="1:3" x14ac:dyDescent="0.25">
      <c r="A172" t="s">
        <v>17</v>
      </c>
      <c r="B172">
        <v>2</v>
      </c>
      <c r="C172" t="s">
        <v>58</v>
      </c>
    </row>
    <row r="173" spans="1:3" x14ac:dyDescent="0.25">
      <c r="A173" t="s">
        <v>17</v>
      </c>
      <c r="B173">
        <v>3</v>
      </c>
      <c r="C173" t="s">
        <v>58</v>
      </c>
    </row>
    <row r="174" spans="1:3" x14ac:dyDescent="0.25">
      <c r="A174" t="s">
        <v>17</v>
      </c>
      <c r="B174">
        <v>4</v>
      </c>
      <c r="C174">
        <v>33.119999999999997</v>
      </c>
    </row>
    <row r="175" spans="1:3" x14ac:dyDescent="0.25">
      <c r="A175" t="s">
        <v>17</v>
      </c>
      <c r="B175">
        <v>5</v>
      </c>
      <c r="C175">
        <v>30.89</v>
      </c>
    </row>
    <row r="176" spans="1:3" x14ac:dyDescent="0.25">
      <c r="A176" t="s">
        <v>17</v>
      </c>
      <c r="B176">
        <v>6</v>
      </c>
      <c r="C176">
        <v>27.36</v>
      </c>
    </row>
    <row r="177" spans="1:3" x14ac:dyDescent="0.25">
      <c r="A177" t="s">
        <v>17</v>
      </c>
      <c r="B177">
        <v>7</v>
      </c>
      <c r="C177">
        <v>33.97</v>
      </c>
    </row>
    <row r="178" spans="1:3" x14ac:dyDescent="0.25">
      <c r="A178" t="s">
        <v>17</v>
      </c>
      <c r="B178">
        <v>8</v>
      </c>
      <c r="C178">
        <v>32.4</v>
      </c>
    </row>
    <row r="179" spans="1:3" x14ac:dyDescent="0.25">
      <c r="A179" t="s">
        <v>17</v>
      </c>
      <c r="B179">
        <v>9</v>
      </c>
      <c r="C179">
        <v>28.47</v>
      </c>
    </row>
    <row r="180" spans="1:3" x14ac:dyDescent="0.25">
      <c r="A180" t="s">
        <v>17</v>
      </c>
      <c r="B180">
        <v>10</v>
      </c>
      <c r="C180" t="s">
        <v>58</v>
      </c>
    </row>
    <row r="181" spans="1:3" x14ac:dyDescent="0.25">
      <c r="A181" t="s">
        <v>17</v>
      </c>
      <c r="B181">
        <v>11</v>
      </c>
      <c r="C181" t="s">
        <v>58</v>
      </c>
    </row>
    <row r="182" spans="1:3" x14ac:dyDescent="0.25">
      <c r="A182" t="s">
        <v>17</v>
      </c>
      <c r="B182">
        <v>12</v>
      </c>
      <c r="C182" t="s">
        <v>58</v>
      </c>
    </row>
    <row r="183" spans="1:3" x14ac:dyDescent="0.25">
      <c r="A183" t="s">
        <v>17</v>
      </c>
      <c r="B183">
        <v>13</v>
      </c>
      <c r="C183">
        <v>32.299999999999997</v>
      </c>
    </row>
    <row r="184" spans="1:3" x14ac:dyDescent="0.25">
      <c r="A184" t="s">
        <v>17</v>
      </c>
      <c r="B184">
        <v>14</v>
      </c>
      <c r="C184">
        <v>32.630000000000003</v>
      </c>
    </row>
    <row r="185" spans="1:3" x14ac:dyDescent="0.25">
      <c r="A185" t="s">
        <v>17</v>
      </c>
      <c r="B185">
        <v>15</v>
      </c>
      <c r="C185">
        <v>34.07</v>
      </c>
    </row>
    <row r="186" spans="1:3" x14ac:dyDescent="0.25">
      <c r="A186" t="s">
        <v>17</v>
      </c>
      <c r="B186">
        <v>16</v>
      </c>
      <c r="C186">
        <v>19.3</v>
      </c>
    </row>
    <row r="187" spans="1:3" x14ac:dyDescent="0.25">
      <c r="A187" t="s">
        <v>17</v>
      </c>
      <c r="B187">
        <v>17</v>
      </c>
      <c r="C187">
        <v>16.32</v>
      </c>
    </row>
    <row r="188" spans="1:3" x14ac:dyDescent="0.25">
      <c r="A188" t="s">
        <v>17</v>
      </c>
      <c r="B188">
        <v>18</v>
      </c>
      <c r="C188">
        <v>15.5</v>
      </c>
    </row>
    <row r="189" spans="1:3" x14ac:dyDescent="0.25">
      <c r="A189" t="s">
        <v>17</v>
      </c>
      <c r="B189">
        <v>19</v>
      </c>
      <c r="C189">
        <v>18.579999999999998</v>
      </c>
    </row>
    <row r="190" spans="1:3" x14ac:dyDescent="0.25">
      <c r="A190" t="s">
        <v>17</v>
      </c>
      <c r="B190">
        <v>20</v>
      </c>
      <c r="C190">
        <v>17.399999999999999</v>
      </c>
    </row>
    <row r="191" spans="1:3" x14ac:dyDescent="0.25">
      <c r="A191" t="s">
        <v>17</v>
      </c>
      <c r="B191">
        <v>21</v>
      </c>
      <c r="C191">
        <v>17.11</v>
      </c>
    </row>
    <row r="192" spans="1:3" x14ac:dyDescent="0.25">
      <c r="A192" t="s">
        <v>17</v>
      </c>
      <c r="B192">
        <v>22</v>
      </c>
      <c r="C192" t="s">
        <v>58</v>
      </c>
    </row>
    <row r="193" spans="1:3" x14ac:dyDescent="0.25">
      <c r="A193" t="s">
        <v>17</v>
      </c>
      <c r="B193">
        <v>23</v>
      </c>
      <c r="C193" t="s">
        <v>58</v>
      </c>
    </row>
    <row r="194" spans="1:3" x14ac:dyDescent="0.25">
      <c r="A194" t="s">
        <v>17</v>
      </c>
      <c r="B194">
        <v>24</v>
      </c>
      <c r="C194" t="s">
        <v>58</v>
      </c>
    </row>
    <row r="195" spans="1:3" x14ac:dyDescent="0.25">
      <c r="A195" t="s">
        <v>19</v>
      </c>
      <c r="B195">
        <v>1</v>
      </c>
      <c r="C195" t="s">
        <v>58</v>
      </c>
    </row>
    <row r="196" spans="1:3" x14ac:dyDescent="0.25">
      <c r="A196" t="s">
        <v>19</v>
      </c>
      <c r="B196">
        <v>2</v>
      </c>
      <c r="C196" t="s">
        <v>58</v>
      </c>
    </row>
    <row r="197" spans="1:3" x14ac:dyDescent="0.25">
      <c r="A197" t="s">
        <v>19</v>
      </c>
      <c r="B197">
        <v>3</v>
      </c>
      <c r="C197" t="s">
        <v>58</v>
      </c>
    </row>
    <row r="198" spans="1:3" x14ac:dyDescent="0.25">
      <c r="A198" t="s">
        <v>19</v>
      </c>
      <c r="B198">
        <v>4</v>
      </c>
      <c r="C198">
        <v>31.69</v>
      </c>
    </row>
    <row r="199" spans="1:3" x14ac:dyDescent="0.25">
      <c r="A199" t="s">
        <v>19</v>
      </c>
      <c r="B199">
        <v>5</v>
      </c>
      <c r="C199">
        <v>32</v>
      </c>
    </row>
    <row r="200" spans="1:3" x14ac:dyDescent="0.25">
      <c r="A200" t="s">
        <v>19</v>
      </c>
      <c r="B200">
        <v>6</v>
      </c>
      <c r="C200">
        <v>26.62</v>
      </c>
    </row>
    <row r="201" spans="1:3" x14ac:dyDescent="0.25">
      <c r="A201" t="s">
        <v>19</v>
      </c>
      <c r="B201">
        <v>7</v>
      </c>
      <c r="C201">
        <v>31.36</v>
      </c>
    </row>
    <row r="202" spans="1:3" x14ac:dyDescent="0.25">
      <c r="A202" t="s">
        <v>19</v>
      </c>
      <c r="B202">
        <v>8</v>
      </c>
      <c r="C202">
        <v>30.19</v>
      </c>
    </row>
    <row r="203" spans="1:3" x14ac:dyDescent="0.25">
      <c r="A203" t="s">
        <v>19</v>
      </c>
      <c r="B203">
        <v>9</v>
      </c>
      <c r="C203">
        <v>27.76</v>
      </c>
    </row>
    <row r="204" spans="1:3" x14ac:dyDescent="0.25">
      <c r="A204" t="s">
        <v>19</v>
      </c>
      <c r="B204">
        <v>10</v>
      </c>
      <c r="C204" t="s">
        <v>58</v>
      </c>
    </row>
    <row r="205" spans="1:3" x14ac:dyDescent="0.25">
      <c r="A205" t="s">
        <v>19</v>
      </c>
      <c r="B205">
        <v>11</v>
      </c>
      <c r="C205" t="s">
        <v>58</v>
      </c>
    </row>
    <row r="206" spans="1:3" x14ac:dyDescent="0.25">
      <c r="A206" t="s">
        <v>19</v>
      </c>
      <c r="B206">
        <v>12</v>
      </c>
      <c r="C206" t="s">
        <v>58</v>
      </c>
    </row>
    <row r="207" spans="1:3" x14ac:dyDescent="0.25">
      <c r="A207" t="s">
        <v>19</v>
      </c>
      <c r="B207">
        <v>13</v>
      </c>
      <c r="C207">
        <v>21.13</v>
      </c>
    </row>
    <row r="208" spans="1:3" x14ac:dyDescent="0.25">
      <c r="A208" t="s">
        <v>19</v>
      </c>
      <c r="B208">
        <v>14</v>
      </c>
      <c r="C208">
        <v>19.399999999999999</v>
      </c>
    </row>
    <row r="209" spans="1:3" x14ac:dyDescent="0.25">
      <c r="A209" t="s">
        <v>19</v>
      </c>
      <c r="B209">
        <v>15</v>
      </c>
      <c r="C209">
        <v>17.75</v>
      </c>
    </row>
    <row r="210" spans="1:3" x14ac:dyDescent="0.25">
      <c r="A210" t="s">
        <v>19</v>
      </c>
      <c r="B210">
        <v>16</v>
      </c>
      <c r="C210">
        <v>17.170000000000002</v>
      </c>
    </row>
    <row r="211" spans="1:3" x14ac:dyDescent="0.25">
      <c r="A211" t="s">
        <v>19</v>
      </c>
      <c r="B211">
        <v>17</v>
      </c>
      <c r="C211">
        <v>16.420000000000002</v>
      </c>
    </row>
    <row r="212" spans="1:3" x14ac:dyDescent="0.25">
      <c r="A212" t="s">
        <v>19</v>
      </c>
      <c r="B212">
        <v>18</v>
      </c>
      <c r="C212">
        <v>16.32</v>
      </c>
    </row>
    <row r="213" spans="1:3" x14ac:dyDescent="0.25">
      <c r="A213" t="s">
        <v>19</v>
      </c>
      <c r="B213">
        <v>19</v>
      </c>
      <c r="C213">
        <v>18.190000000000001</v>
      </c>
    </row>
    <row r="214" spans="1:3" x14ac:dyDescent="0.25">
      <c r="A214" t="s">
        <v>19</v>
      </c>
      <c r="B214">
        <v>20</v>
      </c>
      <c r="C214">
        <v>16.37</v>
      </c>
    </row>
    <row r="215" spans="1:3" x14ac:dyDescent="0.25">
      <c r="A215" t="s">
        <v>19</v>
      </c>
      <c r="B215">
        <v>21</v>
      </c>
      <c r="C215">
        <v>16.39</v>
      </c>
    </row>
    <row r="216" spans="1:3" x14ac:dyDescent="0.25">
      <c r="A216" t="s">
        <v>19</v>
      </c>
      <c r="B216">
        <v>22</v>
      </c>
      <c r="C216" t="s">
        <v>58</v>
      </c>
    </row>
    <row r="217" spans="1:3" x14ac:dyDescent="0.25">
      <c r="A217" t="s">
        <v>19</v>
      </c>
      <c r="B217">
        <v>23</v>
      </c>
      <c r="C217" t="s">
        <v>58</v>
      </c>
    </row>
    <row r="218" spans="1:3" x14ac:dyDescent="0.25">
      <c r="A218" t="s">
        <v>19</v>
      </c>
      <c r="B218">
        <v>24</v>
      </c>
      <c r="C218" t="s">
        <v>58</v>
      </c>
    </row>
    <row r="219" spans="1:3" x14ac:dyDescent="0.25">
      <c r="A219" t="s">
        <v>20</v>
      </c>
      <c r="B219">
        <v>1</v>
      </c>
      <c r="C219">
        <v>33.44</v>
      </c>
    </row>
    <row r="220" spans="1:3" x14ac:dyDescent="0.25">
      <c r="A220" t="s">
        <v>20</v>
      </c>
      <c r="B220">
        <v>2</v>
      </c>
      <c r="C220">
        <v>32.29</v>
      </c>
    </row>
    <row r="221" spans="1:3" x14ac:dyDescent="0.25">
      <c r="A221" t="s">
        <v>20</v>
      </c>
      <c r="B221">
        <v>3</v>
      </c>
      <c r="C221">
        <v>29.27</v>
      </c>
    </row>
    <row r="222" spans="1:3" x14ac:dyDescent="0.25">
      <c r="A222" t="s">
        <v>20</v>
      </c>
      <c r="B222">
        <v>4</v>
      </c>
      <c r="C222" t="s">
        <v>58</v>
      </c>
    </row>
    <row r="223" spans="1:3" x14ac:dyDescent="0.25">
      <c r="A223" t="s">
        <v>20</v>
      </c>
      <c r="B223">
        <v>5</v>
      </c>
      <c r="C223" t="s">
        <v>58</v>
      </c>
    </row>
    <row r="224" spans="1:3" x14ac:dyDescent="0.25">
      <c r="A224" t="s">
        <v>20</v>
      </c>
      <c r="B224">
        <v>6</v>
      </c>
      <c r="C224">
        <v>30</v>
      </c>
    </row>
    <row r="225" spans="1:3" x14ac:dyDescent="0.25">
      <c r="A225" t="s">
        <v>20</v>
      </c>
      <c r="B225">
        <v>7</v>
      </c>
      <c r="C225">
        <v>32.729999999999997</v>
      </c>
    </row>
    <row r="226" spans="1:3" x14ac:dyDescent="0.25">
      <c r="A226" t="s">
        <v>20</v>
      </c>
      <c r="B226">
        <v>8</v>
      </c>
      <c r="C226">
        <v>30.42</v>
      </c>
    </row>
    <row r="227" spans="1:3" x14ac:dyDescent="0.25">
      <c r="A227" t="s">
        <v>20</v>
      </c>
      <c r="B227">
        <v>9</v>
      </c>
      <c r="C227">
        <v>26.79</v>
      </c>
    </row>
    <row r="228" spans="1:3" x14ac:dyDescent="0.25">
      <c r="A228" t="s">
        <v>20</v>
      </c>
      <c r="B228">
        <v>10</v>
      </c>
      <c r="C228" t="s">
        <v>58</v>
      </c>
    </row>
    <row r="229" spans="1:3" x14ac:dyDescent="0.25">
      <c r="A229" t="s">
        <v>20</v>
      </c>
      <c r="B229">
        <v>11</v>
      </c>
      <c r="C229" t="s">
        <v>58</v>
      </c>
    </row>
    <row r="230" spans="1:3" x14ac:dyDescent="0.25">
      <c r="A230" t="s">
        <v>20</v>
      </c>
      <c r="B230">
        <v>12</v>
      </c>
      <c r="C230" t="s">
        <v>58</v>
      </c>
    </row>
    <row r="231" spans="1:3" x14ac:dyDescent="0.25">
      <c r="A231" t="s">
        <v>20</v>
      </c>
      <c r="B231">
        <v>13</v>
      </c>
      <c r="C231">
        <v>21.09</v>
      </c>
    </row>
    <row r="232" spans="1:3" x14ac:dyDescent="0.25">
      <c r="A232" t="s">
        <v>20</v>
      </c>
      <c r="B232">
        <v>14</v>
      </c>
      <c r="C232">
        <v>18.66</v>
      </c>
    </row>
    <row r="233" spans="1:3" x14ac:dyDescent="0.25">
      <c r="A233" t="s">
        <v>20</v>
      </c>
      <c r="B233">
        <v>15</v>
      </c>
      <c r="C233">
        <v>17.61</v>
      </c>
    </row>
    <row r="234" spans="1:3" x14ac:dyDescent="0.25">
      <c r="A234" t="s">
        <v>20</v>
      </c>
      <c r="B234">
        <v>16</v>
      </c>
      <c r="C234">
        <v>18.399999999999999</v>
      </c>
    </row>
    <row r="235" spans="1:3" x14ac:dyDescent="0.25">
      <c r="A235" t="s">
        <v>20</v>
      </c>
      <c r="B235">
        <v>17</v>
      </c>
      <c r="C235">
        <v>17.27</v>
      </c>
    </row>
    <row r="236" spans="1:3" x14ac:dyDescent="0.25">
      <c r="A236" t="s">
        <v>20</v>
      </c>
      <c r="B236">
        <v>18</v>
      </c>
      <c r="C236">
        <v>16.64</v>
      </c>
    </row>
    <row r="237" spans="1:3" x14ac:dyDescent="0.25">
      <c r="A237" t="s">
        <v>20</v>
      </c>
      <c r="B237">
        <v>19</v>
      </c>
      <c r="C237">
        <v>17.07</v>
      </c>
    </row>
    <row r="238" spans="1:3" x14ac:dyDescent="0.25">
      <c r="A238" t="s">
        <v>20</v>
      </c>
      <c r="B238">
        <v>20</v>
      </c>
      <c r="C238">
        <v>15.08</v>
      </c>
    </row>
    <row r="239" spans="1:3" x14ac:dyDescent="0.25">
      <c r="A239" t="s">
        <v>20</v>
      </c>
      <c r="B239">
        <v>21</v>
      </c>
      <c r="C239">
        <v>14.57</v>
      </c>
    </row>
    <row r="240" spans="1:3" x14ac:dyDescent="0.25">
      <c r="A240" t="s">
        <v>20</v>
      </c>
      <c r="B240">
        <v>22</v>
      </c>
      <c r="C240" t="s">
        <v>58</v>
      </c>
    </row>
    <row r="241" spans="1:3" x14ac:dyDescent="0.25">
      <c r="A241" t="s">
        <v>20</v>
      </c>
      <c r="B241">
        <v>23</v>
      </c>
      <c r="C241" t="s">
        <v>58</v>
      </c>
    </row>
    <row r="242" spans="1:3" x14ac:dyDescent="0.25">
      <c r="A242" t="s">
        <v>20</v>
      </c>
      <c r="B242">
        <v>24</v>
      </c>
      <c r="C242" t="s">
        <v>58</v>
      </c>
    </row>
    <row r="243" spans="1:3" x14ac:dyDescent="0.25">
      <c r="A243" t="s">
        <v>21</v>
      </c>
      <c r="B243">
        <v>1</v>
      </c>
      <c r="C243" t="s">
        <v>58</v>
      </c>
    </row>
    <row r="244" spans="1:3" x14ac:dyDescent="0.25">
      <c r="A244" t="s">
        <v>21</v>
      </c>
      <c r="B244">
        <v>2</v>
      </c>
      <c r="C244" t="s">
        <v>58</v>
      </c>
    </row>
    <row r="245" spans="1:3" x14ac:dyDescent="0.25">
      <c r="A245" t="s">
        <v>21</v>
      </c>
      <c r="B245">
        <v>3</v>
      </c>
      <c r="C245">
        <v>35.54</v>
      </c>
    </row>
    <row r="246" spans="1:3" x14ac:dyDescent="0.25">
      <c r="A246" t="s">
        <v>21</v>
      </c>
      <c r="B246">
        <v>4</v>
      </c>
      <c r="C246" t="s">
        <v>58</v>
      </c>
    </row>
    <row r="247" spans="1:3" x14ac:dyDescent="0.25">
      <c r="A247" t="s">
        <v>21</v>
      </c>
      <c r="B247">
        <v>5</v>
      </c>
      <c r="C247" t="s">
        <v>58</v>
      </c>
    </row>
    <row r="248" spans="1:3" x14ac:dyDescent="0.25">
      <c r="A248" t="s">
        <v>21</v>
      </c>
      <c r="B248">
        <v>6</v>
      </c>
      <c r="C248">
        <v>34.18</v>
      </c>
    </row>
    <row r="249" spans="1:3" x14ac:dyDescent="0.25">
      <c r="A249" t="s">
        <v>21</v>
      </c>
      <c r="B249">
        <v>7</v>
      </c>
      <c r="C249" t="s">
        <v>58</v>
      </c>
    </row>
    <row r="250" spans="1:3" x14ac:dyDescent="0.25">
      <c r="A250" t="s">
        <v>21</v>
      </c>
      <c r="B250">
        <v>8</v>
      </c>
      <c r="C250">
        <v>37.86</v>
      </c>
    </row>
    <row r="251" spans="1:3" x14ac:dyDescent="0.25">
      <c r="A251" t="s">
        <v>21</v>
      </c>
      <c r="B251">
        <v>9</v>
      </c>
      <c r="C251">
        <v>34.020000000000003</v>
      </c>
    </row>
    <row r="252" spans="1:3" x14ac:dyDescent="0.25">
      <c r="A252" t="s">
        <v>21</v>
      </c>
      <c r="B252">
        <v>10</v>
      </c>
      <c r="C252" t="s">
        <v>58</v>
      </c>
    </row>
    <row r="253" spans="1:3" x14ac:dyDescent="0.25">
      <c r="A253" t="s">
        <v>21</v>
      </c>
      <c r="B253">
        <v>11</v>
      </c>
      <c r="C253" t="s">
        <v>58</v>
      </c>
    </row>
    <row r="254" spans="1:3" x14ac:dyDescent="0.25">
      <c r="A254" t="s">
        <v>21</v>
      </c>
      <c r="B254">
        <v>12</v>
      </c>
      <c r="C254" t="s">
        <v>58</v>
      </c>
    </row>
    <row r="255" spans="1:3" x14ac:dyDescent="0.25">
      <c r="A255" t="s">
        <v>21</v>
      </c>
      <c r="B255">
        <v>13</v>
      </c>
      <c r="C255">
        <v>24.65</v>
      </c>
    </row>
    <row r="256" spans="1:3" x14ac:dyDescent="0.25">
      <c r="A256" t="s">
        <v>21</v>
      </c>
      <c r="B256">
        <v>14</v>
      </c>
      <c r="C256">
        <v>21.67</v>
      </c>
    </row>
    <row r="257" spans="1:3" x14ac:dyDescent="0.25">
      <c r="A257" t="s">
        <v>21</v>
      </c>
      <c r="B257">
        <v>15</v>
      </c>
      <c r="C257">
        <v>21.07</v>
      </c>
    </row>
    <row r="258" spans="1:3" x14ac:dyDescent="0.25">
      <c r="A258" t="s">
        <v>21</v>
      </c>
      <c r="B258">
        <v>16</v>
      </c>
      <c r="C258">
        <v>20.68</v>
      </c>
    </row>
    <row r="259" spans="1:3" x14ac:dyDescent="0.25">
      <c r="A259" t="s">
        <v>21</v>
      </c>
      <c r="B259">
        <v>17</v>
      </c>
      <c r="C259">
        <v>18.91</v>
      </c>
    </row>
    <row r="260" spans="1:3" x14ac:dyDescent="0.25">
      <c r="A260" t="s">
        <v>21</v>
      </c>
      <c r="B260">
        <v>18</v>
      </c>
      <c r="C260">
        <v>18.7</v>
      </c>
    </row>
    <row r="261" spans="1:3" x14ac:dyDescent="0.25">
      <c r="A261" t="s">
        <v>21</v>
      </c>
      <c r="B261">
        <v>19</v>
      </c>
      <c r="C261">
        <v>21.72</v>
      </c>
    </row>
    <row r="262" spans="1:3" x14ac:dyDescent="0.25">
      <c r="A262" t="s">
        <v>21</v>
      </c>
      <c r="B262">
        <v>20</v>
      </c>
      <c r="C262">
        <v>19.440000000000001</v>
      </c>
    </row>
    <row r="263" spans="1:3" x14ac:dyDescent="0.25">
      <c r="A263" t="s">
        <v>21</v>
      </c>
      <c r="B263">
        <v>21</v>
      </c>
      <c r="C263">
        <v>19.149999999999999</v>
      </c>
    </row>
    <row r="264" spans="1:3" x14ac:dyDescent="0.25">
      <c r="A264" t="s">
        <v>21</v>
      </c>
      <c r="B264">
        <v>22</v>
      </c>
      <c r="C264" t="s">
        <v>58</v>
      </c>
    </row>
    <row r="265" spans="1:3" x14ac:dyDescent="0.25">
      <c r="A265" t="s">
        <v>21</v>
      </c>
      <c r="B265">
        <v>23</v>
      </c>
      <c r="C265" t="s">
        <v>58</v>
      </c>
    </row>
    <row r="266" spans="1:3" x14ac:dyDescent="0.25">
      <c r="A266" t="s">
        <v>21</v>
      </c>
      <c r="B266">
        <v>24</v>
      </c>
      <c r="C266" t="s">
        <v>58</v>
      </c>
    </row>
    <row r="267" spans="1:3" x14ac:dyDescent="0.25">
      <c r="A267" t="s">
        <v>22</v>
      </c>
      <c r="B267">
        <v>1</v>
      </c>
      <c r="C267">
        <v>33.409999999999997</v>
      </c>
    </row>
    <row r="268" spans="1:3" x14ac:dyDescent="0.25">
      <c r="A268" t="s">
        <v>22</v>
      </c>
      <c r="B268">
        <v>2</v>
      </c>
      <c r="C268">
        <v>30.96</v>
      </c>
    </row>
    <row r="269" spans="1:3" x14ac:dyDescent="0.25">
      <c r="A269" t="s">
        <v>22</v>
      </c>
      <c r="B269">
        <v>3</v>
      </c>
      <c r="C269">
        <v>26.5</v>
      </c>
    </row>
    <row r="270" spans="1:3" x14ac:dyDescent="0.25">
      <c r="A270" t="s">
        <v>22</v>
      </c>
      <c r="B270">
        <v>4</v>
      </c>
      <c r="C270" t="s">
        <v>58</v>
      </c>
    </row>
    <row r="271" spans="1:3" x14ac:dyDescent="0.25">
      <c r="A271" t="s">
        <v>22</v>
      </c>
      <c r="B271">
        <v>5</v>
      </c>
      <c r="C271">
        <v>36.15</v>
      </c>
    </row>
    <row r="272" spans="1:3" x14ac:dyDescent="0.25">
      <c r="A272" t="s">
        <v>22</v>
      </c>
      <c r="B272">
        <v>6</v>
      </c>
      <c r="C272">
        <v>34.979999999999997</v>
      </c>
    </row>
    <row r="273" spans="1:3" x14ac:dyDescent="0.25">
      <c r="A273" t="s">
        <v>22</v>
      </c>
      <c r="B273">
        <v>7</v>
      </c>
      <c r="C273">
        <v>33.799999999999997</v>
      </c>
    </row>
    <row r="274" spans="1:3" x14ac:dyDescent="0.25">
      <c r="A274" t="s">
        <v>22</v>
      </c>
      <c r="B274">
        <v>8</v>
      </c>
      <c r="C274">
        <v>31.28</v>
      </c>
    </row>
    <row r="275" spans="1:3" x14ac:dyDescent="0.25">
      <c r="A275" t="s">
        <v>22</v>
      </c>
      <c r="B275">
        <v>9</v>
      </c>
      <c r="C275">
        <v>27.35</v>
      </c>
    </row>
    <row r="276" spans="1:3" x14ac:dyDescent="0.25">
      <c r="A276" t="s">
        <v>22</v>
      </c>
      <c r="B276">
        <v>10</v>
      </c>
      <c r="C276" t="s">
        <v>58</v>
      </c>
    </row>
    <row r="277" spans="1:3" x14ac:dyDescent="0.25">
      <c r="A277" t="s">
        <v>22</v>
      </c>
      <c r="B277">
        <v>11</v>
      </c>
      <c r="C277" t="s">
        <v>58</v>
      </c>
    </row>
    <row r="278" spans="1:3" x14ac:dyDescent="0.25">
      <c r="A278" t="s">
        <v>22</v>
      </c>
      <c r="B278">
        <v>12</v>
      </c>
      <c r="C278" t="s">
        <v>58</v>
      </c>
    </row>
    <row r="279" spans="1:3" x14ac:dyDescent="0.25">
      <c r="A279" t="s">
        <v>22</v>
      </c>
      <c r="B279">
        <v>13</v>
      </c>
      <c r="C279">
        <v>21.11</v>
      </c>
    </row>
    <row r="280" spans="1:3" x14ac:dyDescent="0.25">
      <c r="A280" t="s">
        <v>22</v>
      </c>
      <c r="B280">
        <v>14</v>
      </c>
      <c r="C280">
        <v>18.09</v>
      </c>
    </row>
    <row r="281" spans="1:3" x14ac:dyDescent="0.25">
      <c r="A281" t="s">
        <v>22</v>
      </c>
      <c r="B281">
        <v>15</v>
      </c>
      <c r="C281">
        <v>17.809999999999999</v>
      </c>
    </row>
    <row r="282" spans="1:3" x14ac:dyDescent="0.25">
      <c r="A282" t="s">
        <v>22</v>
      </c>
      <c r="B282">
        <v>16</v>
      </c>
      <c r="C282">
        <v>19.78</v>
      </c>
    </row>
    <row r="283" spans="1:3" x14ac:dyDescent="0.25">
      <c r="A283" t="s">
        <v>22</v>
      </c>
      <c r="B283">
        <v>17</v>
      </c>
      <c r="C283">
        <v>17.600000000000001</v>
      </c>
    </row>
    <row r="284" spans="1:3" x14ac:dyDescent="0.25">
      <c r="A284" t="s">
        <v>22</v>
      </c>
      <c r="B284">
        <v>18</v>
      </c>
      <c r="C284">
        <v>16.829999999999998</v>
      </c>
    </row>
    <row r="285" spans="1:3" x14ac:dyDescent="0.25">
      <c r="A285" t="s">
        <v>22</v>
      </c>
      <c r="B285">
        <v>19</v>
      </c>
      <c r="C285">
        <v>19.079999999999998</v>
      </c>
    </row>
    <row r="286" spans="1:3" x14ac:dyDescent="0.25">
      <c r="A286" t="s">
        <v>22</v>
      </c>
      <c r="B286">
        <v>20</v>
      </c>
      <c r="C286">
        <v>16.760000000000002</v>
      </c>
    </row>
    <row r="287" spans="1:3" x14ac:dyDescent="0.25">
      <c r="A287" t="s">
        <v>22</v>
      </c>
      <c r="B287">
        <v>21</v>
      </c>
      <c r="C287">
        <v>15.44</v>
      </c>
    </row>
    <row r="288" spans="1:3" x14ac:dyDescent="0.25">
      <c r="A288" t="s">
        <v>22</v>
      </c>
      <c r="B288">
        <v>22</v>
      </c>
      <c r="C288" t="s">
        <v>58</v>
      </c>
    </row>
    <row r="289" spans="1:3" x14ac:dyDescent="0.25">
      <c r="A289" t="s">
        <v>22</v>
      </c>
      <c r="B289">
        <v>23</v>
      </c>
      <c r="C289" t="s">
        <v>58</v>
      </c>
    </row>
    <row r="290" spans="1:3" x14ac:dyDescent="0.25">
      <c r="A290" t="s">
        <v>22</v>
      </c>
      <c r="B290">
        <v>24</v>
      </c>
      <c r="C290" t="s">
        <v>58</v>
      </c>
    </row>
    <row r="291" spans="1:3" x14ac:dyDescent="0.25">
      <c r="A291" t="s">
        <v>23</v>
      </c>
      <c r="B291">
        <v>1</v>
      </c>
      <c r="C291" t="s">
        <v>58</v>
      </c>
    </row>
    <row r="292" spans="1:3" x14ac:dyDescent="0.25">
      <c r="A292" t="s">
        <v>23</v>
      </c>
      <c r="B292">
        <v>2</v>
      </c>
      <c r="C292" t="s">
        <v>58</v>
      </c>
    </row>
    <row r="293" spans="1:3" x14ac:dyDescent="0.25">
      <c r="A293" t="s">
        <v>23</v>
      </c>
      <c r="B293">
        <v>3</v>
      </c>
      <c r="C293" t="s">
        <v>58</v>
      </c>
    </row>
    <row r="294" spans="1:3" x14ac:dyDescent="0.25">
      <c r="A294" t="s">
        <v>23</v>
      </c>
      <c r="B294">
        <v>4</v>
      </c>
      <c r="C294">
        <v>34.590000000000003</v>
      </c>
    </row>
    <row r="295" spans="1:3" x14ac:dyDescent="0.25">
      <c r="A295" t="s">
        <v>23</v>
      </c>
      <c r="B295">
        <v>5</v>
      </c>
      <c r="C295">
        <v>33.11</v>
      </c>
    </row>
    <row r="296" spans="1:3" x14ac:dyDescent="0.25">
      <c r="A296" t="s">
        <v>23</v>
      </c>
      <c r="B296">
        <v>6</v>
      </c>
      <c r="C296">
        <v>28.43</v>
      </c>
    </row>
    <row r="297" spans="1:3" x14ac:dyDescent="0.25">
      <c r="A297" t="s">
        <v>23</v>
      </c>
      <c r="B297">
        <v>7</v>
      </c>
      <c r="C297">
        <v>30.56</v>
      </c>
    </row>
    <row r="298" spans="1:3" x14ac:dyDescent="0.25">
      <c r="A298" t="s">
        <v>23</v>
      </c>
      <c r="B298">
        <v>8</v>
      </c>
      <c r="C298">
        <v>28.82</v>
      </c>
    </row>
    <row r="299" spans="1:3" x14ac:dyDescent="0.25">
      <c r="A299" t="s">
        <v>23</v>
      </c>
      <c r="B299">
        <v>9</v>
      </c>
      <c r="C299">
        <v>25.16</v>
      </c>
    </row>
    <row r="300" spans="1:3" x14ac:dyDescent="0.25">
      <c r="A300" t="s">
        <v>23</v>
      </c>
      <c r="B300">
        <v>10</v>
      </c>
      <c r="C300" t="s">
        <v>58</v>
      </c>
    </row>
    <row r="301" spans="1:3" x14ac:dyDescent="0.25">
      <c r="A301" t="s">
        <v>23</v>
      </c>
      <c r="B301">
        <v>11</v>
      </c>
      <c r="C301" t="s">
        <v>58</v>
      </c>
    </row>
    <row r="302" spans="1:3" x14ac:dyDescent="0.25">
      <c r="A302" t="s">
        <v>23</v>
      </c>
      <c r="B302">
        <v>12</v>
      </c>
      <c r="C302" t="s">
        <v>58</v>
      </c>
    </row>
    <row r="303" spans="1:3" x14ac:dyDescent="0.25">
      <c r="A303" t="s">
        <v>23</v>
      </c>
      <c r="B303">
        <v>13</v>
      </c>
      <c r="C303">
        <v>21.11</v>
      </c>
    </row>
    <row r="304" spans="1:3" x14ac:dyDescent="0.25">
      <c r="A304" t="s">
        <v>23</v>
      </c>
      <c r="B304">
        <v>14</v>
      </c>
      <c r="C304">
        <v>18.5</v>
      </c>
    </row>
    <row r="305" spans="1:3" x14ac:dyDescent="0.25">
      <c r="A305" t="s">
        <v>23</v>
      </c>
      <c r="B305">
        <v>15</v>
      </c>
      <c r="C305">
        <v>17.41</v>
      </c>
    </row>
    <row r="306" spans="1:3" x14ac:dyDescent="0.25">
      <c r="A306" t="s">
        <v>23</v>
      </c>
      <c r="B306">
        <v>16</v>
      </c>
      <c r="C306">
        <v>19.3</v>
      </c>
    </row>
    <row r="307" spans="1:3" x14ac:dyDescent="0.25">
      <c r="A307" t="s">
        <v>23</v>
      </c>
      <c r="B307">
        <v>17</v>
      </c>
      <c r="C307">
        <v>16.5</v>
      </c>
    </row>
    <row r="308" spans="1:3" x14ac:dyDescent="0.25">
      <c r="A308" t="s">
        <v>23</v>
      </c>
      <c r="B308">
        <v>18</v>
      </c>
      <c r="C308">
        <v>15.93</v>
      </c>
    </row>
    <row r="309" spans="1:3" x14ac:dyDescent="0.25">
      <c r="A309" t="s">
        <v>23</v>
      </c>
      <c r="B309">
        <v>19</v>
      </c>
      <c r="C309">
        <v>18.66</v>
      </c>
    </row>
    <row r="310" spans="1:3" x14ac:dyDescent="0.25">
      <c r="A310" t="s">
        <v>23</v>
      </c>
      <c r="B310">
        <v>20</v>
      </c>
      <c r="C310">
        <v>15.58</v>
      </c>
    </row>
    <row r="311" spans="1:3" x14ac:dyDescent="0.25">
      <c r="A311" t="s">
        <v>23</v>
      </c>
      <c r="B311">
        <v>21</v>
      </c>
      <c r="C311">
        <v>14.33</v>
      </c>
    </row>
    <row r="312" spans="1:3" x14ac:dyDescent="0.25">
      <c r="A312" t="s">
        <v>23</v>
      </c>
      <c r="B312">
        <v>22</v>
      </c>
      <c r="C312" t="s">
        <v>58</v>
      </c>
    </row>
    <row r="313" spans="1:3" x14ac:dyDescent="0.25">
      <c r="A313" t="s">
        <v>23</v>
      </c>
      <c r="B313">
        <v>23</v>
      </c>
      <c r="C313" t="s">
        <v>58</v>
      </c>
    </row>
    <row r="314" spans="1:3" x14ac:dyDescent="0.25">
      <c r="A314" t="s">
        <v>23</v>
      </c>
      <c r="B314">
        <v>24</v>
      </c>
      <c r="C314" t="s">
        <v>58</v>
      </c>
    </row>
    <row r="315" spans="1:3" x14ac:dyDescent="0.25">
      <c r="A315" t="s">
        <v>24</v>
      </c>
      <c r="B315">
        <v>1</v>
      </c>
      <c r="C315">
        <v>34.03</v>
      </c>
    </row>
    <row r="316" spans="1:3" x14ac:dyDescent="0.25">
      <c r="A316" t="s">
        <v>24</v>
      </c>
      <c r="B316">
        <v>2</v>
      </c>
      <c r="C316">
        <v>32</v>
      </c>
    </row>
    <row r="317" spans="1:3" x14ac:dyDescent="0.25">
      <c r="A317" t="s">
        <v>24</v>
      </c>
      <c r="B317">
        <v>3</v>
      </c>
      <c r="C317">
        <v>26.8</v>
      </c>
    </row>
    <row r="318" spans="1:3" x14ac:dyDescent="0.25">
      <c r="A318" t="s">
        <v>24</v>
      </c>
      <c r="B318">
        <v>4</v>
      </c>
      <c r="C318">
        <v>29.28</v>
      </c>
    </row>
    <row r="319" spans="1:3" x14ac:dyDescent="0.25">
      <c r="A319" t="s">
        <v>24</v>
      </c>
      <c r="B319">
        <v>5</v>
      </c>
      <c r="C319">
        <v>28.21</v>
      </c>
    </row>
    <row r="320" spans="1:3" x14ac:dyDescent="0.25">
      <c r="A320" t="s">
        <v>24</v>
      </c>
      <c r="B320">
        <v>6</v>
      </c>
      <c r="C320">
        <v>24.54</v>
      </c>
    </row>
    <row r="321" spans="1:3" x14ac:dyDescent="0.25">
      <c r="A321" t="s">
        <v>24</v>
      </c>
      <c r="B321">
        <v>7</v>
      </c>
      <c r="C321">
        <v>37</v>
      </c>
    </row>
    <row r="322" spans="1:3" x14ac:dyDescent="0.25">
      <c r="A322" t="s">
        <v>24</v>
      </c>
      <c r="B322">
        <v>8</v>
      </c>
      <c r="C322">
        <v>33.81</v>
      </c>
    </row>
    <row r="323" spans="1:3" x14ac:dyDescent="0.25">
      <c r="A323" t="s">
        <v>24</v>
      </c>
      <c r="B323">
        <v>9</v>
      </c>
      <c r="C323">
        <v>30.96</v>
      </c>
    </row>
    <row r="324" spans="1:3" x14ac:dyDescent="0.25">
      <c r="A324" t="s">
        <v>24</v>
      </c>
      <c r="B324">
        <v>10</v>
      </c>
      <c r="C324" t="s">
        <v>58</v>
      </c>
    </row>
    <row r="325" spans="1:3" x14ac:dyDescent="0.25">
      <c r="A325" t="s">
        <v>24</v>
      </c>
      <c r="B325">
        <v>11</v>
      </c>
      <c r="C325" t="s">
        <v>58</v>
      </c>
    </row>
    <row r="326" spans="1:3" x14ac:dyDescent="0.25">
      <c r="A326" t="s">
        <v>24</v>
      </c>
      <c r="B326">
        <v>12</v>
      </c>
      <c r="C326" t="s">
        <v>58</v>
      </c>
    </row>
    <row r="327" spans="1:3" x14ac:dyDescent="0.25">
      <c r="A327" t="s">
        <v>24</v>
      </c>
      <c r="B327">
        <v>13</v>
      </c>
      <c r="C327">
        <v>21.58</v>
      </c>
    </row>
    <row r="328" spans="1:3" x14ac:dyDescent="0.25">
      <c r="A328" t="s">
        <v>24</v>
      </c>
      <c r="B328">
        <v>14</v>
      </c>
      <c r="C328">
        <v>19.25</v>
      </c>
    </row>
    <row r="329" spans="1:3" x14ac:dyDescent="0.25">
      <c r="A329" t="s">
        <v>24</v>
      </c>
      <c r="B329">
        <v>15</v>
      </c>
      <c r="C329">
        <v>18</v>
      </c>
    </row>
    <row r="330" spans="1:3" x14ac:dyDescent="0.25">
      <c r="A330" t="s">
        <v>24</v>
      </c>
      <c r="B330">
        <v>16</v>
      </c>
      <c r="C330">
        <v>18.059999999999999</v>
      </c>
    </row>
    <row r="331" spans="1:3" x14ac:dyDescent="0.25">
      <c r="A331" t="s">
        <v>24</v>
      </c>
      <c r="B331">
        <v>17</v>
      </c>
      <c r="C331">
        <v>15.6</v>
      </c>
    </row>
    <row r="332" spans="1:3" x14ac:dyDescent="0.25">
      <c r="A332" t="s">
        <v>24</v>
      </c>
      <c r="B332">
        <v>18</v>
      </c>
      <c r="C332">
        <v>14.51</v>
      </c>
    </row>
    <row r="333" spans="1:3" x14ac:dyDescent="0.25">
      <c r="A333" t="s">
        <v>24</v>
      </c>
      <c r="B333">
        <v>19</v>
      </c>
      <c r="C333">
        <v>21.7</v>
      </c>
    </row>
    <row r="334" spans="1:3" x14ac:dyDescent="0.25">
      <c r="A334" t="s">
        <v>24</v>
      </c>
      <c r="B334">
        <v>20</v>
      </c>
      <c r="C334">
        <v>19.68</v>
      </c>
    </row>
    <row r="335" spans="1:3" x14ac:dyDescent="0.25">
      <c r="A335" t="s">
        <v>24</v>
      </c>
      <c r="B335">
        <v>21</v>
      </c>
      <c r="C335">
        <v>18.48</v>
      </c>
    </row>
    <row r="336" spans="1:3" x14ac:dyDescent="0.25">
      <c r="A336" t="s">
        <v>24</v>
      </c>
      <c r="B336">
        <v>22</v>
      </c>
      <c r="C336" t="s">
        <v>58</v>
      </c>
    </row>
    <row r="337" spans="1:3" x14ac:dyDescent="0.25">
      <c r="A337" t="s">
        <v>24</v>
      </c>
      <c r="B337">
        <v>23</v>
      </c>
      <c r="C337" t="s">
        <v>58</v>
      </c>
    </row>
    <row r="338" spans="1:3" x14ac:dyDescent="0.25">
      <c r="A338" t="s">
        <v>24</v>
      </c>
      <c r="B338">
        <v>24</v>
      </c>
      <c r="C338" t="s">
        <v>58</v>
      </c>
    </row>
    <row r="339" spans="1:3" x14ac:dyDescent="0.25">
      <c r="A339" t="s">
        <v>25</v>
      </c>
      <c r="B339">
        <v>1</v>
      </c>
      <c r="C339" t="s">
        <v>58</v>
      </c>
    </row>
    <row r="340" spans="1:3" x14ac:dyDescent="0.25">
      <c r="A340" t="s">
        <v>25</v>
      </c>
      <c r="B340">
        <v>2</v>
      </c>
      <c r="C340" t="s">
        <v>58</v>
      </c>
    </row>
    <row r="341" spans="1:3" x14ac:dyDescent="0.25">
      <c r="A341" t="s">
        <v>25</v>
      </c>
      <c r="B341">
        <v>3</v>
      </c>
      <c r="C341">
        <v>31.74</v>
      </c>
    </row>
    <row r="342" spans="1:3" x14ac:dyDescent="0.25">
      <c r="A342" t="s">
        <v>25</v>
      </c>
      <c r="B342">
        <v>4</v>
      </c>
      <c r="C342">
        <v>35.11</v>
      </c>
    </row>
    <row r="343" spans="1:3" x14ac:dyDescent="0.25">
      <c r="A343" t="s">
        <v>25</v>
      </c>
      <c r="B343">
        <v>5</v>
      </c>
      <c r="C343">
        <v>34.94</v>
      </c>
    </row>
    <row r="344" spans="1:3" x14ac:dyDescent="0.25">
      <c r="A344" t="s">
        <v>25</v>
      </c>
      <c r="B344">
        <v>6</v>
      </c>
      <c r="C344">
        <v>30.04</v>
      </c>
    </row>
    <row r="345" spans="1:3" x14ac:dyDescent="0.25">
      <c r="A345" t="s">
        <v>25</v>
      </c>
      <c r="B345">
        <v>7</v>
      </c>
      <c r="C345">
        <v>30.14</v>
      </c>
    </row>
    <row r="346" spans="1:3" x14ac:dyDescent="0.25">
      <c r="A346" t="s">
        <v>25</v>
      </c>
      <c r="B346">
        <v>8</v>
      </c>
      <c r="C346">
        <v>28.26</v>
      </c>
    </row>
    <row r="347" spans="1:3" x14ac:dyDescent="0.25">
      <c r="A347" t="s">
        <v>25</v>
      </c>
      <c r="B347">
        <v>9</v>
      </c>
      <c r="C347">
        <v>24.61</v>
      </c>
    </row>
    <row r="348" spans="1:3" x14ac:dyDescent="0.25">
      <c r="A348" t="s">
        <v>25</v>
      </c>
      <c r="B348">
        <v>10</v>
      </c>
      <c r="C348" t="s">
        <v>58</v>
      </c>
    </row>
    <row r="349" spans="1:3" x14ac:dyDescent="0.25">
      <c r="A349" t="s">
        <v>25</v>
      </c>
      <c r="B349">
        <v>11</v>
      </c>
      <c r="C349" t="s">
        <v>58</v>
      </c>
    </row>
    <row r="350" spans="1:3" x14ac:dyDescent="0.25">
      <c r="A350" t="s">
        <v>25</v>
      </c>
      <c r="B350">
        <v>12</v>
      </c>
      <c r="C350" t="s">
        <v>58</v>
      </c>
    </row>
    <row r="351" spans="1:3" x14ac:dyDescent="0.25">
      <c r="A351" t="s">
        <v>25</v>
      </c>
      <c r="B351">
        <v>13</v>
      </c>
      <c r="C351">
        <v>20.52</v>
      </c>
    </row>
    <row r="352" spans="1:3" x14ac:dyDescent="0.25">
      <c r="A352" t="s">
        <v>25</v>
      </c>
      <c r="B352">
        <v>14</v>
      </c>
      <c r="C352">
        <v>18.11</v>
      </c>
    </row>
    <row r="353" spans="1:3" x14ac:dyDescent="0.25">
      <c r="A353" t="s">
        <v>25</v>
      </c>
      <c r="B353">
        <v>15</v>
      </c>
      <c r="C353">
        <v>16.670000000000002</v>
      </c>
    </row>
    <row r="354" spans="1:3" x14ac:dyDescent="0.25">
      <c r="A354" t="s">
        <v>25</v>
      </c>
      <c r="B354">
        <v>16</v>
      </c>
      <c r="C354">
        <v>17.12</v>
      </c>
    </row>
    <row r="355" spans="1:3" x14ac:dyDescent="0.25">
      <c r="A355" t="s">
        <v>25</v>
      </c>
      <c r="B355">
        <v>17</v>
      </c>
      <c r="C355">
        <v>15.03</v>
      </c>
    </row>
    <row r="356" spans="1:3" x14ac:dyDescent="0.25">
      <c r="A356" t="s">
        <v>25</v>
      </c>
      <c r="B356">
        <v>18</v>
      </c>
      <c r="C356">
        <v>14.89</v>
      </c>
    </row>
    <row r="357" spans="1:3" x14ac:dyDescent="0.25">
      <c r="A357" t="s">
        <v>25</v>
      </c>
      <c r="B357">
        <v>19</v>
      </c>
      <c r="C357">
        <v>20.05</v>
      </c>
    </row>
    <row r="358" spans="1:3" x14ac:dyDescent="0.25">
      <c r="A358" t="s">
        <v>25</v>
      </c>
      <c r="B358">
        <v>20</v>
      </c>
      <c r="C358">
        <v>17.73</v>
      </c>
    </row>
    <row r="359" spans="1:3" x14ac:dyDescent="0.25">
      <c r="A359" t="s">
        <v>25</v>
      </c>
      <c r="B359">
        <v>21</v>
      </c>
      <c r="C359">
        <v>16.77</v>
      </c>
    </row>
    <row r="360" spans="1:3" x14ac:dyDescent="0.25">
      <c r="A360" t="s">
        <v>25</v>
      </c>
      <c r="B360">
        <v>22</v>
      </c>
      <c r="C360" t="s">
        <v>58</v>
      </c>
    </row>
    <row r="361" spans="1:3" x14ac:dyDescent="0.25">
      <c r="A361" t="s">
        <v>25</v>
      </c>
      <c r="B361">
        <v>23</v>
      </c>
      <c r="C361" t="s">
        <v>58</v>
      </c>
    </row>
    <row r="362" spans="1:3" x14ac:dyDescent="0.25">
      <c r="A362" t="s">
        <v>25</v>
      </c>
      <c r="B362">
        <v>24</v>
      </c>
      <c r="C362" t="s">
        <v>58</v>
      </c>
    </row>
    <row r="363" spans="1:3" x14ac:dyDescent="0.25">
      <c r="A363" t="s">
        <v>26</v>
      </c>
      <c r="B363">
        <v>1</v>
      </c>
      <c r="C363" t="s">
        <v>58</v>
      </c>
    </row>
    <row r="364" spans="1:3" x14ac:dyDescent="0.25">
      <c r="A364" t="s">
        <v>26</v>
      </c>
      <c r="B364">
        <v>2</v>
      </c>
      <c r="C364">
        <v>34.6</v>
      </c>
    </row>
    <row r="365" spans="1:3" x14ac:dyDescent="0.25">
      <c r="A365" t="s">
        <v>26</v>
      </c>
      <c r="B365">
        <v>3</v>
      </c>
      <c r="C365">
        <v>29.59</v>
      </c>
    </row>
    <row r="366" spans="1:3" x14ac:dyDescent="0.25">
      <c r="A366" t="s">
        <v>26</v>
      </c>
      <c r="B366">
        <v>4</v>
      </c>
      <c r="C366">
        <v>27.67</v>
      </c>
    </row>
    <row r="367" spans="1:3" x14ac:dyDescent="0.25">
      <c r="A367" t="s">
        <v>26</v>
      </c>
      <c r="B367">
        <v>5</v>
      </c>
      <c r="C367">
        <v>26.1</v>
      </c>
    </row>
    <row r="368" spans="1:3" x14ac:dyDescent="0.25">
      <c r="A368" t="s">
        <v>26</v>
      </c>
      <c r="B368">
        <v>6</v>
      </c>
      <c r="C368">
        <v>22.08</v>
      </c>
    </row>
    <row r="369" spans="1:3" x14ac:dyDescent="0.25">
      <c r="A369" t="s">
        <v>26</v>
      </c>
      <c r="B369">
        <v>7</v>
      </c>
      <c r="C369">
        <v>33.67</v>
      </c>
    </row>
    <row r="370" spans="1:3" x14ac:dyDescent="0.25">
      <c r="A370" t="s">
        <v>26</v>
      </c>
      <c r="B370">
        <v>8</v>
      </c>
      <c r="C370">
        <v>33.36</v>
      </c>
    </row>
    <row r="371" spans="1:3" x14ac:dyDescent="0.25">
      <c r="A371" t="s">
        <v>26</v>
      </c>
      <c r="B371">
        <v>9</v>
      </c>
      <c r="C371">
        <v>30.26</v>
      </c>
    </row>
    <row r="372" spans="1:3" x14ac:dyDescent="0.25">
      <c r="A372" t="s">
        <v>26</v>
      </c>
      <c r="B372">
        <v>10</v>
      </c>
      <c r="C372" t="s">
        <v>58</v>
      </c>
    </row>
    <row r="373" spans="1:3" x14ac:dyDescent="0.25">
      <c r="A373" t="s">
        <v>26</v>
      </c>
      <c r="B373">
        <v>11</v>
      </c>
      <c r="C373" t="s">
        <v>58</v>
      </c>
    </row>
    <row r="374" spans="1:3" x14ac:dyDescent="0.25">
      <c r="A374" t="s">
        <v>26</v>
      </c>
      <c r="B374">
        <v>12</v>
      </c>
      <c r="C374" t="s">
        <v>58</v>
      </c>
    </row>
    <row r="375" spans="1:3" x14ac:dyDescent="0.25">
      <c r="A375" t="s">
        <v>26</v>
      </c>
      <c r="B375">
        <v>13</v>
      </c>
      <c r="C375">
        <v>21.63</v>
      </c>
    </row>
    <row r="376" spans="1:3" x14ac:dyDescent="0.25">
      <c r="A376" t="s">
        <v>26</v>
      </c>
      <c r="B376">
        <v>14</v>
      </c>
      <c r="C376">
        <v>18.78</v>
      </c>
    </row>
    <row r="377" spans="1:3" x14ac:dyDescent="0.25">
      <c r="A377" t="s">
        <v>26</v>
      </c>
      <c r="B377">
        <v>15</v>
      </c>
      <c r="C377">
        <v>17.39</v>
      </c>
    </row>
    <row r="378" spans="1:3" x14ac:dyDescent="0.25">
      <c r="A378" t="s">
        <v>26</v>
      </c>
      <c r="B378">
        <v>16</v>
      </c>
      <c r="C378">
        <v>18.170000000000002</v>
      </c>
    </row>
    <row r="379" spans="1:3" x14ac:dyDescent="0.25">
      <c r="A379" t="s">
        <v>26</v>
      </c>
      <c r="B379">
        <v>17</v>
      </c>
      <c r="C379">
        <v>15.59</v>
      </c>
    </row>
    <row r="380" spans="1:3" x14ac:dyDescent="0.25">
      <c r="A380" t="s">
        <v>26</v>
      </c>
      <c r="B380">
        <v>18</v>
      </c>
      <c r="C380">
        <v>15.47</v>
      </c>
    </row>
    <row r="381" spans="1:3" x14ac:dyDescent="0.25">
      <c r="A381" t="s">
        <v>26</v>
      </c>
      <c r="B381">
        <v>19</v>
      </c>
      <c r="C381">
        <v>19.66</v>
      </c>
    </row>
    <row r="382" spans="1:3" x14ac:dyDescent="0.25">
      <c r="A382" t="s">
        <v>26</v>
      </c>
      <c r="B382">
        <v>20</v>
      </c>
      <c r="C382">
        <v>17.54</v>
      </c>
    </row>
    <row r="383" spans="1:3" x14ac:dyDescent="0.25">
      <c r="A383" t="s">
        <v>26</v>
      </c>
      <c r="B383">
        <v>21</v>
      </c>
      <c r="C383">
        <v>17.53</v>
      </c>
    </row>
    <row r="384" spans="1:3" x14ac:dyDescent="0.25">
      <c r="A384" t="s">
        <v>26</v>
      </c>
      <c r="B384">
        <v>22</v>
      </c>
      <c r="C384" t="s">
        <v>58</v>
      </c>
    </row>
    <row r="385" spans="1:3" x14ac:dyDescent="0.25">
      <c r="A385" t="s">
        <v>26</v>
      </c>
      <c r="B385">
        <v>23</v>
      </c>
      <c r="C385" t="s">
        <v>58</v>
      </c>
    </row>
    <row r="386" spans="1:3" x14ac:dyDescent="0.25">
      <c r="A386" t="s">
        <v>26</v>
      </c>
      <c r="B386">
        <v>24</v>
      </c>
      <c r="C386" t="s">
        <v>58</v>
      </c>
    </row>
  </sheetData>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8BF5-49EF-40BE-9796-9E85F9CAC5B1}">
  <dimension ref="A2:AI386"/>
  <sheetViews>
    <sheetView zoomScale="85" zoomScaleNormal="85" workbookViewId="0">
      <selection activeCell="Z49" sqref="Z49"/>
    </sheetView>
  </sheetViews>
  <sheetFormatPr defaultRowHeight="15" x14ac:dyDescent="0.25"/>
  <sheetData>
    <row r="2" spans="1:35" ht="15.75" thickBot="1" x14ac:dyDescent="0.3">
      <c r="A2" t="s">
        <v>51</v>
      </c>
      <c r="B2" t="s">
        <v>52</v>
      </c>
      <c r="C2" t="s">
        <v>53</v>
      </c>
      <c r="D2" t="s">
        <v>54</v>
      </c>
      <c r="F2" t="s">
        <v>55</v>
      </c>
      <c r="G2" s="41" t="s">
        <v>56</v>
      </c>
      <c r="H2" s="41" t="s">
        <v>462</v>
      </c>
      <c r="I2" s="41" t="s">
        <v>463</v>
      </c>
    </row>
    <row r="3" spans="1:35" ht="15.75" thickBot="1" x14ac:dyDescent="0.3">
      <c r="A3" t="s">
        <v>3</v>
      </c>
      <c r="B3">
        <v>1</v>
      </c>
      <c r="C3">
        <v>16.68</v>
      </c>
      <c r="E3" s="9" t="s">
        <v>4</v>
      </c>
      <c r="F3">
        <f t="shared" ref="F3:F18" ca="1" si="0">IF(AVERAGE(K24:M24)&lt;$M$22,AVERAGE(K24:M24),"NA")</f>
        <v>15.266666666666666</v>
      </c>
      <c r="G3" s="41">
        <f t="shared" ref="G3:G66" ca="1" si="1">IF(ISNUMBER(F3)=TRUE,10^((F3-$L$53)/$L$52),0)</f>
        <v>364968.03414504568</v>
      </c>
      <c r="H3" s="41"/>
      <c r="I3" s="41"/>
      <c r="K3" s="4">
        <v>1</v>
      </c>
      <c r="L3" s="5">
        <v>2</v>
      </c>
      <c r="M3" s="6">
        <v>3</v>
      </c>
      <c r="N3" s="7">
        <v>4</v>
      </c>
      <c r="O3" s="5">
        <v>5</v>
      </c>
      <c r="P3" s="6">
        <v>6</v>
      </c>
      <c r="Q3" s="4">
        <v>7</v>
      </c>
      <c r="R3" s="5">
        <v>8</v>
      </c>
      <c r="S3" s="6">
        <v>9</v>
      </c>
      <c r="T3" s="4">
        <v>10</v>
      </c>
      <c r="U3" s="5">
        <v>11</v>
      </c>
      <c r="V3" s="6">
        <v>12</v>
      </c>
      <c r="W3" s="4">
        <v>13</v>
      </c>
      <c r="X3" s="5">
        <v>14</v>
      </c>
      <c r="Y3" s="6">
        <v>15</v>
      </c>
      <c r="Z3" s="4">
        <v>16</v>
      </c>
      <c r="AA3" s="5">
        <v>17</v>
      </c>
      <c r="AB3" s="6">
        <v>18</v>
      </c>
      <c r="AC3" s="4">
        <v>19</v>
      </c>
      <c r="AD3" s="5">
        <v>20</v>
      </c>
      <c r="AE3" s="6">
        <v>21</v>
      </c>
      <c r="AF3" s="4">
        <v>22</v>
      </c>
      <c r="AG3" s="5">
        <v>23</v>
      </c>
      <c r="AH3" s="6">
        <v>24</v>
      </c>
    </row>
    <row r="4" spans="1:35" x14ac:dyDescent="0.25">
      <c r="A4" t="s">
        <v>57</v>
      </c>
      <c r="B4">
        <v>2</v>
      </c>
      <c r="C4">
        <v>15.42</v>
      </c>
      <c r="E4" s="9" t="s">
        <v>6</v>
      </c>
      <c r="F4">
        <f t="shared" ca="1" si="0"/>
        <v>19.286666666666665</v>
      </c>
      <c r="G4" s="41">
        <f t="shared" ca="1" si="1"/>
        <v>29228.065882038005</v>
      </c>
      <c r="H4" s="41"/>
      <c r="I4" s="41"/>
      <c r="J4" s="8" t="s">
        <v>3</v>
      </c>
      <c r="K4" s="9" t="s">
        <v>4</v>
      </c>
      <c r="L4" s="10" t="s">
        <v>4</v>
      </c>
      <c r="M4" s="11" t="s">
        <v>4</v>
      </c>
      <c r="N4" s="30">
        <v>9</v>
      </c>
      <c r="O4" s="30">
        <v>9</v>
      </c>
      <c r="P4" s="30">
        <v>9</v>
      </c>
      <c r="Q4" s="31">
        <v>25</v>
      </c>
      <c r="R4" s="31">
        <v>25</v>
      </c>
      <c r="S4" s="31">
        <v>25</v>
      </c>
      <c r="T4" s="31"/>
      <c r="U4" s="31"/>
      <c r="V4" s="31"/>
      <c r="W4" s="12" t="s">
        <v>4</v>
      </c>
      <c r="X4" s="12" t="s">
        <v>4</v>
      </c>
      <c r="Y4" s="32" t="s">
        <v>4</v>
      </c>
      <c r="Z4" s="12">
        <v>9</v>
      </c>
      <c r="AA4" s="12">
        <v>9</v>
      </c>
      <c r="AB4" s="12">
        <v>9</v>
      </c>
      <c r="AC4" s="12">
        <v>25</v>
      </c>
      <c r="AD4" s="12">
        <v>25</v>
      </c>
      <c r="AE4" s="12">
        <v>25</v>
      </c>
      <c r="AF4" s="12"/>
      <c r="AG4" s="12"/>
      <c r="AH4" s="12"/>
      <c r="AI4" s="13" t="s">
        <v>3</v>
      </c>
    </row>
    <row r="5" spans="1:35" x14ac:dyDescent="0.25">
      <c r="A5" t="s">
        <v>57</v>
      </c>
      <c r="B5">
        <v>3</v>
      </c>
      <c r="C5">
        <v>13.7</v>
      </c>
      <c r="E5" s="9" t="s">
        <v>8</v>
      </c>
      <c r="F5">
        <f t="shared" ca="1" si="0"/>
        <v>23.210000000000004</v>
      </c>
      <c r="G5" s="41">
        <f t="shared" ca="1" si="1"/>
        <v>2487.2025497957352</v>
      </c>
      <c r="H5" s="41"/>
      <c r="I5" s="41"/>
      <c r="J5" s="14" t="s">
        <v>5</v>
      </c>
      <c r="K5" s="9" t="s">
        <v>6</v>
      </c>
      <c r="L5" s="10" t="s">
        <v>6</v>
      </c>
      <c r="M5" s="11" t="s">
        <v>6</v>
      </c>
      <c r="N5" s="31">
        <v>10</v>
      </c>
      <c r="O5" s="31">
        <v>10</v>
      </c>
      <c r="P5" s="31">
        <v>10</v>
      </c>
      <c r="Q5" s="31">
        <v>26</v>
      </c>
      <c r="R5" s="31">
        <v>26</v>
      </c>
      <c r="S5" s="31">
        <v>26</v>
      </c>
      <c r="T5" s="31"/>
      <c r="U5" s="31"/>
      <c r="V5" s="31"/>
      <c r="W5" s="12" t="s">
        <v>6</v>
      </c>
      <c r="X5" s="12" t="s">
        <v>6</v>
      </c>
      <c r="Y5" s="32" t="s">
        <v>6</v>
      </c>
      <c r="Z5" s="12">
        <v>10</v>
      </c>
      <c r="AA5" s="12">
        <v>10</v>
      </c>
      <c r="AB5" s="12">
        <v>10</v>
      </c>
      <c r="AC5" s="12">
        <v>26</v>
      </c>
      <c r="AD5" s="12">
        <v>26</v>
      </c>
      <c r="AE5" s="12">
        <v>26</v>
      </c>
      <c r="AF5" s="12"/>
      <c r="AG5" s="12"/>
      <c r="AH5" s="12"/>
      <c r="AI5" s="15" t="s">
        <v>5</v>
      </c>
    </row>
    <row r="6" spans="1:35" x14ac:dyDescent="0.25">
      <c r="A6" t="s">
        <v>3</v>
      </c>
      <c r="B6">
        <v>4</v>
      </c>
      <c r="C6">
        <v>35.450000000000003</v>
      </c>
      <c r="E6" s="9" t="s">
        <v>10</v>
      </c>
      <c r="F6">
        <f t="shared" ca="1" si="0"/>
        <v>26.746666666666666</v>
      </c>
      <c r="G6" s="41">
        <f t="shared" ca="1" si="1"/>
        <v>269.82708416402068</v>
      </c>
      <c r="H6" s="41"/>
      <c r="I6" s="41"/>
      <c r="J6" s="14" t="s">
        <v>7</v>
      </c>
      <c r="K6" s="9" t="s">
        <v>8</v>
      </c>
      <c r="L6" s="10" t="s">
        <v>8</v>
      </c>
      <c r="M6" s="11" t="s">
        <v>8</v>
      </c>
      <c r="N6" s="30">
        <v>11</v>
      </c>
      <c r="O6" s="30">
        <v>11</v>
      </c>
      <c r="P6" s="30">
        <v>11</v>
      </c>
      <c r="Q6" s="31">
        <v>27</v>
      </c>
      <c r="R6" s="31">
        <v>27</v>
      </c>
      <c r="S6" s="31">
        <v>27</v>
      </c>
      <c r="T6" s="31"/>
      <c r="U6" s="31"/>
      <c r="V6" s="31"/>
      <c r="W6" s="12" t="s">
        <v>8</v>
      </c>
      <c r="X6" s="12" t="s">
        <v>8</v>
      </c>
      <c r="Y6" s="32" t="s">
        <v>8</v>
      </c>
      <c r="Z6" s="12">
        <v>11</v>
      </c>
      <c r="AA6" s="12">
        <v>11</v>
      </c>
      <c r="AB6" s="12">
        <v>11</v>
      </c>
      <c r="AC6" s="12">
        <v>27</v>
      </c>
      <c r="AD6" s="12">
        <v>27</v>
      </c>
      <c r="AE6" s="12">
        <v>27</v>
      </c>
      <c r="AF6" s="12"/>
      <c r="AG6" s="12"/>
      <c r="AH6" s="12"/>
      <c r="AI6" s="15" t="s">
        <v>7</v>
      </c>
    </row>
    <row r="7" spans="1:35" x14ac:dyDescent="0.25">
      <c r="A7" t="s">
        <v>3</v>
      </c>
      <c r="B7">
        <v>5</v>
      </c>
      <c r="C7">
        <v>33.590000000000003</v>
      </c>
      <c r="E7" s="9" t="s">
        <v>12</v>
      </c>
      <c r="F7">
        <f t="shared" ca="1" si="0"/>
        <v>31.446666666666669</v>
      </c>
      <c r="G7" s="41">
        <f t="shared" ca="1" si="1"/>
        <v>14.098107953149839</v>
      </c>
      <c r="H7" s="41"/>
      <c r="I7" s="41"/>
      <c r="J7" s="14" t="s">
        <v>9</v>
      </c>
      <c r="K7" s="9" t="s">
        <v>10</v>
      </c>
      <c r="L7" s="10" t="s">
        <v>10</v>
      </c>
      <c r="M7" s="11" t="s">
        <v>10</v>
      </c>
      <c r="N7" s="31">
        <v>12</v>
      </c>
      <c r="O7" s="31">
        <v>12</v>
      </c>
      <c r="P7" s="31">
        <v>12</v>
      </c>
      <c r="Q7" s="31">
        <v>28</v>
      </c>
      <c r="R7" s="31">
        <v>28</v>
      </c>
      <c r="S7" s="31">
        <v>28</v>
      </c>
      <c r="T7" s="31"/>
      <c r="U7" s="31"/>
      <c r="V7" s="31"/>
      <c r="W7" s="12" t="s">
        <v>10</v>
      </c>
      <c r="X7" s="12" t="s">
        <v>10</v>
      </c>
      <c r="Y7" s="32" t="s">
        <v>10</v>
      </c>
      <c r="Z7" s="12">
        <v>12</v>
      </c>
      <c r="AA7" s="12">
        <v>12</v>
      </c>
      <c r="AB7" s="12">
        <v>12</v>
      </c>
      <c r="AC7" s="12">
        <v>28</v>
      </c>
      <c r="AD7" s="12">
        <v>28</v>
      </c>
      <c r="AE7" s="12">
        <v>28</v>
      </c>
      <c r="AF7" s="12"/>
      <c r="AG7" s="12"/>
      <c r="AH7" s="12"/>
      <c r="AI7" s="15" t="s">
        <v>9</v>
      </c>
    </row>
    <row r="8" spans="1:35" x14ac:dyDescent="0.25">
      <c r="A8" t="s">
        <v>57</v>
      </c>
      <c r="B8">
        <v>6</v>
      </c>
      <c r="C8">
        <v>29.75</v>
      </c>
      <c r="E8" s="9" t="s">
        <v>14</v>
      </c>
      <c r="F8">
        <f t="shared" ca="1" si="0"/>
        <v>34.136666666666663</v>
      </c>
      <c r="G8" s="41">
        <f t="shared" ca="1" si="1"/>
        <v>2.6029360516503068</v>
      </c>
      <c r="H8" s="41"/>
      <c r="I8" s="41"/>
      <c r="J8" s="14" t="s">
        <v>11</v>
      </c>
      <c r="K8" s="9" t="s">
        <v>12</v>
      </c>
      <c r="L8" s="10" t="s">
        <v>12</v>
      </c>
      <c r="M8" s="11" t="s">
        <v>12</v>
      </c>
      <c r="N8" s="30">
        <v>13</v>
      </c>
      <c r="O8" s="30">
        <v>13</v>
      </c>
      <c r="P8" s="30">
        <v>13</v>
      </c>
      <c r="Q8" s="31">
        <v>29</v>
      </c>
      <c r="R8" s="31">
        <v>29</v>
      </c>
      <c r="S8" s="31">
        <v>29</v>
      </c>
      <c r="T8" s="31"/>
      <c r="U8" s="31"/>
      <c r="V8" s="31"/>
      <c r="W8" s="12" t="s">
        <v>12</v>
      </c>
      <c r="X8" s="12" t="s">
        <v>12</v>
      </c>
      <c r="Y8" s="32" t="s">
        <v>12</v>
      </c>
      <c r="Z8" s="12">
        <v>13</v>
      </c>
      <c r="AA8" s="12">
        <v>13</v>
      </c>
      <c r="AB8" s="12">
        <v>13</v>
      </c>
      <c r="AC8" s="12">
        <v>29</v>
      </c>
      <c r="AD8" s="12">
        <v>29</v>
      </c>
      <c r="AE8" s="12">
        <v>29</v>
      </c>
      <c r="AF8" s="12"/>
      <c r="AG8" s="12"/>
      <c r="AH8" s="12"/>
      <c r="AI8" s="15" t="s">
        <v>11</v>
      </c>
    </row>
    <row r="9" spans="1:35" x14ac:dyDescent="0.25">
      <c r="A9" t="s">
        <v>57</v>
      </c>
      <c r="B9">
        <v>7</v>
      </c>
      <c r="C9">
        <v>30.54</v>
      </c>
      <c r="E9" s="9" t="s">
        <v>16</v>
      </c>
      <c r="F9" t="e">
        <f t="shared" ca="1" si="0"/>
        <v>#DIV/0!</v>
      </c>
      <c r="G9" s="41">
        <f t="shared" ca="1" si="1"/>
        <v>0</v>
      </c>
      <c r="H9" s="41"/>
      <c r="I9" s="41"/>
      <c r="J9" s="14" t="s">
        <v>13</v>
      </c>
      <c r="K9" s="9" t="s">
        <v>14</v>
      </c>
      <c r="L9" s="10" t="s">
        <v>14</v>
      </c>
      <c r="M9" s="11" t="s">
        <v>14</v>
      </c>
      <c r="N9" s="31">
        <v>14</v>
      </c>
      <c r="O9" s="31">
        <v>14</v>
      </c>
      <c r="P9" s="31">
        <v>14</v>
      </c>
      <c r="Q9" s="31">
        <v>30</v>
      </c>
      <c r="R9" s="31">
        <v>30</v>
      </c>
      <c r="S9" s="31">
        <v>30</v>
      </c>
      <c r="T9" s="31"/>
      <c r="U9" s="31"/>
      <c r="V9" s="31"/>
      <c r="W9" s="12" t="s">
        <v>14</v>
      </c>
      <c r="X9" s="12" t="s">
        <v>14</v>
      </c>
      <c r="Y9" s="32" t="s">
        <v>14</v>
      </c>
      <c r="Z9" s="12">
        <v>14</v>
      </c>
      <c r="AA9" s="12">
        <v>14</v>
      </c>
      <c r="AB9" s="12">
        <v>14</v>
      </c>
      <c r="AC9" s="12">
        <v>30</v>
      </c>
      <c r="AD9" s="12">
        <v>30</v>
      </c>
      <c r="AE9" s="12">
        <v>30</v>
      </c>
      <c r="AF9" s="12"/>
      <c r="AG9" s="12"/>
      <c r="AH9" s="12"/>
      <c r="AI9" s="15" t="s">
        <v>13</v>
      </c>
    </row>
    <row r="10" spans="1:35" ht="15.75" thickBot="1" x14ac:dyDescent="0.3">
      <c r="A10" t="s">
        <v>3</v>
      </c>
      <c r="B10">
        <v>8</v>
      </c>
      <c r="C10">
        <v>27.23</v>
      </c>
      <c r="E10" s="16" t="s">
        <v>18</v>
      </c>
      <c r="F10" t="e">
        <f t="shared" ca="1" si="0"/>
        <v>#DIV/0!</v>
      </c>
      <c r="G10" s="41">
        <f t="shared" ca="1" si="1"/>
        <v>0</v>
      </c>
      <c r="H10" s="41"/>
      <c r="I10" s="41"/>
      <c r="J10" s="14" t="s">
        <v>15</v>
      </c>
      <c r="K10" s="9" t="s">
        <v>16</v>
      </c>
      <c r="L10" s="10" t="s">
        <v>16</v>
      </c>
      <c r="M10" s="11" t="s">
        <v>16</v>
      </c>
      <c r="N10" s="30">
        <v>15</v>
      </c>
      <c r="O10" s="30">
        <v>15</v>
      </c>
      <c r="P10" s="30">
        <v>15</v>
      </c>
      <c r="Q10" s="31">
        <v>31</v>
      </c>
      <c r="R10" s="31">
        <v>31</v>
      </c>
      <c r="S10" s="31">
        <v>31</v>
      </c>
      <c r="T10" s="31"/>
      <c r="U10" s="31"/>
      <c r="V10" s="31"/>
      <c r="W10" s="35" t="s">
        <v>16</v>
      </c>
      <c r="X10" s="35" t="s">
        <v>16</v>
      </c>
      <c r="Y10" s="36" t="s">
        <v>16</v>
      </c>
      <c r="Z10" s="12">
        <v>15</v>
      </c>
      <c r="AA10" s="12">
        <v>15</v>
      </c>
      <c r="AB10" s="12">
        <v>15</v>
      </c>
      <c r="AC10" s="12">
        <v>31</v>
      </c>
      <c r="AD10" s="12">
        <v>31</v>
      </c>
      <c r="AE10" s="12">
        <v>31</v>
      </c>
      <c r="AF10" s="12"/>
      <c r="AG10" s="12"/>
      <c r="AH10" s="12"/>
      <c r="AI10" s="15" t="s">
        <v>15</v>
      </c>
    </row>
    <row r="11" spans="1:35" ht="15.75" thickBot="1" x14ac:dyDescent="0.3">
      <c r="A11" t="s">
        <v>3</v>
      </c>
      <c r="B11">
        <v>9</v>
      </c>
      <c r="C11">
        <v>24.3</v>
      </c>
      <c r="E11" s="60">
        <v>1</v>
      </c>
      <c r="F11" t="e">
        <f t="shared" ca="1" si="0"/>
        <v>#DIV/0!</v>
      </c>
      <c r="G11" s="41">
        <f t="shared" ca="1" si="1"/>
        <v>0</v>
      </c>
      <c r="H11" s="41">
        <f ca="1">G11*2</f>
        <v>0</v>
      </c>
      <c r="I11" s="41">
        <f ca="1">H11/H75</f>
        <v>0</v>
      </c>
      <c r="J11" s="14" t="s">
        <v>17</v>
      </c>
      <c r="K11" s="16" t="s">
        <v>18</v>
      </c>
      <c r="L11" s="16" t="s">
        <v>18</v>
      </c>
      <c r="M11" s="16" t="s">
        <v>18</v>
      </c>
      <c r="N11" s="31">
        <v>16</v>
      </c>
      <c r="O11" s="31">
        <v>16</v>
      </c>
      <c r="P11" s="31">
        <v>16</v>
      </c>
      <c r="Q11" s="31">
        <v>32</v>
      </c>
      <c r="R11" s="31">
        <v>32</v>
      </c>
      <c r="S11" s="31">
        <v>32</v>
      </c>
      <c r="T11" s="31"/>
      <c r="U11" s="31"/>
      <c r="V11" s="33"/>
      <c r="W11" s="37" t="s">
        <v>18</v>
      </c>
      <c r="X11" s="38" t="s">
        <v>18</v>
      </c>
      <c r="Y11" s="39" t="s">
        <v>18</v>
      </c>
      <c r="Z11" s="34">
        <v>16</v>
      </c>
      <c r="AA11" s="12">
        <v>16</v>
      </c>
      <c r="AB11" s="12">
        <v>16</v>
      </c>
      <c r="AC11" s="12">
        <v>32</v>
      </c>
      <c r="AD11" s="12">
        <v>32</v>
      </c>
      <c r="AE11" s="12">
        <v>32</v>
      </c>
      <c r="AF11" s="12"/>
      <c r="AG11" s="12"/>
      <c r="AH11" s="12"/>
      <c r="AI11" s="15" t="s">
        <v>17</v>
      </c>
    </row>
    <row r="12" spans="1:35" x14ac:dyDescent="0.25">
      <c r="A12" t="s">
        <v>57</v>
      </c>
      <c r="B12">
        <v>10</v>
      </c>
      <c r="C12" t="s">
        <v>58</v>
      </c>
      <c r="E12" s="60">
        <v>2</v>
      </c>
      <c r="F12">
        <f t="shared" ca="1" si="0"/>
        <v>31.666666666666661</v>
      </c>
      <c r="G12" s="41">
        <f t="shared" ca="1" si="1"/>
        <v>12.278797734535129</v>
      </c>
      <c r="H12" s="41">
        <f t="shared" ref="H12:H50" ca="1" si="2">G12*2</f>
        <v>24.557595469070257</v>
      </c>
      <c r="I12" s="41">
        <f t="shared" ref="I12:I50" ca="1" si="3">H12/H76</f>
        <v>1.7821464581186869E-3</v>
      </c>
      <c r="J12" s="14" t="s">
        <v>19</v>
      </c>
      <c r="K12" s="60">
        <v>1</v>
      </c>
      <c r="L12" s="60">
        <v>1</v>
      </c>
      <c r="M12" s="60">
        <v>1</v>
      </c>
      <c r="N12" s="30">
        <v>17</v>
      </c>
      <c r="O12" s="30">
        <v>17</v>
      </c>
      <c r="P12" s="30">
        <v>17</v>
      </c>
      <c r="Q12" s="31">
        <v>33</v>
      </c>
      <c r="R12" s="31">
        <v>33</v>
      </c>
      <c r="S12" s="31">
        <v>33</v>
      </c>
      <c r="T12" s="31"/>
      <c r="U12" s="31"/>
      <c r="V12" s="31"/>
      <c r="W12" s="12">
        <v>1</v>
      </c>
      <c r="X12" s="12">
        <v>1</v>
      </c>
      <c r="Y12" s="12">
        <v>1</v>
      </c>
      <c r="Z12" s="12">
        <v>17</v>
      </c>
      <c r="AA12" s="12">
        <v>17</v>
      </c>
      <c r="AB12" s="12">
        <v>17</v>
      </c>
      <c r="AC12" s="12">
        <v>33</v>
      </c>
      <c r="AD12" s="12">
        <v>33</v>
      </c>
      <c r="AE12" s="12">
        <v>33</v>
      </c>
      <c r="AF12" s="12"/>
      <c r="AG12" s="12"/>
      <c r="AH12" s="12"/>
      <c r="AI12" s="15" t="s">
        <v>19</v>
      </c>
    </row>
    <row r="13" spans="1:35" x14ac:dyDescent="0.25">
      <c r="A13" t="s">
        <v>57</v>
      </c>
      <c r="B13">
        <v>11</v>
      </c>
      <c r="C13" t="s">
        <v>58</v>
      </c>
      <c r="E13" s="60">
        <v>3</v>
      </c>
      <c r="F13">
        <f t="shared" ca="1" si="0"/>
        <v>35.54</v>
      </c>
      <c r="G13" s="41">
        <f t="shared" ca="1" si="1"/>
        <v>1.0782126403864387</v>
      </c>
      <c r="H13" s="41">
        <f t="shared" ca="1" si="2"/>
        <v>2.1564252807728774</v>
      </c>
      <c r="I13" s="41">
        <f t="shared" ca="1" si="3"/>
        <v>1.1596556634837945E-3</v>
      </c>
      <c r="J13" s="14" t="s">
        <v>20</v>
      </c>
      <c r="K13" s="60">
        <v>2</v>
      </c>
      <c r="L13" s="60">
        <v>2</v>
      </c>
      <c r="M13" s="60">
        <v>2</v>
      </c>
      <c r="N13" s="31">
        <v>18</v>
      </c>
      <c r="O13" s="31">
        <v>18</v>
      </c>
      <c r="P13" s="31">
        <v>18</v>
      </c>
      <c r="Q13" s="31">
        <v>34</v>
      </c>
      <c r="R13" s="31">
        <v>34</v>
      </c>
      <c r="S13" s="31">
        <v>34</v>
      </c>
      <c r="T13" s="31"/>
      <c r="U13" s="31"/>
      <c r="V13" s="31"/>
      <c r="W13" s="12">
        <v>2</v>
      </c>
      <c r="X13" s="12">
        <v>2</v>
      </c>
      <c r="Y13" s="12">
        <v>2</v>
      </c>
      <c r="Z13" s="12">
        <v>18</v>
      </c>
      <c r="AA13" s="12">
        <v>18</v>
      </c>
      <c r="AB13" s="12">
        <v>18</v>
      </c>
      <c r="AC13" s="12">
        <v>34</v>
      </c>
      <c r="AD13" s="12">
        <v>34</v>
      </c>
      <c r="AE13" s="12">
        <v>34</v>
      </c>
      <c r="AF13" s="12"/>
      <c r="AG13" s="12"/>
      <c r="AH13" s="12"/>
      <c r="AI13" s="15" t="s">
        <v>20</v>
      </c>
    </row>
    <row r="14" spans="1:35" x14ac:dyDescent="0.25">
      <c r="A14" t="s">
        <v>3</v>
      </c>
      <c r="B14">
        <v>12</v>
      </c>
      <c r="C14" t="s">
        <v>58</v>
      </c>
      <c r="E14" s="60">
        <v>4</v>
      </c>
      <c r="F14">
        <f t="shared" ca="1" si="0"/>
        <v>30.290000000000003</v>
      </c>
      <c r="G14" s="41">
        <f t="shared" ca="1" si="1"/>
        <v>29.150203661409069</v>
      </c>
      <c r="H14" s="41">
        <f t="shared" ca="1" si="2"/>
        <v>58.300407322818138</v>
      </c>
      <c r="I14" s="41">
        <f t="shared" ca="1" si="3"/>
        <v>3.9452624717880701E-3</v>
      </c>
      <c r="J14" s="14" t="s">
        <v>21</v>
      </c>
      <c r="K14" s="60">
        <v>3</v>
      </c>
      <c r="L14" s="60">
        <v>3</v>
      </c>
      <c r="M14" s="60">
        <v>3</v>
      </c>
      <c r="N14" s="30">
        <v>19</v>
      </c>
      <c r="O14" s="30">
        <v>19</v>
      </c>
      <c r="P14" s="30">
        <v>19</v>
      </c>
      <c r="Q14" s="31">
        <v>35</v>
      </c>
      <c r="R14" s="31">
        <v>35</v>
      </c>
      <c r="S14" s="31">
        <v>35</v>
      </c>
      <c r="T14" s="31"/>
      <c r="U14" s="31"/>
      <c r="V14" s="31"/>
      <c r="W14" s="12">
        <v>3</v>
      </c>
      <c r="X14" s="12">
        <v>3</v>
      </c>
      <c r="Y14" s="12">
        <v>3</v>
      </c>
      <c r="Z14" s="12">
        <v>19</v>
      </c>
      <c r="AA14" s="12">
        <v>19</v>
      </c>
      <c r="AB14" s="12">
        <v>19</v>
      </c>
      <c r="AC14" s="12">
        <v>35</v>
      </c>
      <c r="AD14" s="12">
        <v>35</v>
      </c>
      <c r="AE14" s="12">
        <v>35</v>
      </c>
      <c r="AF14" s="12"/>
      <c r="AG14" s="12"/>
      <c r="AH14" s="12"/>
      <c r="AI14" s="15" t="s">
        <v>21</v>
      </c>
    </row>
    <row r="15" spans="1:35" x14ac:dyDescent="0.25">
      <c r="A15" t="s">
        <v>3</v>
      </c>
      <c r="B15">
        <v>13</v>
      </c>
      <c r="C15">
        <v>13.01</v>
      </c>
      <c r="E15" s="60">
        <v>5</v>
      </c>
      <c r="F15" t="e">
        <f t="shared" ca="1" si="0"/>
        <v>#DIV/0!</v>
      </c>
      <c r="G15" s="41">
        <f t="shared" ca="1" si="1"/>
        <v>0</v>
      </c>
      <c r="H15" s="41">
        <f t="shared" ca="1" si="2"/>
        <v>0</v>
      </c>
      <c r="I15" s="41">
        <f t="shared" ca="1" si="3"/>
        <v>0</v>
      </c>
      <c r="J15" s="14" t="s">
        <v>22</v>
      </c>
      <c r="K15" s="60">
        <v>4</v>
      </c>
      <c r="L15" s="60">
        <v>4</v>
      </c>
      <c r="M15" s="60">
        <v>4</v>
      </c>
      <c r="N15" s="31">
        <v>20</v>
      </c>
      <c r="O15" s="31">
        <v>20</v>
      </c>
      <c r="P15" s="31">
        <v>20</v>
      </c>
      <c r="Q15" s="31">
        <v>36</v>
      </c>
      <c r="R15" s="31">
        <v>36</v>
      </c>
      <c r="S15" s="31">
        <v>36</v>
      </c>
      <c r="T15" s="31"/>
      <c r="U15" s="31"/>
      <c r="V15" s="31"/>
      <c r="W15" s="12">
        <v>4</v>
      </c>
      <c r="X15" s="12">
        <v>4</v>
      </c>
      <c r="Y15" s="12">
        <v>4</v>
      </c>
      <c r="Z15" s="12">
        <v>20</v>
      </c>
      <c r="AA15" s="12">
        <v>20</v>
      </c>
      <c r="AB15" s="12">
        <v>20</v>
      </c>
      <c r="AC15" s="12">
        <v>36</v>
      </c>
      <c r="AD15" s="12">
        <v>36</v>
      </c>
      <c r="AE15" s="12">
        <v>36</v>
      </c>
      <c r="AF15" s="12"/>
      <c r="AG15" s="12"/>
      <c r="AH15" s="12"/>
      <c r="AI15" s="15" t="s">
        <v>22</v>
      </c>
    </row>
    <row r="16" spans="1:35" x14ac:dyDescent="0.25">
      <c r="A16" t="s">
        <v>57</v>
      </c>
      <c r="B16">
        <v>14</v>
      </c>
      <c r="C16">
        <v>12.33</v>
      </c>
      <c r="E16" s="60">
        <v>6</v>
      </c>
      <c r="F16">
        <f t="shared" ca="1" si="0"/>
        <v>30.943333333333332</v>
      </c>
      <c r="G16" s="41">
        <f t="shared" ca="1" si="1"/>
        <v>19.339487775810671</v>
      </c>
      <c r="H16" s="41">
        <f t="shared" ca="1" si="2"/>
        <v>38.678975551621342</v>
      </c>
      <c r="I16" s="41">
        <f t="shared" ca="1" si="3"/>
        <v>3.7645763948842962E-3</v>
      </c>
      <c r="J16" s="14" t="s">
        <v>23</v>
      </c>
      <c r="K16" s="60">
        <v>5</v>
      </c>
      <c r="L16" s="60">
        <v>5</v>
      </c>
      <c r="M16" s="60">
        <v>5</v>
      </c>
      <c r="N16" s="30">
        <v>21</v>
      </c>
      <c r="O16" s="30">
        <v>21</v>
      </c>
      <c r="P16" s="30">
        <v>21</v>
      </c>
      <c r="Q16" s="31">
        <v>37</v>
      </c>
      <c r="R16" s="31">
        <v>37</v>
      </c>
      <c r="S16" s="31">
        <v>37</v>
      </c>
      <c r="T16" s="31"/>
      <c r="U16" s="31"/>
      <c r="V16" s="31"/>
      <c r="W16" s="12">
        <v>5</v>
      </c>
      <c r="X16" s="12">
        <v>5</v>
      </c>
      <c r="Y16" s="12">
        <v>5</v>
      </c>
      <c r="Z16" s="12">
        <v>21</v>
      </c>
      <c r="AA16" s="12">
        <v>21</v>
      </c>
      <c r="AB16" s="12">
        <v>21</v>
      </c>
      <c r="AC16" s="12">
        <v>37</v>
      </c>
      <c r="AD16" s="12">
        <v>37</v>
      </c>
      <c r="AE16" s="12">
        <v>37</v>
      </c>
      <c r="AF16" s="12"/>
      <c r="AG16" s="12"/>
      <c r="AH16" s="12"/>
      <c r="AI16" s="15" t="s">
        <v>23</v>
      </c>
    </row>
    <row r="17" spans="1:35" x14ac:dyDescent="0.25">
      <c r="A17" t="s">
        <v>57</v>
      </c>
      <c r="B17">
        <v>15</v>
      </c>
      <c r="C17">
        <v>12.09</v>
      </c>
      <c r="E17" s="60">
        <v>7</v>
      </c>
      <c r="F17">
        <f t="shared" ca="1" si="0"/>
        <v>31.74</v>
      </c>
      <c r="G17" s="41">
        <f t="shared" ca="1" si="1"/>
        <v>11.726115923819108</v>
      </c>
      <c r="H17" s="41">
        <f t="shared" ca="1" si="2"/>
        <v>23.452231847638217</v>
      </c>
      <c r="I17" s="41">
        <f t="shared" ca="1" si="3"/>
        <v>1.1279536165034016E-3</v>
      </c>
      <c r="J17" s="14" t="s">
        <v>24</v>
      </c>
      <c r="K17" s="60">
        <v>6</v>
      </c>
      <c r="L17" s="60">
        <v>6</v>
      </c>
      <c r="M17" s="60">
        <v>6</v>
      </c>
      <c r="N17" s="31">
        <v>22</v>
      </c>
      <c r="O17" s="31">
        <v>22</v>
      </c>
      <c r="P17" s="31">
        <v>22</v>
      </c>
      <c r="Q17" s="31">
        <v>38</v>
      </c>
      <c r="R17" s="31">
        <v>38</v>
      </c>
      <c r="S17" s="31">
        <v>38</v>
      </c>
      <c r="T17" s="31"/>
      <c r="U17" s="31"/>
      <c r="V17" s="31"/>
      <c r="W17" s="12">
        <v>6</v>
      </c>
      <c r="X17" s="12">
        <v>6</v>
      </c>
      <c r="Y17" s="12">
        <v>6</v>
      </c>
      <c r="Z17" s="12">
        <v>22</v>
      </c>
      <c r="AA17" s="12">
        <v>22</v>
      </c>
      <c r="AB17" s="12">
        <v>22</v>
      </c>
      <c r="AC17" s="12">
        <v>38</v>
      </c>
      <c r="AD17" s="12">
        <v>38</v>
      </c>
      <c r="AE17" s="12">
        <v>38</v>
      </c>
      <c r="AF17" s="12"/>
      <c r="AG17" s="12"/>
      <c r="AH17" s="12"/>
      <c r="AI17" s="15" t="s">
        <v>24</v>
      </c>
    </row>
    <row r="18" spans="1:35" x14ac:dyDescent="0.25">
      <c r="A18" t="s">
        <v>3</v>
      </c>
      <c r="B18">
        <v>16</v>
      </c>
      <c r="C18">
        <v>18.82</v>
      </c>
      <c r="E18" s="9">
        <v>8</v>
      </c>
      <c r="F18">
        <f t="shared" ca="1" si="0"/>
        <v>32.094999999999999</v>
      </c>
      <c r="G18" s="41">
        <f t="shared" ca="1" si="1"/>
        <v>9.3827026956306323</v>
      </c>
      <c r="H18" s="41">
        <f t="shared" ca="1" si="2"/>
        <v>18.765405391261265</v>
      </c>
      <c r="I18" s="41">
        <f t="shared" ca="1" si="3"/>
        <v>1.4868729428189331E-3</v>
      </c>
      <c r="J18" s="14" t="s">
        <v>25</v>
      </c>
      <c r="K18" s="60">
        <v>7</v>
      </c>
      <c r="L18" s="60">
        <v>7</v>
      </c>
      <c r="M18" s="60">
        <v>7</v>
      </c>
      <c r="N18" s="30">
        <v>23</v>
      </c>
      <c r="O18" s="30">
        <v>23</v>
      </c>
      <c r="P18" s="30">
        <v>23</v>
      </c>
      <c r="Q18" s="31">
        <v>39</v>
      </c>
      <c r="R18" s="31">
        <v>39</v>
      </c>
      <c r="S18" s="31">
        <v>39</v>
      </c>
      <c r="T18" s="31"/>
      <c r="U18" s="31"/>
      <c r="V18" s="31"/>
      <c r="W18" s="12">
        <v>7</v>
      </c>
      <c r="X18" s="12">
        <v>7</v>
      </c>
      <c r="Y18" s="12">
        <v>7</v>
      </c>
      <c r="Z18" s="12">
        <v>23</v>
      </c>
      <c r="AA18" s="12">
        <v>23</v>
      </c>
      <c r="AB18" s="12">
        <v>23</v>
      </c>
      <c r="AC18" s="12">
        <v>39</v>
      </c>
      <c r="AD18" s="12">
        <v>39</v>
      </c>
      <c r="AE18" s="12">
        <v>39</v>
      </c>
      <c r="AF18" s="12"/>
      <c r="AG18" s="12"/>
      <c r="AH18" s="12"/>
      <c r="AI18" s="15" t="s">
        <v>25</v>
      </c>
    </row>
    <row r="19" spans="1:35" ht="15.75" thickBot="1" x14ac:dyDescent="0.3">
      <c r="A19" t="s">
        <v>3</v>
      </c>
      <c r="B19">
        <v>17</v>
      </c>
      <c r="C19">
        <v>16.829999999999998</v>
      </c>
      <c r="E19" s="30">
        <v>9</v>
      </c>
      <c r="F19">
        <f ca="1">IF(AVERAGE(N24:P24)&lt;$M$22,AVERAGE(N24:P24),"NA")</f>
        <v>32.93</v>
      </c>
      <c r="G19" s="41">
        <f t="shared" ca="1" si="1"/>
        <v>5.5536915699525249</v>
      </c>
      <c r="H19" s="41">
        <f t="shared" ca="1" si="2"/>
        <v>11.10738313990505</v>
      </c>
      <c r="I19" s="41">
        <f t="shared" ca="1" si="3"/>
        <v>2.9228984672905974E-4</v>
      </c>
      <c r="J19" s="17" t="s">
        <v>26</v>
      </c>
      <c r="K19" s="9">
        <v>8</v>
      </c>
      <c r="L19" s="9">
        <v>8</v>
      </c>
      <c r="M19" s="9">
        <v>8</v>
      </c>
      <c r="N19" s="31">
        <v>24</v>
      </c>
      <c r="O19" s="31">
        <v>24</v>
      </c>
      <c r="P19" s="31">
        <v>24</v>
      </c>
      <c r="Q19" s="31">
        <v>40</v>
      </c>
      <c r="R19" s="31">
        <v>40</v>
      </c>
      <c r="S19" s="31">
        <v>40</v>
      </c>
      <c r="T19" s="31"/>
      <c r="U19" s="31"/>
      <c r="V19" s="31"/>
      <c r="W19" s="12">
        <v>8</v>
      </c>
      <c r="X19" s="12">
        <v>8</v>
      </c>
      <c r="Y19" s="12">
        <v>8</v>
      </c>
      <c r="Z19" s="12">
        <v>24</v>
      </c>
      <c r="AA19" s="12">
        <v>24</v>
      </c>
      <c r="AB19" s="12">
        <v>24</v>
      </c>
      <c r="AC19" s="12">
        <v>40</v>
      </c>
      <c r="AD19" s="12">
        <v>40</v>
      </c>
      <c r="AE19" s="12">
        <v>40</v>
      </c>
      <c r="AF19" s="12"/>
      <c r="AG19" s="12"/>
      <c r="AH19" s="12"/>
      <c r="AI19" s="18" t="s">
        <v>26</v>
      </c>
    </row>
    <row r="20" spans="1:35" ht="15.75" thickBot="1" x14ac:dyDescent="0.3">
      <c r="A20" t="s">
        <v>57</v>
      </c>
      <c r="B20">
        <v>18</v>
      </c>
      <c r="C20">
        <v>16.63</v>
      </c>
      <c r="E20" s="31">
        <v>10</v>
      </c>
      <c r="F20">
        <f t="shared" ref="F20:F34" ca="1" si="4">IF(AVERAGE(N25:P25)&lt;$M$22,AVERAGE(N25:P25),"NA")</f>
        <v>35.75</v>
      </c>
      <c r="G20" s="41">
        <f t="shared" ca="1" si="1"/>
        <v>0.94498938901462259</v>
      </c>
      <c r="H20" s="41">
        <f t="shared" ca="1" si="2"/>
        <v>1.8899787780292452</v>
      </c>
      <c r="I20" s="41">
        <f t="shared" ca="1" si="3"/>
        <v>2.0571372148150816E-4</v>
      </c>
      <c r="K20" s="19">
        <v>1</v>
      </c>
      <c r="L20" s="20">
        <v>2</v>
      </c>
      <c r="M20" s="21">
        <v>3</v>
      </c>
      <c r="N20" s="22">
        <v>4</v>
      </c>
      <c r="O20" s="20">
        <v>5</v>
      </c>
      <c r="P20" s="21">
        <v>6</v>
      </c>
      <c r="Q20" s="19">
        <v>7</v>
      </c>
      <c r="R20" s="20">
        <v>8</v>
      </c>
      <c r="S20" s="21">
        <v>9</v>
      </c>
      <c r="T20" s="19">
        <v>10</v>
      </c>
      <c r="U20" s="20">
        <v>11</v>
      </c>
      <c r="V20" s="21">
        <v>12</v>
      </c>
      <c r="W20" s="19">
        <v>13</v>
      </c>
      <c r="X20" s="20">
        <v>14</v>
      </c>
      <c r="Y20" s="21">
        <v>15</v>
      </c>
      <c r="Z20" s="19">
        <v>16</v>
      </c>
      <c r="AA20" s="20">
        <v>17</v>
      </c>
      <c r="AB20" s="21">
        <v>18</v>
      </c>
      <c r="AC20" s="19">
        <v>19</v>
      </c>
      <c r="AD20" s="20">
        <v>20</v>
      </c>
      <c r="AE20" s="21">
        <v>21</v>
      </c>
      <c r="AF20" s="19">
        <v>22</v>
      </c>
      <c r="AG20" s="20">
        <v>23</v>
      </c>
      <c r="AH20" s="21">
        <v>24</v>
      </c>
    </row>
    <row r="21" spans="1:35" x14ac:dyDescent="0.25">
      <c r="A21" t="s">
        <v>57</v>
      </c>
      <c r="B21">
        <v>19</v>
      </c>
      <c r="C21">
        <v>16.170000000000002</v>
      </c>
      <c r="E21" s="30">
        <v>11</v>
      </c>
      <c r="F21">
        <f t="shared" ca="1" si="4"/>
        <v>30.013333333333335</v>
      </c>
      <c r="G21" s="41">
        <f t="shared" ca="1" si="1"/>
        <v>34.681862295181098</v>
      </c>
      <c r="H21" s="41">
        <f t="shared" ca="1" si="2"/>
        <v>69.363724590362196</v>
      </c>
      <c r="I21" s="41">
        <f t="shared" ca="1" si="3"/>
        <v>5.1352584957724814E-3</v>
      </c>
      <c r="J21" s="59"/>
      <c r="K21" s="23" t="s">
        <v>27</v>
      </c>
      <c r="L21" s="24"/>
      <c r="M21" s="24"/>
      <c r="N21" s="24"/>
      <c r="O21" s="24"/>
      <c r="P21" s="24"/>
      <c r="Q21" s="24"/>
      <c r="R21" s="24"/>
      <c r="S21" s="24"/>
      <c r="T21" s="24"/>
      <c r="U21" s="24"/>
      <c r="V21" s="24"/>
      <c r="W21" s="23" t="s">
        <v>28</v>
      </c>
      <c r="X21" s="24"/>
      <c r="Y21" s="24"/>
      <c r="Z21" s="24"/>
      <c r="AA21" s="24"/>
      <c r="AB21" s="24"/>
      <c r="AC21" s="24"/>
      <c r="AD21" s="24"/>
      <c r="AE21" s="24"/>
      <c r="AF21" s="24"/>
      <c r="AG21" s="24"/>
      <c r="AH21" s="24"/>
    </row>
    <row r="22" spans="1:35" ht="15.75" thickBot="1" x14ac:dyDescent="0.3">
      <c r="A22" t="s">
        <v>3</v>
      </c>
      <c r="B22">
        <v>20</v>
      </c>
      <c r="C22">
        <v>15.33</v>
      </c>
      <c r="E22" s="31">
        <v>12</v>
      </c>
      <c r="F22">
        <f t="shared" ca="1" si="4"/>
        <v>30.729999999999997</v>
      </c>
      <c r="G22" s="41">
        <f t="shared" ca="1" si="1"/>
        <v>22.112183036818038</v>
      </c>
      <c r="H22" s="41">
        <f t="shared" ca="1" si="2"/>
        <v>44.224366073636077</v>
      </c>
      <c r="I22" s="41">
        <f t="shared" ca="1" si="3"/>
        <v>1.948095851888716E-3</v>
      </c>
      <c r="L22" t="s">
        <v>59</v>
      </c>
      <c r="M22">
        <v>39</v>
      </c>
    </row>
    <row r="23" spans="1:35" ht="15.75" thickBot="1" x14ac:dyDescent="0.3">
      <c r="A23" t="s">
        <v>3</v>
      </c>
      <c r="B23">
        <v>21</v>
      </c>
      <c r="C23">
        <v>15.19</v>
      </c>
      <c r="E23" s="30">
        <v>13</v>
      </c>
      <c r="F23" t="str">
        <f t="shared" ca="1" si="4"/>
        <v>NA</v>
      </c>
      <c r="G23" s="41">
        <f t="shared" ca="1" si="1"/>
        <v>0</v>
      </c>
      <c r="H23" s="41">
        <f t="shared" ca="1" si="2"/>
        <v>0</v>
      </c>
      <c r="I23" s="41">
        <f t="shared" ca="1" si="3"/>
        <v>0</v>
      </c>
      <c r="K23" s="4">
        <v>1</v>
      </c>
      <c r="L23" s="5">
        <v>2</v>
      </c>
      <c r="M23" s="6">
        <v>3</v>
      </c>
      <c r="N23" s="7">
        <v>4</v>
      </c>
      <c r="O23" s="5">
        <v>5</v>
      </c>
      <c r="P23" s="6">
        <v>6</v>
      </c>
      <c r="Q23" s="4">
        <v>7</v>
      </c>
      <c r="R23" s="5">
        <v>8</v>
      </c>
      <c r="S23" s="6">
        <v>9</v>
      </c>
      <c r="T23" s="4">
        <v>10</v>
      </c>
      <c r="U23" s="5">
        <v>11</v>
      </c>
      <c r="V23" s="6">
        <v>12</v>
      </c>
      <c r="W23" s="4">
        <v>13</v>
      </c>
      <c r="X23" s="5">
        <v>14</v>
      </c>
      <c r="Y23" s="6">
        <v>15</v>
      </c>
      <c r="Z23" s="4">
        <v>16</v>
      </c>
      <c r="AA23" s="5">
        <v>17</v>
      </c>
      <c r="AB23" s="6">
        <v>18</v>
      </c>
      <c r="AC23" s="4">
        <v>19</v>
      </c>
      <c r="AD23" s="5">
        <v>20</v>
      </c>
      <c r="AE23" s="6">
        <v>21</v>
      </c>
      <c r="AF23" s="4">
        <v>22</v>
      </c>
      <c r="AG23" s="5">
        <v>23</v>
      </c>
      <c r="AH23" s="6">
        <v>24</v>
      </c>
    </row>
    <row r="24" spans="1:35" ht="15.75" x14ac:dyDescent="0.25">
      <c r="A24" t="s">
        <v>57</v>
      </c>
      <c r="B24">
        <v>22</v>
      </c>
      <c r="C24" t="s">
        <v>58</v>
      </c>
      <c r="E24" s="31">
        <v>14</v>
      </c>
      <c r="F24" t="e">
        <f t="shared" ca="1" si="4"/>
        <v>#DIV/0!</v>
      </c>
      <c r="G24" s="41">
        <f t="shared" ca="1" si="1"/>
        <v>0</v>
      </c>
      <c r="H24" s="41">
        <f t="shared" ca="1" si="2"/>
        <v>0</v>
      </c>
      <c r="I24" s="41">
        <f t="shared" ca="1" si="3"/>
        <v>0</v>
      </c>
      <c r="J24" s="8" t="s">
        <v>3</v>
      </c>
      <c r="K24" s="42">
        <f t="shared" ref="K24:Z39" ca="1" si="5">OFFSET($C$3:$C$386,COLUMN()-COLUMN($K$24)+((ROW()-ROW($K$24))*(ROWS($C$3:$C$386)/16)),0,1,1)</f>
        <v>16.68</v>
      </c>
      <c r="L24" s="42">
        <f t="shared" ca="1" si="5"/>
        <v>15.42</v>
      </c>
      <c r="M24" s="42">
        <f t="shared" ca="1" si="5"/>
        <v>13.7</v>
      </c>
      <c r="N24" s="42">
        <f t="shared" ca="1" si="5"/>
        <v>35.450000000000003</v>
      </c>
      <c r="O24" s="42">
        <f t="shared" ca="1" si="5"/>
        <v>33.590000000000003</v>
      </c>
      <c r="P24" s="42">
        <f t="shared" ca="1" si="5"/>
        <v>29.75</v>
      </c>
      <c r="Q24" s="42">
        <f t="shared" ca="1" si="5"/>
        <v>30.54</v>
      </c>
      <c r="R24" s="42">
        <f t="shared" ca="1" si="5"/>
        <v>27.23</v>
      </c>
      <c r="S24" s="42">
        <f t="shared" ca="1" si="5"/>
        <v>24.3</v>
      </c>
      <c r="T24" s="42" t="str">
        <f t="shared" ca="1" si="5"/>
        <v>N/A</v>
      </c>
      <c r="U24" s="42" t="str">
        <f t="shared" ca="1" si="5"/>
        <v>N/A</v>
      </c>
      <c r="V24" s="42" t="str">
        <f t="shared" ca="1" si="5"/>
        <v>N/A</v>
      </c>
      <c r="W24" s="42">
        <f t="shared" ca="1" si="5"/>
        <v>13.01</v>
      </c>
      <c r="X24" s="42">
        <f t="shared" ca="1" si="5"/>
        <v>12.33</v>
      </c>
      <c r="Y24" s="42">
        <f t="shared" ca="1" si="5"/>
        <v>12.09</v>
      </c>
      <c r="Z24" s="42">
        <f t="shared" ca="1" si="5"/>
        <v>18.82</v>
      </c>
      <c r="AA24" s="42">
        <f t="shared" ref="AA24:AH38" ca="1" si="6">OFFSET($C$3:$C$386,COLUMN()-COLUMN($K$24)+((ROW()-ROW($K$24))*(ROWS($C$3:$C$386)/16)),0,1,1)</f>
        <v>16.829999999999998</v>
      </c>
      <c r="AB24" s="42">
        <f t="shared" ca="1" si="6"/>
        <v>16.63</v>
      </c>
      <c r="AC24" s="42">
        <f t="shared" ca="1" si="6"/>
        <v>16.170000000000002</v>
      </c>
      <c r="AD24" s="42">
        <f t="shared" ca="1" si="6"/>
        <v>15.33</v>
      </c>
      <c r="AE24" s="42">
        <f t="shared" ca="1" si="6"/>
        <v>15.19</v>
      </c>
      <c r="AF24" s="42" t="str">
        <f t="shared" ca="1" si="6"/>
        <v>N/A</v>
      </c>
      <c r="AG24" s="42" t="str">
        <f t="shared" ca="1" si="6"/>
        <v>N/A</v>
      </c>
      <c r="AH24" s="42" t="str">
        <f t="shared" ca="1" si="6"/>
        <v>N/A</v>
      </c>
    </row>
    <row r="25" spans="1:35" ht="15.75" x14ac:dyDescent="0.25">
      <c r="A25" t="s">
        <v>57</v>
      </c>
      <c r="B25">
        <v>23</v>
      </c>
      <c r="C25" t="s">
        <v>58</v>
      </c>
      <c r="E25" s="30">
        <v>15</v>
      </c>
      <c r="F25">
        <f t="shared" ca="1" si="4"/>
        <v>25.12</v>
      </c>
      <c r="G25" s="41">
        <f t="shared" ca="1" si="1"/>
        <v>749.47779899040461</v>
      </c>
      <c r="H25" s="41">
        <f t="shared" ca="1" si="2"/>
        <v>1498.9555979808092</v>
      </c>
      <c r="I25" s="41">
        <f t="shared" ca="1" si="3"/>
        <v>3.3022260280979043E-2</v>
      </c>
      <c r="J25" s="14" t="s">
        <v>5</v>
      </c>
      <c r="K25" s="42">
        <f t="shared" ca="1" si="5"/>
        <v>20.350000000000001</v>
      </c>
      <c r="L25" s="42">
        <f t="shared" ca="1" si="5"/>
        <v>19.46</v>
      </c>
      <c r="M25" s="42">
        <f t="shared" ca="1" si="5"/>
        <v>18.05</v>
      </c>
      <c r="N25" s="42" t="str">
        <f t="shared" ca="1" si="5"/>
        <v>N/A</v>
      </c>
      <c r="O25" s="42" t="str">
        <f t="shared" ca="1" si="5"/>
        <v>N/A</v>
      </c>
      <c r="P25" s="42">
        <f t="shared" ca="1" si="5"/>
        <v>35.75</v>
      </c>
      <c r="Q25" s="42">
        <f t="shared" ca="1" si="5"/>
        <v>34.33</v>
      </c>
      <c r="R25" s="42">
        <f t="shared" ca="1" si="5"/>
        <v>33.11</v>
      </c>
      <c r="S25" s="42">
        <f t="shared" ca="1" si="5"/>
        <v>29.72</v>
      </c>
      <c r="T25" s="42" t="str">
        <f t="shared" ca="1" si="5"/>
        <v>N/A</v>
      </c>
      <c r="U25" s="42" t="str">
        <f t="shared" ca="1" si="5"/>
        <v>N/A</v>
      </c>
      <c r="V25" s="42" t="str">
        <f t="shared" ca="1" si="5"/>
        <v>N/A</v>
      </c>
      <c r="W25" s="42">
        <f t="shared" ca="1" si="5"/>
        <v>17.77</v>
      </c>
      <c r="X25" s="42">
        <f t="shared" ca="1" si="5"/>
        <v>16.97</v>
      </c>
      <c r="Y25" s="42">
        <f t="shared" ca="1" si="5"/>
        <v>16.03</v>
      </c>
      <c r="Z25" s="42">
        <f t="shared" ca="1" si="5"/>
        <v>21.33</v>
      </c>
      <c r="AA25" s="42">
        <f t="shared" ca="1" si="6"/>
        <v>19.12</v>
      </c>
      <c r="AB25" s="42">
        <f t="shared" ca="1" si="6"/>
        <v>18.940000000000001</v>
      </c>
      <c r="AC25" s="42">
        <f t="shared" ca="1" si="6"/>
        <v>18.07</v>
      </c>
      <c r="AD25" s="42">
        <f t="shared" ca="1" si="6"/>
        <v>16.62</v>
      </c>
      <c r="AE25" s="42">
        <f t="shared" ca="1" si="6"/>
        <v>16.239999999999998</v>
      </c>
      <c r="AF25" s="42" t="str">
        <f t="shared" ca="1" si="6"/>
        <v>N/A</v>
      </c>
      <c r="AG25" s="42" t="str">
        <f t="shared" ca="1" si="6"/>
        <v>N/A</v>
      </c>
      <c r="AH25" s="42" t="str">
        <f t="shared" ca="1" si="6"/>
        <v>N/A</v>
      </c>
    </row>
    <row r="26" spans="1:35" ht="15.75" x14ac:dyDescent="0.25">
      <c r="A26" t="s">
        <v>3</v>
      </c>
      <c r="B26">
        <v>24</v>
      </c>
      <c r="C26" t="s">
        <v>58</v>
      </c>
      <c r="E26" s="31">
        <v>16</v>
      </c>
      <c r="F26">
        <f t="shared" ca="1" si="4"/>
        <v>30.456666666666663</v>
      </c>
      <c r="G26" s="41">
        <f t="shared" ca="1" si="1"/>
        <v>26.253261857514204</v>
      </c>
      <c r="H26" s="41">
        <f t="shared" ca="1" si="2"/>
        <v>52.506523715028408</v>
      </c>
      <c r="I26" s="41">
        <f t="shared" ca="1" si="3"/>
        <v>1.0960135882538955E-3</v>
      </c>
      <c r="J26" s="14" t="s">
        <v>7</v>
      </c>
      <c r="K26" s="42">
        <f t="shared" ca="1" si="5"/>
        <v>24.21</v>
      </c>
      <c r="L26" s="42">
        <f t="shared" ca="1" si="5"/>
        <v>23.3</v>
      </c>
      <c r="M26" s="42">
        <f t="shared" ca="1" si="5"/>
        <v>22.12</v>
      </c>
      <c r="N26" s="42">
        <f t="shared" ca="1" si="5"/>
        <v>32.49</v>
      </c>
      <c r="O26" s="42">
        <f t="shared" ca="1" si="5"/>
        <v>29.96</v>
      </c>
      <c r="P26" s="42">
        <f t="shared" ca="1" si="5"/>
        <v>27.59</v>
      </c>
      <c r="Q26" s="42">
        <f t="shared" ca="1" si="5"/>
        <v>29.96</v>
      </c>
      <c r="R26" s="42">
        <f t="shared" ca="1" si="5"/>
        <v>27.93</v>
      </c>
      <c r="S26" s="42">
        <f t="shared" ca="1" si="5"/>
        <v>24.54</v>
      </c>
      <c r="T26" s="43" t="str">
        <f t="shared" ca="1" si="5"/>
        <v>N/A</v>
      </c>
      <c r="U26" s="44" t="str">
        <f t="shared" ca="1" si="5"/>
        <v>N/A</v>
      </c>
      <c r="V26" s="45" t="str">
        <f t="shared" ca="1" si="5"/>
        <v>N/A</v>
      </c>
      <c r="W26" s="42">
        <f t="shared" ca="1" si="5"/>
        <v>21.16</v>
      </c>
      <c r="X26" s="42">
        <f t="shared" ca="1" si="5"/>
        <v>20.63</v>
      </c>
      <c r="Y26" s="42">
        <f t="shared" ca="1" si="5"/>
        <v>20.059999999999999</v>
      </c>
      <c r="Z26" s="42">
        <f t="shared" ca="1" si="5"/>
        <v>21.17</v>
      </c>
      <c r="AA26" s="42">
        <f t="shared" ca="1" si="6"/>
        <v>18.670000000000002</v>
      </c>
      <c r="AB26" s="42">
        <f t="shared" ca="1" si="6"/>
        <v>17.62</v>
      </c>
      <c r="AC26" s="42">
        <f t="shared" ca="1" si="6"/>
        <v>17.02</v>
      </c>
      <c r="AD26" s="42">
        <f t="shared" ca="1" si="6"/>
        <v>15.91</v>
      </c>
      <c r="AE26" s="42">
        <f t="shared" ca="1" si="6"/>
        <v>15.22</v>
      </c>
      <c r="AF26" s="42" t="str">
        <f t="shared" ca="1" si="6"/>
        <v>N/A</v>
      </c>
      <c r="AG26" s="42" t="str">
        <f t="shared" ca="1" si="6"/>
        <v>N/A</v>
      </c>
      <c r="AH26" s="42" t="str">
        <f t="shared" ca="1" si="6"/>
        <v>N/A</v>
      </c>
    </row>
    <row r="27" spans="1:35" ht="15.75" x14ac:dyDescent="0.25">
      <c r="A27" t="s">
        <v>5</v>
      </c>
      <c r="B27">
        <v>1</v>
      </c>
      <c r="C27">
        <v>20.350000000000001</v>
      </c>
      <c r="E27" s="30">
        <v>17</v>
      </c>
      <c r="F27">
        <f t="shared" ca="1" si="4"/>
        <v>30.103333333333335</v>
      </c>
      <c r="G27" s="41">
        <f t="shared" ca="1" si="1"/>
        <v>32.775921826313194</v>
      </c>
      <c r="H27" s="41">
        <f t="shared" ca="1" si="2"/>
        <v>65.551843652626388</v>
      </c>
      <c r="I27" s="41">
        <f t="shared" ca="1" si="3"/>
        <v>1.0746130296454793E-3</v>
      </c>
      <c r="J27" s="14" t="s">
        <v>9</v>
      </c>
      <c r="K27" s="42">
        <f t="shared" ca="1" si="5"/>
        <v>27.47</v>
      </c>
      <c r="L27" s="42">
        <f t="shared" ca="1" si="5"/>
        <v>26.74</v>
      </c>
      <c r="M27" s="42">
        <f t="shared" ca="1" si="5"/>
        <v>26.03</v>
      </c>
      <c r="N27" s="42" t="str">
        <f t="shared" ca="1" si="5"/>
        <v>N/A</v>
      </c>
      <c r="O27" s="42">
        <f t="shared" ca="1" si="5"/>
        <v>32.159999999999997</v>
      </c>
      <c r="P27" s="42">
        <f t="shared" ca="1" si="5"/>
        <v>29.3</v>
      </c>
      <c r="Q27" s="42">
        <f t="shared" ca="1" si="5"/>
        <v>32.74</v>
      </c>
      <c r="R27" s="42">
        <f t="shared" ca="1" si="5"/>
        <v>28.79</v>
      </c>
      <c r="S27" s="42">
        <f t="shared" ca="1" si="5"/>
        <v>25.19</v>
      </c>
      <c r="T27" s="42" t="str">
        <f t="shared" ca="1" si="5"/>
        <v>N/A</v>
      </c>
      <c r="U27" s="42" t="str">
        <f t="shared" ca="1" si="5"/>
        <v>N/A</v>
      </c>
      <c r="V27" s="42" t="str">
        <f t="shared" ca="1" si="5"/>
        <v>N/A</v>
      </c>
      <c r="W27" s="42">
        <f t="shared" ca="1" si="5"/>
        <v>25.59</v>
      </c>
      <c r="X27" s="42">
        <f t="shared" ca="1" si="5"/>
        <v>24.87</v>
      </c>
      <c r="Y27" s="42">
        <f t="shared" ca="1" si="5"/>
        <v>24.11</v>
      </c>
      <c r="Z27" s="42">
        <f t="shared" ca="1" si="5"/>
        <v>20.13</v>
      </c>
      <c r="AA27" s="42">
        <f t="shared" ca="1" si="6"/>
        <v>18.100000000000001</v>
      </c>
      <c r="AB27" s="42">
        <f t="shared" ca="1" si="6"/>
        <v>16.63</v>
      </c>
      <c r="AC27" s="42">
        <f t="shared" ca="1" si="6"/>
        <v>17.239999999999998</v>
      </c>
      <c r="AD27" s="42">
        <f t="shared" ca="1" si="6"/>
        <v>15.55</v>
      </c>
      <c r="AE27" s="42">
        <f t="shared" ca="1" si="6"/>
        <v>15.21</v>
      </c>
      <c r="AF27" s="42" t="str">
        <f t="shared" ca="1" si="6"/>
        <v>N/A</v>
      </c>
      <c r="AG27" s="42" t="str">
        <f t="shared" ca="1" si="6"/>
        <v>N/A</v>
      </c>
      <c r="AH27" s="42" t="str">
        <f t="shared" ca="1" si="6"/>
        <v>N/A</v>
      </c>
    </row>
    <row r="28" spans="1:35" ht="15.75" x14ac:dyDescent="0.25">
      <c r="A28" t="s">
        <v>5</v>
      </c>
      <c r="B28">
        <v>2</v>
      </c>
      <c r="C28">
        <v>19.46</v>
      </c>
      <c r="E28" s="31">
        <v>18</v>
      </c>
      <c r="F28">
        <f t="shared" ca="1" si="4"/>
        <v>30</v>
      </c>
      <c r="G28" s="41">
        <f t="shared" ca="1" si="1"/>
        <v>34.973498271127127</v>
      </c>
      <c r="H28" s="41">
        <f t="shared" ca="1" si="2"/>
        <v>69.946996542254254</v>
      </c>
      <c r="I28" s="41">
        <f t="shared" ca="1" si="3"/>
        <v>1.8517090705836045E-3</v>
      </c>
      <c r="J28" s="14" t="s">
        <v>11</v>
      </c>
      <c r="K28" s="42">
        <f t="shared" ca="1" si="5"/>
        <v>33.42</v>
      </c>
      <c r="L28" s="42">
        <f t="shared" ca="1" si="5"/>
        <v>31.06</v>
      </c>
      <c r="M28" s="42">
        <f t="shared" ca="1" si="5"/>
        <v>29.86</v>
      </c>
      <c r="N28" s="42" t="str">
        <f t="shared" ca="1" si="5"/>
        <v>N/A</v>
      </c>
      <c r="O28" s="42" t="str">
        <f t="shared" ca="1" si="5"/>
        <v>N/A</v>
      </c>
      <c r="P28" s="42">
        <f t="shared" ca="1" si="5"/>
        <v>39.24</v>
      </c>
      <c r="Q28" s="42">
        <f t="shared" ca="1" si="5"/>
        <v>35.090000000000003</v>
      </c>
      <c r="R28" s="42">
        <f t="shared" ca="1" si="5"/>
        <v>31.97</v>
      </c>
      <c r="S28" s="42">
        <f t="shared" ca="1" si="5"/>
        <v>29.91</v>
      </c>
      <c r="T28" s="42" t="str">
        <f t="shared" ca="1" si="5"/>
        <v>N/A</v>
      </c>
      <c r="U28" s="42" t="str">
        <f t="shared" ca="1" si="5"/>
        <v>N/A</v>
      </c>
      <c r="V28" s="42" t="str">
        <f t="shared" ca="1" si="5"/>
        <v>N/A</v>
      </c>
      <c r="W28" s="42">
        <f t="shared" ca="1" si="5"/>
        <v>28.74</v>
      </c>
      <c r="X28" s="42">
        <f t="shared" ca="1" si="5"/>
        <v>28.63</v>
      </c>
      <c r="Y28" s="42">
        <f t="shared" ca="1" si="5"/>
        <v>28.53</v>
      </c>
      <c r="Z28" s="42">
        <f t="shared" ca="1" si="5"/>
        <v>19.27</v>
      </c>
      <c r="AA28" s="42">
        <f t="shared" ca="1" si="6"/>
        <v>17.149999999999999</v>
      </c>
      <c r="AB28" s="42">
        <f t="shared" ca="1" si="6"/>
        <v>15.94</v>
      </c>
      <c r="AC28" s="42">
        <f t="shared" ca="1" si="6"/>
        <v>17.75</v>
      </c>
      <c r="AD28" s="42">
        <f t="shared" ca="1" si="6"/>
        <v>16.18</v>
      </c>
      <c r="AE28" s="42">
        <f t="shared" ca="1" si="6"/>
        <v>15.04</v>
      </c>
      <c r="AF28" s="42" t="str">
        <f t="shared" ca="1" si="6"/>
        <v>N/A</v>
      </c>
      <c r="AG28" s="42" t="str">
        <f t="shared" ca="1" si="6"/>
        <v>N/A</v>
      </c>
      <c r="AH28" s="42" t="str">
        <f t="shared" ca="1" si="6"/>
        <v>N/A</v>
      </c>
    </row>
    <row r="29" spans="1:35" ht="15.75" x14ac:dyDescent="0.25">
      <c r="A29" t="s">
        <v>5</v>
      </c>
      <c r="B29">
        <v>3</v>
      </c>
      <c r="C29">
        <v>18.05</v>
      </c>
      <c r="E29" s="30">
        <v>19</v>
      </c>
      <c r="F29">
        <f t="shared" ca="1" si="4"/>
        <v>34.18</v>
      </c>
      <c r="G29" s="41">
        <f t="shared" ca="1" si="1"/>
        <v>2.5330533372552617</v>
      </c>
      <c r="H29" s="41">
        <f t="shared" ca="1" si="2"/>
        <v>5.0661066745105234</v>
      </c>
      <c r="I29" s="41">
        <f t="shared" ca="1" si="3"/>
        <v>4.4267477123691417E-4</v>
      </c>
      <c r="J29" s="14" t="s">
        <v>13</v>
      </c>
      <c r="K29" s="42">
        <f t="shared" ca="1" si="5"/>
        <v>33.4</v>
      </c>
      <c r="L29" s="42">
        <f t="shared" ca="1" si="5"/>
        <v>34.61</v>
      </c>
      <c r="M29" s="42">
        <f t="shared" ca="1" si="5"/>
        <v>34.4</v>
      </c>
      <c r="N29" s="42" t="str">
        <f t="shared" ca="1" si="5"/>
        <v>N/A</v>
      </c>
      <c r="O29" s="42" t="str">
        <f t="shared" ca="1" si="5"/>
        <v>N/A</v>
      </c>
      <c r="P29" s="42" t="str">
        <f t="shared" ca="1" si="5"/>
        <v>N/A</v>
      </c>
      <c r="Q29" s="42">
        <f t="shared" ca="1" si="5"/>
        <v>29.37</v>
      </c>
      <c r="R29" s="42">
        <f t="shared" ca="1" si="5"/>
        <v>26.15</v>
      </c>
      <c r="S29" s="42">
        <f t="shared" ca="1" si="5"/>
        <v>22.64</v>
      </c>
      <c r="T29" s="42" t="str">
        <f t="shared" ca="1" si="5"/>
        <v>N/A</v>
      </c>
      <c r="U29" s="42" t="str">
        <f t="shared" ca="1" si="5"/>
        <v>N/A</v>
      </c>
      <c r="V29" s="42" t="str">
        <f t="shared" ca="1" si="5"/>
        <v>N/A</v>
      </c>
      <c r="W29" s="42">
        <f t="shared" ca="1" si="5"/>
        <v>30.78</v>
      </c>
      <c r="X29" s="42">
        <f t="shared" ca="1" si="5"/>
        <v>31.24</v>
      </c>
      <c r="Y29" s="42">
        <f t="shared" ca="1" si="5"/>
        <v>31.53</v>
      </c>
      <c r="Z29" s="42">
        <f t="shared" ca="1" si="5"/>
        <v>24.04</v>
      </c>
      <c r="AA29" s="42">
        <f t="shared" ca="1" si="6"/>
        <v>22.19</v>
      </c>
      <c r="AB29" s="42">
        <f t="shared" ca="1" si="6"/>
        <v>20.170000000000002</v>
      </c>
      <c r="AC29" s="42">
        <f t="shared" ca="1" si="6"/>
        <v>17.989999999999998</v>
      </c>
      <c r="AD29" s="42">
        <f t="shared" ca="1" si="6"/>
        <v>16.27</v>
      </c>
      <c r="AE29" s="42">
        <f t="shared" ca="1" si="6"/>
        <v>15.77</v>
      </c>
      <c r="AF29" s="42" t="str">
        <f t="shared" ca="1" si="6"/>
        <v>N/A</v>
      </c>
      <c r="AG29" s="42" t="str">
        <f t="shared" ca="1" si="6"/>
        <v>N/A</v>
      </c>
      <c r="AH29" s="42" t="str">
        <f t="shared" ca="1" si="6"/>
        <v>N/A</v>
      </c>
    </row>
    <row r="30" spans="1:35" ht="15.75" x14ac:dyDescent="0.25">
      <c r="A30" t="s">
        <v>5</v>
      </c>
      <c r="B30">
        <v>4</v>
      </c>
      <c r="C30" t="s">
        <v>58</v>
      </c>
      <c r="E30" s="31">
        <v>20</v>
      </c>
      <c r="F30">
        <f t="shared" ca="1" si="4"/>
        <v>35.564999999999998</v>
      </c>
      <c r="G30" s="41">
        <f t="shared" ca="1" si="1"/>
        <v>1.061416099037328</v>
      </c>
      <c r="H30" s="41">
        <f t="shared" ca="1" si="2"/>
        <v>2.1228321980746561</v>
      </c>
      <c r="I30" s="41">
        <f t="shared" ca="1" si="3"/>
        <v>8.2128534176800853E-5</v>
      </c>
      <c r="J30" s="14" t="s">
        <v>15</v>
      </c>
      <c r="K30" s="42" t="str">
        <f t="shared" ca="1" si="5"/>
        <v>N/A</v>
      </c>
      <c r="L30" s="42" t="str">
        <f t="shared" ca="1" si="5"/>
        <v>N/A</v>
      </c>
      <c r="M30" s="42" t="str">
        <f t="shared" ca="1" si="5"/>
        <v>N/A</v>
      </c>
      <c r="N30" s="42">
        <f t="shared" ca="1" si="5"/>
        <v>28.21</v>
      </c>
      <c r="O30" s="42">
        <f t="shared" ca="1" si="5"/>
        <v>25.12</v>
      </c>
      <c r="P30" s="42">
        <f t="shared" ca="1" si="5"/>
        <v>22.03</v>
      </c>
      <c r="Q30" s="42">
        <f t="shared" ca="1" si="5"/>
        <v>33.590000000000003</v>
      </c>
      <c r="R30" s="42">
        <f t="shared" ca="1" si="5"/>
        <v>30.4</v>
      </c>
      <c r="S30" s="42">
        <f t="shared" ca="1" si="5"/>
        <v>26.82</v>
      </c>
      <c r="T30" s="42">
        <f t="shared" ca="1" si="5"/>
        <v>22.14</v>
      </c>
      <c r="U30" s="42" t="str">
        <f t="shared" ca="1" si="5"/>
        <v>N/A</v>
      </c>
      <c r="V30" s="42" t="str">
        <f t="shared" ca="1" si="5"/>
        <v>N/A</v>
      </c>
      <c r="W30" s="42">
        <f t="shared" ca="1" si="5"/>
        <v>31.99</v>
      </c>
      <c r="X30" s="42">
        <f t="shared" ca="1" si="5"/>
        <v>32.51</v>
      </c>
      <c r="Y30" s="42">
        <f t="shared" ca="1" si="5"/>
        <v>35.090000000000003</v>
      </c>
      <c r="Z30" s="42">
        <f t="shared" ca="1" si="5"/>
        <v>18.7</v>
      </c>
      <c r="AA30" s="42">
        <f t="shared" ca="1" si="6"/>
        <v>17.07</v>
      </c>
      <c r="AB30" s="42">
        <f t="shared" ca="1" si="6"/>
        <v>15.62</v>
      </c>
      <c r="AC30" s="42">
        <f t="shared" ca="1" si="6"/>
        <v>17.02</v>
      </c>
      <c r="AD30" s="42">
        <f t="shared" ca="1" si="6"/>
        <v>15.57</v>
      </c>
      <c r="AE30" s="42">
        <f t="shared" ca="1" si="6"/>
        <v>15.34</v>
      </c>
      <c r="AF30" s="42" t="str">
        <f t="shared" ca="1" si="6"/>
        <v>N/A</v>
      </c>
      <c r="AG30" s="42" t="str">
        <f t="shared" ca="1" si="6"/>
        <v>N/A</v>
      </c>
      <c r="AH30" s="42" t="str">
        <f t="shared" ca="1" si="6"/>
        <v>N/A</v>
      </c>
    </row>
    <row r="31" spans="1:35" ht="15.75" x14ac:dyDescent="0.25">
      <c r="A31" t="s">
        <v>5</v>
      </c>
      <c r="B31">
        <v>5</v>
      </c>
      <c r="C31" t="s">
        <v>58</v>
      </c>
      <c r="E31" s="30">
        <v>21</v>
      </c>
      <c r="F31">
        <f t="shared" ca="1" si="4"/>
        <v>32.043333333333329</v>
      </c>
      <c r="G31" s="41">
        <f t="shared" ca="1" si="1"/>
        <v>9.692147959764684</v>
      </c>
      <c r="H31" s="41">
        <f t="shared" ca="1" si="2"/>
        <v>19.384295919529368</v>
      </c>
      <c r="I31" s="41">
        <f t="shared" ca="1" si="3"/>
        <v>4.5703984301210225E-4</v>
      </c>
      <c r="J31" s="14" t="s">
        <v>17</v>
      </c>
      <c r="K31" s="42" t="str">
        <f t="shared" ca="1" si="5"/>
        <v>N/A</v>
      </c>
      <c r="L31" s="42" t="str">
        <f t="shared" ca="1" si="5"/>
        <v>N/A</v>
      </c>
      <c r="M31" s="42" t="str">
        <f t="shared" ca="1" si="5"/>
        <v>N/A</v>
      </c>
      <c r="N31" s="42">
        <f t="shared" ca="1" si="5"/>
        <v>33.119999999999997</v>
      </c>
      <c r="O31" s="42">
        <f t="shared" ca="1" si="5"/>
        <v>30.89</v>
      </c>
      <c r="P31" s="42">
        <f t="shared" ca="1" si="5"/>
        <v>27.36</v>
      </c>
      <c r="Q31" s="42">
        <f t="shared" ca="1" si="5"/>
        <v>33.97</v>
      </c>
      <c r="R31" s="42">
        <f t="shared" ca="1" si="5"/>
        <v>32.4</v>
      </c>
      <c r="S31" s="42">
        <f t="shared" ca="1" si="5"/>
        <v>28.47</v>
      </c>
      <c r="T31" s="42" t="str">
        <f t="shared" ca="1" si="5"/>
        <v>N/A</v>
      </c>
      <c r="U31" s="42" t="str">
        <f t="shared" ca="1" si="5"/>
        <v>N/A</v>
      </c>
      <c r="V31" s="42" t="str">
        <f t="shared" ca="1" si="5"/>
        <v>N/A</v>
      </c>
      <c r="W31" s="42">
        <f t="shared" ca="1" si="5"/>
        <v>32.299999999999997</v>
      </c>
      <c r="X31" s="42">
        <f t="shared" ca="1" si="5"/>
        <v>32.630000000000003</v>
      </c>
      <c r="Y31" s="42">
        <f t="shared" ca="1" si="5"/>
        <v>34.07</v>
      </c>
      <c r="Z31" s="42">
        <f t="shared" ca="1" si="5"/>
        <v>19.3</v>
      </c>
      <c r="AA31" s="42">
        <f t="shared" ca="1" si="6"/>
        <v>16.32</v>
      </c>
      <c r="AB31" s="42">
        <f t="shared" ca="1" si="6"/>
        <v>15.5</v>
      </c>
      <c r="AC31" s="42">
        <f t="shared" ca="1" si="6"/>
        <v>18.579999999999998</v>
      </c>
      <c r="AD31" s="42">
        <f t="shared" ca="1" si="6"/>
        <v>17.399999999999999</v>
      </c>
      <c r="AE31" s="42">
        <f t="shared" ca="1" si="6"/>
        <v>17.11</v>
      </c>
      <c r="AF31" s="42" t="str">
        <f t="shared" ca="1" si="6"/>
        <v>N/A</v>
      </c>
      <c r="AG31" s="42" t="str">
        <f t="shared" ca="1" si="6"/>
        <v>N/A</v>
      </c>
      <c r="AH31" s="42" t="str">
        <f t="shared" ca="1" si="6"/>
        <v>N/A</v>
      </c>
    </row>
    <row r="32" spans="1:35" ht="15.75" x14ac:dyDescent="0.25">
      <c r="A32" t="s">
        <v>5</v>
      </c>
      <c r="B32">
        <v>6</v>
      </c>
      <c r="C32">
        <v>35.75</v>
      </c>
      <c r="E32" s="31">
        <v>22</v>
      </c>
      <c r="F32">
        <f t="shared" ca="1" si="4"/>
        <v>27.343333333333334</v>
      </c>
      <c r="G32" s="41">
        <f t="shared" ca="1" si="1"/>
        <v>185.50035451283807</v>
      </c>
      <c r="H32" s="41">
        <f t="shared" ca="1" si="2"/>
        <v>371.00070902567614</v>
      </c>
      <c r="I32" s="41">
        <f t="shared" ca="1" si="3"/>
        <v>4.2967785810185018E-3</v>
      </c>
      <c r="J32" s="14" t="s">
        <v>19</v>
      </c>
      <c r="K32" s="42" t="str">
        <f t="shared" ca="1" si="5"/>
        <v>N/A</v>
      </c>
      <c r="L32" s="42" t="str">
        <f t="shared" ca="1" si="5"/>
        <v>N/A</v>
      </c>
      <c r="M32" s="42" t="str">
        <f t="shared" ca="1" si="5"/>
        <v>N/A</v>
      </c>
      <c r="N32" s="42">
        <f t="shared" ca="1" si="5"/>
        <v>31.69</v>
      </c>
      <c r="O32" s="42">
        <f t="shared" ca="1" si="5"/>
        <v>32</v>
      </c>
      <c r="P32" s="42">
        <f t="shared" ca="1" si="5"/>
        <v>26.62</v>
      </c>
      <c r="Q32" s="42">
        <f t="shared" ca="1" si="5"/>
        <v>31.36</v>
      </c>
      <c r="R32" s="42">
        <f t="shared" ca="1" si="5"/>
        <v>30.19</v>
      </c>
      <c r="S32" s="42">
        <f t="shared" ca="1" si="5"/>
        <v>27.76</v>
      </c>
      <c r="T32" s="42" t="str">
        <f t="shared" ca="1" si="5"/>
        <v>N/A</v>
      </c>
      <c r="U32" s="42" t="str">
        <f t="shared" ca="1" si="5"/>
        <v>N/A</v>
      </c>
      <c r="V32" s="42" t="str">
        <f t="shared" ca="1" si="5"/>
        <v>N/A</v>
      </c>
      <c r="W32" s="42">
        <f t="shared" ca="1" si="5"/>
        <v>21.13</v>
      </c>
      <c r="X32" s="42">
        <f t="shared" ca="1" si="5"/>
        <v>19.399999999999999</v>
      </c>
      <c r="Y32" s="42">
        <f t="shared" ca="1" si="5"/>
        <v>17.75</v>
      </c>
      <c r="Z32" s="42">
        <f t="shared" ca="1" si="5"/>
        <v>17.170000000000002</v>
      </c>
      <c r="AA32" s="42">
        <f t="shared" ca="1" si="6"/>
        <v>16.420000000000002</v>
      </c>
      <c r="AB32" s="42">
        <f t="shared" ca="1" si="6"/>
        <v>16.32</v>
      </c>
      <c r="AC32" s="42">
        <f t="shared" ca="1" si="6"/>
        <v>18.190000000000001</v>
      </c>
      <c r="AD32" s="42">
        <f t="shared" ca="1" si="6"/>
        <v>16.37</v>
      </c>
      <c r="AE32" s="42">
        <f t="shared" ca="1" si="6"/>
        <v>16.39</v>
      </c>
      <c r="AF32" s="42" t="str">
        <f t="shared" ca="1" si="6"/>
        <v>N/A</v>
      </c>
      <c r="AG32" s="42" t="str">
        <f t="shared" ca="1" si="6"/>
        <v>N/A</v>
      </c>
      <c r="AH32" s="42" t="str">
        <f t="shared" ca="1" si="6"/>
        <v>N/A</v>
      </c>
    </row>
    <row r="33" spans="1:34" ht="15.75" x14ac:dyDescent="0.25">
      <c r="A33" t="s">
        <v>5</v>
      </c>
      <c r="B33">
        <v>7</v>
      </c>
      <c r="C33">
        <v>34.33</v>
      </c>
      <c r="E33" s="30">
        <v>23</v>
      </c>
      <c r="F33">
        <f t="shared" ca="1" si="4"/>
        <v>33.363333333333337</v>
      </c>
      <c r="G33" s="41">
        <f t="shared" ca="1" si="1"/>
        <v>4.230484588746843</v>
      </c>
      <c r="H33" s="41">
        <f t="shared" ca="1" si="2"/>
        <v>8.4609691774936859</v>
      </c>
      <c r="I33" s="41">
        <f t="shared" ca="1" si="3"/>
        <v>7.819711844878497E-5</v>
      </c>
      <c r="J33" s="14" t="s">
        <v>20</v>
      </c>
      <c r="K33" s="42">
        <f t="shared" ca="1" si="5"/>
        <v>33.44</v>
      </c>
      <c r="L33" s="42">
        <f t="shared" ca="1" si="5"/>
        <v>32.29</v>
      </c>
      <c r="M33" s="42">
        <f t="shared" ca="1" si="5"/>
        <v>29.27</v>
      </c>
      <c r="N33" s="42" t="str">
        <f t="shared" ca="1" si="5"/>
        <v>N/A</v>
      </c>
      <c r="O33" s="42" t="str">
        <f t="shared" ca="1" si="5"/>
        <v>N/A</v>
      </c>
      <c r="P33" s="42">
        <f t="shared" ca="1" si="5"/>
        <v>30</v>
      </c>
      <c r="Q33" s="42">
        <f t="shared" ca="1" si="5"/>
        <v>32.729999999999997</v>
      </c>
      <c r="R33" s="42">
        <f t="shared" ca="1" si="5"/>
        <v>30.42</v>
      </c>
      <c r="S33" s="42">
        <f t="shared" ca="1" si="5"/>
        <v>26.79</v>
      </c>
      <c r="T33" s="42" t="str">
        <f t="shared" ca="1" si="5"/>
        <v>N/A</v>
      </c>
      <c r="U33" s="42" t="str">
        <f t="shared" ca="1" si="5"/>
        <v>N/A</v>
      </c>
      <c r="V33" s="42" t="str">
        <f t="shared" ca="1" si="5"/>
        <v>N/A</v>
      </c>
      <c r="W33" s="42">
        <f t="shared" ca="1" si="5"/>
        <v>21.09</v>
      </c>
      <c r="X33" s="42">
        <f t="shared" ca="1" si="5"/>
        <v>18.66</v>
      </c>
      <c r="Y33" s="42">
        <f t="shared" ca="1" si="5"/>
        <v>17.61</v>
      </c>
      <c r="Z33" s="42">
        <f t="shared" ca="1" si="5"/>
        <v>18.399999999999999</v>
      </c>
      <c r="AA33" s="42">
        <f t="shared" ca="1" si="6"/>
        <v>17.27</v>
      </c>
      <c r="AB33" s="42">
        <f t="shared" ca="1" si="6"/>
        <v>16.64</v>
      </c>
      <c r="AC33" s="42">
        <f t="shared" ca="1" si="6"/>
        <v>17.07</v>
      </c>
      <c r="AD33" s="42">
        <f t="shared" ca="1" si="6"/>
        <v>15.08</v>
      </c>
      <c r="AE33" s="42">
        <f t="shared" ca="1" si="6"/>
        <v>14.57</v>
      </c>
      <c r="AF33" s="42" t="str">
        <f t="shared" ca="1" si="6"/>
        <v>N/A</v>
      </c>
      <c r="AG33" s="42" t="str">
        <f t="shared" ca="1" si="6"/>
        <v>N/A</v>
      </c>
      <c r="AH33" s="42" t="str">
        <f t="shared" ca="1" si="6"/>
        <v>N/A</v>
      </c>
    </row>
    <row r="34" spans="1:34" ht="15.75" x14ac:dyDescent="0.25">
      <c r="A34" t="s">
        <v>5</v>
      </c>
      <c r="B34">
        <v>8</v>
      </c>
      <c r="C34">
        <v>33.11</v>
      </c>
      <c r="E34" s="31">
        <v>24</v>
      </c>
      <c r="F34">
        <f t="shared" ca="1" si="4"/>
        <v>25.283333333333331</v>
      </c>
      <c r="G34" s="41">
        <f t="shared" ca="1" si="1"/>
        <v>676.40937174845362</v>
      </c>
      <c r="H34" s="41">
        <f t="shared" ca="1" si="2"/>
        <v>1352.8187434969072</v>
      </c>
      <c r="I34" s="41">
        <f t="shared" ca="1" si="3"/>
        <v>1.9361312609490807E-2</v>
      </c>
      <c r="J34" s="14" t="s">
        <v>21</v>
      </c>
      <c r="K34" s="42" t="str">
        <f t="shared" ca="1" si="5"/>
        <v>N/A</v>
      </c>
      <c r="L34" s="42" t="str">
        <f t="shared" ca="1" si="5"/>
        <v>N/A</v>
      </c>
      <c r="M34" s="42">
        <f t="shared" ca="1" si="5"/>
        <v>35.54</v>
      </c>
      <c r="N34" s="42" t="str">
        <f t="shared" ca="1" si="5"/>
        <v>N/A</v>
      </c>
      <c r="O34" s="42" t="str">
        <f t="shared" ca="1" si="5"/>
        <v>N/A</v>
      </c>
      <c r="P34" s="42">
        <f t="shared" ca="1" si="5"/>
        <v>34.18</v>
      </c>
      <c r="Q34" s="42" t="str">
        <f t="shared" ca="1" si="5"/>
        <v>N/A</v>
      </c>
      <c r="R34" s="42">
        <f t="shared" ca="1" si="5"/>
        <v>37.86</v>
      </c>
      <c r="S34" s="42">
        <f t="shared" ca="1" si="5"/>
        <v>34.020000000000003</v>
      </c>
      <c r="T34" s="42" t="str">
        <f t="shared" ca="1" si="5"/>
        <v>N/A</v>
      </c>
      <c r="U34" s="42" t="str">
        <f t="shared" ca="1" si="5"/>
        <v>N/A</v>
      </c>
      <c r="V34" s="42" t="str">
        <f t="shared" ca="1" si="5"/>
        <v>N/A</v>
      </c>
      <c r="W34" s="42">
        <f t="shared" ca="1" si="5"/>
        <v>24.65</v>
      </c>
      <c r="X34" s="42">
        <f t="shared" ca="1" si="5"/>
        <v>21.67</v>
      </c>
      <c r="Y34" s="42">
        <f t="shared" ca="1" si="5"/>
        <v>21.07</v>
      </c>
      <c r="Z34" s="42">
        <f t="shared" ca="1" si="5"/>
        <v>20.68</v>
      </c>
      <c r="AA34" s="42">
        <f t="shared" ca="1" si="6"/>
        <v>18.91</v>
      </c>
      <c r="AB34" s="42">
        <f t="shared" ca="1" si="6"/>
        <v>18.7</v>
      </c>
      <c r="AC34" s="42">
        <f t="shared" ca="1" si="6"/>
        <v>21.72</v>
      </c>
      <c r="AD34" s="42">
        <f t="shared" ca="1" si="6"/>
        <v>19.440000000000001</v>
      </c>
      <c r="AE34" s="42">
        <f t="shared" ca="1" si="6"/>
        <v>19.149999999999999</v>
      </c>
      <c r="AF34" s="42" t="str">
        <f t="shared" ca="1" si="6"/>
        <v>N/A</v>
      </c>
      <c r="AG34" s="42" t="str">
        <f t="shared" ca="1" si="6"/>
        <v>N/A</v>
      </c>
      <c r="AH34" s="42" t="str">
        <f t="shared" ca="1" si="6"/>
        <v>N/A</v>
      </c>
    </row>
    <row r="35" spans="1:34" ht="15.75" x14ac:dyDescent="0.25">
      <c r="A35" t="s">
        <v>5</v>
      </c>
      <c r="B35">
        <v>9</v>
      </c>
      <c r="C35">
        <v>29.72</v>
      </c>
      <c r="E35" s="31">
        <v>25</v>
      </c>
      <c r="F35">
        <f ca="1">IF(AVERAGE(Q24:S24)&lt;$M$22,AVERAGE(Q24:S24),"NA")</f>
        <v>27.356666666666666</v>
      </c>
      <c r="G35" s="41">
        <f t="shared" ca="1" si="1"/>
        <v>183.95350962739684</v>
      </c>
      <c r="H35" s="41">
        <f t="shared" ca="1" si="2"/>
        <v>367.90701925479368</v>
      </c>
      <c r="I35" s="41">
        <f t="shared" ca="1" si="3"/>
        <v>3.1707023325560236E-3</v>
      </c>
      <c r="J35" s="14" t="s">
        <v>22</v>
      </c>
      <c r="K35" s="42">
        <f t="shared" ca="1" si="5"/>
        <v>33.409999999999997</v>
      </c>
      <c r="L35" s="42">
        <f t="shared" ca="1" si="5"/>
        <v>30.96</v>
      </c>
      <c r="M35" s="42">
        <f t="shared" ca="1" si="5"/>
        <v>26.5</v>
      </c>
      <c r="N35" s="42" t="str">
        <f t="shared" ca="1" si="5"/>
        <v>N/A</v>
      </c>
      <c r="O35" s="42">
        <f t="shared" ca="1" si="5"/>
        <v>36.15</v>
      </c>
      <c r="P35" s="42">
        <f t="shared" ca="1" si="5"/>
        <v>34.979999999999997</v>
      </c>
      <c r="Q35" s="42">
        <f t="shared" ca="1" si="5"/>
        <v>33.799999999999997</v>
      </c>
      <c r="R35" s="42">
        <f t="shared" ca="1" si="5"/>
        <v>31.28</v>
      </c>
      <c r="S35" s="42">
        <f t="shared" ca="1" si="5"/>
        <v>27.35</v>
      </c>
      <c r="T35" s="42" t="str">
        <f t="shared" ca="1" si="5"/>
        <v>N/A</v>
      </c>
      <c r="U35" s="42" t="str">
        <f t="shared" ca="1" si="5"/>
        <v>N/A</v>
      </c>
      <c r="V35" s="42" t="str">
        <f t="shared" ca="1" si="5"/>
        <v>N/A</v>
      </c>
      <c r="W35" s="42">
        <f t="shared" ca="1" si="5"/>
        <v>21.11</v>
      </c>
      <c r="X35" s="42">
        <f t="shared" ca="1" si="5"/>
        <v>18.09</v>
      </c>
      <c r="Y35" s="42">
        <f t="shared" ca="1" si="5"/>
        <v>17.809999999999999</v>
      </c>
      <c r="Z35" s="42">
        <f t="shared" ca="1" si="5"/>
        <v>19.78</v>
      </c>
      <c r="AA35" s="42">
        <f t="shared" ca="1" si="6"/>
        <v>17.600000000000001</v>
      </c>
      <c r="AB35" s="42">
        <f t="shared" ca="1" si="6"/>
        <v>16.829999999999998</v>
      </c>
      <c r="AC35" s="42">
        <f t="shared" ca="1" si="6"/>
        <v>19.079999999999998</v>
      </c>
      <c r="AD35" s="42">
        <f t="shared" ca="1" si="6"/>
        <v>16.760000000000002</v>
      </c>
      <c r="AE35" s="42">
        <f t="shared" ca="1" si="6"/>
        <v>15.44</v>
      </c>
      <c r="AF35" s="42" t="str">
        <f t="shared" ca="1" si="6"/>
        <v>N/A</v>
      </c>
      <c r="AG35" s="42" t="str">
        <f t="shared" ca="1" si="6"/>
        <v>N/A</v>
      </c>
      <c r="AH35" s="42" t="str">
        <f t="shared" ca="1" si="6"/>
        <v>N/A</v>
      </c>
    </row>
    <row r="36" spans="1:34" ht="15.75" x14ac:dyDescent="0.25">
      <c r="A36" t="s">
        <v>5</v>
      </c>
      <c r="B36">
        <v>10</v>
      </c>
      <c r="C36" t="s">
        <v>58</v>
      </c>
      <c r="E36" s="31">
        <v>26</v>
      </c>
      <c r="F36">
        <f t="shared" ref="F36:F50" ca="1" si="7">IF(AVERAGE(Q25:S25)&lt;$M$22,AVERAGE(Q25:S25),"NA")</f>
        <v>32.386666666666663</v>
      </c>
      <c r="G36" s="41">
        <f t="shared" ca="1" si="1"/>
        <v>7.8122456351333431</v>
      </c>
      <c r="H36" s="41">
        <f t="shared" ca="1" si="2"/>
        <v>15.624491270266686</v>
      </c>
      <c r="I36" s="41">
        <f t="shared" ca="1" si="3"/>
        <v>3.1400103961003656E-4</v>
      </c>
      <c r="J36" s="14" t="s">
        <v>23</v>
      </c>
      <c r="K36" s="42" t="str">
        <f t="shared" ca="1" si="5"/>
        <v>N/A</v>
      </c>
      <c r="L36" s="42" t="str">
        <f t="shared" ca="1" si="5"/>
        <v>N/A</v>
      </c>
      <c r="M36" s="42" t="str">
        <f t="shared" ca="1" si="5"/>
        <v>N/A</v>
      </c>
      <c r="N36" s="42">
        <f t="shared" ca="1" si="5"/>
        <v>34.590000000000003</v>
      </c>
      <c r="O36" s="42">
        <f t="shared" ca="1" si="5"/>
        <v>33.11</v>
      </c>
      <c r="P36" s="42">
        <f t="shared" ca="1" si="5"/>
        <v>28.43</v>
      </c>
      <c r="Q36" s="42">
        <f t="shared" ca="1" si="5"/>
        <v>30.56</v>
      </c>
      <c r="R36" s="42">
        <f t="shared" ca="1" si="5"/>
        <v>28.82</v>
      </c>
      <c r="S36" s="42">
        <f t="shared" ca="1" si="5"/>
        <v>25.16</v>
      </c>
      <c r="T36" s="42" t="str">
        <f t="shared" ca="1" si="5"/>
        <v>N/A</v>
      </c>
      <c r="U36" s="42" t="str">
        <f t="shared" ca="1" si="5"/>
        <v>N/A</v>
      </c>
      <c r="V36" s="42" t="str">
        <f t="shared" ca="1" si="5"/>
        <v>N/A</v>
      </c>
      <c r="W36" s="42">
        <f t="shared" ca="1" si="5"/>
        <v>21.11</v>
      </c>
      <c r="X36" s="42">
        <f t="shared" ca="1" si="5"/>
        <v>18.5</v>
      </c>
      <c r="Y36" s="42">
        <f t="shared" ca="1" si="5"/>
        <v>17.41</v>
      </c>
      <c r="Z36" s="42">
        <f t="shared" ca="1" si="5"/>
        <v>19.3</v>
      </c>
      <c r="AA36" s="42">
        <f t="shared" ca="1" si="6"/>
        <v>16.5</v>
      </c>
      <c r="AB36" s="42">
        <f t="shared" ca="1" si="6"/>
        <v>15.93</v>
      </c>
      <c r="AC36" s="42">
        <f t="shared" ca="1" si="6"/>
        <v>18.66</v>
      </c>
      <c r="AD36" s="42">
        <f t="shared" ca="1" si="6"/>
        <v>15.58</v>
      </c>
      <c r="AE36" s="42">
        <f t="shared" ca="1" si="6"/>
        <v>14.33</v>
      </c>
      <c r="AF36" s="42" t="str">
        <f t="shared" ca="1" si="6"/>
        <v>N/A</v>
      </c>
      <c r="AG36" s="42" t="str">
        <f t="shared" ca="1" si="6"/>
        <v>N/A</v>
      </c>
      <c r="AH36" s="42" t="str">
        <f t="shared" ca="1" si="6"/>
        <v>N/A</v>
      </c>
    </row>
    <row r="37" spans="1:34" ht="15.75" x14ac:dyDescent="0.25">
      <c r="A37" t="s">
        <v>5</v>
      </c>
      <c r="B37">
        <v>11</v>
      </c>
      <c r="C37" t="s">
        <v>58</v>
      </c>
      <c r="E37" s="31">
        <v>27</v>
      </c>
      <c r="F37">
        <f t="shared" ca="1" si="7"/>
        <v>27.47666666666667</v>
      </c>
      <c r="G37" s="41">
        <f t="shared" ca="1" si="1"/>
        <v>170.59963024206269</v>
      </c>
      <c r="H37" s="41">
        <f t="shared" ca="1" si="2"/>
        <v>341.19926048412538</v>
      </c>
      <c r="I37" s="41">
        <f t="shared" ca="1" si="3"/>
        <v>3.9358799676301537E-3</v>
      </c>
      <c r="J37" s="14" t="s">
        <v>24</v>
      </c>
      <c r="K37" s="42">
        <f t="shared" ca="1" si="5"/>
        <v>34.03</v>
      </c>
      <c r="L37" s="42">
        <f t="shared" ca="1" si="5"/>
        <v>32</v>
      </c>
      <c r="M37" s="42">
        <f t="shared" ca="1" si="5"/>
        <v>26.8</v>
      </c>
      <c r="N37" s="42">
        <f t="shared" ca="1" si="5"/>
        <v>29.28</v>
      </c>
      <c r="O37" s="42">
        <f t="shared" ca="1" si="5"/>
        <v>28.21</v>
      </c>
      <c r="P37" s="42">
        <f t="shared" ca="1" si="5"/>
        <v>24.54</v>
      </c>
      <c r="Q37" s="42">
        <f t="shared" ca="1" si="5"/>
        <v>37</v>
      </c>
      <c r="R37" s="42">
        <f t="shared" ca="1" si="5"/>
        <v>33.81</v>
      </c>
      <c r="S37" s="42">
        <f t="shared" ca="1" si="5"/>
        <v>30.96</v>
      </c>
      <c r="T37" s="42" t="str">
        <f t="shared" ca="1" si="5"/>
        <v>N/A</v>
      </c>
      <c r="U37" s="42" t="str">
        <f t="shared" ca="1" si="5"/>
        <v>N/A</v>
      </c>
      <c r="V37" s="42" t="str">
        <f t="shared" ca="1" si="5"/>
        <v>N/A</v>
      </c>
      <c r="W37" s="42">
        <f t="shared" ca="1" si="5"/>
        <v>21.58</v>
      </c>
      <c r="X37" s="42">
        <f t="shared" ca="1" si="5"/>
        <v>19.25</v>
      </c>
      <c r="Y37" s="42">
        <f t="shared" ca="1" si="5"/>
        <v>18</v>
      </c>
      <c r="Z37" s="42">
        <f t="shared" ca="1" si="5"/>
        <v>18.059999999999999</v>
      </c>
      <c r="AA37" s="42">
        <f t="shared" ca="1" si="6"/>
        <v>15.6</v>
      </c>
      <c r="AB37" s="42">
        <f t="shared" ca="1" si="6"/>
        <v>14.51</v>
      </c>
      <c r="AC37" s="42">
        <f t="shared" ca="1" si="6"/>
        <v>21.7</v>
      </c>
      <c r="AD37" s="42">
        <f t="shared" ca="1" si="6"/>
        <v>19.68</v>
      </c>
      <c r="AE37" s="42">
        <f t="shared" ca="1" si="6"/>
        <v>18.48</v>
      </c>
      <c r="AF37" s="42" t="str">
        <f t="shared" ca="1" si="6"/>
        <v>N/A</v>
      </c>
      <c r="AG37" s="42" t="str">
        <f t="shared" ca="1" si="6"/>
        <v>N/A</v>
      </c>
      <c r="AH37" s="42" t="str">
        <f t="shared" ca="1" si="6"/>
        <v>N/A</v>
      </c>
    </row>
    <row r="38" spans="1:34" ht="15.75" x14ac:dyDescent="0.25">
      <c r="A38" t="s">
        <v>5</v>
      </c>
      <c r="B38">
        <v>12</v>
      </c>
      <c r="C38" t="s">
        <v>58</v>
      </c>
      <c r="E38" s="31">
        <v>28</v>
      </c>
      <c r="F38">
        <f t="shared" ca="1" si="7"/>
        <v>28.906666666666666</v>
      </c>
      <c r="G38" s="41">
        <f t="shared" ca="1" si="1"/>
        <v>69.493738263650769</v>
      </c>
      <c r="H38" s="41">
        <f t="shared" ca="1" si="2"/>
        <v>138.98747652730154</v>
      </c>
      <c r="I38" s="41">
        <f t="shared" ca="1" si="3"/>
        <v>1.5559688677598421E-3</v>
      </c>
      <c r="J38" s="14" t="s">
        <v>25</v>
      </c>
      <c r="K38" s="42" t="str">
        <f t="shared" ca="1" si="5"/>
        <v>N/A</v>
      </c>
      <c r="L38" s="42" t="str">
        <f t="shared" ca="1" si="5"/>
        <v>N/A</v>
      </c>
      <c r="M38" s="42">
        <f t="shared" ca="1" si="5"/>
        <v>31.74</v>
      </c>
      <c r="N38" s="42">
        <f t="shared" ca="1" si="5"/>
        <v>35.11</v>
      </c>
      <c r="O38" s="42">
        <f t="shared" ca="1" si="5"/>
        <v>34.94</v>
      </c>
      <c r="P38" s="42">
        <f t="shared" ca="1" si="5"/>
        <v>30.04</v>
      </c>
      <c r="Q38" s="42">
        <f t="shared" ca="1" si="5"/>
        <v>30.14</v>
      </c>
      <c r="R38" s="42">
        <f t="shared" ca="1" si="5"/>
        <v>28.26</v>
      </c>
      <c r="S38" s="42">
        <f t="shared" ca="1" si="5"/>
        <v>24.61</v>
      </c>
      <c r="T38" s="42" t="str">
        <f t="shared" ca="1" si="5"/>
        <v>N/A</v>
      </c>
      <c r="U38" s="42" t="str">
        <f t="shared" ca="1" si="5"/>
        <v>N/A</v>
      </c>
      <c r="V38" s="42" t="str">
        <f t="shared" ca="1" si="5"/>
        <v>N/A</v>
      </c>
      <c r="W38" s="42">
        <f t="shared" ca="1" si="5"/>
        <v>20.52</v>
      </c>
      <c r="X38" s="42">
        <f t="shared" ca="1" si="5"/>
        <v>18.11</v>
      </c>
      <c r="Y38" s="42">
        <f t="shared" ca="1" si="5"/>
        <v>16.670000000000002</v>
      </c>
      <c r="Z38" s="42">
        <f t="shared" ca="1" si="5"/>
        <v>17.12</v>
      </c>
      <c r="AA38" s="42">
        <f t="shared" ca="1" si="6"/>
        <v>15.03</v>
      </c>
      <c r="AB38" s="42">
        <f t="shared" ca="1" si="6"/>
        <v>14.89</v>
      </c>
      <c r="AC38" s="42">
        <f t="shared" ca="1" si="6"/>
        <v>20.05</v>
      </c>
      <c r="AD38" s="42">
        <f t="shared" ca="1" si="6"/>
        <v>17.73</v>
      </c>
      <c r="AE38" s="42">
        <f t="shared" ca="1" si="6"/>
        <v>16.77</v>
      </c>
      <c r="AF38" s="42" t="str">
        <f t="shared" ca="1" si="6"/>
        <v>N/A</v>
      </c>
      <c r="AG38" s="42" t="str">
        <f t="shared" ca="1" si="6"/>
        <v>N/A</v>
      </c>
      <c r="AH38" s="42" t="str">
        <f t="shared" ca="1" si="6"/>
        <v>N/A</v>
      </c>
    </row>
    <row r="39" spans="1:34" ht="16.5" thickBot="1" x14ac:dyDescent="0.3">
      <c r="A39" t="s">
        <v>5</v>
      </c>
      <c r="B39">
        <v>13</v>
      </c>
      <c r="C39">
        <v>17.77</v>
      </c>
      <c r="E39" s="31">
        <v>29</v>
      </c>
      <c r="F39">
        <f t="shared" ca="1" si="7"/>
        <v>32.323333333333331</v>
      </c>
      <c r="G39" s="41">
        <f t="shared" ca="1" si="1"/>
        <v>8.129242009471163</v>
      </c>
      <c r="H39" s="41">
        <f t="shared" ca="1" si="2"/>
        <v>16.258484018942326</v>
      </c>
      <c r="I39" s="41">
        <f t="shared" ca="1" si="3"/>
        <v>2.2091597088444009E-4</v>
      </c>
      <c r="J39" s="17" t="s">
        <v>26</v>
      </c>
      <c r="K39" s="42" t="str">
        <f t="shared" ca="1" si="5"/>
        <v>N/A</v>
      </c>
      <c r="L39" s="42">
        <f t="shared" ca="1" si="5"/>
        <v>34.6</v>
      </c>
      <c r="M39" s="42">
        <f t="shared" ca="1" si="5"/>
        <v>29.59</v>
      </c>
      <c r="N39" s="42">
        <f t="shared" ca="1" si="5"/>
        <v>27.67</v>
      </c>
      <c r="O39" s="42">
        <f t="shared" ca="1" si="5"/>
        <v>26.1</v>
      </c>
      <c r="P39" s="42">
        <f t="shared" ca="1" si="5"/>
        <v>22.08</v>
      </c>
      <c r="Q39" s="42">
        <f t="shared" ca="1" si="5"/>
        <v>33.67</v>
      </c>
      <c r="R39" s="42">
        <f t="shared" ca="1" si="5"/>
        <v>33.36</v>
      </c>
      <c r="S39" s="42">
        <f t="shared" ca="1" si="5"/>
        <v>30.26</v>
      </c>
      <c r="T39" s="42" t="str">
        <f t="shared" ca="1" si="5"/>
        <v>N/A</v>
      </c>
      <c r="U39" s="42" t="str">
        <f t="shared" ca="1" si="5"/>
        <v>N/A</v>
      </c>
      <c r="V39" s="42" t="str">
        <f t="shared" ca="1" si="5"/>
        <v>N/A</v>
      </c>
      <c r="W39" s="42">
        <f t="shared" ca="1" si="5"/>
        <v>21.63</v>
      </c>
      <c r="X39" s="42">
        <f t="shared" ca="1" si="5"/>
        <v>18.78</v>
      </c>
      <c r="Y39" s="42">
        <f t="shared" ca="1" si="5"/>
        <v>17.39</v>
      </c>
      <c r="Z39" s="42">
        <f t="shared" ref="Z39:AH39" ca="1" si="8">OFFSET($C$3:$C$386,COLUMN()-COLUMN($K$24)+((ROW()-ROW($K$24))*(ROWS($C$3:$C$386)/16)),0,1,1)</f>
        <v>18.170000000000002</v>
      </c>
      <c r="AA39" s="42">
        <f t="shared" ca="1" si="8"/>
        <v>15.59</v>
      </c>
      <c r="AB39" s="42">
        <f t="shared" ca="1" si="8"/>
        <v>15.47</v>
      </c>
      <c r="AC39" s="42">
        <f t="shared" ca="1" si="8"/>
        <v>19.66</v>
      </c>
      <c r="AD39" s="42">
        <f t="shared" ca="1" si="8"/>
        <v>17.54</v>
      </c>
      <c r="AE39" s="42">
        <f t="shared" ca="1" si="8"/>
        <v>17.53</v>
      </c>
      <c r="AF39" s="42" t="str">
        <f t="shared" ca="1" si="8"/>
        <v>N/A</v>
      </c>
      <c r="AG39" s="42" t="str">
        <f t="shared" ca="1" si="8"/>
        <v>N/A</v>
      </c>
      <c r="AH39" s="42" t="str">
        <f t="shared" ca="1" si="8"/>
        <v>N/A</v>
      </c>
    </row>
    <row r="40" spans="1:34" x14ac:dyDescent="0.25">
      <c r="A40" t="s">
        <v>5</v>
      </c>
      <c r="B40">
        <v>14</v>
      </c>
      <c r="C40">
        <v>16.97</v>
      </c>
      <c r="E40" s="31">
        <v>30</v>
      </c>
      <c r="F40">
        <f t="shared" ca="1" si="7"/>
        <v>26.053333333333331</v>
      </c>
      <c r="G40" s="41">
        <f t="shared" ca="1" si="1"/>
        <v>417.05387806899779</v>
      </c>
      <c r="H40" s="41">
        <f t="shared" ca="1" si="2"/>
        <v>834.10775613799558</v>
      </c>
      <c r="I40" s="41">
        <f t="shared" ca="1" si="3"/>
        <v>1.4005421235967543E-2</v>
      </c>
    </row>
    <row r="41" spans="1:34" x14ac:dyDescent="0.25">
      <c r="A41" t="s">
        <v>5</v>
      </c>
      <c r="B41">
        <v>15</v>
      </c>
      <c r="C41">
        <v>16.03</v>
      </c>
      <c r="E41" s="31">
        <v>31</v>
      </c>
      <c r="F41">
        <f t="shared" ca="1" si="7"/>
        <v>30.27</v>
      </c>
      <c r="G41" s="41">
        <f t="shared" ca="1" si="1"/>
        <v>29.518656827319745</v>
      </c>
      <c r="H41" s="41">
        <f t="shared" ca="1" si="2"/>
        <v>59.03731365463949</v>
      </c>
      <c r="I41" s="41">
        <f t="shared" ca="1" si="3"/>
        <v>6.5175020054601934E-4</v>
      </c>
    </row>
    <row r="42" spans="1:34" ht="15.75" thickBot="1" x14ac:dyDescent="0.3">
      <c r="A42" t="s">
        <v>5</v>
      </c>
      <c r="B42">
        <v>16</v>
      </c>
      <c r="C42">
        <v>21.33</v>
      </c>
      <c r="E42" s="31">
        <v>32</v>
      </c>
      <c r="F42">
        <f t="shared" ca="1" si="7"/>
        <v>31.613333333333333</v>
      </c>
      <c r="G42" s="41">
        <f t="shared" ca="1" si="1"/>
        <v>12.697040613803187</v>
      </c>
      <c r="H42" s="41">
        <f t="shared" ca="1" si="2"/>
        <v>25.394081227606375</v>
      </c>
      <c r="I42" s="41">
        <f t="shared" ca="1" si="3"/>
        <v>7.8556214467094575E-4</v>
      </c>
    </row>
    <row r="43" spans="1:34" x14ac:dyDescent="0.25">
      <c r="A43" t="s">
        <v>5</v>
      </c>
      <c r="B43">
        <v>17</v>
      </c>
      <c r="C43">
        <v>19.12</v>
      </c>
      <c r="E43" s="31">
        <v>33</v>
      </c>
      <c r="F43">
        <f t="shared" ca="1" si="7"/>
        <v>29.77</v>
      </c>
      <c r="G43" s="41">
        <f t="shared" ca="1" si="1"/>
        <v>40.408391303125008</v>
      </c>
      <c r="H43" s="41">
        <f t="shared" ca="1" si="2"/>
        <v>80.816782606250015</v>
      </c>
      <c r="I43" s="41">
        <f t="shared" ca="1" si="3"/>
        <v>1.6306517758796798E-3</v>
      </c>
      <c r="J43" s="46" t="s">
        <v>60</v>
      </c>
      <c r="K43" s="47"/>
      <c r="L43" s="47"/>
      <c r="M43" s="48"/>
      <c r="P43" s="46" t="s">
        <v>61</v>
      </c>
      <c r="Q43" s="47"/>
      <c r="R43" s="47"/>
      <c r="S43" s="48"/>
    </row>
    <row r="44" spans="1:34" x14ac:dyDescent="0.25">
      <c r="A44" t="s">
        <v>5</v>
      </c>
      <c r="B44">
        <v>18</v>
      </c>
      <c r="C44">
        <v>18.940000000000001</v>
      </c>
      <c r="E44" s="31">
        <v>34</v>
      </c>
      <c r="F44">
        <f t="shared" ca="1" si="7"/>
        <v>29.98</v>
      </c>
      <c r="G44" s="41">
        <f t="shared" ca="1" si="1"/>
        <v>35.415556800482278</v>
      </c>
      <c r="H44" s="41">
        <f t="shared" ca="1" si="2"/>
        <v>70.831113600964557</v>
      </c>
      <c r="I44" s="41">
        <f t="shared" ca="1" si="3"/>
        <v>6.1410576484549281E-4</v>
      </c>
      <c r="J44" s="49"/>
      <c r="K44" t="s">
        <v>62</v>
      </c>
      <c r="L44" t="s">
        <v>63</v>
      </c>
      <c r="M44" t="s">
        <v>64</v>
      </c>
      <c r="N44" t="s">
        <v>65</v>
      </c>
      <c r="P44" s="49" t="s">
        <v>62</v>
      </c>
      <c r="Q44" t="s">
        <v>56</v>
      </c>
      <c r="R44" t="s">
        <v>64</v>
      </c>
      <c r="S44" s="50" t="s">
        <v>65</v>
      </c>
    </row>
    <row r="45" spans="1:34" x14ac:dyDescent="0.25">
      <c r="A45" t="s">
        <v>5</v>
      </c>
      <c r="B45">
        <v>19</v>
      </c>
      <c r="C45">
        <v>18.07</v>
      </c>
      <c r="E45" s="31">
        <v>35</v>
      </c>
      <c r="F45">
        <f t="shared" ca="1" si="7"/>
        <v>35.94</v>
      </c>
      <c r="G45" s="41">
        <f t="shared" ca="1" si="1"/>
        <v>0.83869575286382536</v>
      </c>
      <c r="H45" s="41">
        <f t="shared" ca="1" si="2"/>
        <v>1.6773915057276507</v>
      </c>
      <c r="I45" s="41">
        <f t="shared" ca="1" si="3"/>
        <v>2.1939484945949269E-4</v>
      </c>
      <c r="J45" s="49"/>
      <c r="K45">
        <v>-2</v>
      </c>
      <c r="L45" s="41">
        <v>331891.39188752888</v>
      </c>
      <c r="M45" s="50">
        <f>LOG10(L45)</f>
        <v>5.5209959884609487</v>
      </c>
      <c r="N45">
        <f ca="1">AVERAGE(K24:M24)</f>
        <v>15.266666666666666</v>
      </c>
      <c r="P45" s="49">
        <v>-2</v>
      </c>
      <c r="Q45" s="41">
        <v>331891.39188752888</v>
      </c>
      <c r="R45" s="50">
        <f>LOG10(Q45)</f>
        <v>5.5209959884609487</v>
      </c>
      <c r="S45" s="51">
        <f ca="1">AVERAGE(W24:Y24)</f>
        <v>12.476666666666667</v>
      </c>
    </row>
    <row r="46" spans="1:34" x14ac:dyDescent="0.25">
      <c r="A46" t="s">
        <v>5</v>
      </c>
      <c r="B46">
        <v>20</v>
      </c>
      <c r="C46">
        <v>16.62</v>
      </c>
      <c r="E46" s="31">
        <v>36</v>
      </c>
      <c r="F46">
        <f t="shared" ca="1" si="7"/>
        <v>30.810000000000002</v>
      </c>
      <c r="G46" s="41">
        <f t="shared" ca="1" si="1"/>
        <v>21.028661277983474</v>
      </c>
      <c r="H46" s="41">
        <f t="shared" ca="1" si="2"/>
        <v>42.057322555966948</v>
      </c>
      <c r="I46" s="41">
        <f t="shared" ca="1" si="3"/>
        <v>9.0640034022606989E-4</v>
      </c>
      <c r="J46" s="49"/>
      <c r="K46">
        <v>-3</v>
      </c>
      <c r="L46" s="41">
        <v>29778.031738021138</v>
      </c>
      <c r="M46" s="50">
        <f t="shared" ref="M46:M51" si="9">LOG10(L46)</f>
        <v>4.4738959884609493</v>
      </c>
      <c r="N46">
        <f t="shared" ref="N46:N48" ca="1" si="10">AVERAGE(K25:M25)</f>
        <v>19.286666666666665</v>
      </c>
      <c r="P46" s="49">
        <v>-3</v>
      </c>
      <c r="Q46" s="41">
        <v>29778.031738021138</v>
      </c>
      <c r="R46" s="50">
        <f t="shared" ref="R46:R50" si="11">LOG10(Q46)</f>
        <v>4.4738959884609493</v>
      </c>
      <c r="S46" s="51">
        <f t="shared" ref="S46" ca="1" si="12">AVERAGE(W25:Y25)</f>
        <v>16.923333333333332</v>
      </c>
    </row>
    <row r="47" spans="1:34" x14ac:dyDescent="0.25">
      <c r="A47" t="s">
        <v>5</v>
      </c>
      <c r="B47">
        <v>21</v>
      </c>
      <c r="C47">
        <v>16.239999999999998</v>
      </c>
      <c r="E47" s="31">
        <v>37</v>
      </c>
      <c r="F47">
        <f t="shared" ca="1" si="7"/>
        <v>28.179999999999996</v>
      </c>
      <c r="G47" s="41">
        <f t="shared" ca="1" si="1"/>
        <v>109.6841723449372</v>
      </c>
      <c r="H47" s="41">
        <f t="shared" ca="1" si="2"/>
        <v>219.36834468987439</v>
      </c>
      <c r="I47" s="41">
        <f t="shared" ca="1" si="3"/>
        <v>2.7518934104621127E-3</v>
      </c>
      <c r="J47" s="49"/>
      <c r="K47">
        <v>-4</v>
      </c>
      <c r="L47" s="41">
        <v>2671.7510482799416</v>
      </c>
      <c r="M47" s="50">
        <f t="shared" si="9"/>
        <v>3.4267959884609489</v>
      </c>
      <c r="N47">
        <f ca="1">AVERAGE(K26:M26)</f>
        <v>23.210000000000004</v>
      </c>
      <c r="P47" s="49">
        <v>-4</v>
      </c>
      <c r="Q47" s="41">
        <v>2671.7510482799416</v>
      </c>
      <c r="R47" s="50">
        <f t="shared" si="11"/>
        <v>3.4267959884609489</v>
      </c>
      <c r="S47" s="51">
        <f ca="1">AVERAGE(W26:Y26)</f>
        <v>20.616666666666664</v>
      </c>
    </row>
    <row r="48" spans="1:34" x14ac:dyDescent="0.25">
      <c r="A48" t="s">
        <v>5</v>
      </c>
      <c r="B48">
        <v>22</v>
      </c>
      <c r="C48" t="s">
        <v>58</v>
      </c>
      <c r="E48" s="31">
        <v>38</v>
      </c>
      <c r="F48">
        <f t="shared" ca="1" si="7"/>
        <v>33.923333333333339</v>
      </c>
      <c r="G48" s="41">
        <f t="shared" ca="1" si="1"/>
        <v>2.9761180375839089</v>
      </c>
      <c r="H48" s="41">
        <f t="shared" ca="1" si="2"/>
        <v>5.9522360751678178</v>
      </c>
      <c r="I48" s="41">
        <f t="shared" ca="1" si="3"/>
        <v>7.1161737585203081E-4</v>
      </c>
      <c r="J48" s="49"/>
      <c r="K48">
        <v>-5</v>
      </c>
      <c r="L48" s="41">
        <v>239.71542937375227</v>
      </c>
      <c r="M48" s="50">
        <f t="shared" si="9"/>
        <v>2.3796959884609485</v>
      </c>
      <c r="N48">
        <f t="shared" ca="1" si="10"/>
        <v>26.746666666666666</v>
      </c>
      <c r="P48" s="49">
        <v>-5</v>
      </c>
      <c r="Q48" s="41">
        <v>239.71542937375227</v>
      </c>
      <c r="R48" s="50">
        <f t="shared" si="11"/>
        <v>2.3796959884609485</v>
      </c>
      <c r="S48" s="51">
        <f ca="1">AVERAGE(W27:Y27)</f>
        <v>24.856666666666666</v>
      </c>
    </row>
    <row r="49" spans="1:19" x14ac:dyDescent="0.25">
      <c r="A49" t="s">
        <v>5</v>
      </c>
      <c r="B49">
        <v>23</v>
      </c>
      <c r="C49" t="s">
        <v>58</v>
      </c>
      <c r="E49" s="31">
        <v>39</v>
      </c>
      <c r="F49">
        <f t="shared" ca="1" si="7"/>
        <v>27.67</v>
      </c>
      <c r="G49" s="41">
        <f t="shared" ca="1" si="1"/>
        <v>151.09372591324751</v>
      </c>
      <c r="H49" s="41">
        <f t="shared" ca="1" si="2"/>
        <v>302.18745182649502</v>
      </c>
      <c r="I49" s="41">
        <f t="shared" ca="1" si="3"/>
        <v>1.251240620572535E-2</v>
      </c>
      <c r="J49" s="49"/>
      <c r="K49">
        <v>-6</v>
      </c>
      <c r="L49" s="41">
        <v>21.507799956450718</v>
      </c>
      <c r="M49" s="50">
        <f t="shared" si="9"/>
        <v>1.3325959884609484</v>
      </c>
      <c r="N49">
        <f ca="1">AVERAGE(K28:M28)</f>
        <v>31.446666666666669</v>
      </c>
      <c r="P49" s="49">
        <v>-6</v>
      </c>
      <c r="Q49" s="41">
        <v>21.507799956450718</v>
      </c>
      <c r="R49" s="50">
        <f t="shared" si="11"/>
        <v>1.3325959884609484</v>
      </c>
      <c r="S49" s="51">
        <f ca="1">AVERAGE(W28:Y28)</f>
        <v>28.633333333333336</v>
      </c>
    </row>
    <row r="50" spans="1:19" x14ac:dyDescent="0.25">
      <c r="A50" t="s">
        <v>5</v>
      </c>
      <c r="B50">
        <v>24</v>
      </c>
      <c r="C50" t="s">
        <v>58</v>
      </c>
      <c r="E50" s="31">
        <v>40</v>
      </c>
      <c r="F50">
        <f t="shared" ca="1" si="7"/>
        <v>32.43</v>
      </c>
      <c r="G50" s="41">
        <f t="shared" ca="1" si="1"/>
        <v>7.6025052036856211</v>
      </c>
      <c r="H50" s="41">
        <f t="shared" ca="1" si="2"/>
        <v>15.205010407371242</v>
      </c>
      <c r="I50" s="41">
        <f t="shared" ca="1" si="3"/>
        <v>6.5262148491084589E-4</v>
      </c>
      <c r="J50" s="49"/>
      <c r="K50">
        <v>-7</v>
      </c>
      <c r="L50" s="41">
        <v>1.9297275113879391</v>
      </c>
      <c r="M50" s="50">
        <f t="shared" si="9"/>
        <v>0.28549598846094915</v>
      </c>
      <c r="N50">
        <f ca="1">AVERAGE(K29:M29)</f>
        <v>34.136666666666663</v>
      </c>
      <c r="P50" s="49">
        <v>-7</v>
      </c>
      <c r="Q50" s="52">
        <v>1.9297275113879391</v>
      </c>
      <c r="R50" s="53">
        <f t="shared" si="11"/>
        <v>0.28549598846094915</v>
      </c>
      <c r="S50" s="54">
        <f ca="1">AVERAGE(W29:Y29)</f>
        <v>31.183333333333334</v>
      </c>
    </row>
    <row r="51" spans="1:19" x14ac:dyDescent="0.25">
      <c r="A51" t="s">
        <v>7</v>
      </c>
      <c r="B51">
        <v>1</v>
      </c>
      <c r="C51">
        <v>24.21</v>
      </c>
      <c r="E51" s="31"/>
      <c r="F51" t="e">
        <f ca="1">IF(AVERAGE(T24:V24)&lt;$M$22,AVERAGE(T24:V24),"NA")</f>
        <v>#DIV/0!</v>
      </c>
      <c r="G51" s="41">
        <f t="shared" ca="1" si="1"/>
        <v>0</v>
      </c>
      <c r="H51" s="41"/>
      <c r="I51" s="41"/>
      <c r="J51" s="49"/>
      <c r="K51">
        <v>-8</v>
      </c>
      <c r="L51" s="41">
        <v>0.17313943200827508</v>
      </c>
      <c r="M51" s="50">
        <f t="shared" si="9"/>
        <v>-0.761604011539051</v>
      </c>
      <c r="P51" s="49">
        <v>-8</v>
      </c>
      <c r="Q51" s="52">
        <v>0.17313943200827508</v>
      </c>
      <c r="R51" s="53">
        <f>LOG10(Q51)</f>
        <v>-0.761604011539051</v>
      </c>
      <c r="S51" s="54">
        <f ca="1">AVERAGE(W30:Y30)</f>
        <v>33.196666666666665</v>
      </c>
    </row>
    <row r="52" spans="1:19" x14ac:dyDescent="0.25">
      <c r="A52" t="s">
        <v>7</v>
      </c>
      <c r="B52">
        <v>2</v>
      </c>
      <c r="C52">
        <v>23.3</v>
      </c>
      <c r="E52" s="31"/>
      <c r="F52" t="e">
        <f t="shared" ref="F52:F66" ca="1" si="13">IF(AVERAGE(T25:V25)&lt;$M$22,AVERAGE(T25:V25),"NA")</f>
        <v>#DIV/0!</v>
      </c>
      <c r="G52" s="41">
        <f t="shared" ca="1" si="1"/>
        <v>0</v>
      </c>
      <c r="H52" s="41"/>
      <c r="I52" s="41"/>
      <c r="J52" s="49"/>
      <c r="K52" t="s">
        <v>66</v>
      </c>
      <c r="L52">
        <f ca="1">SLOPE(N45:N50,M45:M50)</f>
        <v>-3.6663619702488961</v>
      </c>
      <c r="M52" s="50"/>
      <c r="P52" s="49" t="s">
        <v>66</v>
      </c>
      <c r="Q52">
        <f ca="1">SLOPE(S45:S49,R45:R49)</f>
        <v>-3.8436316174832075</v>
      </c>
      <c r="S52" s="50"/>
    </row>
    <row r="53" spans="1:19" x14ac:dyDescent="0.25">
      <c r="A53" t="s">
        <v>7</v>
      </c>
      <c r="B53">
        <v>3</v>
      </c>
      <c r="C53">
        <v>22.12</v>
      </c>
      <c r="E53" s="31"/>
      <c r="F53" t="e">
        <f t="shared" ca="1" si="13"/>
        <v>#DIV/0!</v>
      </c>
      <c r="G53" s="41">
        <f t="shared" ca="1" si="1"/>
        <v>0</v>
      </c>
      <c r="H53" s="41"/>
      <c r="I53" s="41"/>
      <c r="J53" s="49"/>
      <c r="K53" t="s">
        <v>67</v>
      </c>
      <c r="L53">
        <f ca="1">INTERCEPT(N45:N50,M45:M50)</f>
        <v>35.659906237926442</v>
      </c>
      <c r="M53" s="50"/>
      <c r="P53" s="49" t="s">
        <v>67</v>
      </c>
      <c r="Q53">
        <f ca="1">INTERCEPT(S45:S49,R45:R49)</f>
        <v>33.872674741246456</v>
      </c>
      <c r="S53" s="50"/>
    </row>
    <row r="54" spans="1:19" ht="15.75" thickBot="1" x14ac:dyDescent="0.3">
      <c r="A54" t="s">
        <v>7</v>
      </c>
      <c r="B54">
        <v>4</v>
      </c>
      <c r="C54">
        <v>32.49</v>
      </c>
      <c r="E54" s="31"/>
      <c r="F54" t="e">
        <f t="shared" ca="1" si="13"/>
        <v>#DIV/0!</v>
      </c>
      <c r="G54" s="41">
        <f t="shared" ca="1" si="1"/>
        <v>0</v>
      </c>
      <c r="H54" s="41"/>
      <c r="I54" s="41"/>
      <c r="J54" s="49"/>
      <c r="K54" t="s">
        <v>68</v>
      </c>
      <c r="L54">
        <f ca="1">RSQ(N45:N50,M45:M50)</f>
        <v>0.99709430391120335</v>
      </c>
      <c r="M54" s="50"/>
      <c r="P54" s="55" t="s">
        <v>68</v>
      </c>
      <c r="Q54" s="56">
        <f ca="1">RSQ(S45:S49,R45:R49)</f>
        <v>0.99920056539182667</v>
      </c>
      <c r="R54" s="56"/>
      <c r="S54" s="57"/>
    </row>
    <row r="55" spans="1:19" x14ac:dyDescent="0.25">
      <c r="A55" t="s">
        <v>7</v>
      </c>
      <c r="B55">
        <v>5</v>
      </c>
      <c r="C55">
        <v>29.96</v>
      </c>
      <c r="E55" s="31"/>
      <c r="F55" t="e">
        <f t="shared" ca="1" si="13"/>
        <v>#DIV/0!</v>
      </c>
      <c r="G55" s="41">
        <f t="shared" ca="1" si="1"/>
        <v>0</v>
      </c>
      <c r="H55" s="41"/>
      <c r="I55" s="41"/>
    </row>
    <row r="56" spans="1:19" x14ac:dyDescent="0.25">
      <c r="A56" t="s">
        <v>7</v>
      </c>
      <c r="B56">
        <v>6</v>
      </c>
      <c r="C56">
        <v>27.59</v>
      </c>
      <c r="E56" s="31"/>
      <c r="F56" t="e">
        <f t="shared" ca="1" si="13"/>
        <v>#DIV/0!</v>
      </c>
      <c r="G56" s="41">
        <f t="shared" ca="1" si="1"/>
        <v>0</v>
      </c>
      <c r="H56" s="41"/>
      <c r="I56" s="41"/>
    </row>
    <row r="57" spans="1:19" x14ac:dyDescent="0.25">
      <c r="A57" t="s">
        <v>7</v>
      </c>
      <c r="B57">
        <v>7</v>
      </c>
      <c r="C57">
        <v>29.96</v>
      </c>
      <c r="E57" s="31"/>
      <c r="F57">
        <f t="shared" ca="1" si="13"/>
        <v>22.14</v>
      </c>
      <c r="G57" s="41">
        <f t="shared" ca="1" si="1"/>
        <v>4870.2761613525863</v>
      </c>
      <c r="H57" s="41"/>
      <c r="I57" s="41"/>
    </row>
    <row r="58" spans="1:19" x14ac:dyDescent="0.25">
      <c r="A58" t="s">
        <v>7</v>
      </c>
      <c r="B58">
        <v>8</v>
      </c>
      <c r="C58">
        <v>27.93</v>
      </c>
      <c r="E58" s="31"/>
      <c r="F58" t="e">
        <f t="shared" ca="1" si="13"/>
        <v>#DIV/0!</v>
      </c>
      <c r="G58" s="41">
        <f t="shared" ca="1" si="1"/>
        <v>0</v>
      </c>
      <c r="H58" s="41"/>
      <c r="I58" s="41"/>
    </row>
    <row r="59" spans="1:19" x14ac:dyDescent="0.25">
      <c r="A59" t="s">
        <v>7</v>
      </c>
      <c r="B59">
        <v>9</v>
      </c>
      <c r="C59">
        <v>24.54</v>
      </c>
      <c r="E59" s="31"/>
      <c r="F59" t="e">
        <f t="shared" ca="1" si="13"/>
        <v>#DIV/0!</v>
      </c>
      <c r="G59" s="41">
        <f t="shared" ca="1" si="1"/>
        <v>0</v>
      </c>
      <c r="H59" s="41"/>
      <c r="I59" s="41"/>
    </row>
    <row r="60" spans="1:19" x14ac:dyDescent="0.25">
      <c r="A60" t="s">
        <v>7</v>
      </c>
      <c r="B60">
        <v>10</v>
      </c>
      <c r="C60" t="s">
        <v>58</v>
      </c>
      <c r="E60" s="31"/>
      <c r="F60" t="e">
        <f t="shared" ca="1" si="13"/>
        <v>#DIV/0!</v>
      </c>
      <c r="G60" s="41">
        <f t="shared" ca="1" si="1"/>
        <v>0</v>
      </c>
      <c r="H60" s="41"/>
      <c r="I60" s="41"/>
    </row>
    <row r="61" spans="1:19" x14ac:dyDescent="0.25">
      <c r="A61" t="s">
        <v>7</v>
      </c>
      <c r="B61">
        <v>11</v>
      </c>
      <c r="C61" t="s">
        <v>58</v>
      </c>
      <c r="E61" s="31"/>
      <c r="F61" t="e">
        <f t="shared" ca="1" si="13"/>
        <v>#DIV/0!</v>
      </c>
      <c r="G61" s="41">
        <f t="shared" ca="1" si="1"/>
        <v>0</v>
      </c>
      <c r="H61" s="41"/>
      <c r="I61" s="41"/>
    </row>
    <row r="62" spans="1:19" x14ac:dyDescent="0.25">
      <c r="A62" t="s">
        <v>7</v>
      </c>
      <c r="B62">
        <v>12</v>
      </c>
      <c r="C62" t="s">
        <v>58</v>
      </c>
      <c r="E62" s="31"/>
      <c r="F62" t="e">
        <f t="shared" ca="1" si="13"/>
        <v>#DIV/0!</v>
      </c>
      <c r="G62" s="41">
        <f t="shared" ca="1" si="1"/>
        <v>0</v>
      </c>
      <c r="H62" s="41"/>
      <c r="I62" s="41"/>
    </row>
    <row r="63" spans="1:19" x14ac:dyDescent="0.25">
      <c r="A63" t="s">
        <v>7</v>
      </c>
      <c r="B63">
        <v>13</v>
      </c>
      <c r="C63">
        <v>21.16</v>
      </c>
      <c r="E63" s="31"/>
      <c r="F63" t="e">
        <f t="shared" ca="1" si="13"/>
        <v>#DIV/0!</v>
      </c>
      <c r="G63" s="41">
        <f t="shared" ca="1" si="1"/>
        <v>0</v>
      </c>
      <c r="H63" s="41"/>
      <c r="I63" s="41"/>
    </row>
    <row r="64" spans="1:19" x14ac:dyDescent="0.25">
      <c r="A64" t="s">
        <v>7</v>
      </c>
      <c r="B64">
        <v>14</v>
      </c>
      <c r="C64">
        <v>20.63</v>
      </c>
      <c r="E64" s="31"/>
      <c r="F64" t="e">
        <f t="shared" ca="1" si="13"/>
        <v>#DIV/0!</v>
      </c>
      <c r="G64" s="41">
        <f t="shared" ca="1" si="1"/>
        <v>0</v>
      </c>
      <c r="H64" s="41"/>
      <c r="I64" s="41"/>
    </row>
    <row r="65" spans="1:9" x14ac:dyDescent="0.25">
      <c r="A65" t="s">
        <v>7</v>
      </c>
      <c r="B65">
        <v>15</v>
      </c>
      <c r="C65">
        <v>20.059999999999999</v>
      </c>
      <c r="E65" s="31"/>
      <c r="F65" t="e">
        <f t="shared" ca="1" si="13"/>
        <v>#DIV/0!</v>
      </c>
      <c r="G65" s="41">
        <f t="shared" ca="1" si="1"/>
        <v>0</v>
      </c>
      <c r="H65" s="41"/>
      <c r="I65" s="41"/>
    </row>
    <row r="66" spans="1:9" x14ac:dyDescent="0.25">
      <c r="A66" t="s">
        <v>7</v>
      </c>
      <c r="B66">
        <v>16</v>
      </c>
      <c r="C66">
        <v>21.17</v>
      </c>
      <c r="E66" s="31"/>
      <c r="F66" t="e">
        <f t="shared" ca="1" si="13"/>
        <v>#DIV/0!</v>
      </c>
      <c r="G66" s="41">
        <f t="shared" ca="1" si="1"/>
        <v>0</v>
      </c>
      <c r="H66" s="41"/>
      <c r="I66" s="41"/>
    </row>
    <row r="67" spans="1:9" x14ac:dyDescent="0.25">
      <c r="A67" t="s">
        <v>7</v>
      </c>
      <c r="B67">
        <v>17</v>
      </c>
      <c r="C67">
        <v>18.670000000000002</v>
      </c>
      <c r="E67" s="12" t="s">
        <v>4</v>
      </c>
      <c r="F67">
        <f ca="1">IF(AVERAGE(W24:Y24)&lt;$M$22,AVERAGE(W24:Y24),"NA")</f>
        <v>12.476666666666667</v>
      </c>
      <c r="G67" s="41">
        <f t="shared" ref="G67:G130" ca="1" si="14">IF(ISNUMBER(F67)=TRUE,10^((F67-$Q$53)/$Q$52),0)</f>
        <v>368648.58353444515</v>
      </c>
      <c r="H67" s="41"/>
      <c r="I67" s="41"/>
    </row>
    <row r="68" spans="1:9" x14ac:dyDescent="0.25">
      <c r="A68" t="s">
        <v>7</v>
      </c>
      <c r="B68">
        <v>18</v>
      </c>
      <c r="C68">
        <v>17.62</v>
      </c>
      <c r="E68" s="12" t="s">
        <v>6</v>
      </c>
      <c r="F68">
        <f t="shared" ref="F68:F81" ca="1" si="15">IF(AVERAGE(W25:Y25)&lt;$M$22,AVERAGE(W25:Y25),"NA")</f>
        <v>16.923333333333332</v>
      </c>
      <c r="G68" s="41">
        <f t="shared" ca="1" si="14"/>
        <v>25687.424940949648</v>
      </c>
      <c r="H68" s="41"/>
      <c r="I68" s="41"/>
    </row>
    <row r="69" spans="1:9" x14ac:dyDescent="0.25">
      <c r="A69" t="s">
        <v>7</v>
      </c>
      <c r="B69">
        <v>19</v>
      </c>
      <c r="C69">
        <v>17.02</v>
      </c>
      <c r="E69" s="12" t="s">
        <v>8</v>
      </c>
      <c r="F69">
        <f t="shared" ca="1" si="15"/>
        <v>20.616666666666664</v>
      </c>
      <c r="G69" s="41">
        <f t="shared" ca="1" si="14"/>
        <v>2810.7600175138814</v>
      </c>
      <c r="H69" s="41"/>
      <c r="I69" s="41"/>
    </row>
    <row r="70" spans="1:9" x14ac:dyDescent="0.25">
      <c r="A70" t="s">
        <v>7</v>
      </c>
      <c r="B70">
        <v>20</v>
      </c>
      <c r="C70">
        <v>15.91</v>
      </c>
      <c r="E70" s="12" t="s">
        <v>10</v>
      </c>
      <c r="F70">
        <f t="shared" ca="1" si="15"/>
        <v>24.856666666666666</v>
      </c>
      <c r="G70" s="41">
        <f t="shared" ca="1" si="14"/>
        <v>221.66665181918626</v>
      </c>
      <c r="H70" s="41"/>
      <c r="I70" s="41"/>
    </row>
    <row r="71" spans="1:9" x14ac:dyDescent="0.25">
      <c r="A71" t="s">
        <v>7</v>
      </c>
      <c r="B71">
        <v>21</v>
      </c>
      <c r="C71">
        <v>15.22</v>
      </c>
      <c r="E71" s="12" t="s">
        <v>12</v>
      </c>
      <c r="F71">
        <f t="shared" ca="1" si="15"/>
        <v>28.633333333333336</v>
      </c>
      <c r="G71" s="41">
        <f t="shared" ca="1" si="14"/>
        <v>23.073988609313211</v>
      </c>
      <c r="H71" s="41"/>
      <c r="I71" s="41"/>
    </row>
    <row r="72" spans="1:9" x14ac:dyDescent="0.25">
      <c r="A72" t="s">
        <v>7</v>
      </c>
      <c r="B72">
        <v>22</v>
      </c>
      <c r="C72" t="s">
        <v>58</v>
      </c>
      <c r="E72" s="12" t="s">
        <v>14</v>
      </c>
      <c r="F72">
        <f t="shared" ca="1" si="15"/>
        <v>31.183333333333334</v>
      </c>
      <c r="G72" s="41">
        <f t="shared" ca="1" si="14"/>
        <v>5.0082685331834798</v>
      </c>
      <c r="H72" s="41"/>
      <c r="I72" s="41"/>
    </row>
    <row r="73" spans="1:9" ht="15.75" thickBot="1" x14ac:dyDescent="0.3">
      <c r="A73" t="s">
        <v>7</v>
      </c>
      <c r="B73">
        <v>23</v>
      </c>
      <c r="C73" t="s">
        <v>58</v>
      </c>
      <c r="E73" s="35" t="s">
        <v>16</v>
      </c>
      <c r="F73">
        <f t="shared" ca="1" si="15"/>
        <v>33.196666666666665</v>
      </c>
      <c r="G73" s="41">
        <f t="shared" ca="1" si="14"/>
        <v>1.4992616637926806</v>
      </c>
      <c r="H73" s="41"/>
      <c r="I73" s="41"/>
    </row>
    <row r="74" spans="1:9" ht="15.75" thickBot="1" x14ac:dyDescent="0.3">
      <c r="A74" t="s">
        <v>7</v>
      </c>
      <c r="B74">
        <v>24</v>
      </c>
      <c r="C74" t="s">
        <v>58</v>
      </c>
      <c r="E74" s="37" t="s">
        <v>18</v>
      </c>
      <c r="F74">
        <f t="shared" ca="1" si="15"/>
        <v>33</v>
      </c>
      <c r="G74" s="41">
        <f t="shared" ca="1" si="14"/>
        <v>1.6867251623452817</v>
      </c>
      <c r="H74" s="41"/>
      <c r="I74" s="41"/>
    </row>
    <row r="75" spans="1:9" x14ac:dyDescent="0.25">
      <c r="A75" t="s">
        <v>9</v>
      </c>
      <c r="B75">
        <v>1</v>
      </c>
      <c r="C75">
        <v>27.47</v>
      </c>
      <c r="E75" s="12">
        <v>1</v>
      </c>
      <c r="F75">
        <f t="shared" ca="1" si="15"/>
        <v>19.426666666666666</v>
      </c>
      <c r="G75" s="41">
        <f t="shared" ca="1" si="14"/>
        <v>5733.592171217475</v>
      </c>
      <c r="H75" s="41">
        <f t="shared" ref="H75:H114" ca="1" si="16">G75*2</f>
        <v>11467.18434243495</v>
      </c>
      <c r="I75" s="41"/>
    </row>
    <row r="76" spans="1:9" x14ac:dyDescent="0.25">
      <c r="A76" t="s">
        <v>9</v>
      </c>
      <c r="B76">
        <v>2</v>
      </c>
      <c r="C76">
        <v>26.74</v>
      </c>
      <c r="E76" s="12">
        <v>2</v>
      </c>
      <c r="F76">
        <f t="shared" ca="1" si="15"/>
        <v>19.12</v>
      </c>
      <c r="G76" s="41">
        <f t="shared" ca="1" si="14"/>
        <v>6889.8926227966549</v>
      </c>
      <c r="H76" s="41">
        <f t="shared" ca="1" si="16"/>
        <v>13779.78524559331</v>
      </c>
      <c r="I76" s="41"/>
    </row>
    <row r="77" spans="1:9" x14ac:dyDescent="0.25">
      <c r="A77" t="s">
        <v>9</v>
      </c>
      <c r="B77">
        <v>3</v>
      </c>
      <c r="C77">
        <v>26.03</v>
      </c>
      <c r="E77" s="12">
        <v>3</v>
      </c>
      <c r="F77">
        <f t="shared" ca="1" si="15"/>
        <v>22.463333333333335</v>
      </c>
      <c r="G77" s="41">
        <f t="shared" ca="1" si="14"/>
        <v>929.7696500246567</v>
      </c>
      <c r="H77" s="41">
        <f t="shared" ca="1" si="16"/>
        <v>1859.5393000493134</v>
      </c>
      <c r="I77" s="41"/>
    </row>
    <row r="78" spans="1:9" x14ac:dyDescent="0.25">
      <c r="A78" t="s">
        <v>9</v>
      </c>
      <c r="B78">
        <v>4</v>
      </c>
      <c r="C78" t="s">
        <v>58</v>
      </c>
      <c r="E78" s="12">
        <v>4</v>
      </c>
      <c r="F78">
        <f t="shared" ca="1" si="15"/>
        <v>19.003333333333334</v>
      </c>
      <c r="G78" s="41">
        <f t="shared" ca="1" si="14"/>
        <v>7388.6601638946531</v>
      </c>
      <c r="H78" s="41">
        <f t="shared" ca="1" si="16"/>
        <v>14777.320327789306</v>
      </c>
      <c r="I78" s="41"/>
    </row>
    <row r="79" spans="1:9" x14ac:dyDescent="0.25">
      <c r="A79" t="s">
        <v>9</v>
      </c>
      <c r="B79">
        <v>5</v>
      </c>
      <c r="C79">
        <v>32.159999999999997</v>
      </c>
      <c r="E79" s="12">
        <v>5</v>
      </c>
      <c r="F79">
        <f t="shared" ca="1" si="15"/>
        <v>19.006666666666664</v>
      </c>
      <c r="G79" s="41">
        <f t="shared" ca="1" si="14"/>
        <v>7373.9205935812415</v>
      </c>
      <c r="H79" s="41">
        <f t="shared" ca="1" si="16"/>
        <v>14747.841187162483</v>
      </c>
      <c r="I79" s="41"/>
    </row>
    <row r="80" spans="1:9" x14ac:dyDescent="0.25">
      <c r="A80" t="s">
        <v>9</v>
      </c>
      <c r="B80">
        <v>6</v>
      </c>
      <c r="C80">
        <v>29.3</v>
      </c>
      <c r="E80" s="12">
        <v>6</v>
      </c>
      <c r="F80">
        <f t="shared" ca="1" si="15"/>
        <v>19.61</v>
      </c>
      <c r="G80" s="41">
        <f t="shared" ca="1" si="14"/>
        <v>5137.2281359706785</v>
      </c>
      <c r="H80" s="41">
        <f t="shared" ca="1" si="16"/>
        <v>10274.456271941357</v>
      </c>
      <c r="I80" s="41"/>
    </row>
    <row r="81" spans="1:9" x14ac:dyDescent="0.25">
      <c r="A81" t="s">
        <v>9</v>
      </c>
      <c r="B81">
        <v>7</v>
      </c>
      <c r="C81">
        <v>32.74</v>
      </c>
      <c r="E81" s="12">
        <v>7</v>
      </c>
      <c r="F81">
        <f t="shared" ca="1" si="15"/>
        <v>18.433333333333334</v>
      </c>
      <c r="G81" s="41">
        <f t="shared" ca="1" si="14"/>
        <v>10395.920321767722</v>
      </c>
      <c r="H81" s="41">
        <f t="shared" ca="1" si="16"/>
        <v>20791.840643535445</v>
      </c>
      <c r="I81" s="41"/>
    </row>
    <row r="82" spans="1:9" x14ac:dyDescent="0.25">
      <c r="A82" t="s">
        <v>9</v>
      </c>
      <c r="B82">
        <v>8</v>
      </c>
      <c r="C82">
        <v>28.79</v>
      </c>
      <c r="E82" s="12">
        <v>8</v>
      </c>
      <c r="F82">
        <f ca="1">IF(AVERAGE(W39:Y39)&lt;$M$22,AVERAGE(W39:Y39),"NA")</f>
        <v>19.266666666666666</v>
      </c>
      <c r="G82" s="41">
        <f t="shared" ca="1" si="14"/>
        <v>6310.3594297991267</v>
      </c>
      <c r="H82" s="41">
        <f t="shared" ca="1" si="16"/>
        <v>12620.718859598253</v>
      </c>
      <c r="I82" s="41"/>
    </row>
    <row r="83" spans="1:9" x14ac:dyDescent="0.25">
      <c r="A83" t="s">
        <v>9</v>
      </c>
      <c r="B83">
        <v>9</v>
      </c>
      <c r="C83">
        <v>25.19</v>
      </c>
      <c r="E83" s="12">
        <v>9</v>
      </c>
      <c r="F83">
        <f ca="1">IF(AVERAGE(Z24:AB24)&lt;$M$22,AVERAGE(Z24:AB24),"NA")</f>
        <v>17.426666666666666</v>
      </c>
      <c r="G83" s="41">
        <f t="shared" ca="1" si="14"/>
        <v>19000.631161507845</v>
      </c>
      <c r="H83" s="41">
        <f t="shared" ca="1" si="16"/>
        <v>38001.26232301569</v>
      </c>
      <c r="I83" s="41"/>
    </row>
    <row r="84" spans="1:9" x14ac:dyDescent="0.25">
      <c r="A84" t="s">
        <v>9</v>
      </c>
      <c r="B84">
        <v>10</v>
      </c>
      <c r="C84" t="s">
        <v>58</v>
      </c>
      <c r="E84" s="12">
        <v>10</v>
      </c>
      <c r="F84">
        <f t="shared" ref="F84:F98" ca="1" si="17">IF(AVERAGE(Z25:AB25)&lt;$M$22,AVERAGE(Z25:AB25),"NA")</f>
        <v>19.796666666666667</v>
      </c>
      <c r="G84" s="41">
        <f t="shared" ca="1" si="14"/>
        <v>4593.711018443506</v>
      </c>
      <c r="H84" s="41">
        <f t="shared" ca="1" si="16"/>
        <v>9187.4220368870119</v>
      </c>
      <c r="I84" s="41"/>
    </row>
    <row r="85" spans="1:9" x14ac:dyDescent="0.25">
      <c r="A85" t="s">
        <v>9</v>
      </c>
      <c r="B85">
        <v>11</v>
      </c>
      <c r="C85" t="s">
        <v>58</v>
      </c>
      <c r="E85" s="12">
        <v>11</v>
      </c>
      <c r="F85">
        <f t="shared" ca="1" si="17"/>
        <v>19.153333333333336</v>
      </c>
      <c r="G85" s="41">
        <f t="shared" ca="1" si="14"/>
        <v>6753.6740991193301</v>
      </c>
      <c r="H85" s="41">
        <f t="shared" ca="1" si="16"/>
        <v>13507.34819823866</v>
      </c>
      <c r="I85" s="41"/>
    </row>
    <row r="86" spans="1:9" x14ac:dyDescent="0.25">
      <c r="A86" t="s">
        <v>9</v>
      </c>
      <c r="B86">
        <v>12</v>
      </c>
      <c r="C86" t="s">
        <v>58</v>
      </c>
      <c r="E86" s="12">
        <v>12</v>
      </c>
      <c r="F86">
        <f t="shared" ca="1" si="17"/>
        <v>18.286666666666665</v>
      </c>
      <c r="G86" s="41">
        <f t="shared" ca="1" si="14"/>
        <v>11350.664812195897</v>
      </c>
      <c r="H86" s="41">
        <f t="shared" ca="1" si="16"/>
        <v>22701.329624391794</v>
      </c>
      <c r="I86" s="41"/>
    </row>
    <row r="87" spans="1:9" x14ac:dyDescent="0.25">
      <c r="A87" t="s">
        <v>9</v>
      </c>
      <c r="B87">
        <v>13</v>
      </c>
      <c r="C87">
        <v>25.59</v>
      </c>
      <c r="E87" s="12">
        <v>13</v>
      </c>
      <c r="F87">
        <f t="shared" ca="1" si="17"/>
        <v>17.453333333333333</v>
      </c>
      <c r="G87" s="41">
        <f t="shared" ca="1" si="14"/>
        <v>18699.50647017857</v>
      </c>
      <c r="H87" s="41">
        <f t="shared" ca="1" si="16"/>
        <v>37399.012940357141</v>
      </c>
      <c r="I87" s="41"/>
    </row>
    <row r="88" spans="1:9" x14ac:dyDescent="0.25">
      <c r="A88" t="s">
        <v>9</v>
      </c>
      <c r="B88">
        <v>14</v>
      </c>
      <c r="C88">
        <v>24.87</v>
      </c>
      <c r="E88" s="12">
        <v>14</v>
      </c>
      <c r="F88">
        <f t="shared" ca="1" si="17"/>
        <v>22.133333333333336</v>
      </c>
      <c r="G88" s="41">
        <f t="shared" ca="1" si="14"/>
        <v>1133.0045878202793</v>
      </c>
      <c r="H88" s="41">
        <f t="shared" ca="1" si="16"/>
        <v>2266.0091756405586</v>
      </c>
      <c r="I88" s="41"/>
    </row>
    <row r="89" spans="1:9" x14ac:dyDescent="0.25">
      <c r="A89" t="s">
        <v>9</v>
      </c>
      <c r="B89">
        <v>15</v>
      </c>
      <c r="C89">
        <v>24.11</v>
      </c>
      <c r="E89" s="12">
        <v>15</v>
      </c>
      <c r="F89">
        <f t="shared" ca="1" si="17"/>
        <v>17.13</v>
      </c>
      <c r="G89" s="41">
        <f t="shared" ca="1" si="14"/>
        <v>22696.138683823134</v>
      </c>
      <c r="H89" s="41">
        <f t="shared" ca="1" si="16"/>
        <v>45392.277367646268</v>
      </c>
      <c r="I89" s="41"/>
    </row>
    <row r="90" spans="1:9" x14ac:dyDescent="0.25">
      <c r="A90" t="s">
        <v>9</v>
      </c>
      <c r="B90">
        <v>16</v>
      </c>
      <c r="C90">
        <v>20.13</v>
      </c>
      <c r="E90" s="34">
        <v>16</v>
      </c>
      <c r="F90">
        <f t="shared" ca="1" si="17"/>
        <v>17.040000000000003</v>
      </c>
      <c r="G90" s="41">
        <f t="shared" ca="1" si="14"/>
        <v>23953.409099005203</v>
      </c>
      <c r="H90" s="41">
        <f t="shared" ca="1" si="16"/>
        <v>47906.818198010405</v>
      </c>
      <c r="I90" s="41"/>
    </row>
    <row r="91" spans="1:9" x14ac:dyDescent="0.25">
      <c r="A91" t="s">
        <v>9</v>
      </c>
      <c r="B91">
        <v>17</v>
      </c>
      <c r="C91">
        <v>18.100000000000001</v>
      </c>
      <c r="E91" s="12">
        <v>17</v>
      </c>
      <c r="F91">
        <f t="shared" ca="1" si="17"/>
        <v>16.636666666666667</v>
      </c>
      <c r="G91" s="41">
        <f t="shared" ca="1" si="14"/>
        <v>30500.208839945066</v>
      </c>
      <c r="H91" s="41">
        <f t="shared" ca="1" si="16"/>
        <v>61000.417679890132</v>
      </c>
      <c r="I91" s="41"/>
    </row>
    <row r="92" spans="1:9" x14ac:dyDescent="0.25">
      <c r="A92" t="s">
        <v>9</v>
      </c>
      <c r="B92">
        <v>18</v>
      </c>
      <c r="C92">
        <v>16.63</v>
      </c>
      <c r="E92" s="12">
        <v>18</v>
      </c>
      <c r="F92">
        <f t="shared" ca="1" si="17"/>
        <v>17.436666666666667</v>
      </c>
      <c r="G92" s="41">
        <f t="shared" ca="1" si="14"/>
        <v>18887.145300910852</v>
      </c>
      <c r="H92" s="41">
        <f t="shared" ca="1" si="16"/>
        <v>37774.290601821704</v>
      </c>
      <c r="I92" s="41"/>
    </row>
    <row r="93" spans="1:9" x14ac:dyDescent="0.25">
      <c r="A93" t="s">
        <v>9</v>
      </c>
      <c r="B93">
        <v>19</v>
      </c>
      <c r="C93">
        <v>17.239999999999998</v>
      </c>
      <c r="E93" s="12">
        <v>19</v>
      </c>
      <c r="F93">
        <f t="shared" ca="1" si="17"/>
        <v>19.430000000000003</v>
      </c>
      <c r="G93" s="41">
        <f t="shared" ca="1" si="14"/>
        <v>5722.1542808447111</v>
      </c>
      <c r="H93" s="41">
        <f t="shared" ca="1" si="16"/>
        <v>11444.308561689422</v>
      </c>
      <c r="I93" s="41"/>
    </row>
    <row r="94" spans="1:9" x14ac:dyDescent="0.25">
      <c r="A94" t="s">
        <v>9</v>
      </c>
      <c r="B94">
        <v>20</v>
      </c>
      <c r="C94">
        <v>15.55</v>
      </c>
      <c r="E94" s="12">
        <v>20</v>
      </c>
      <c r="F94">
        <f t="shared" ca="1" si="17"/>
        <v>18.07</v>
      </c>
      <c r="G94" s="41">
        <f t="shared" ca="1" si="14"/>
        <v>12923.840778070895</v>
      </c>
      <c r="H94" s="41">
        <f t="shared" ca="1" si="16"/>
        <v>25847.68155614179</v>
      </c>
      <c r="I94" s="41"/>
    </row>
    <row r="95" spans="1:9" x14ac:dyDescent="0.25">
      <c r="A95" t="s">
        <v>9</v>
      </c>
      <c r="B95">
        <v>21</v>
      </c>
      <c r="C95">
        <v>15.21</v>
      </c>
      <c r="E95" s="12">
        <v>21</v>
      </c>
      <c r="F95">
        <f t="shared" ca="1" si="17"/>
        <v>17.243333333333332</v>
      </c>
      <c r="G95" s="41">
        <f t="shared" ca="1" si="14"/>
        <v>21206.352373764577</v>
      </c>
      <c r="H95" s="41">
        <f t="shared" ca="1" si="16"/>
        <v>42412.704747529155</v>
      </c>
      <c r="I95" s="41"/>
    </row>
    <row r="96" spans="1:9" x14ac:dyDescent="0.25">
      <c r="A96" t="s">
        <v>9</v>
      </c>
      <c r="B96">
        <v>22</v>
      </c>
      <c r="C96" t="s">
        <v>58</v>
      </c>
      <c r="E96" s="12">
        <v>22</v>
      </c>
      <c r="F96">
        <f t="shared" ca="1" si="17"/>
        <v>16.056666666666665</v>
      </c>
      <c r="G96" s="41">
        <f t="shared" ca="1" si="14"/>
        <v>43171.960345433334</v>
      </c>
      <c r="H96" s="41">
        <f t="shared" ca="1" si="16"/>
        <v>86343.920690866667</v>
      </c>
      <c r="I96" s="41"/>
    </row>
    <row r="97" spans="1:9" x14ac:dyDescent="0.25">
      <c r="A97" t="s">
        <v>9</v>
      </c>
      <c r="B97">
        <v>23</v>
      </c>
      <c r="C97" t="s">
        <v>58</v>
      </c>
      <c r="E97" s="12">
        <v>23</v>
      </c>
      <c r="F97">
        <f t="shared" ca="1" si="17"/>
        <v>15.68</v>
      </c>
      <c r="G97" s="41">
        <f t="shared" ca="1" si="14"/>
        <v>54100.261910770911</v>
      </c>
      <c r="H97" s="41">
        <f t="shared" ca="1" si="16"/>
        <v>108200.52382154182</v>
      </c>
      <c r="I97" s="41"/>
    </row>
    <row r="98" spans="1:9" x14ac:dyDescent="0.25">
      <c r="A98" t="s">
        <v>9</v>
      </c>
      <c r="B98">
        <v>24</v>
      </c>
      <c r="C98" t="s">
        <v>58</v>
      </c>
      <c r="E98" s="12">
        <v>24</v>
      </c>
      <c r="F98">
        <f t="shared" ca="1" si="17"/>
        <v>16.41</v>
      </c>
      <c r="G98" s="41">
        <f t="shared" ca="1" si="14"/>
        <v>34936.131934406221</v>
      </c>
      <c r="H98" s="41">
        <f t="shared" ca="1" si="16"/>
        <v>69872.263868812443</v>
      </c>
      <c r="I98" s="41"/>
    </row>
    <row r="99" spans="1:9" x14ac:dyDescent="0.25">
      <c r="A99" t="s">
        <v>11</v>
      </c>
      <c r="B99">
        <v>1</v>
      </c>
      <c r="C99">
        <v>33.42</v>
      </c>
      <c r="E99" s="12">
        <v>25</v>
      </c>
      <c r="F99">
        <f ca="1">IF(AVERAGE(AC24:AE24)&lt;$M$22,AVERAGE(AC24:AE24),"NA")</f>
        <v>15.563333333333333</v>
      </c>
      <c r="G99" s="41">
        <f t="shared" ca="1" si="14"/>
        <v>58016.64436885342</v>
      </c>
      <c r="H99" s="41">
        <f t="shared" ca="1" si="16"/>
        <v>116033.28873770684</v>
      </c>
      <c r="I99" s="41"/>
    </row>
    <row r="100" spans="1:9" x14ac:dyDescent="0.25">
      <c r="A100" t="s">
        <v>11</v>
      </c>
      <c r="B100">
        <v>2</v>
      </c>
      <c r="C100">
        <v>31.06</v>
      </c>
      <c r="E100" s="12">
        <v>26</v>
      </c>
      <c r="F100">
        <f t="shared" ref="F100:F114" ca="1" si="18">IF(AVERAGE(AC25:AE25)&lt;$M$22,AVERAGE(AC25:AE25),"NA")</f>
        <v>16.976666666666663</v>
      </c>
      <c r="G100" s="41">
        <f t="shared" ca="1" si="14"/>
        <v>24879.680796074783</v>
      </c>
      <c r="H100" s="41">
        <f t="shared" ca="1" si="16"/>
        <v>49759.361592149566</v>
      </c>
      <c r="I100" s="41"/>
    </row>
    <row r="101" spans="1:9" x14ac:dyDescent="0.25">
      <c r="A101" t="s">
        <v>11</v>
      </c>
      <c r="B101">
        <v>3</v>
      </c>
      <c r="C101">
        <v>29.86</v>
      </c>
      <c r="E101" s="12">
        <v>27</v>
      </c>
      <c r="F101">
        <f t="shared" ca="1" si="18"/>
        <v>16.05</v>
      </c>
      <c r="G101" s="41">
        <f t="shared" ca="1" si="14"/>
        <v>43344.72383434575</v>
      </c>
      <c r="H101" s="41">
        <f t="shared" ca="1" si="16"/>
        <v>86689.4476686915</v>
      </c>
      <c r="I101" s="41"/>
    </row>
    <row r="102" spans="1:9" x14ac:dyDescent="0.25">
      <c r="A102" t="s">
        <v>11</v>
      </c>
      <c r="B102">
        <v>4</v>
      </c>
      <c r="C102" t="s">
        <v>58</v>
      </c>
      <c r="E102" s="12">
        <v>28</v>
      </c>
      <c r="F102">
        <f t="shared" ca="1" si="18"/>
        <v>16</v>
      </c>
      <c r="G102" s="41">
        <f t="shared" ca="1" si="14"/>
        <v>44662.679121403133</v>
      </c>
      <c r="H102" s="41">
        <f t="shared" ca="1" si="16"/>
        <v>89325.358242806265</v>
      </c>
      <c r="I102" s="41"/>
    </row>
    <row r="103" spans="1:9" x14ac:dyDescent="0.25">
      <c r="A103" t="s">
        <v>11</v>
      </c>
      <c r="B103">
        <v>5</v>
      </c>
      <c r="C103" t="s">
        <v>58</v>
      </c>
      <c r="E103" s="12">
        <v>29</v>
      </c>
      <c r="F103">
        <f t="shared" ca="1" si="18"/>
        <v>16.323333333333334</v>
      </c>
      <c r="G103" s="41">
        <f t="shared" ca="1" si="14"/>
        <v>36797.891872306165</v>
      </c>
      <c r="H103" s="41">
        <f t="shared" ca="1" si="16"/>
        <v>73595.78374461233</v>
      </c>
      <c r="I103" s="41"/>
    </row>
    <row r="104" spans="1:9" x14ac:dyDescent="0.25">
      <c r="A104" t="s">
        <v>11</v>
      </c>
      <c r="B104">
        <v>6</v>
      </c>
      <c r="C104">
        <v>39.24</v>
      </c>
      <c r="E104" s="12">
        <v>30</v>
      </c>
      <c r="F104">
        <f t="shared" ca="1" si="18"/>
        <v>16.676666666666666</v>
      </c>
      <c r="G104" s="41">
        <f t="shared" ca="1" si="14"/>
        <v>29778.031738021215</v>
      </c>
      <c r="H104" s="41">
        <f t="shared" ca="1" si="16"/>
        <v>59556.063476042429</v>
      </c>
      <c r="I104" s="41"/>
    </row>
    <row r="105" spans="1:9" x14ac:dyDescent="0.25">
      <c r="A105" t="s">
        <v>11</v>
      </c>
      <c r="B105">
        <v>7</v>
      </c>
      <c r="C105">
        <v>35.090000000000003</v>
      </c>
      <c r="E105" s="12">
        <v>31</v>
      </c>
      <c r="F105">
        <f t="shared" ca="1" si="18"/>
        <v>15.976666666666668</v>
      </c>
      <c r="G105" s="41">
        <f t="shared" ca="1" si="14"/>
        <v>45291.365929139392</v>
      </c>
      <c r="H105" s="41">
        <f t="shared" ca="1" si="16"/>
        <v>90582.731858278785</v>
      </c>
      <c r="I105" s="41"/>
    </row>
    <row r="106" spans="1:9" x14ac:dyDescent="0.25">
      <c r="A106" t="s">
        <v>11</v>
      </c>
      <c r="B106">
        <v>8</v>
      </c>
      <c r="C106">
        <v>31.97</v>
      </c>
      <c r="E106" s="12">
        <v>32</v>
      </c>
      <c r="F106">
        <f t="shared" ca="1" si="18"/>
        <v>17.696666666666665</v>
      </c>
      <c r="G106" s="41">
        <f t="shared" ca="1" si="14"/>
        <v>16162.99957926523</v>
      </c>
      <c r="H106" s="41">
        <f t="shared" ca="1" si="16"/>
        <v>32325.99915853046</v>
      </c>
      <c r="I106" s="41"/>
    </row>
    <row r="107" spans="1:9" x14ac:dyDescent="0.25">
      <c r="A107" t="s">
        <v>11</v>
      </c>
      <c r="B107">
        <v>9</v>
      </c>
      <c r="C107">
        <v>29.91</v>
      </c>
      <c r="E107" s="12">
        <v>33</v>
      </c>
      <c r="F107">
        <f t="shared" ca="1" si="18"/>
        <v>16.983333333333334</v>
      </c>
      <c r="G107" s="41">
        <f t="shared" ca="1" si="14"/>
        <v>24780.515313470951</v>
      </c>
      <c r="H107" s="41">
        <f t="shared" ca="1" si="16"/>
        <v>49561.030626941902</v>
      </c>
      <c r="I107" s="41"/>
    </row>
    <row r="108" spans="1:9" x14ac:dyDescent="0.25">
      <c r="A108" t="s">
        <v>11</v>
      </c>
      <c r="B108">
        <v>10</v>
      </c>
      <c r="C108" t="s">
        <v>58</v>
      </c>
      <c r="E108" s="12">
        <v>34</v>
      </c>
      <c r="F108">
        <f t="shared" ca="1" si="18"/>
        <v>15.573333333333332</v>
      </c>
      <c r="G108" s="41">
        <f t="shared" ca="1" si="14"/>
        <v>57670.125942218976</v>
      </c>
      <c r="H108" s="41">
        <f t="shared" ca="1" si="16"/>
        <v>115340.25188443795</v>
      </c>
      <c r="I108" s="41"/>
    </row>
    <row r="109" spans="1:9" x14ac:dyDescent="0.25">
      <c r="A109" t="s">
        <v>11</v>
      </c>
      <c r="B109">
        <v>11</v>
      </c>
      <c r="C109" t="s">
        <v>58</v>
      </c>
      <c r="E109" s="12">
        <v>35</v>
      </c>
      <c r="F109">
        <f t="shared" ca="1" si="18"/>
        <v>20.103333333333332</v>
      </c>
      <c r="G109" s="41">
        <f t="shared" ca="1" si="14"/>
        <v>3822.7686517256889</v>
      </c>
      <c r="H109" s="41">
        <f t="shared" ca="1" si="16"/>
        <v>7645.5373034513777</v>
      </c>
      <c r="I109" s="41"/>
    </row>
    <row r="110" spans="1:9" x14ac:dyDescent="0.25">
      <c r="A110" t="s">
        <v>11</v>
      </c>
      <c r="B110">
        <v>12</v>
      </c>
      <c r="C110" t="s">
        <v>58</v>
      </c>
      <c r="E110" s="12">
        <v>36</v>
      </c>
      <c r="F110">
        <f t="shared" ca="1" si="18"/>
        <v>17.093333333333334</v>
      </c>
      <c r="G110" s="41">
        <f t="shared" ca="1" si="14"/>
        <v>23200.191289357426</v>
      </c>
      <c r="H110" s="41">
        <f t="shared" ca="1" si="16"/>
        <v>46400.382578714853</v>
      </c>
      <c r="I110" s="41"/>
    </row>
    <row r="111" spans="1:9" x14ac:dyDescent="0.25">
      <c r="A111" t="s">
        <v>11</v>
      </c>
      <c r="B111">
        <v>13</v>
      </c>
      <c r="C111">
        <v>28.74</v>
      </c>
      <c r="E111" s="12">
        <v>37</v>
      </c>
      <c r="F111">
        <f t="shared" ca="1" si="18"/>
        <v>16.190000000000001</v>
      </c>
      <c r="G111" s="41">
        <f t="shared" ca="1" si="14"/>
        <v>39857.711031953972</v>
      </c>
      <c r="H111" s="41">
        <f t="shared" ca="1" si="16"/>
        <v>79715.422063907943</v>
      </c>
      <c r="I111" s="41"/>
    </row>
    <row r="112" spans="1:9" x14ac:dyDescent="0.25">
      <c r="A112" t="s">
        <v>11</v>
      </c>
      <c r="B112">
        <v>14</v>
      </c>
      <c r="C112">
        <v>28.63</v>
      </c>
      <c r="E112" s="12">
        <v>38</v>
      </c>
      <c r="F112">
        <f t="shared" ca="1" si="18"/>
        <v>19.953333333333333</v>
      </c>
      <c r="G112" s="41">
        <f t="shared" ca="1" si="14"/>
        <v>4182.1885448209514</v>
      </c>
      <c r="H112" s="41">
        <f t="shared" ca="1" si="16"/>
        <v>8364.3770896419028</v>
      </c>
      <c r="I112" s="41"/>
    </row>
    <row r="113" spans="1:9" x14ac:dyDescent="0.25">
      <c r="A113" t="s">
        <v>11</v>
      </c>
      <c r="B113">
        <v>15</v>
      </c>
      <c r="C113">
        <v>28.53</v>
      </c>
      <c r="E113" s="12">
        <v>39</v>
      </c>
      <c r="F113">
        <f t="shared" ca="1" si="18"/>
        <v>18.183333333333334</v>
      </c>
      <c r="G113" s="41">
        <f t="shared" ca="1" si="14"/>
        <v>12075.513169010686</v>
      </c>
      <c r="H113" s="41">
        <f t="shared" ca="1" si="16"/>
        <v>24151.026338021373</v>
      </c>
      <c r="I113" s="41"/>
    </row>
    <row r="114" spans="1:9" x14ac:dyDescent="0.25">
      <c r="A114" t="s">
        <v>11</v>
      </c>
      <c r="B114">
        <v>16</v>
      </c>
      <c r="C114">
        <v>19.27</v>
      </c>
      <c r="E114" s="12">
        <v>40</v>
      </c>
      <c r="F114">
        <f t="shared" ca="1" si="18"/>
        <v>18.243333333333336</v>
      </c>
      <c r="G114" s="41">
        <f t="shared" ca="1" si="14"/>
        <v>11649.180082884022</v>
      </c>
      <c r="H114" s="41">
        <f t="shared" ca="1" si="16"/>
        <v>23298.360165768045</v>
      </c>
      <c r="I114" s="41"/>
    </row>
    <row r="115" spans="1:9" x14ac:dyDescent="0.25">
      <c r="A115" t="s">
        <v>11</v>
      </c>
      <c r="B115">
        <v>17</v>
      </c>
      <c r="C115">
        <v>17.149999999999999</v>
      </c>
      <c r="E115" s="12"/>
      <c r="F115" t="e">
        <f ca="1">IF(AVERAGE(AF24:AH24)&lt;$M$22,AVERAGE(AF24:AH24),"NA")</f>
        <v>#DIV/0!</v>
      </c>
      <c r="G115" s="41">
        <f t="shared" ca="1" si="14"/>
        <v>0</v>
      </c>
      <c r="H115" s="41"/>
      <c r="I115" s="41"/>
    </row>
    <row r="116" spans="1:9" x14ac:dyDescent="0.25">
      <c r="A116" t="s">
        <v>11</v>
      </c>
      <c r="B116">
        <v>18</v>
      </c>
      <c r="C116">
        <v>15.94</v>
      </c>
      <c r="E116" s="12"/>
      <c r="F116" t="e">
        <f t="shared" ref="F116:F129" ca="1" si="19">IF(AVERAGE(AF25:AH25)&lt;$M$22,AVERAGE(AF25:AH25),"NA")</f>
        <v>#DIV/0!</v>
      </c>
      <c r="G116" s="41">
        <f t="shared" ca="1" si="14"/>
        <v>0</v>
      </c>
      <c r="H116" s="41"/>
      <c r="I116" s="41"/>
    </row>
    <row r="117" spans="1:9" x14ac:dyDescent="0.25">
      <c r="A117" t="s">
        <v>11</v>
      </c>
      <c r="B117">
        <v>19</v>
      </c>
      <c r="C117">
        <v>17.75</v>
      </c>
      <c r="E117" s="12"/>
      <c r="F117" t="e">
        <f t="shared" ca="1" si="19"/>
        <v>#DIV/0!</v>
      </c>
      <c r="G117" s="41">
        <f t="shared" ca="1" si="14"/>
        <v>0</v>
      </c>
      <c r="H117" s="41"/>
      <c r="I117" s="41"/>
    </row>
    <row r="118" spans="1:9" x14ac:dyDescent="0.25">
      <c r="A118" t="s">
        <v>11</v>
      </c>
      <c r="B118">
        <v>20</v>
      </c>
      <c r="C118">
        <v>16.18</v>
      </c>
      <c r="E118" s="12"/>
      <c r="F118" t="e">
        <f t="shared" ca="1" si="19"/>
        <v>#DIV/0!</v>
      </c>
      <c r="G118" s="41">
        <f t="shared" ca="1" si="14"/>
        <v>0</v>
      </c>
      <c r="H118" s="41"/>
      <c r="I118" s="41"/>
    </row>
    <row r="119" spans="1:9" x14ac:dyDescent="0.25">
      <c r="A119" t="s">
        <v>11</v>
      </c>
      <c r="B119">
        <v>21</v>
      </c>
      <c r="C119">
        <v>15.04</v>
      </c>
      <c r="E119" s="12"/>
      <c r="F119" t="e">
        <f t="shared" ca="1" si="19"/>
        <v>#DIV/0!</v>
      </c>
      <c r="G119" s="41">
        <f t="shared" ca="1" si="14"/>
        <v>0</v>
      </c>
      <c r="H119" s="41"/>
      <c r="I119" s="41"/>
    </row>
    <row r="120" spans="1:9" x14ac:dyDescent="0.25">
      <c r="A120" t="s">
        <v>11</v>
      </c>
      <c r="B120">
        <v>22</v>
      </c>
      <c r="C120" t="s">
        <v>58</v>
      </c>
      <c r="E120" s="12"/>
      <c r="F120" t="e">
        <f t="shared" ca="1" si="19"/>
        <v>#DIV/0!</v>
      </c>
      <c r="G120" s="41">
        <f t="shared" ca="1" si="14"/>
        <v>0</v>
      </c>
      <c r="H120" s="41"/>
      <c r="I120" s="41"/>
    </row>
    <row r="121" spans="1:9" x14ac:dyDescent="0.25">
      <c r="A121" t="s">
        <v>11</v>
      </c>
      <c r="B121">
        <v>23</v>
      </c>
      <c r="C121" t="s">
        <v>58</v>
      </c>
      <c r="E121" s="12"/>
      <c r="F121" t="e">
        <f t="shared" ca="1" si="19"/>
        <v>#DIV/0!</v>
      </c>
      <c r="G121" s="41">
        <f t="shared" ca="1" si="14"/>
        <v>0</v>
      </c>
      <c r="H121" s="41"/>
      <c r="I121" s="41"/>
    </row>
    <row r="122" spans="1:9" x14ac:dyDescent="0.25">
      <c r="A122" t="s">
        <v>11</v>
      </c>
      <c r="B122">
        <v>24</v>
      </c>
      <c r="C122" t="s">
        <v>58</v>
      </c>
      <c r="E122" s="12"/>
      <c r="F122" t="e">
        <f t="shared" ca="1" si="19"/>
        <v>#DIV/0!</v>
      </c>
      <c r="G122" s="41">
        <f t="shared" ca="1" si="14"/>
        <v>0</v>
      </c>
      <c r="H122" s="41"/>
      <c r="I122" s="41"/>
    </row>
    <row r="123" spans="1:9" x14ac:dyDescent="0.25">
      <c r="A123" t="s">
        <v>13</v>
      </c>
      <c r="B123">
        <v>1</v>
      </c>
      <c r="C123">
        <v>33.4</v>
      </c>
      <c r="E123" s="12"/>
      <c r="F123" t="e">
        <f t="shared" ca="1" si="19"/>
        <v>#DIV/0!</v>
      </c>
      <c r="G123" s="41">
        <f t="shared" ca="1" si="14"/>
        <v>0</v>
      </c>
      <c r="H123" s="41"/>
      <c r="I123" s="41"/>
    </row>
    <row r="124" spans="1:9" x14ac:dyDescent="0.25">
      <c r="A124" t="s">
        <v>13</v>
      </c>
      <c r="B124">
        <v>2</v>
      </c>
      <c r="C124">
        <v>34.61</v>
      </c>
      <c r="E124" s="12"/>
      <c r="F124" t="e">
        <f t="shared" ca="1" si="19"/>
        <v>#DIV/0!</v>
      </c>
      <c r="G124" s="41">
        <f t="shared" ca="1" si="14"/>
        <v>0</v>
      </c>
      <c r="H124" s="41"/>
      <c r="I124" s="41"/>
    </row>
    <row r="125" spans="1:9" x14ac:dyDescent="0.25">
      <c r="A125" t="s">
        <v>13</v>
      </c>
      <c r="B125">
        <v>3</v>
      </c>
      <c r="C125">
        <v>34.4</v>
      </c>
      <c r="E125" s="12"/>
      <c r="F125" t="e">
        <f t="shared" ca="1" si="19"/>
        <v>#DIV/0!</v>
      </c>
      <c r="G125" s="41">
        <f t="shared" ca="1" si="14"/>
        <v>0</v>
      </c>
      <c r="H125" s="41"/>
      <c r="I125" s="41"/>
    </row>
    <row r="126" spans="1:9" x14ac:dyDescent="0.25">
      <c r="A126" t="s">
        <v>13</v>
      </c>
      <c r="B126">
        <v>4</v>
      </c>
      <c r="C126" t="s">
        <v>58</v>
      </c>
      <c r="E126" s="12"/>
      <c r="F126" t="e">
        <f t="shared" ca="1" si="19"/>
        <v>#DIV/0!</v>
      </c>
      <c r="G126" s="41">
        <f t="shared" ca="1" si="14"/>
        <v>0</v>
      </c>
      <c r="H126" s="41"/>
      <c r="I126" s="41"/>
    </row>
    <row r="127" spans="1:9" x14ac:dyDescent="0.25">
      <c r="A127" t="s">
        <v>13</v>
      </c>
      <c r="B127">
        <v>5</v>
      </c>
      <c r="C127" t="s">
        <v>58</v>
      </c>
      <c r="E127" s="12"/>
      <c r="F127" t="e">
        <f t="shared" ca="1" si="19"/>
        <v>#DIV/0!</v>
      </c>
      <c r="G127" s="41">
        <f t="shared" ca="1" si="14"/>
        <v>0</v>
      </c>
      <c r="H127" s="41"/>
      <c r="I127" s="41"/>
    </row>
    <row r="128" spans="1:9" x14ac:dyDescent="0.25">
      <c r="A128" t="s">
        <v>13</v>
      </c>
      <c r="B128">
        <v>6</v>
      </c>
      <c r="C128" t="s">
        <v>58</v>
      </c>
      <c r="E128" s="12"/>
      <c r="F128" t="e">
        <f t="shared" ca="1" si="19"/>
        <v>#DIV/0!</v>
      </c>
      <c r="G128" s="41">
        <f t="shared" ca="1" si="14"/>
        <v>0</v>
      </c>
      <c r="H128" s="41"/>
      <c r="I128" s="41"/>
    </row>
    <row r="129" spans="1:9" x14ac:dyDescent="0.25">
      <c r="A129" t="s">
        <v>13</v>
      </c>
      <c r="B129">
        <v>7</v>
      </c>
      <c r="C129">
        <v>29.37</v>
      </c>
      <c r="E129" s="12"/>
      <c r="F129" t="e">
        <f t="shared" ca="1" si="19"/>
        <v>#DIV/0!</v>
      </c>
      <c r="G129" s="41">
        <f t="shared" ca="1" si="14"/>
        <v>0</v>
      </c>
      <c r="H129" s="41"/>
      <c r="I129" s="41"/>
    </row>
    <row r="130" spans="1:9" x14ac:dyDescent="0.25">
      <c r="A130" t="s">
        <v>13</v>
      </c>
      <c r="B130">
        <v>8</v>
      </c>
      <c r="C130">
        <v>26.15</v>
      </c>
      <c r="E130" s="12"/>
      <c r="F130" t="e">
        <f ca="1">IF(AVERAGE(AF39:AH39)&lt;$M$22,AVERAGE(AF39:AH39),"NA")</f>
        <v>#DIV/0!</v>
      </c>
      <c r="G130" s="41">
        <f t="shared" ca="1" si="14"/>
        <v>0</v>
      </c>
      <c r="H130" s="41"/>
      <c r="I130" s="41"/>
    </row>
    <row r="131" spans="1:9" x14ac:dyDescent="0.25">
      <c r="A131" t="s">
        <v>13</v>
      </c>
      <c r="B131">
        <v>9</v>
      </c>
      <c r="C131">
        <v>22.64</v>
      </c>
    </row>
    <row r="132" spans="1:9" x14ac:dyDescent="0.25">
      <c r="A132" t="s">
        <v>13</v>
      </c>
      <c r="B132">
        <v>10</v>
      </c>
      <c r="C132" t="s">
        <v>58</v>
      </c>
    </row>
    <row r="133" spans="1:9" x14ac:dyDescent="0.25">
      <c r="A133" t="s">
        <v>13</v>
      </c>
      <c r="B133">
        <v>11</v>
      </c>
      <c r="C133" t="s">
        <v>58</v>
      </c>
    </row>
    <row r="134" spans="1:9" x14ac:dyDescent="0.25">
      <c r="A134" t="s">
        <v>13</v>
      </c>
      <c r="B134">
        <v>12</v>
      </c>
      <c r="C134" t="s">
        <v>58</v>
      </c>
    </row>
    <row r="135" spans="1:9" x14ac:dyDescent="0.25">
      <c r="A135" t="s">
        <v>13</v>
      </c>
      <c r="B135">
        <v>13</v>
      </c>
      <c r="C135">
        <v>30.78</v>
      </c>
    </row>
    <row r="136" spans="1:9" x14ac:dyDescent="0.25">
      <c r="A136" t="s">
        <v>13</v>
      </c>
      <c r="B136">
        <v>14</v>
      </c>
      <c r="C136">
        <v>31.24</v>
      </c>
    </row>
    <row r="137" spans="1:9" x14ac:dyDescent="0.25">
      <c r="A137" t="s">
        <v>13</v>
      </c>
      <c r="B137">
        <v>15</v>
      </c>
      <c r="C137">
        <v>31.53</v>
      </c>
    </row>
    <row r="138" spans="1:9" x14ac:dyDescent="0.25">
      <c r="A138" t="s">
        <v>13</v>
      </c>
      <c r="B138">
        <v>16</v>
      </c>
      <c r="C138">
        <v>24.04</v>
      </c>
    </row>
    <row r="139" spans="1:9" x14ac:dyDescent="0.25">
      <c r="A139" t="s">
        <v>13</v>
      </c>
      <c r="B139">
        <v>17</v>
      </c>
      <c r="C139">
        <v>22.19</v>
      </c>
    </row>
    <row r="140" spans="1:9" x14ac:dyDescent="0.25">
      <c r="A140" t="s">
        <v>13</v>
      </c>
      <c r="B140">
        <v>18</v>
      </c>
      <c r="C140">
        <v>20.170000000000002</v>
      </c>
    </row>
    <row r="141" spans="1:9" x14ac:dyDescent="0.25">
      <c r="A141" t="s">
        <v>13</v>
      </c>
      <c r="B141">
        <v>19</v>
      </c>
      <c r="C141">
        <v>17.989999999999998</v>
      </c>
    </row>
    <row r="142" spans="1:9" x14ac:dyDescent="0.25">
      <c r="A142" t="s">
        <v>13</v>
      </c>
      <c r="B142">
        <v>20</v>
      </c>
      <c r="C142">
        <v>16.27</v>
      </c>
    </row>
    <row r="143" spans="1:9" x14ac:dyDescent="0.25">
      <c r="A143" t="s">
        <v>13</v>
      </c>
      <c r="B143">
        <v>21</v>
      </c>
      <c r="C143">
        <v>15.77</v>
      </c>
    </row>
    <row r="144" spans="1:9" x14ac:dyDescent="0.25">
      <c r="A144" t="s">
        <v>13</v>
      </c>
      <c r="B144">
        <v>22</v>
      </c>
      <c r="C144" t="s">
        <v>58</v>
      </c>
    </row>
    <row r="145" spans="1:3" x14ac:dyDescent="0.25">
      <c r="A145" t="s">
        <v>13</v>
      </c>
      <c r="B145">
        <v>23</v>
      </c>
      <c r="C145" t="s">
        <v>58</v>
      </c>
    </row>
    <row r="146" spans="1:3" x14ac:dyDescent="0.25">
      <c r="A146" t="s">
        <v>13</v>
      </c>
      <c r="B146">
        <v>24</v>
      </c>
      <c r="C146" t="s">
        <v>58</v>
      </c>
    </row>
    <row r="147" spans="1:3" x14ac:dyDescent="0.25">
      <c r="A147" t="s">
        <v>15</v>
      </c>
      <c r="B147">
        <v>1</v>
      </c>
      <c r="C147" t="s">
        <v>58</v>
      </c>
    </row>
    <row r="148" spans="1:3" x14ac:dyDescent="0.25">
      <c r="A148" t="s">
        <v>15</v>
      </c>
      <c r="B148">
        <v>2</v>
      </c>
      <c r="C148" t="s">
        <v>58</v>
      </c>
    </row>
    <row r="149" spans="1:3" x14ac:dyDescent="0.25">
      <c r="A149" t="s">
        <v>15</v>
      </c>
      <c r="B149">
        <v>3</v>
      </c>
      <c r="C149" t="s">
        <v>58</v>
      </c>
    </row>
    <row r="150" spans="1:3" x14ac:dyDescent="0.25">
      <c r="A150" t="s">
        <v>15</v>
      </c>
      <c r="B150">
        <v>4</v>
      </c>
      <c r="C150">
        <v>28.21</v>
      </c>
    </row>
    <row r="151" spans="1:3" x14ac:dyDescent="0.25">
      <c r="A151" t="s">
        <v>15</v>
      </c>
      <c r="B151">
        <v>5</v>
      </c>
      <c r="C151">
        <v>25.12</v>
      </c>
    </row>
    <row r="152" spans="1:3" x14ac:dyDescent="0.25">
      <c r="A152" t="s">
        <v>15</v>
      </c>
      <c r="B152">
        <v>6</v>
      </c>
      <c r="C152">
        <v>22.03</v>
      </c>
    </row>
    <row r="153" spans="1:3" x14ac:dyDescent="0.25">
      <c r="A153" t="s">
        <v>15</v>
      </c>
      <c r="B153">
        <v>7</v>
      </c>
      <c r="C153">
        <v>33.590000000000003</v>
      </c>
    </row>
    <row r="154" spans="1:3" x14ac:dyDescent="0.25">
      <c r="A154" t="s">
        <v>15</v>
      </c>
      <c r="B154">
        <v>8</v>
      </c>
      <c r="C154">
        <v>30.4</v>
      </c>
    </row>
    <row r="155" spans="1:3" x14ac:dyDescent="0.25">
      <c r="A155" t="s">
        <v>15</v>
      </c>
      <c r="B155">
        <v>9</v>
      </c>
      <c r="C155">
        <v>26.82</v>
      </c>
    </row>
    <row r="156" spans="1:3" x14ac:dyDescent="0.25">
      <c r="A156" t="s">
        <v>15</v>
      </c>
      <c r="B156">
        <v>10</v>
      </c>
      <c r="C156">
        <v>22.14</v>
      </c>
    </row>
    <row r="157" spans="1:3" x14ac:dyDescent="0.25">
      <c r="A157" t="s">
        <v>15</v>
      </c>
      <c r="B157">
        <v>11</v>
      </c>
      <c r="C157" t="s">
        <v>58</v>
      </c>
    </row>
    <row r="158" spans="1:3" x14ac:dyDescent="0.25">
      <c r="A158" t="s">
        <v>15</v>
      </c>
      <c r="B158">
        <v>12</v>
      </c>
      <c r="C158" t="s">
        <v>58</v>
      </c>
    </row>
    <row r="159" spans="1:3" x14ac:dyDescent="0.25">
      <c r="A159" t="s">
        <v>15</v>
      </c>
      <c r="B159">
        <v>13</v>
      </c>
      <c r="C159">
        <v>31.99</v>
      </c>
    </row>
    <row r="160" spans="1:3" x14ac:dyDescent="0.25">
      <c r="A160" t="s">
        <v>15</v>
      </c>
      <c r="B160">
        <v>14</v>
      </c>
      <c r="C160">
        <v>32.51</v>
      </c>
    </row>
    <row r="161" spans="1:3" x14ac:dyDescent="0.25">
      <c r="A161" t="s">
        <v>15</v>
      </c>
      <c r="B161">
        <v>15</v>
      </c>
      <c r="C161">
        <v>35.090000000000003</v>
      </c>
    </row>
    <row r="162" spans="1:3" x14ac:dyDescent="0.25">
      <c r="A162" t="s">
        <v>15</v>
      </c>
      <c r="B162">
        <v>16</v>
      </c>
      <c r="C162">
        <v>18.7</v>
      </c>
    </row>
    <row r="163" spans="1:3" x14ac:dyDescent="0.25">
      <c r="A163" t="s">
        <v>15</v>
      </c>
      <c r="B163">
        <v>17</v>
      </c>
      <c r="C163">
        <v>17.07</v>
      </c>
    </row>
    <row r="164" spans="1:3" x14ac:dyDescent="0.25">
      <c r="A164" t="s">
        <v>15</v>
      </c>
      <c r="B164">
        <v>18</v>
      </c>
      <c r="C164">
        <v>15.62</v>
      </c>
    </row>
    <row r="165" spans="1:3" x14ac:dyDescent="0.25">
      <c r="A165" t="s">
        <v>15</v>
      </c>
      <c r="B165">
        <v>19</v>
      </c>
      <c r="C165">
        <v>17.02</v>
      </c>
    </row>
    <row r="166" spans="1:3" x14ac:dyDescent="0.25">
      <c r="A166" t="s">
        <v>15</v>
      </c>
      <c r="B166">
        <v>20</v>
      </c>
      <c r="C166">
        <v>15.57</v>
      </c>
    </row>
    <row r="167" spans="1:3" x14ac:dyDescent="0.25">
      <c r="A167" t="s">
        <v>15</v>
      </c>
      <c r="B167">
        <v>21</v>
      </c>
      <c r="C167">
        <v>15.34</v>
      </c>
    </row>
    <row r="168" spans="1:3" x14ac:dyDescent="0.25">
      <c r="A168" t="s">
        <v>15</v>
      </c>
      <c r="B168">
        <v>22</v>
      </c>
      <c r="C168" t="s">
        <v>58</v>
      </c>
    </row>
    <row r="169" spans="1:3" x14ac:dyDescent="0.25">
      <c r="A169" t="s">
        <v>15</v>
      </c>
      <c r="B169">
        <v>23</v>
      </c>
      <c r="C169" t="s">
        <v>58</v>
      </c>
    </row>
    <row r="170" spans="1:3" x14ac:dyDescent="0.25">
      <c r="A170" t="s">
        <v>15</v>
      </c>
      <c r="B170">
        <v>24</v>
      </c>
      <c r="C170" t="s">
        <v>58</v>
      </c>
    </row>
    <row r="171" spans="1:3" x14ac:dyDescent="0.25">
      <c r="A171" t="s">
        <v>17</v>
      </c>
      <c r="B171">
        <v>1</v>
      </c>
      <c r="C171" t="s">
        <v>58</v>
      </c>
    </row>
    <row r="172" spans="1:3" x14ac:dyDescent="0.25">
      <c r="A172" t="s">
        <v>17</v>
      </c>
      <c r="B172">
        <v>2</v>
      </c>
      <c r="C172" t="s">
        <v>58</v>
      </c>
    </row>
    <row r="173" spans="1:3" x14ac:dyDescent="0.25">
      <c r="A173" t="s">
        <v>17</v>
      </c>
      <c r="B173">
        <v>3</v>
      </c>
      <c r="C173" t="s">
        <v>58</v>
      </c>
    </row>
    <row r="174" spans="1:3" x14ac:dyDescent="0.25">
      <c r="A174" t="s">
        <v>17</v>
      </c>
      <c r="B174">
        <v>4</v>
      </c>
      <c r="C174">
        <v>33.119999999999997</v>
      </c>
    </row>
    <row r="175" spans="1:3" x14ac:dyDescent="0.25">
      <c r="A175" t="s">
        <v>17</v>
      </c>
      <c r="B175">
        <v>5</v>
      </c>
      <c r="C175">
        <v>30.89</v>
      </c>
    </row>
    <row r="176" spans="1:3" x14ac:dyDescent="0.25">
      <c r="A176" t="s">
        <v>17</v>
      </c>
      <c r="B176">
        <v>6</v>
      </c>
      <c r="C176">
        <v>27.36</v>
      </c>
    </row>
    <row r="177" spans="1:3" x14ac:dyDescent="0.25">
      <c r="A177" t="s">
        <v>17</v>
      </c>
      <c r="B177">
        <v>7</v>
      </c>
      <c r="C177">
        <v>33.97</v>
      </c>
    </row>
    <row r="178" spans="1:3" x14ac:dyDescent="0.25">
      <c r="A178" t="s">
        <v>17</v>
      </c>
      <c r="B178">
        <v>8</v>
      </c>
      <c r="C178">
        <v>32.4</v>
      </c>
    </row>
    <row r="179" spans="1:3" x14ac:dyDescent="0.25">
      <c r="A179" t="s">
        <v>17</v>
      </c>
      <c r="B179">
        <v>9</v>
      </c>
      <c r="C179">
        <v>28.47</v>
      </c>
    </row>
    <row r="180" spans="1:3" x14ac:dyDescent="0.25">
      <c r="A180" t="s">
        <v>17</v>
      </c>
      <c r="B180">
        <v>10</v>
      </c>
      <c r="C180" t="s">
        <v>58</v>
      </c>
    </row>
    <row r="181" spans="1:3" x14ac:dyDescent="0.25">
      <c r="A181" t="s">
        <v>17</v>
      </c>
      <c r="B181">
        <v>11</v>
      </c>
      <c r="C181" t="s">
        <v>58</v>
      </c>
    </row>
    <row r="182" spans="1:3" x14ac:dyDescent="0.25">
      <c r="A182" t="s">
        <v>17</v>
      </c>
      <c r="B182">
        <v>12</v>
      </c>
      <c r="C182" t="s">
        <v>58</v>
      </c>
    </row>
    <row r="183" spans="1:3" x14ac:dyDescent="0.25">
      <c r="A183" t="s">
        <v>17</v>
      </c>
      <c r="B183">
        <v>13</v>
      </c>
      <c r="C183">
        <v>32.299999999999997</v>
      </c>
    </row>
    <row r="184" spans="1:3" x14ac:dyDescent="0.25">
      <c r="A184" t="s">
        <v>17</v>
      </c>
      <c r="B184">
        <v>14</v>
      </c>
      <c r="C184">
        <v>32.630000000000003</v>
      </c>
    </row>
    <row r="185" spans="1:3" x14ac:dyDescent="0.25">
      <c r="A185" t="s">
        <v>17</v>
      </c>
      <c r="B185">
        <v>15</v>
      </c>
      <c r="C185">
        <v>34.07</v>
      </c>
    </row>
    <row r="186" spans="1:3" x14ac:dyDescent="0.25">
      <c r="A186" t="s">
        <v>17</v>
      </c>
      <c r="B186">
        <v>16</v>
      </c>
      <c r="C186">
        <v>19.3</v>
      </c>
    </row>
    <row r="187" spans="1:3" x14ac:dyDescent="0.25">
      <c r="A187" t="s">
        <v>17</v>
      </c>
      <c r="B187">
        <v>17</v>
      </c>
      <c r="C187">
        <v>16.32</v>
      </c>
    </row>
    <row r="188" spans="1:3" x14ac:dyDescent="0.25">
      <c r="A188" t="s">
        <v>17</v>
      </c>
      <c r="B188">
        <v>18</v>
      </c>
      <c r="C188">
        <v>15.5</v>
      </c>
    </row>
    <row r="189" spans="1:3" x14ac:dyDescent="0.25">
      <c r="A189" t="s">
        <v>17</v>
      </c>
      <c r="B189">
        <v>19</v>
      </c>
      <c r="C189">
        <v>18.579999999999998</v>
      </c>
    </row>
    <row r="190" spans="1:3" x14ac:dyDescent="0.25">
      <c r="A190" t="s">
        <v>17</v>
      </c>
      <c r="B190">
        <v>20</v>
      </c>
      <c r="C190">
        <v>17.399999999999999</v>
      </c>
    </row>
    <row r="191" spans="1:3" x14ac:dyDescent="0.25">
      <c r="A191" t="s">
        <v>17</v>
      </c>
      <c r="B191">
        <v>21</v>
      </c>
      <c r="C191">
        <v>17.11</v>
      </c>
    </row>
    <row r="192" spans="1:3" x14ac:dyDescent="0.25">
      <c r="A192" t="s">
        <v>17</v>
      </c>
      <c r="B192">
        <v>22</v>
      </c>
      <c r="C192" t="s">
        <v>58</v>
      </c>
    </row>
    <row r="193" spans="1:3" x14ac:dyDescent="0.25">
      <c r="A193" t="s">
        <v>17</v>
      </c>
      <c r="B193">
        <v>23</v>
      </c>
      <c r="C193" t="s">
        <v>58</v>
      </c>
    </row>
    <row r="194" spans="1:3" x14ac:dyDescent="0.25">
      <c r="A194" t="s">
        <v>17</v>
      </c>
      <c r="B194">
        <v>24</v>
      </c>
      <c r="C194" t="s">
        <v>58</v>
      </c>
    </row>
    <row r="195" spans="1:3" x14ac:dyDescent="0.25">
      <c r="A195" t="s">
        <v>19</v>
      </c>
      <c r="B195">
        <v>1</v>
      </c>
      <c r="C195" t="s">
        <v>58</v>
      </c>
    </row>
    <row r="196" spans="1:3" x14ac:dyDescent="0.25">
      <c r="A196" t="s">
        <v>19</v>
      </c>
      <c r="B196">
        <v>2</v>
      </c>
      <c r="C196" t="s">
        <v>58</v>
      </c>
    </row>
    <row r="197" spans="1:3" x14ac:dyDescent="0.25">
      <c r="A197" t="s">
        <v>19</v>
      </c>
      <c r="B197">
        <v>3</v>
      </c>
      <c r="C197" t="s">
        <v>58</v>
      </c>
    </row>
    <row r="198" spans="1:3" x14ac:dyDescent="0.25">
      <c r="A198" t="s">
        <v>19</v>
      </c>
      <c r="B198">
        <v>4</v>
      </c>
      <c r="C198">
        <v>31.69</v>
      </c>
    </row>
    <row r="199" spans="1:3" x14ac:dyDescent="0.25">
      <c r="A199" t="s">
        <v>19</v>
      </c>
      <c r="B199">
        <v>5</v>
      </c>
      <c r="C199">
        <v>32</v>
      </c>
    </row>
    <row r="200" spans="1:3" x14ac:dyDescent="0.25">
      <c r="A200" t="s">
        <v>19</v>
      </c>
      <c r="B200">
        <v>6</v>
      </c>
      <c r="C200">
        <v>26.62</v>
      </c>
    </row>
    <row r="201" spans="1:3" x14ac:dyDescent="0.25">
      <c r="A201" t="s">
        <v>19</v>
      </c>
      <c r="B201">
        <v>7</v>
      </c>
      <c r="C201">
        <v>31.36</v>
      </c>
    </row>
    <row r="202" spans="1:3" x14ac:dyDescent="0.25">
      <c r="A202" t="s">
        <v>19</v>
      </c>
      <c r="B202">
        <v>8</v>
      </c>
      <c r="C202">
        <v>30.19</v>
      </c>
    </row>
    <row r="203" spans="1:3" x14ac:dyDescent="0.25">
      <c r="A203" t="s">
        <v>19</v>
      </c>
      <c r="B203">
        <v>9</v>
      </c>
      <c r="C203">
        <v>27.76</v>
      </c>
    </row>
    <row r="204" spans="1:3" x14ac:dyDescent="0.25">
      <c r="A204" t="s">
        <v>19</v>
      </c>
      <c r="B204">
        <v>10</v>
      </c>
      <c r="C204" t="s">
        <v>58</v>
      </c>
    </row>
    <row r="205" spans="1:3" x14ac:dyDescent="0.25">
      <c r="A205" t="s">
        <v>19</v>
      </c>
      <c r="B205">
        <v>11</v>
      </c>
      <c r="C205" t="s">
        <v>58</v>
      </c>
    </row>
    <row r="206" spans="1:3" x14ac:dyDescent="0.25">
      <c r="A206" t="s">
        <v>19</v>
      </c>
      <c r="B206">
        <v>12</v>
      </c>
      <c r="C206" t="s">
        <v>58</v>
      </c>
    </row>
    <row r="207" spans="1:3" x14ac:dyDescent="0.25">
      <c r="A207" t="s">
        <v>19</v>
      </c>
      <c r="B207">
        <v>13</v>
      </c>
      <c r="C207">
        <v>21.13</v>
      </c>
    </row>
    <row r="208" spans="1:3" x14ac:dyDescent="0.25">
      <c r="A208" t="s">
        <v>19</v>
      </c>
      <c r="B208">
        <v>14</v>
      </c>
      <c r="C208">
        <v>19.399999999999999</v>
      </c>
    </row>
    <row r="209" spans="1:3" x14ac:dyDescent="0.25">
      <c r="A209" t="s">
        <v>19</v>
      </c>
      <c r="B209">
        <v>15</v>
      </c>
      <c r="C209">
        <v>17.75</v>
      </c>
    </row>
    <row r="210" spans="1:3" x14ac:dyDescent="0.25">
      <c r="A210" t="s">
        <v>19</v>
      </c>
      <c r="B210">
        <v>16</v>
      </c>
      <c r="C210">
        <v>17.170000000000002</v>
      </c>
    </row>
    <row r="211" spans="1:3" x14ac:dyDescent="0.25">
      <c r="A211" t="s">
        <v>19</v>
      </c>
      <c r="B211">
        <v>17</v>
      </c>
      <c r="C211">
        <v>16.420000000000002</v>
      </c>
    </row>
    <row r="212" spans="1:3" x14ac:dyDescent="0.25">
      <c r="A212" t="s">
        <v>19</v>
      </c>
      <c r="B212">
        <v>18</v>
      </c>
      <c r="C212">
        <v>16.32</v>
      </c>
    </row>
    <row r="213" spans="1:3" x14ac:dyDescent="0.25">
      <c r="A213" t="s">
        <v>19</v>
      </c>
      <c r="B213">
        <v>19</v>
      </c>
      <c r="C213">
        <v>18.190000000000001</v>
      </c>
    </row>
    <row r="214" spans="1:3" x14ac:dyDescent="0.25">
      <c r="A214" t="s">
        <v>19</v>
      </c>
      <c r="B214">
        <v>20</v>
      </c>
      <c r="C214">
        <v>16.37</v>
      </c>
    </row>
    <row r="215" spans="1:3" x14ac:dyDescent="0.25">
      <c r="A215" t="s">
        <v>19</v>
      </c>
      <c r="B215">
        <v>21</v>
      </c>
      <c r="C215">
        <v>16.39</v>
      </c>
    </row>
    <row r="216" spans="1:3" x14ac:dyDescent="0.25">
      <c r="A216" t="s">
        <v>19</v>
      </c>
      <c r="B216">
        <v>22</v>
      </c>
      <c r="C216" t="s">
        <v>58</v>
      </c>
    </row>
    <row r="217" spans="1:3" x14ac:dyDescent="0.25">
      <c r="A217" t="s">
        <v>19</v>
      </c>
      <c r="B217">
        <v>23</v>
      </c>
      <c r="C217" t="s">
        <v>58</v>
      </c>
    </row>
    <row r="218" spans="1:3" x14ac:dyDescent="0.25">
      <c r="A218" t="s">
        <v>19</v>
      </c>
      <c r="B218">
        <v>24</v>
      </c>
      <c r="C218" t="s">
        <v>58</v>
      </c>
    </row>
    <row r="219" spans="1:3" x14ac:dyDescent="0.25">
      <c r="A219" t="s">
        <v>20</v>
      </c>
      <c r="B219">
        <v>1</v>
      </c>
      <c r="C219">
        <v>33.44</v>
      </c>
    </row>
    <row r="220" spans="1:3" x14ac:dyDescent="0.25">
      <c r="A220" t="s">
        <v>20</v>
      </c>
      <c r="B220">
        <v>2</v>
      </c>
      <c r="C220">
        <v>32.29</v>
      </c>
    </row>
    <row r="221" spans="1:3" x14ac:dyDescent="0.25">
      <c r="A221" t="s">
        <v>20</v>
      </c>
      <c r="B221">
        <v>3</v>
      </c>
      <c r="C221">
        <v>29.27</v>
      </c>
    </row>
    <row r="222" spans="1:3" x14ac:dyDescent="0.25">
      <c r="A222" t="s">
        <v>20</v>
      </c>
      <c r="B222">
        <v>4</v>
      </c>
      <c r="C222" t="s">
        <v>58</v>
      </c>
    </row>
    <row r="223" spans="1:3" x14ac:dyDescent="0.25">
      <c r="A223" t="s">
        <v>20</v>
      </c>
      <c r="B223">
        <v>5</v>
      </c>
      <c r="C223" t="s">
        <v>58</v>
      </c>
    </row>
    <row r="224" spans="1:3" x14ac:dyDescent="0.25">
      <c r="A224" t="s">
        <v>20</v>
      </c>
      <c r="B224">
        <v>6</v>
      </c>
      <c r="C224">
        <v>30</v>
      </c>
    </row>
    <row r="225" spans="1:3" x14ac:dyDescent="0.25">
      <c r="A225" t="s">
        <v>20</v>
      </c>
      <c r="B225">
        <v>7</v>
      </c>
      <c r="C225">
        <v>32.729999999999997</v>
      </c>
    </row>
    <row r="226" spans="1:3" x14ac:dyDescent="0.25">
      <c r="A226" t="s">
        <v>20</v>
      </c>
      <c r="B226">
        <v>8</v>
      </c>
      <c r="C226">
        <v>30.42</v>
      </c>
    </row>
    <row r="227" spans="1:3" x14ac:dyDescent="0.25">
      <c r="A227" t="s">
        <v>20</v>
      </c>
      <c r="B227">
        <v>9</v>
      </c>
      <c r="C227">
        <v>26.79</v>
      </c>
    </row>
    <row r="228" spans="1:3" x14ac:dyDescent="0.25">
      <c r="A228" t="s">
        <v>20</v>
      </c>
      <c r="B228">
        <v>10</v>
      </c>
      <c r="C228" t="s">
        <v>58</v>
      </c>
    </row>
    <row r="229" spans="1:3" x14ac:dyDescent="0.25">
      <c r="A229" t="s">
        <v>20</v>
      </c>
      <c r="B229">
        <v>11</v>
      </c>
      <c r="C229" t="s">
        <v>58</v>
      </c>
    </row>
    <row r="230" spans="1:3" x14ac:dyDescent="0.25">
      <c r="A230" t="s">
        <v>20</v>
      </c>
      <c r="B230">
        <v>12</v>
      </c>
      <c r="C230" t="s">
        <v>58</v>
      </c>
    </row>
    <row r="231" spans="1:3" x14ac:dyDescent="0.25">
      <c r="A231" t="s">
        <v>20</v>
      </c>
      <c r="B231">
        <v>13</v>
      </c>
      <c r="C231">
        <v>21.09</v>
      </c>
    </row>
    <row r="232" spans="1:3" x14ac:dyDescent="0.25">
      <c r="A232" t="s">
        <v>20</v>
      </c>
      <c r="B232">
        <v>14</v>
      </c>
      <c r="C232">
        <v>18.66</v>
      </c>
    </row>
    <row r="233" spans="1:3" x14ac:dyDescent="0.25">
      <c r="A233" t="s">
        <v>20</v>
      </c>
      <c r="B233">
        <v>15</v>
      </c>
      <c r="C233">
        <v>17.61</v>
      </c>
    </row>
    <row r="234" spans="1:3" x14ac:dyDescent="0.25">
      <c r="A234" t="s">
        <v>20</v>
      </c>
      <c r="B234">
        <v>16</v>
      </c>
      <c r="C234">
        <v>18.399999999999999</v>
      </c>
    </row>
    <row r="235" spans="1:3" x14ac:dyDescent="0.25">
      <c r="A235" t="s">
        <v>20</v>
      </c>
      <c r="B235">
        <v>17</v>
      </c>
      <c r="C235">
        <v>17.27</v>
      </c>
    </row>
    <row r="236" spans="1:3" x14ac:dyDescent="0.25">
      <c r="A236" t="s">
        <v>20</v>
      </c>
      <c r="B236">
        <v>18</v>
      </c>
      <c r="C236">
        <v>16.64</v>
      </c>
    </row>
    <row r="237" spans="1:3" x14ac:dyDescent="0.25">
      <c r="A237" t="s">
        <v>20</v>
      </c>
      <c r="B237">
        <v>19</v>
      </c>
      <c r="C237">
        <v>17.07</v>
      </c>
    </row>
    <row r="238" spans="1:3" x14ac:dyDescent="0.25">
      <c r="A238" t="s">
        <v>20</v>
      </c>
      <c r="B238">
        <v>20</v>
      </c>
      <c r="C238">
        <v>15.08</v>
      </c>
    </row>
    <row r="239" spans="1:3" x14ac:dyDescent="0.25">
      <c r="A239" t="s">
        <v>20</v>
      </c>
      <c r="B239">
        <v>21</v>
      </c>
      <c r="C239">
        <v>14.57</v>
      </c>
    </row>
    <row r="240" spans="1:3" x14ac:dyDescent="0.25">
      <c r="A240" t="s">
        <v>20</v>
      </c>
      <c r="B240">
        <v>22</v>
      </c>
      <c r="C240" t="s">
        <v>58</v>
      </c>
    </row>
    <row r="241" spans="1:3" x14ac:dyDescent="0.25">
      <c r="A241" t="s">
        <v>20</v>
      </c>
      <c r="B241">
        <v>23</v>
      </c>
      <c r="C241" t="s">
        <v>58</v>
      </c>
    </row>
    <row r="242" spans="1:3" x14ac:dyDescent="0.25">
      <c r="A242" t="s">
        <v>20</v>
      </c>
      <c r="B242">
        <v>24</v>
      </c>
      <c r="C242" t="s">
        <v>58</v>
      </c>
    </row>
    <row r="243" spans="1:3" x14ac:dyDescent="0.25">
      <c r="A243" t="s">
        <v>21</v>
      </c>
      <c r="B243">
        <v>1</v>
      </c>
      <c r="C243" t="s">
        <v>58</v>
      </c>
    </row>
    <row r="244" spans="1:3" x14ac:dyDescent="0.25">
      <c r="A244" t="s">
        <v>21</v>
      </c>
      <c r="B244">
        <v>2</v>
      </c>
      <c r="C244" t="s">
        <v>58</v>
      </c>
    </row>
    <row r="245" spans="1:3" x14ac:dyDescent="0.25">
      <c r="A245" t="s">
        <v>21</v>
      </c>
      <c r="B245">
        <v>3</v>
      </c>
      <c r="C245">
        <v>35.54</v>
      </c>
    </row>
    <row r="246" spans="1:3" x14ac:dyDescent="0.25">
      <c r="A246" t="s">
        <v>21</v>
      </c>
      <c r="B246">
        <v>4</v>
      </c>
      <c r="C246" t="s">
        <v>58</v>
      </c>
    </row>
    <row r="247" spans="1:3" x14ac:dyDescent="0.25">
      <c r="A247" t="s">
        <v>21</v>
      </c>
      <c r="B247">
        <v>5</v>
      </c>
      <c r="C247" t="s">
        <v>58</v>
      </c>
    </row>
    <row r="248" spans="1:3" x14ac:dyDescent="0.25">
      <c r="A248" t="s">
        <v>21</v>
      </c>
      <c r="B248">
        <v>6</v>
      </c>
      <c r="C248">
        <v>34.18</v>
      </c>
    </row>
    <row r="249" spans="1:3" x14ac:dyDescent="0.25">
      <c r="A249" t="s">
        <v>21</v>
      </c>
      <c r="B249">
        <v>7</v>
      </c>
      <c r="C249" t="s">
        <v>58</v>
      </c>
    </row>
    <row r="250" spans="1:3" x14ac:dyDescent="0.25">
      <c r="A250" t="s">
        <v>21</v>
      </c>
      <c r="B250">
        <v>8</v>
      </c>
      <c r="C250">
        <v>37.86</v>
      </c>
    </row>
    <row r="251" spans="1:3" x14ac:dyDescent="0.25">
      <c r="A251" t="s">
        <v>21</v>
      </c>
      <c r="B251">
        <v>9</v>
      </c>
      <c r="C251">
        <v>34.020000000000003</v>
      </c>
    </row>
    <row r="252" spans="1:3" x14ac:dyDescent="0.25">
      <c r="A252" t="s">
        <v>21</v>
      </c>
      <c r="B252">
        <v>10</v>
      </c>
      <c r="C252" t="s">
        <v>58</v>
      </c>
    </row>
    <row r="253" spans="1:3" x14ac:dyDescent="0.25">
      <c r="A253" t="s">
        <v>21</v>
      </c>
      <c r="B253">
        <v>11</v>
      </c>
      <c r="C253" t="s">
        <v>58</v>
      </c>
    </row>
    <row r="254" spans="1:3" x14ac:dyDescent="0.25">
      <c r="A254" t="s">
        <v>21</v>
      </c>
      <c r="B254">
        <v>12</v>
      </c>
      <c r="C254" t="s">
        <v>58</v>
      </c>
    </row>
    <row r="255" spans="1:3" x14ac:dyDescent="0.25">
      <c r="A255" t="s">
        <v>21</v>
      </c>
      <c r="B255">
        <v>13</v>
      </c>
      <c r="C255">
        <v>24.65</v>
      </c>
    </row>
    <row r="256" spans="1:3" x14ac:dyDescent="0.25">
      <c r="A256" t="s">
        <v>21</v>
      </c>
      <c r="B256">
        <v>14</v>
      </c>
      <c r="C256">
        <v>21.67</v>
      </c>
    </row>
    <row r="257" spans="1:3" x14ac:dyDescent="0.25">
      <c r="A257" t="s">
        <v>21</v>
      </c>
      <c r="B257">
        <v>15</v>
      </c>
      <c r="C257">
        <v>21.07</v>
      </c>
    </row>
    <row r="258" spans="1:3" x14ac:dyDescent="0.25">
      <c r="A258" t="s">
        <v>21</v>
      </c>
      <c r="B258">
        <v>16</v>
      </c>
      <c r="C258">
        <v>20.68</v>
      </c>
    </row>
    <row r="259" spans="1:3" x14ac:dyDescent="0.25">
      <c r="A259" t="s">
        <v>21</v>
      </c>
      <c r="B259">
        <v>17</v>
      </c>
      <c r="C259">
        <v>18.91</v>
      </c>
    </row>
    <row r="260" spans="1:3" x14ac:dyDescent="0.25">
      <c r="A260" t="s">
        <v>21</v>
      </c>
      <c r="B260">
        <v>18</v>
      </c>
      <c r="C260">
        <v>18.7</v>
      </c>
    </row>
    <row r="261" spans="1:3" x14ac:dyDescent="0.25">
      <c r="A261" t="s">
        <v>21</v>
      </c>
      <c r="B261">
        <v>19</v>
      </c>
      <c r="C261">
        <v>21.72</v>
      </c>
    </row>
    <row r="262" spans="1:3" x14ac:dyDescent="0.25">
      <c r="A262" t="s">
        <v>21</v>
      </c>
      <c r="B262">
        <v>20</v>
      </c>
      <c r="C262">
        <v>19.440000000000001</v>
      </c>
    </row>
    <row r="263" spans="1:3" x14ac:dyDescent="0.25">
      <c r="A263" t="s">
        <v>21</v>
      </c>
      <c r="B263">
        <v>21</v>
      </c>
      <c r="C263">
        <v>19.149999999999999</v>
      </c>
    </row>
    <row r="264" spans="1:3" x14ac:dyDescent="0.25">
      <c r="A264" t="s">
        <v>21</v>
      </c>
      <c r="B264">
        <v>22</v>
      </c>
      <c r="C264" t="s">
        <v>58</v>
      </c>
    </row>
    <row r="265" spans="1:3" x14ac:dyDescent="0.25">
      <c r="A265" t="s">
        <v>21</v>
      </c>
      <c r="B265">
        <v>23</v>
      </c>
      <c r="C265" t="s">
        <v>58</v>
      </c>
    </row>
    <row r="266" spans="1:3" x14ac:dyDescent="0.25">
      <c r="A266" t="s">
        <v>21</v>
      </c>
      <c r="B266">
        <v>24</v>
      </c>
      <c r="C266" t="s">
        <v>58</v>
      </c>
    </row>
    <row r="267" spans="1:3" x14ac:dyDescent="0.25">
      <c r="A267" t="s">
        <v>22</v>
      </c>
      <c r="B267">
        <v>1</v>
      </c>
      <c r="C267">
        <v>33.409999999999997</v>
      </c>
    </row>
    <row r="268" spans="1:3" x14ac:dyDescent="0.25">
      <c r="A268" t="s">
        <v>22</v>
      </c>
      <c r="B268">
        <v>2</v>
      </c>
      <c r="C268">
        <v>30.96</v>
      </c>
    </row>
    <row r="269" spans="1:3" x14ac:dyDescent="0.25">
      <c r="A269" t="s">
        <v>22</v>
      </c>
      <c r="B269">
        <v>3</v>
      </c>
      <c r="C269">
        <v>26.5</v>
      </c>
    </row>
    <row r="270" spans="1:3" x14ac:dyDescent="0.25">
      <c r="A270" t="s">
        <v>22</v>
      </c>
      <c r="B270">
        <v>4</v>
      </c>
      <c r="C270" t="s">
        <v>58</v>
      </c>
    </row>
    <row r="271" spans="1:3" x14ac:dyDescent="0.25">
      <c r="A271" t="s">
        <v>22</v>
      </c>
      <c r="B271">
        <v>5</v>
      </c>
      <c r="C271">
        <v>36.15</v>
      </c>
    </row>
    <row r="272" spans="1:3" x14ac:dyDescent="0.25">
      <c r="A272" t="s">
        <v>22</v>
      </c>
      <c r="B272">
        <v>6</v>
      </c>
      <c r="C272">
        <v>34.979999999999997</v>
      </c>
    </row>
    <row r="273" spans="1:3" x14ac:dyDescent="0.25">
      <c r="A273" t="s">
        <v>22</v>
      </c>
      <c r="B273">
        <v>7</v>
      </c>
      <c r="C273">
        <v>33.799999999999997</v>
      </c>
    </row>
    <row r="274" spans="1:3" x14ac:dyDescent="0.25">
      <c r="A274" t="s">
        <v>22</v>
      </c>
      <c r="B274">
        <v>8</v>
      </c>
      <c r="C274">
        <v>31.28</v>
      </c>
    </row>
    <row r="275" spans="1:3" x14ac:dyDescent="0.25">
      <c r="A275" t="s">
        <v>22</v>
      </c>
      <c r="B275">
        <v>9</v>
      </c>
      <c r="C275">
        <v>27.35</v>
      </c>
    </row>
    <row r="276" spans="1:3" x14ac:dyDescent="0.25">
      <c r="A276" t="s">
        <v>22</v>
      </c>
      <c r="B276">
        <v>10</v>
      </c>
      <c r="C276" t="s">
        <v>58</v>
      </c>
    </row>
    <row r="277" spans="1:3" x14ac:dyDescent="0.25">
      <c r="A277" t="s">
        <v>22</v>
      </c>
      <c r="B277">
        <v>11</v>
      </c>
      <c r="C277" t="s">
        <v>58</v>
      </c>
    </row>
    <row r="278" spans="1:3" x14ac:dyDescent="0.25">
      <c r="A278" t="s">
        <v>22</v>
      </c>
      <c r="B278">
        <v>12</v>
      </c>
      <c r="C278" t="s">
        <v>58</v>
      </c>
    </row>
    <row r="279" spans="1:3" x14ac:dyDescent="0.25">
      <c r="A279" t="s">
        <v>22</v>
      </c>
      <c r="B279">
        <v>13</v>
      </c>
      <c r="C279">
        <v>21.11</v>
      </c>
    </row>
    <row r="280" spans="1:3" x14ac:dyDescent="0.25">
      <c r="A280" t="s">
        <v>22</v>
      </c>
      <c r="B280">
        <v>14</v>
      </c>
      <c r="C280">
        <v>18.09</v>
      </c>
    </row>
    <row r="281" spans="1:3" x14ac:dyDescent="0.25">
      <c r="A281" t="s">
        <v>22</v>
      </c>
      <c r="B281">
        <v>15</v>
      </c>
      <c r="C281">
        <v>17.809999999999999</v>
      </c>
    </row>
    <row r="282" spans="1:3" x14ac:dyDescent="0.25">
      <c r="A282" t="s">
        <v>22</v>
      </c>
      <c r="B282">
        <v>16</v>
      </c>
      <c r="C282">
        <v>19.78</v>
      </c>
    </row>
    <row r="283" spans="1:3" x14ac:dyDescent="0.25">
      <c r="A283" t="s">
        <v>22</v>
      </c>
      <c r="B283">
        <v>17</v>
      </c>
      <c r="C283">
        <v>17.600000000000001</v>
      </c>
    </row>
    <row r="284" spans="1:3" x14ac:dyDescent="0.25">
      <c r="A284" t="s">
        <v>22</v>
      </c>
      <c r="B284">
        <v>18</v>
      </c>
      <c r="C284">
        <v>16.829999999999998</v>
      </c>
    </row>
    <row r="285" spans="1:3" x14ac:dyDescent="0.25">
      <c r="A285" t="s">
        <v>22</v>
      </c>
      <c r="B285">
        <v>19</v>
      </c>
      <c r="C285">
        <v>19.079999999999998</v>
      </c>
    </row>
    <row r="286" spans="1:3" x14ac:dyDescent="0.25">
      <c r="A286" t="s">
        <v>22</v>
      </c>
      <c r="B286">
        <v>20</v>
      </c>
      <c r="C286">
        <v>16.760000000000002</v>
      </c>
    </row>
    <row r="287" spans="1:3" x14ac:dyDescent="0.25">
      <c r="A287" t="s">
        <v>22</v>
      </c>
      <c r="B287">
        <v>21</v>
      </c>
      <c r="C287">
        <v>15.44</v>
      </c>
    </row>
    <row r="288" spans="1:3" x14ac:dyDescent="0.25">
      <c r="A288" t="s">
        <v>22</v>
      </c>
      <c r="B288">
        <v>22</v>
      </c>
      <c r="C288" t="s">
        <v>58</v>
      </c>
    </row>
    <row r="289" spans="1:3" x14ac:dyDescent="0.25">
      <c r="A289" t="s">
        <v>22</v>
      </c>
      <c r="B289">
        <v>23</v>
      </c>
      <c r="C289" t="s">
        <v>58</v>
      </c>
    </row>
    <row r="290" spans="1:3" x14ac:dyDescent="0.25">
      <c r="A290" t="s">
        <v>22</v>
      </c>
      <c r="B290">
        <v>24</v>
      </c>
      <c r="C290" t="s">
        <v>58</v>
      </c>
    </row>
    <row r="291" spans="1:3" x14ac:dyDescent="0.25">
      <c r="A291" t="s">
        <v>23</v>
      </c>
      <c r="B291">
        <v>1</v>
      </c>
      <c r="C291" t="s">
        <v>58</v>
      </c>
    </row>
    <row r="292" spans="1:3" x14ac:dyDescent="0.25">
      <c r="A292" t="s">
        <v>23</v>
      </c>
      <c r="B292">
        <v>2</v>
      </c>
      <c r="C292" t="s">
        <v>58</v>
      </c>
    </row>
    <row r="293" spans="1:3" x14ac:dyDescent="0.25">
      <c r="A293" t="s">
        <v>23</v>
      </c>
      <c r="B293">
        <v>3</v>
      </c>
      <c r="C293" t="s">
        <v>58</v>
      </c>
    </row>
    <row r="294" spans="1:3" x14ac:dyDescent="0.25">
      <c r="A294" t="s">
        <v>23</v>
      </c>
      <c r="B294">
        <v>4</v>
      </c>
      <c r="C294">
        <v>34.590000000000003</v>
      </c>
    </row>
    <row r="295" spans="1:3" x14ac:dyDescent="0.25">
      <c r="A295" t="s">
        <v>23</v>
      </c>
      <c r="B295">
        <v>5</v>
      </c>
      <c r="C295">
        <v>33.11</v>
      </c>
    </row>
    <row r="296" spans="1:3" x14ac:dyDescent="0.25">
      <c r="A296" t="s">
        <v>23</v>
      </c>
      <c r="B296">
        <v>6</v>
      </c>
      <c r="C296">
        <v>28.43</v>
      </c>
    </row>
    <row r="297" spans="1:3" x14ac:dyDescent="0.25">
      <c r="A297" t="s">
        <v>23</v>
      </c>
      <c r="B297">
        <v>7</v>
      </c>
      <c r="C297">
        <v>30.56</v>
      </c>
    </row>
    <row r="298" spans="1:3" x14ac:dyDescent="0.25">
      <c r="A298" t="s">
        <v>23</v>
      </c>
      <c r="B298">
        <v>8</v>
      </c>
      <c r="C298">
        <v>28.82</v>
      </c>
    </row>
    <row r="299" spans="1:3" x14ac:dyDescent="0.25">
      <c r="A299" t="s">
        <v>23</v>
      </c>
      <c r="B299">
        <v>9</v>
      </c>
      <c r="C299">
        <v>25.16</v>
      </c>
    </row>
    <row r="300" spans="1:3" x14ac:dyDescent="0.25">
      <c r="A300" t="s">
        <v>23</v>
      </c>
      <c r="B300">
        <v>10</v>
      </c>
      <c r="C300" t="s">
        <v>58</v>
      </c>
    </row>
    <row r="301" spans="1:3" x14ac:dyDescent="0.25">
      <c r="A301" t="s">
        <v>23</v>
      </c>
      <c r="B301">
        <v>11</v>
      </c>
      <c r="C301" t="s">
        <v>58</v>
      </c>
    </row>
    <row r="302" spans="1:3" x14ac:dyDescent="0.25">
      <c r="A302" t="s">
        <v>23</v>
      </c>
      <c r="B302">
        <v>12</v>
      </c>
      <c r="C302" t="s">
        <v>58</v>
      </c>
    </row>
    <row r="303" spans="1:3" x14ac:dyDescent="0.25">
      <c r="A303" t="s">
        <v>23</v>
      </c>
      <c r="B303">
        <v>13</v>
      </c>
      <c r="C303">
        <v>21.11</v>
      </c>
    </row>
    <row r="304" spans="1:3" x14ac:dyDescent="0.25">
      <c r="A304" t="s">
        <v>23</v>
      </c>
      <c r="B304">
        <v>14</v>
      </c>
      <c r="C304">
        <v>18.5</v>
      </c>
    </row>
    <row r="305" spans="1:3" x14ac:dyDescent="0.25">
      <c r="A305" t="s">
        <v>23</v>
      </c>
      <c r="B305">
        <v>15</v>
      </c>
      <c r="C305">
        <v>17.41</v>
      </c>
    </row>
    <row r="306" spans="1:3" x14ac:dyDescent="0.25">
      <c r="A306" t="s">
        <v>23</v>
      </c>
      <c r="B306">
        <v>16</v>
      </c>
      <c r="C306">
        <v>19.3</v>
      </c>
    </row>
    <row r="307" spans="1:3" x14ac:dyDescent="0.25">
      <c r="A307" t="s">
        <v>23</v>
      </c>
      <c r="B307">
        <v>17</v>
      </c>
      <c r="C307">
        <v>16.5</v>
      </c>
    </row>
    <row r="308" spans="1:3" x14ac:dyDescent="0.25">
      <c r="A308" t="s">
        <v>23</v>
      </c>
      <c r="B308">
        <v>18</v>
      </c>
      <c r="C308">
        <v>15.93</v>
      </c>
    </row>
    <row r="309" spans="1:3" x14ac:dyDescent="0.25">
      <c r="A309" t="s">
        <v>23</v>
      </c>
      <c r="B309">
        <v>19</v>
      </c>
      <c r="C309">
        <v>18.66</v>
      </c>
    </row>
    <row r="310" spans="1:3" x14ac:dyDescent="0.25">
      <c r="A310" t="s">
        <v>23</v>
      </c>
      <c r="B310">
        <v>20</v>
      </c>
      <c r="C310">
        <v>15.58</v>
      </c>
    </row>
    <row r="311" spans="1:3" x14ac:dyDescent="0.25">
      <c r="A311" t="s">
        <v>23</v>
      </c>
      <c r="B311">
        <v>21</v>
      </c>
      <c r="C311">
        <v>14.33</v>
      </c>
    </row>
    <row r="312" spans="1:3" x14ac:dyDescent="0.25">
      <c r="A312" t="s">
        <v>23</v>
      </c>
      <c r="B312">
        <v>22</v>
      </c>
      <c r="C312" t="s">
        <v>58</v>
      </c>
    </row>
    <row r="313" spans="1:3" x14ac:dyDescent="0.25">
      <c r="A313" t="s">
        <v>23</v>
      </c>
      <c r="B313">
        <v>23</v>
      </c>
      <c r="C313" t="s">
        <v>58</v>
      </c>
    </row>
    <row r="314" spans="1:3" x14ac:dyDescent="0.25">
      <c r="A314" t="s">
        <v>23</v>
      </c>
      <c r="B314">
        <v>24</v>
      </c>
      <c r="C314" t="s">
        <v>58</v>
      </c>
    </row>
    <row r="315" spans="1:3" x14ac:dyDescent="0.25">
      <c r="A315" t="s">
        <v>24</v>
      </c>
      <c r="B315">
        <v>1</v>
      </c>
      <c r="C315">
        <v>34.03</v>
      </c>
    </row>
    <row r="316" spans="1:3" x14ac:dyDescent="0.25">
      <c r="A316" t="s">
        <v>24</v>
      </c>
      <c r="B316">
        <v>2</v>
      </c>
      <c r="C316">
        <v>32</v>
      </c>
    </row>
    <row r="317" spans="1:3" x14ac:dyDescent="0.25">
      <c r="A317" t="s">
        <v>24</v>
      </c>
      <c r="B317">
        <v>3</v>
      </c>
      <c r="C317">
        <v>26.8</v>
      </c>
    </row>
    <row r="318" spans="1:3" x14ac:dyDescent="0.25">
      <c r="A318" t="s">
        <v>24</v>
      </c>
      <c r="B318">
        <v>4</v>
      </c>
      <c r="C318">
        <v>29.28</v>
      </c>
    </row>
    <row r="319" spans="1:3" x14ac:dyDescent="0.25">
      <c r="A319" t="s">
        <v>24</v>
      </c>
      <c r="B319">
        <v>5</v>
      </c>
      <c r="C319">
        <v>28.21</v>
      </c>
    </row>
    <row r="320" spans="1:3" x14ac:dyDescent="0.25">
      <c r="A320" t="s">
        <v>24</v>
      </c>
      <c r="B320">
        <v>6</v>
      </c>
      <c r="C320">
        <v>24.54</v>
      </c>
    </row>
    <row r="321" spans="1:3" x14ac:dyDescent="0.25">
      <c r="A321" t="s">
        <v>24</v>
      </c>
      <c r="B321">
        <v>7</v>
      </c>
      <c r="C321">
        <v>37</v>
      </c>
    </row>
    <row r="322" spans="1:3" x14ac:dyDescent="0.25">
      <c r="A322" t="s">
        <v>24</v>
      </c>
      <c r="B322">
        <v>8</v>
      </c>
      <c r="C322">
        <v>33.81</v>
      </c>
    </row>
    <row r="323" spans="1:3" x14ac:dyDescent="0.25">
      <c r="A323" t="s">
        <v>24</v>
      </c>
      <c r="B323">
        <v>9</v>
      </c>
      <c r="C323">
        <v>30.96</v>
      </c>
    </row>
    <row r="324" spans="1:3" x14ac:dyDescent="0.25">
      <c r="A324" t="s">
        <v>24</v>
      </c>
      <c r="B324">
        <v>10</v>
      </c>
      <c r="C324" t="s">
        <v>58</v>
      </c>
    </row>
    <row r="325" spans="1:3" x14ac:dyDescent="0.25">
      <c r="A325" t="s">
        <v>24</v>
      </c>
      <c r="B325">
        <v>11</v>
      </c>
      <c r="C325" t="s">
        <v>58</v>
      </c>
    </row>
    <row r="326" spans="1:3" x14ac:dyDescent="0.25">
      <c r="A326" t="s">
        <v>24</v>
      </c>
      <c r="B326">
        <v>12</v>
      </c>
      <c r="C326" t="s">
        <v>58</v>
      </c>
    </row>
    <row r="327" spans="1:3" x14ac:dyDescent="0.25">
      <c r="A327" t="s">
        <v>24</v>
      </c>
      <c r="B327">
        <v>13</v>
      </c>
      <c r="C327">
        <v>21.58</v>
      </c>
    </row>
    <row r="328" spans="1:3" x14ac:dyDescent="0.25">
      <c r="A328" t="s">
        <v>24</v>
      </c>
      <c r="B328">
        <v>14</v>
      </c>
      <c r="C328">
        <v>19.25</v>
      </c>
    </row>
    <row r="329" spans="1:3" x14ac:dyDescent="0.25">
      <c r="A329" t="s">
        <v>24</v>
      </c>
      <c r="B329">
        <v>15</v>
      </c>
      <c r="C329">
        <v>18</v>
      </c>
    </row>
    <row r="330" spans="1:3" x14ac:dyDescent="0.25">
      <c r="A330" t="s">
        <v>24</v>
      </c>
      <c r="B330">
        <v>16</v>
      </c>
      <c r="C330">
        <v>18.059999999999999</v>
      </c>
    </row>
    <row r="331" spans="1:3" x14ac:dyDescent="0.25">
      <c r="A331" t="s">
        <v>24</v>
      </c>
      <c r="B331">
        <v>17</v>
      </c>
      <c r="C331">
        <v>15.6</v>
      </c>
    </row>
    <row r="332" spans="1:3" x14ac:dyDescent="0.25">
      <c r="A332" t="s">
        <v>24</v>
      </c>
      <c r="B332">
        <v>18</v>
      </c>
      <c r="C332">
        <v>14.51</v>
      </c>
    </row>
    <row r="333" spans="1:3" x14ac:dyDescent="0.25">
      <c r="A333" t="s">
        <v>24</v>
      </c>
      <c r="B333">
        <v>19</v>
      </c>
      <c r="C333">
        <v>21.7</v>
      </c>
    </row>
    <row r="334" spans="1:3" x14ac:dyDescent="0.25">
      <c r="A334" t="s">
        <v>24</v>
      </c>
      <c r="B334">
        <v>20</v>
      </c>
      <c r="C334">
        <v>19.68</v>
      </c>
    </row>
    <row r="335" spans="1:3" x14ac:dyDescent="0.25">
      <c r="A335" t="s">
        <v>24</v>
      </c>
      <c r="B335">
        <v>21</v>
      </c>
      <c r="C335">
        <v>18.48</v>
      </c>
    </row>
    <row r="336" spans="1:3" x14ac:dyDescent="0.25">
      <c r="A336" t="s">
        <v>24</v>
      </c>
      <c r="B336">
        <v>22</v>
      </c>
      <c r="C336" t="s">
        <v>58</v>
      </c>
    </row>
    <row r="337" spans="1:3" x14ac:dyDescent="0.25">
      <c r="A337" t="s">
        <v>24</v>
      </c>
      <c r="B337">
        <v>23</v>
      </c>
      <c r="C337" t="s">
        <v>58</v>
      </c>
    </row>
    <row r="338" spans="1:3" x14ac:dyDescent="0.25">
      <c r="A338" t="s">
        <v>24</v>
      </c>
      <c r="B338">
        <v>24</v>
      </c>
      <c r="C338" t="s">
        <v>58</v>
      </c>
    </row>
    <row r="339" spans="1:3" x14ac:dyDescent="0.25">
      <c r="A339" t="s">
        <v>25</v>
      </c>
      <c r="B339">
        <v>1</v>
      </c>
      <c r="C339" t="s">
        <v>58</v>
      </c>
    </row>
    <row r="340" spans="1:3" x14ac:dyDescent="0.25">
      <c r="A340" t="s">
        <v>25</v>
      </c>
      <c r="B340">
        <v>2</v>
      </c>
      <c r="C340" t="s">
        <v>58</v>
      </c>
    </row>
    <row r="341" spans="1:3" x14ac:dyDescent="0.25">
      <c r="A341" t="s">
        <v>25</v>
      </c>
      <c r="B341">
        <v>3</v>
      </c>
      <c r="C341">
        <v>31.74</v>
      </c>
    </row>
    <row r="342" spans="1:3" x14ac:dyDescent="0.25">
      <c r="A342" t="s">
        <v>25</v>
      </c>
      <c r="B342">
        <v>4</v>
      </c>
      <c r="C342">
        <v>35.11</v>
      </c>
    </row>
    <row r="343" spans="1:3" x14ac:dyDescent="0.25">
      <c r="A343" t="s">
        <v>25</v>
      </c>
      <c r="B343">
        <v>5</v>
      </c>
      <c r="C343">
        <v>34.94</v>
      </c>
    </row>
    <row r="344" spans="1:3" x14ac:dyDescent="0.25">
      <c r="A344" t="s">
        <v>25</v>
      </c>
      <c r="B344">
        <v>6</v>
      </c>
      <c r="C344">
        <v>30.04</v>
      </c>
    </row>
    <row r="345" spans="1:3" x14ac:dyDescent="0.25">
      <c r="A345" t="s">
        <v>25</v>
      </c>
      <c r="B345">
        <v>7</v>
      </c>
      <c r="C345">
        <v>30.14</v>
      </c>
    </row>
    <row r="346" spans="1:3" x14ac:dyDescent="0.25">
      <c r="A346" t="s">
        <v>25</v>
      </c>
      <c r="B346">
        <v>8</v>
      </c>
      <c r="C346">
        <v>28.26</v>
      </c>
    </row>
    <row r="347" spans="1:3" x14ac:dyDescent="0.25">
      <c r="A347" t="s">
        <v>25</v>
      </c>
      <c r="B347">
        <v>9</v>
      </c>
      <c r="C347">
        <v>24.61</v>
      </c>
    </row>
    <row r="348" spans="1:3" x14ac:dyDescent="0.25">
      <c r="A348" t="s">
        <v>25</v>
      </c>
      <c r="B348">
        <v>10</v>
      </c>
      <c r="C348" t="s">
        <v>58</v>
      </c>
    </row>
    <row r="349" spans="1:3" x14ac:dyDescent="0.25">
      <c r="A349" t="s">
        <v>25</v>
      </c>
      <c r="B349">
        <v>11</v>
      </c>
      <c r="C349" t="s">
        <v>58</v>
      </c>
    </row>
    <row r="350" spans="1:3" x14ac:dyDescent="0.25">
      <c r="A350" t="s">
        <v>25</v>
      </c>
      <c r="B350">
        <v>12</v>
      </c>
      <c r="C350" t="s">
        <v>58</v>
      </c>
    </row>
    <row r="351" spans="1:3" x14ac:dyDescent="0.25">
      <c r="A351" t="s">
        <v>25</v>
      </c>
      <c r="B351">
        <v>13</v>
      </c>
      <c r="C351">
        <v>20.52</v>
      </c>
    </row>
    <row r="352" spans="1:3" x14ac:dyDescent="0.25">
      <c r="A352" t="s">
        <v>25</v>
      </c>
      <c r="B352">
        <v>14</v>
      </c>
      <c r="C352">
        <v>18.11</v>
      </c>
    </row>
    <row r="353" spans="1:3" x14ac:dyDescent="0.25">
      <c r="A353" t="s">
        <v>25</v>
      </c>
      <c r="B353">
        <v>15</v>
      </c>
      <c r="C353">
        <v>16.670000000000002</v>
      </c>
    </row>
    <row r="354" spans="1:3" x14ac:dyDescent="0.25">
      <c r="A354" t="s">
        <v>25</v>
      </c>
      <c r="B354">
        <v>16</v>
      </c>
      <c r="C354">
        <v>17.12</v>
      </c>
    </row>
    <row r="355" spans="1:3" x14ac:dyDescent="0.25">
      <c r="A355" t="s">
        <v>25</v>
      </c>
      <c r="B355">
        <v>17</v>
      </c>
      <c r="C355">
        <v>15.03</v>
      </c>
    </row>
    <row r="356" spans="1:3" x14ac:dyDescent="0.25">
      <c r="A356" t="s">
        <v>25</v>
      </c>
      <c r="B356">
        <v>18</v>
      </c>
      <c r="C356">
        <v>14.89</v>
      </c>
    </row>
    <row r="357" spans="1:3" x14ac:dyDescent="0.25">
      <c r="A357" t="s">
        <v>25</v>
      </c>
      <c r="B357">
        <v>19</v>
      </c>
      <c r="C357">
        <v>20.05</v>
      </c>
    </row>
    <row r="358" spans="1:3" x14ac:dyDescent="0.25">
      <c r="A358" t="s">
        <v>25</v>
      </c>
      <c r="B358">
        <v>20</v>
      </c>
      <c r="C358">
        <v>17.73</v>
      </c>
    </row>
    <row r="359" spans="1:3" x14ac:dyDescent="0.25">
      <c r="A359" t="s">
        <v>25</v>
      </c>
      <c r="B359">
        <v>21</v>
      </c>
      <c r="C359">
        <v>16.77</v>
      </c>
    </row>
    <row r="360" spans="1:3" x14ac:dyDescent="0.25">
      <c r="A360" t="s">
        <v>25</v>
      </c>
      <c r="B360">
        <v>22</v>
      </c>
      <c r="C360" t="s">
        <v>58</v>
      </c>
    </row>
    <row r="361" spans="1:3" x14ac:dyDescent="0.25">
      <c r="A361" t="s">
        <v>25</v>
      </c>
      <c r="B361">
        <v>23</v>
      </c>
      <c r="C361" t="s">
        <v>58</v>
      </c>
    </row>
    <row r="362" spans="1:3" x14ac:dyDescent="0.25">
      <c r="A362" t="s">
        <v>25</v>
      </c>
      <c r="B362">
        <v>24</v>
      </c>
      <c r="C362" t="s">
        <v>58</v>
      </c>
    </row>
    <row r="363" spans="1:3" x14ac:dyDescent="0.25">
      <c r="A363" t="s">
        <v>26</v>
      </c>
      <c r="B363">
        <v>1</v>
      </c>
      <c r="C363" t="s">
        <v>58</v>
      </c>
    </row>
    <row r="364" spans="1:3" x14ac:dyDescent="0.25">
      <c r="A364" t="s">
        <v>26</v>
      </c>
      <c r="B364">
        <v>2</v>
      </c>
      <c r="C364">
        <v>34.6</v>
      </c>
    </row>
    <row r="365" spans="1:3" x14ac:dyDescent="0.25">
      <c r="A365" t="s">
        <v>26</v>
      </c>
      <c r="B365">
        <v>3</v>
      </c>
      <c r="C365">
        <v>29.59</v>
      </c>
    </row>
    <row r="366" spans="1:3" x14ac:dyDescent="0.25">
      <c r="A366" t="s">
        <v>26</v>
      </c>
      <c r="B366">
        <v>4</v>
      </c>
      <c r="C366">
        <v>27.67</v>
      </c>
    </row>
    <row r="367" spans="1:3" x14ac:dyDescent="0.25">
      <c r="A367" t="s">
        <v>26</v>
      </c>
      <c r="B367">
        <v>5</v>
      </c>
      <c r="C367">
        <v>26.1</v>
      </c>
    </row>
    <row r="368" spans="1:3" x14ac:dyDescent="0.25">
      <c r="A368" t="s">
        <v>26</v>
      </c>
      <c r="B368">
        <v>6</v>
      </c>
      <c r="C368">
        <v>22.08</v>
      </c>
    </row>
    <row r="369" spans="1:3" x14ac:dyDescent="0.25">
      <c r="A369" t="s">
        <v>26</v>
      </c>
      <c r="B369">
        <v>7</v>
      </c>
      <c r="C369">
        <v>33.67</v>
      </c>
    </row>
    <row r="370" spans="1:3" x14ac:dyDescent="0.25">
      <c r="A370" t="s">
        <v>26</v>
      </c>
      <c r="B370">
        <v>8</v>
      </c>
      <c r="C370">
        <v>33.36</v>
      </c>
    </row>
    <row r="371" spans="1:3" x14ac:dyDescent="0.25">
      <c r="A371" t="s">
        <v>26</v>
      </c>
      <c r="B371">
        <v>9</v>
      </c>
      <c r="C371">
        <v>30.26</v>
      </c>
    </row>
    <row r="372" spans="1:3" x14ac:dyDescent="0.25">
      <c r="A372" t="s">
        <v>26</v>
      </c>
      <c r="B372">
        <v>10</v>
      </c>
      <c r="C372" t="s">
        <v>58</v>
      </c>
    </row>
    <row r="373" spans="1:3" x14ac:dyDescent="0.25">
      <c r="A373" t="s">
        <v>26</v>
      </c>
      <c r="B373">
        <v>11</v>
      </c>
      <c r="C373" t="s">
        <v>58</v>
      </c>
    </row>
    <row r="374" spans="1:3" x14ac:dyDescent="0.25">
      <c r="A374" t="s">
        <v>26</v>
      </c>
      <c r="B374">
        <v>12</v>
      </c>
      <c r="C374" t="s">
        <v>58</v>
      </c>
    </row>
    <row r="375" spans="1:3" x14ac:dyDescent="0.25">
      <c r="A375" t="s">
        <v>26</v>
      </c>
      <c r="B375">
        <v>13</v>
      </c>
      <c r="C375">
        <v>21.63</v>
      </c>
    </row>
    <row r="376" spans="1:3" x14ac:dyDescent="0.25">
      <c r="A376" t="s">
        <v>26</v>
      </c>
      <c r="B376">
        <v>14</v>
      </c>
      <c r="C376">
        <v>18.78</v>
      </c>
    </row>
    <row r="377" spans="1:3" x14ac:dyDescent="0.25">
      <c r="A377" t="s">
        <v>26</v>
      </c>
      <c r="B377">
        <v>15</v>
      </c>
      <c r="C377">
        <v>17.39</v>
      </c>
    </row>
    <row r="378" spans="1:3" x14ac:dyDescent="0.25">
      <c r="A378" t="s">
        <v>26</v>
      </c>
      <c r="B378">
        <v>16</v>
      </c>
      <c r="C378">
        <v>18.170000000000002</v>
      </c>
    </row>
    <row r="379" spans="1:3" x14ac:dyDescent="0.25">
      <c r="A379" t="s">
        <v>26</v>
      </c>
      <c r="B379">
        <v>17</v>
      </c>
      <c r="C379">
        <v>15.59</v>
      </c>
    </row>
    <row r="380" spans="1:3" x14ac:dyDescent="0.25">
      <c r="A380" t="s">
        <v>26</v>
      </c>
      <c r="B380">
        <v>18</v>
      </c>
      <c r="C380">
        <v>15.47</v>
      </c>
    </row>
    <row r="381" spans="1:3" x14ac:dyDescent="0.25">
      <c r="A381" t="s">
        <v>26</v>
      </c>
      <c r="B381">
        <v>19</v>
      </c>
      <c r="C381">
        <v>19.66</v>
      </c>
    </row>
    <row r="382" spans="1:3" x14ac:dyDescent="0.25">
      <c r="A382" t="s">
        <v>26</v>
      </c>
      <c r="B382">
        <v>20</v>
      </c>
      <c r="C382">
        <v>17.54</v>
      </c>
    </row>
    <row r="383" spans="1:3" x14ac:dyDescent="0.25">
      <c r="A383" t="s">
        <v>26</v>
      </c>
      <c r="B383">
        <v>21</v>
      </c>
      <c r="C383">
        <v>17.53</v>
      </c>
    </row>
    <row r="384" spans="1:3" x14ac:dyDescent="0.25">
      <c r="A384" t="s">
        <v>26</v>
      </c>
      <c r="B384">
        <v>22</v>
      </c>
      <c r="C384" t="s">
        <v>58</v>
      </c>
    </row>
    <row r="385" spans="1:3" x14ac:dyDescent="0.25">
      <c r="A385" t="s">
        <v>26</v>
      </c>
      <c r="B385">
        <v>23</v>
      </c>
      <c r="C385" t="s">
        <v>58</v>
      </c>
    </row>
    <row r="386" spans="1:3" x14ac:dyDescent="0.25">
      <c r="A386" t="s">
        <v>26</v>
      </c>
      <c r="B386">
        <v>24</v>
      </c>
      <c r="C386" t="s">
        <v>58</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Plate setup</vt:lpstr>
      <vt:lpstr>raw results</vt:lpstr>
      <vt:lpstr>plate results ct 31</vt:lpstr>
      <vt:lpstr>plate result ct 33</vt:lpstr>
      <vt:lpstr>plate result ct 35</vt:lpstr>
      <vt:lpstr>plate result ct 37</vt:lpstr>
      <vt:lpstr>plate result ct 39</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Vries, Hugo de</dc:creator>
  <cp:lastModifiedBy>Hugo</cp:lastModifiedBy>
  <cp:lastPrinted>2020-09-18T08:58:09Z</cp:lastPrinted>
  <dcterms:created xsi:type="dcterms:W3CDTF">2020-09-18T07:26:43Z</dcterms:created>
  <dcterms:modified xsi:type="dcterms:W3CDTF">2022-01-13T21:00:33Z</dcterms:modified>
</cp:coreProperties>
</file>