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ichael/Desktop/大數據行銷/"/>
    </mc:Choice>
  </mc:AlternateContent>
  <xr:revisionPtr revIDLastSave="0" documentId="13_ncr:1_{8FF8F3E1-98DE-B441-A3AC-6AAB20DD4D6D}" xr6:coauthVersionLast="45" xr6:coauthVersionMax="45" xr10:uidLastSave="{00000000-0000-0000-0000-000000000000}"/>
  <bookViews>
    <workbookView xWindow="8960" yWindow="460" windowWidth="19840" windowHeight="15940" activeTab="2" xr2:uid="{00000000-000D-0000-FFFF-FFFF00000000}"/>
  </bookViews>
  <sheets>
    <sheet name="工作表1" sheetId="17" r:id="rId1"/>
    <sheet name="相關圖表" sheetId="14" r:id="rId2"/>
    <sheet name="產品資料檔" sheetId="3" r:id="rId3"/>
    <sheet name="交易記錄檔" sheetId="2" r:id="rId4"/>
    <sheet name="客戶資料檔" sheetId="1" r:id="rId5"/>
    <sheet name="Bob Stone RFM 權重" sheetId="15" r:id="rId6"/>
    <sheet name="Bob Stone RFM Score" sheetId="16" r:id="rId7"/>
    <sheet name="交易記錄檔計算購買期間(勿更改順序)" sheetId="8" r:id="rId8"/>
  </sheets>
  <definedNames>
    <definedName name="_xlnm._FilterDatabase" localSheetId="6" hidden="1">'Bob Stone RFM Score'!$I$1:$I$202</definedName>
    <definedName name="_xlnm._FilterDatabase" localSheetId="3" hidden="1">交易記錄檔!$A$1:$F$3078</definedName>
    <definedName name="_xlnm._FilterDatabase" localSheetId="7" hidden="1">'交易記錄檔計算購買期間(勿更改順序)'!$A$1:$G$1816</definedName>
    <definedName name="漸趨活躍型">#REF!</definedName>
    <definedName name="漸趨靜止型">#REF!</definedName>
    <definedName name="穩定購買型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0" i="17" l="1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Y20" i="17" l="1"/>
  <c r="W14" i="17"/>
  <c r="Z14" i="17" s="1"/>
  <c r="W18" i="17"/>
  <c r="Z18" i="17" s="1"/>
  <c r="Y15" i="17"/>
  <c r="Y19" i="17"/>
  <c r="W15" i="17"/>
  <c r="Z15" i="17" s="1"/>
  <c r="W19" i="17"/>
  <c r="Z19" i="17" s="1"/>
  <c r="Y14" i="17"/>
  <c r="Y18" i="17"/>
  <c r="W16" i="17"/>
  <c r="Z16" i="17" s="1"/>
  <c r="W20" i="17"/>
  <c r="Z20" i="17" s="1"/>
  <c r="Y17" i="17"/>
  <c r="Y21" i="17"/>
  <c r="W17" i="17"/>
  <c r="Z17" i="17" s="1"/>
  <c r="W21" i="17"/>
  <c r="Z21" i="17" s="1"/>
  <c r="Y16" i="17"/>
  <c r="Y11" i="17"/>
  <c r="W11" i="17"/>
  <c r="Z11" i="17" s="1"/>
  <c r="Y10" i="17"/>
  <c r="W10" i="17"/>
  <c r="Z10" i="17" s="1"/>
  <c r="Y9" i="17"/>
  <c r="W9" i="17"/>
  <c r="Z9" i="17" s="1"/>
  <c r="Y8" i="17"/>
  <c r="W8" i="17"/>
  <c r="Z8" i="17" s="1"/>
  <c r="X5" i="17"/>
  <c r="W5" i="17"/>
  <c r="Z5" i="17" s="1"/>
  <c r="X4" i="17"/>
  <c r="W4" i="17"/>
  <c r="Z4" i="17" s="1"/>
  <c r="X3" i="17"/>
  <c r="W3" i="17"/>
  <c r="Z3" i="17" s="1"/>
  <c r="W2" i="17"/>
  <c r="Z2" i="17" s="1"/>
  <c r="X2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X18" i="17" s="1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X19" i="17" s="1"/>
  <c r="I83" i="17"/>
  <c r="I82" i="17"/>
  <c r="I81" i="17"/>
  <c r="I80" i="17"/>
  <c r="X21" i="17" s="1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I2" i="17"/>
  <c r="C2" i="17"/>
  <c r="X16" i="17" l="1"/>
  <c r="X20" i="17"/>
  <c r="X17" i="17"/>
  <c r="X14" i="17"/>
  <c r="X9" i="17"/>
  <c r="X15" i="17"/>
  <c r="Y3" i="17"/>
  <c r="Y4" i="17"/>
  <c r="X10" i="17"/>
  <c r="Y2" i="17"/>
  <c r="X11" i="17"/>
  <c r="X8" i="17"/>
  <c r="Y5" i="17"/>
  <c r="C201" i="16" l="1"/>
  <c r="B201" i="16"/>
  <c r="C200" i="16"/>
  <c r="B200" i="16"/>
  <c r="C199" i="16"/>
  <c r="B199" i="16"/>
  <c r="C198" i="16"/>
  <c r="B198" i="16"/>
  <c r="C197" i="16"/>
  <c r="B197" i="16"/>
  <c r="C196" i="16"/>
  <c r="B196" i="16"/>
  <c r="C195" i="16"/>
  <c r="B195" i="16"/>
  <c r="C194" i="16"/>
  <c r="B194" i="16"/>
  <c r="C193" i="16"/>
  <c r="B193" i="16"/>
  <c r="C192" i="16"/>
  <c r="B192" i="16"/>
  <c r="C191" i="16"/>
  <c r="B191" i="16"/>
  <c r="C190" i="16"/>
  <c r="B190" i="16"/>
  <c r="C189" i="16"/>
  <c r="B189" i="16"/>
  <c r="C188" i="16"/>
  <c r="B188" i="16"/>
  <c r="C187" i="16"/>
  <c r="B187" i="16"/>
  <c r="C186" i="16"/>
  <c r="B186" i="16"/>
  <c r="C185" i="16"/>
  <c r="B185" i="16"/>
  <c r="C184" i="16"/>
  <c r="B184" i="16"/>
  <c r="C183" i="16"/>
  <c r="B183" i="16"/>
  <c r="C182" i="16"/>
  <c r="B182" i="16"/>
  <c r="C181" i="16"/>
  <c r="B181" i="16"/>
  <c r="C180" i="16"/>
  <c r="B180" i="16"/>
  <c r="C179" i="16"/>
  <c r="B179" i="16"/>
  <c r="C178" i="16"/>
  <c r="B178" i="16"/>
  <c r="E178" i="16" s="1"/>
  <c r="C177" i="16"/>
  <c r="B177" i="16"/>
  <c r="C176" i="16"/>
  <c r="B176" i="16"/>
  <c r="C175" i="16"/>
  <c r="F175" i="16" s="1"/>
  <c r="B175" i="16"/>
  <c r="C174" i="16"/>
  <c r="B174" i="16"/>
  <c r="C173" i="16"/>
  <c r="B173" i="16"/>
  <c r="C172" i="16"/>
  <c r="B172" i="16"/>
  <c r="E172" i="16" s="1"/>
  <c r="C171" i="16"/>
  <c r="F171" i="16" s="1"/>
  <c r="B171" i="16"/>
  <c r="C170" i="16"/>
  <c r="B170" i="16"/>
  <c r="C169" i="16"/>
  <c r="B169" i="16"/>
  <c r="C168" i="16"/>
  <c r="B168" i="16"/>
  <c r="C167" i="16"/>
  <c r="B167" i="16"/>
  <c r="C166" i="16"/>
  <c r="B166" i="16"/>
  <c r="C165" i="16"/>
  <c r="B165" i="16"/>
  <c r="C164" i="16"/>
  <c r="B164" i="16"/>
  <c r="E164" i="16" s="1"/>
  <c r="C163" i="16"/>
  <c r="F163" i="16" s="1"/>
  <c r="B163" i="16"/>
  <c r="C162" i="16"/>
  <c r="B162" i="16"/>
  <c r="C161" i="16"/>
  <c r="B161" i="16"/>
  <c r="C160" i="16"/>
  <c r="B160" i="16"/>
  <c r="C159" i="16"/>
  <c r="F159" i="16" s="1"/>
  <c r="B159" i="16"/>
  <c r="C158" i="16"/>
  <c r="B158" i="16"/>
  <c r="C157" i="16"/>
  <c r="B157" i="16"/>
  <c r="C156" i="16"/>
  <c r="B156" i="16"/>
  <c r="E156" i="16" s="1"/>
  <c r="C155" i="16"/>
  <c r="F155" i="16" s="1"/>
  <c r="B155" i="16"/>
  <c r="C154" i="16"/>
  <c r="B154" i="16"/>
  <c r="C153" i="16"/>
  <c r="B153" i="16"/>
  <c r="C152" i="16"/>
  <c r="B152" i="16"/>
  <c r="C151" i="16"/>
  <c r="B151" i="16"/>
  <c r="C150" i="16"/>
  <c r="B150" i="16"/>
  <c r="C149" i="16"/>
  <c r="B149" i="16"/>
  <c r="C148" i="16"/>
  <c r="B148" i="16"/>
  <c r="E148" i="16" s="1"/>
  <c r="C147" i="16"/>
  <c r="B147" i="16"/>
  <c r="C146" i="16"/>
  <c r="B146" i="16"/>
  <c r="C145" i="16"/>
  <c r="B145" i="16"/>
  <c r="C144" i="16"/>
  <c r="B144" i="16"/>
  <c r="C143" i="16"/>
  <c r="B143" i="16"/>
  <c r="C142" i="16"/>
  <c r="B142" i="16"/>
  <c r="C141" i="16"/>
  <c r="B141" i="16"/>
  <c r="C140" i="16"/>
  <c r="B140" i="16"/>
  <c r="E140" i="16" s="1"/>
  <c r="C139" i="16"/>
  <c r="B139" i="16"/>
  <c r="C138" i="16"/>
  <c r="B138" i="16"/>
  <c r="C137" i="16"/>
  <c r="B137" i="16"/>
  <c r="C136" i="16"/>
  <c r="B136" i="16"/>
  <c r="E136" i="16" s="1"/>
  <c r="C135" i="16"/>
  <c r="F135" i="16" s="1"/>
  <c r="B135" i="16"/>
  <c r="C134" i="16"/>
  <c r="B134" i="16"/>
  <c r="C133" i="16"/>
  <c r="B133" i="16"/>
  <c r="C132" i="16"/>
  <c r="B132" i="16"/>
  <c r="E132" i="16" s="1"/>
  <c r="C131" i="16"/>
  <c r="F131" i="16" s="1"/>
  <c r="B131" i="16"/>
  <c r="C130" i="16"/>
  <c r="B130" i="16"/>
  <c r="C129" i="16"/>
  <c r="F129" i="16" s="1"/>
  <c r="B129" i="16"/>
  <c r="C128" i="16"/>
  <c r="B128" i="16"/>
  <c r="E128" i="16" s="1"/>
  <c r="C127" i="16"/>
  <c r="B127" i="16"/>
  <c r="C126" i="16"/>
  <c r="B126" i="16"/>
  <c r="C125" i="16"/>
  <c r="F125" i="16" s="1"/>
  <c r="B125" i="16"/>
  <c r="C124" i="16"/>
  <c r="B124" i="16"/>
  <c r="C123" i="16"/>
  <c r="B123" i="16"/>
  <c r="C122" i="16"/>
  <c r="B122" i="16"/>
  <c r="C121" i="16"/>
  <c r="B121" i="16"/>
  <c r="C120" i="16"/>
  <c r="B120" i="16"/>
  <c r="E120" i="16" s="1"/>
  <c r="C119" i="16"/>
  <c r="F119" i="16" s="1"/>
  <c r="B119" i="16"/>
  <c r="C118" i="16"/>
  <c r="B118" i="16"/>
  <c r="C117" i="16"/>
  <c r="B117" i="16"/>
  <c r="C116" i="16"/>
  <c r="B116" i="16"/>
  <c r="C115" i="16"/>
  <c r="F115" i="16" s="1"/>
  <c r="B115" i="16"/>
  <c r="C114" i="16"/>
  <c r="B114" i="16"/>
  <c r="E114" i="16" s="1"/>
  <c r="C113" i="16"/>
  <c r="F113" i="16" s="1"/>
  <c r="B113" i="16"/>
  <c r="C112" i="16"/>
  <c r="B112" i="16"/>
  <c r="E112" i="16" s="1"/>
  <c r="C111" i="16"/>
  <c r="F111" i="16" s="1"/>
  <c r="B111" i="16"/>
  <c r="C110" i="16"/>
  <c r="B110" i="16"/>
  <c r="C109" i="16"/>
  <c r="B109" i="16"/>
  <c r="C108" i="16"/>
  <c r="B108" i="16"/>
  <c r="C107" i="16"/>
  <c r="F107" i="16" s="1"/>
  <c r="B107" i="16"/>
  <c r="C106" i="16"/>
  <c r="B106" i="16"/>
  <c r="C105" i="16"/>
  <c r="B105" i="16"/>
  <c r="C104" i="16"/>
  <c r="B104" i="16"/>
  <c r="C103" i="16"/>
  <c r="F103" i="16" s="1"/>
  <c r="B103" i="16"/>
  <c r="C102" i="16"/>
  <c r="B102" i="16"/>
  <c r="E102" i="16" s="1"/>
  <c r="C101" i="16"/>
  <c r="B101" i="16"/>
  <c r="C100" i="16"/>
  <c r="B100" i="16"/>
  <c r="E100" i="16" s="1"/>
  <c r="C99" i="16"/>
  <c r="B99" i="16"/>
  <c r="C98" i="16"/>
  <c r="B98" i="16"/>
  <c r="E98" i="16" s="1"/>
  <c r="C97" i="16"/>
  <c r="B97" i="16"/>
  <c r="C96" i="16"/>
  <c r="B96" i="16"/>
  <c r="E96" i="16" s="1"/>
  <c r="C95" i="16"/>
  <c r="F95" i="16" s="1"/>
  <c r="B95" i="16"/>
  <c r="C94" i="16"/>
  <c r="B94" i="16"/>
  <c r="C93" i="16"/>
  <c r="B93" i="16"/>
  <c r="C92" i="16"/>
  <c r="B92" i="16"/>
  <c r="E92" i="16" s="1"/>
  <c r="C91" i="16"/>
  <c r="F91" i="16" s="1"/>
  <c r="B91" i="16"/>
  <c r="C90" i="16"/>
  <c r="B90" i="16"/>
  <c r="E90" i="16" s="1"/>
  <c r="C89" i="16"/>
  <c r="B89" i="16"/>
  <c r="C88" i="16"/>
  <c r="B88" i="16"/>
  <c r="E88" i="16" s="1"/>
  <c r="C87" i="16"/>
  <c r="F87" i="16" s="1"/>
  <c r="B87" i="16"/>
  <c r="C86" i="16"/>
  <c r="B86" i="16"/>
  <c r="E86" i="16" s="1"/>
  <c r="C85" i="16"/>
  <c r="B85" i="16"/>
  <c r="C84" i="16"/>
  <c r="B84" i="16"/>
  <c r="E84" i="16" s="1"/>
  <c r="C83" i="16"/>
  <c r="B83" i="16"/>
  <c r="C82" i="16"/>
  <c r="B82" i="16"/>
  <c r="C81" i="16"/>
  <c r="B81" i="16"/>
  <c r="C80" i="16"/>
  <c r="B80" i="16"/>
  <c r="C79" i="16"/>
  <c r="F79" i="16" s="1"/>
  <c r="B79" i="16"/>
  <c r="C78" i="16"/>
  <c r="B78" i="16"/>
  <c r="C77" i="16"/>
  <c r="F77" i="16" s="1"/>
  <c r="B77" i="16"/>
  <c r="C76" i="16"/>
  <c r="B76" i="16"/>
  <c r="C75" i="16"/>
  <c r="F75" i="16" s="1"/>
  <c r="B75" i="16"/>
  <c r="C74" i="16"/>
  <c r="B74" i="16"/>
  <c r="E74" i="16" s="1"/>
  <c r="C73" i="16"/>
  <c r="F73" i="16" s="1"/>
  <c r="B73" i="16"/>
  <c r="C72" i="16"/>
  <c r="B72" i="16"/>
  <c r="C71" i="16"/>
  <c r="B71" i="16"/>
  <c r="C70" i="16"/>
  <c r="B70" i="16"/>
  <c r="E70" i="16" s="1"/>
  <c r="C69" i="16"/>
  <c r="F69" i="16" s="1"/>
  <c r="B69" i="16"/>
  <c r="C68" i="16"/>
  <c r="B68" i="16"/>
  <c r="E68" i="16" s="1"/>
  <c r="C67" i="16"/>
  <c r="F67" i="16" s="1"/>
  <c r="B67" i="16"/>
  <c r="C66" i="16"/>
  <c r="B66" i="16"/>
  <c r="E66" i="16" s="1"/>
  <c r="C65" i="16"/>
  <c r="B65" i="16"/>
  <c r="C64" i="16"/>
  <c r="B64" i="16"/>
  <c r="C63" i="16"/>
  <c r="F63" i="16" s="1"/>
  <c r="B63" i="16"/>
  <c r="C62" i="16"/>
  <c r="B62" i="16"/>
  <c r="C61" i="16"/>
  <c r="B61" i="16"/>
  <c r="C60" i="16"/>
  <c r="B60" i="16"/>
  <c r="E60" i="16" s="1"/>
  <c r="C59" i="16"/>
  <c r="F59" i="16" s="1"/>
  <c r="B59" i="16"/>
  <c r="C58" i="16"/>
  <c r="B58" i="16"/>
  <c r="E58" i="16" s="1"/>
  <c r="C57" i="16"/>
  <c r="F57" i="16" s="1"/>
  <c r="B57" i="16"/>
  <c r="C56" i="16"/>
  <c r="B56" i="16"/>
  <c r="E56" i="16" s="1"/>
  <c r="C55" i="16"/>
  <c r="F55" i="16" s="1"/>
  <c r="B55" i="16"/>
  <c r="C54" i="16"/>
  <c r="B54" i="16"/>
  <c r="E54" i="16" s="1"/>
  <c r="C53" i="16"/>
  <c r="B53" i="16"/>
  <c r="C52" i="16"/>
  <c r="B52" i="16"/>
  <c r="E52" i="16" s="1"/>
  <c r="C51" i="16"/>
  <c r="F51" i="16" s="1"/>
  <c r="B51" i="16"/>
  <c r="C50" i="16"/>
  <c r="B50" i="16"/>
  <c r="E50" i="16" s="1"/>
  <c r="C49" i="16"/>
  <c r="B49" i="16"/>
  <c r="C48" i="16"/>
  <c r="B48" i="16"/>
  <c r="E48" i="16" s="1"/>
  <c r="C47" i="16"/>
  <c r="F47" i="16" s="1"/>
  <c r="B47" i="16"/>
  <c r="E47" i="16" s="1"/>
  <c r="C46" i="16"/>
  <c r="B46" i="16"/>
  <c r="E46" i="16" s="1"/>
  <c r="C45" i="16"/>
  <c r="B45" i="16"/>
  <c r="C44" i="16"/>
  <c r="B44" i="16"/>
  <c r="E44" i="16" s="1"/>
  <c r="C43" i="16"/>
  <c r="F43" i="16" s="1"/>
  <c r="B43" i="16"/>
  <c r="C42" i="16"/>
  <c r="B42" i="16"/>
  <c r="E42" i="16" s="1"/>
  <c r="C41" i="16"/>
  <c r="B41" i="16"/>
  <c r="C40" i="16"/>
  <c r="B40" i="16"/>
  <c r="C39" i="16"/>
  <c r="F39" i="16" s="1"/>
  <c r="B39" i="16"/>
  <c r="C38" i="16"/>
  <c r="B38" i="16"/>
  <c r="E38" i="16" s="1"/>
  <c r="C37" i="16"/>
  <c r="B37" i="16"/>
  <c r="C36" i="16"/>
  <c r="B36" i="16"/>
  <c r="E36" i="16" s="1"/>
  <c r="C35" i="16"/>
  <c r="F35" i="16" s="1"/>
  <c r="B35" i="16"/>
  <c r="C34" i="16"/>
  <c r="B34" i="16"/>
  <c r="E34" i="16" s="1"/>
  <c r="C33" i="16"/>
  <c r="B33" i="16"/>
  <c r="C32" i="16"/>
  <c r="B32" i="16"/>
  <c r="E32" i="16" s="1"/>
  <c r="C31" i="16"/>
  <c r="F31" i="16" s="1"/>
  <c r="B31" i="16"/>
  <c r="C30" i="16"/>
  <c r="B30" i="16"/>
  <c r="E30" i="16" s="1"/>
  <c r="C29" i="16"/>
  <c r="F29" i="16" s="1"/>
  <c r="B29" i="16"/>
  <c r="C28" i="16"/>
  <c r="B28" i="16"/>
  <c r="C27" i="16"/>
  <c r="F27" i="16" s="1"/>
  <c r="B27" i="16"/>
  <c r="C26" i="16"/>
  <c r="B26" i="16"/>
  <c r="E26" i="16" s="1"/>
  <c r="C25" i="16"/>
  <c r="F25" i="16" s="1"/>
  <c r="B25" i="16"/>
  <c r="C24" i="16"/>
  <c r="B24" i="16"/>
  <c r="E24" i="16" s="1"/>
  <c r="C23" i="16"/>
  <c r="F23" i="16" s="1"/>
  <c r="B23" i="16"/>
  <c r="C22" i="16"/>
  <c r="B22" i="16"/>
  <c r="E22" i="16" s="1"/>
  <c r="C21" i="16"/>
  <c r="B21" i="16"/>
  <c r="C20" i="16"/>
  <c r="B20" i="16"/>
  <c r="E20" i="16" s="1"/>
  <c r="C19" i="16"/>
  <c r="F19" i="16" s="1"/>
  <c r="B19" i="16"/>
  <c r="C18" i="16"/>
  <c r="B18" i="16"/>
  <c r="E18" i="16" s="1"/>
  <c r="C17" i="16"/>
  <c r="F17" i="16" s="1"/>
  <c r="B17" i="16"/>
  <c r="C16" i="16"/>
  <c r="B16" i="16"/>
  <c r="E16" i="16" s="1"/>
  <c r="C15" i="16"/>
  <c r="F15" i="16" s="1"/>
  <c r="B15" i="16"/>
  <c r="C14" i="16"/>
  <c r="B14" i="16"/>
  <c r="E14" i="16" s="1"/>
  <c r="C13" i="16"/>
  <c r="B13" i="16"/>
  <c r="C12" i="16"/>
  <c r="B12" i="16"/>
  <c r="C11" i="16"/>
  <c r="F11" i="16" s="1"/>
  <c r="B11" i="16"/>
  <c r="C10" i="16"/>
  <c r="B10" i="16"/>
  <c r="E10" i="16" s="1"/>
  <c r="C9" i="16"/>
  <c r="F9" i="16" s="1"/>
  <c r="B9" i="16"/>
  <c r="C8" i="16"/>
  <c r="B8" i="16"/>
  <c r="E8" i="16" s="1"/>
  <c r="C7" i="16"/>
  <c r="F7" i="16" s="1"/>
  <c r="B7" i="16"/>
  <c r="E7" i="16" s="1"/>
  <c r="C6" i="16"/>
  <c r="B6" i="16"/>
  <c r="E6" i="16" s="1"/>
  <c r="C5" i="16"/>
  <c r="B5" i="16"/>
  <c r="C4" i="16"/>
  <c r="B4" i="16"/>
  <c r="C3" i="16"/>
  <c r="F3" i="16" s="1"/>
  <c r="B3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F198" i="16"/>
  <c r="F196" i="16"/>
  <c r="F195" i="16"/>
  <c r="F194" i="16"/>
  <c r="F191" i="16"/>
  <c r="F190" i="16"/>
  <c r="F188" i="16"/>
  <c r="F186" i="16"/>
  <c r="F182" i="16"/>
  <c r="F179" i="16"/>
  <c r="F178" i="16"/>
  <c r="F174" i="16"/>
  <c r="F170" i="16"/>
  <c r="F167" i="16"/>
  <c r="F166" i="16"/>
  <c r="F162" i="16"/>
  <c r="F158" i="16"/>
  <c r="F154" i="16"/>
  <c r="F151" i="16"/>
  <c r="F150" i="16"/>
  <c r="F146" i="16"/>
  <c r="F143" i="16"/>
  <c r="F142" i="16"/>
  <c r="F136" i="16"/>
  <c r="F134" i="16"/>
  <c r="F132" i="16"/>
  <c r="F130" i="16"/>
  <c r="F127" i="16"/>
  <c r="F126" i="16"/>
  <c r="F120" i="16"/>
  <c r="F118" i="16"/>
  <c r="F114" i="16"/>
  <c r="F110" i="16"/>
  <c r="F108" i="16"/>
  <c r="F106" i="16"/>
  <c r="F101" i="16"/>
  <c r="F100" i="16"/>
  <c r="F94" i="16"/>
  <c r="F93" i="16"/>
  <c r="F89" i="16"/>
  <c r="F85" i="16"/>
  <c r="F84" i="16"/>
  <c r="F83" i="16"/>
  <c r="F82" i="16"/>
  <c r="F80" i="16"/>
  <c r="F78" i="16"/>
  <c r="F66" i="16"/>
  <c r="F72" i="16"/>
  <c r="F71" i="16"/>
  <c r="F68" i="16"/>
  <c r="F65" i="16"/>
  <c r="F62" i="16"/>
  <c r="F58" i="16"/>
  <c r="F54" i="16"/>
  <c r="F50" i="16"/>
  <c r="F46" i="16"/>
  <c r="F42" i="16"/>
  <c r="F40" i="16"/>
  <c r="F37" i="16"/>
  <c r="F36" i="16"/>
  <c r="F34" i="16"/>
  <c r="F32" i="16"/>
  <c r="F30" i="16"/>
  <c r="F26" i="16"/>
  <c r="F22" i="16"/>
  <c r="F18" i="16"/>
  <c r="F13" i="16"/>
  <c r="F14" i="16"/>
  <c r="F10" i="16"/>
  <c r="F6" i="16"/>
  <c r="F4" i="16"/>
  <c r="C2" i="16"/>
  <c r="F2" i="16" s="1"/>
  <c r="E194" i="16"/>
  <c r="E186" i="16"/>
  <c r="E182" i="16"/>
  <c r="E174" i="16"/>
  <c r="E170" i="16"/>
  <c r="E168" i="16"/>
  <c r="E166" i="16"/>
  <c r="E162" i="16"/>
  <c r="E160" i="16"/>
  <c r="E158" i="16"/>
  <c r="E154" i="16"/>
  <c r="E152" i="16"/>
  <c r="E150" i="16"/>
  <c r="E146" i="16"/>
  <c r="E144" i="16"/>
  <c r="E142" i="16"/>
  <c r="E135" i="16"/>
  <c r="E137" i="16"/>
  <c r="E134" i="16"/>
  <c r="E130" i="16"/>
  <c r="E126" i="16"/>
  <c r="E124" i="16"/>
  <c r="E121" i="16"/>
  <c r="E118" i="16"/>
  <c r="E116" i="16"/>
  <c r="E110" i="16"/>
  <c r="E104" i="16"/>
  <c r="E103" i="16"/>
  <c r="E93" i="16"/>
  <c r="E87" i="16"/>
  <c r="E85" i="16"/>
  <c r="E51" i="16"/>
  <c r="E40" i="16"/>
  <c r="E28" i="16"/>
  <c r="B2" i="16"/>
  <c r="E2" i="16" s="1"/>
  <c r="F201" i="16"/>
  <c r="E201" i="16"/>
  <c r="F200" i="16"/>
  <c r="E200" i="16"/>
  <c r="F199" i="16"/>
  <c r="E199" i="16"/>
  <c r="E198" i="16"/>
  <c r="F197" i="16"/>
  <c r="E197" i="16"/>
  <c r="E196" i="16"/>
  <c r="E195" i="16"/>
  <c r="F193" i="16"/>
  <c r="E193" i="16"/>
  <c r="F192" i="16"/>
  <c r="E192" i="16"/>
  <c r="E191" i="16"/>
  <c r="E190" i="16"/>
  <c r="F189" i="16"/>
  <c r="E189" i="16"/>
  <c r="E188" i="16"/>
  <c r="F187" i="16"/>
  <c r="E187" i="16"/>
  <c r="F185" i="16"/>
  <c r="E185" i="16"/>
  <c r="F184" i="16"/>
  <c r="E184" i="16"/>
  <c r="F183" i="16"/>
  <c r="E183" i="16"/>
  <c r="F181" i="16"/>
  <c r="E181" i="16"/>
  <c r="F180" i="16"/>
  <c r="E180" i="16"/>
  <c r="E179" i="16"/>
  <c r="F177" i="16"/>
  <c r="E177" i="16"/>
  <c r="F176" i="16"/>
  <c r="E176" i="16"/>
  <c r="E175" i="16"/>
  <c r="F173" i="16"/>
  <c r="E173" i="16"/>
  <c r="F172" i="16"/>
  <c r="E171" i="16"/>
  <c r="F169" i="16"/>
  <c r="E169" i="16"/>
  <c r="F168" i="16"/>
  <c r="E167" i="16"/>
  <c r="F165" i="16"/>
  <c r="E165" i="16"/>
  <c r="F164" i="16"/>
  <c r="E163" i="16"/>
  <c r="F161" i="16"/>
  <c r="E161" i="16"/>
  <c r="F160" i="16"/>
  <c r="E159" i="16"/>
  <c r="F157" i="16"/>
  <c r="E157" i="16"/>
  <c r="F156" i="16"/>
  <c r="E155" i="16"/>
  <c r="F153" i="16"/>
  <c r="E153" i="16"/>
  <c r="F152" i="16"/>
  <c r="E151" i="16"/>
  <c r="F149" i="16"/>
  <c r="E149" i="16"/>
  <c r="F148" i="16"/>
  <c r="F147" i="16"/>
  <c r="E147" i="16"/>
  <c r="F145" i="16"/>
  <c r="E145" i="16"/>
  <c r="F144" i="16"/>
  <c r="E143" i="16"/>
  <c r="F141" i="16"/>
  <c r="E141" i="16"/>
  <c r="F140" i="16"/>
  <c r="F139" i="16"/>
  <c r="E139" i="16"/>
  <c r="F138" i="16"/>
  <c r="E138" i="16"/>
  <c r="F137" i="16"/>
  <c r="F133" i="16"/>
  <c r="E133" i="16"/>
  <c r="E131" i="16"/>
  <c r="E129" i="16"/>
  <c r="F128" i="16"/>
  <c r="E127" i="16"/>
  <c r="E125" i="16"/>
  <c r="F124" i="16"/>
  <c r="F123" i="16"/>
  <c r="E123" i="16"/>
  <c r="F122" i="16"/>
  <c r="E122" i="16"/>
  <c r="F121" i="16"/>
  <c r="E119" i="16"/>
  <c r="F117" i="16"/>
  <c r="E117" i="16"/>
  <c r="F116" i="16"/>
  <c r="E115" i="16"/>
  <c r="E113" i="16"/>
  <c r="F112" i="16"/>
  <c r="E111" i="16"/>
  <c r="F109" i="16"/>
  <c r="E109" i="16"/>
  <c r="E108" i="16"/>
  <c r="E107" i="16"/>
  <c r="E106" i="16"/>
  <c r="F105" i="16"/>
  <c r="E105" i="16"/>
  <c r="F104" i="16"/>
  <c r="F96" i="16"/>
  <c r="F102" i="16"/>
  <c r="E95" i="16"/>
  <c r="E101" i="16"/>
  <c r="F99" i="16"/>
  <c r="E99" i="16"/>
  <c r="F98" i="16"/>
  <c r="E94" i="16"/>
  <c r="F92" i="16"/>
  <c r="E91" i="16"/>
  <c r="F90" i="16"/>
  <c r="E89" i="16"/>
  <c r="F88" i="16"/>
  <c r="F86" i="16"/>
  <c r="F97" i="16"/>
  <c r="E97" i="16"/>
  <c r="E83" i="16"/>
  <c r="E82" i="16"/>
  <c r="F81" i="16"/>
  <c r="E81" i="16"/>
  <c r="E80" i="16"/>
  <c r="E79" i="16"/>
  <c r="E78" i="16"/>
  <c r="E77" i="16"/>
  <c r="F76" i="16"/>
  <c r="E76" i="16"/>
  <c r="E75" i="16"/>
  <c r="F74" i="16"/>
  <c r="E73" i="16"/>
  <c r="E72" i="16"/>
  <c r="E71" i="16"/>
  <c r="F70" i="16"/>
  <c r="E69" i="16"/>
  <c r="E65" i="16"/>
  <c r="F64" i="16"/>
  <c r="E64" i="16"/>
  <c r="E63" i="16"/>
  <c r="E62" i="16"/>
  <c r="E67" i="16"/>
  <c r="F61" i="16"/>
  <c r="E61" i="16"/>
  <c r="F60" i="16"/>
  <c r="E59" i="16"/>
  <c r="E57" i="16"/>
  <c r="F56" i="16"/>
  <c r="E55" i="16"/>
  <c r="F49" i="16"/>
  <c r="E49" i="16"/>
  <c r="F53" i="16"/>
  <c r="E53" i="16"/>
  <c r="F48" i="16"/>
  <c r="F52" i="16"/>
  <c r="F45" i="16"/>
  <c r="E45" i="16"/>
  <c r="F44" i="16"/>
  <c r="E43" i="16"/>
  <c r="F41" i="16"/>
  <c r="E41" i="16"/>
  <c r="E37" i="16"/>
  <c r="E39" i="16"/>
  <c r="F38" i="16"/>
  <c r="E35" i="16"/>
  <c r="F33" i="16"/>
  <c r="E33" i="16"/>
  <c r="E31" i="16"/>
  <c r="E29" i="16"/>
  <c r="F28" i="16"/>
  <c r="E27" i="16"/>
  <c r="E25" i="16"/>
  <c r="F24" i="16"/>
  <c r="E23" i="16"/>
  <c r="F21" i="16"/>
  <c r="E21" i="16"/>
  <c r="F20" i="16"/>
  <c r="E19" i="16"/>
  <c r="E17" i="16"/>
  <c r="F16" i="16"/>
  <c r="E15" i="16"/>
  <c r="E13" i="16"/>
  <c r="F12" i="16"/>
  <c r="E12" i="16"/>
  <c r="E11" i="16"/>
  <c r="E9" i="16"/>
  <c r="F8" i="16"/>
  <c r="F5" i="16"/>
  <c r="E5" i="16"/>
  <c r="E4" i="16"/>
  <c r="E3" i="16"/>
  <c r="K1763" i="8" l="1"/>
  <c r="K1762" i="8"/>
  <c r="K1761" i="8"/>
  <c r="K1760" i="8"/>
  <c r="K1759" i="8"/>
  <c r="K1758" i="8"/>
  <c r="K1757" i="8"/>
  <c r="K1756" i="8"/>
  <c r="K1755" i="8"/>
  <c r="K1754" i="8"/>
  <c r="K1753" i="8"/>
  <c r="K1752" i="8"/>
  <c r="K1751" i="8"/>
  <c r="K1750" i="8"/>
  <c r="K1749" i="8"/>
  <c r="K1748" i="8"/>
  <c r="K1747" i="8"/>
  <c r="K1746" i="8"/>
  <c r="K1745" i="8"/>
  <c r="K1744" i="8"/>
  <c r="K1743" i="8"/>
  <c r="K1742" i="8"/>
  <c r="K1741" i="8"/>
  <c r="K1740" i="8"/>
  <c r="K1739" i="8"/>
  <c r="K1738" i="8"/>
  <c r="K1737" i="8"/>
  <c r="K1736" i="8"/>
  <c r="K1735" i="8"/>
  <c r="K1734" i="8"/>
  <c r="K1733" i="8"/>
  <c r="K1732" i="8"/>
  <c r="K1731" i="8"/>
  <c r="K1730" i="8"/>
  <c r="K1729" i="8"/>
  <c r="K1728" i="8"/>
  <c r="K1727" i="8"/>
  <c r="K1726" i="8"/>
  <c r="K1725" i="8"/>
  <c r="K1724" i="8"/>
  <c r="K1723" i="8"/>
  <c r="K1722" i="8"/>
  <c r="K1721" i="8"/>
  <c r="K1720" i="8"/>
  <c r="K1719" i="8"/>
  <c r="K1718" i="8"/>
  <c r="K1717" i="8"/>
  <c r="K1716" i="8"/>
  <c r="K1715" i="8"/>
  <c r="K1714" i="8"/>
  <c r="K1713" i="8"/>
  <c r="K1712" i="8"/>
  <c r="K1711" i="8"/>
  <c r="K1710" i="8"/>
  <c r="K1709" i="8"/>
  <c r="K1708" i="8"/>
  <c r="K1707" i="8"/>
  <c r="K1706" i="8"/>
  <c r="K1705" i="8"/>
  <c r="K1704" i="8"/>
  <c r="K1703" i="8"/>
  <c r="K1702" i="8"/>
  <c r="K1701" i="8"/>
  <c r="K1700" i="8"/>
  <c r="K1699" i="8"/>
  <c r="K1698" i="8"/>
  <c r="K1697" i="8"/>
  <c r="K1696" i="8"/>
  <c r="K1695" i="8"/>
  <c r="K1694" i="8"/>
  <c r="K1693" i="8"/>
  <c r="K1692" i="8"/>
  <c r="K1691" i="8"/>
  <c r="K1690" i="8"/>
  <c r="K1689" i="8"/>
  <c r="K1688" i="8"/>
  <c r="K1687" i="8"/>
  <c r="K1686" i="8"/>
  <c r="K1685" i="8"/>
  <c r="K1684" i="8"/>
  <c r="K1683" i="8"/>
  <c r="K1682" i="8"/>
  <c r="K1681" i="8"/>
  <c r="K1680" i="8"/>
  <c r="K1679" i="8"/>
  <c r="K1678" i="8"/>
  <c r="K1677" i="8"/>
  <c r="K1676" i="8"/>
  <c r="K1675" i="8"/>
  <c r="K1674" i="8"/>
  <c r="K1673" i="8"/>
  <c r="K1672" i="8"/>
  <c r="K1671" i="8"/>
  <c r="K1670" i="8"/>
  <c r="K1669" i="8"/>
  <c r="K1668" i="8"/>
  <c r="K1667" i="8"/>
  <c r="K1666" i="8"/>
  <c r="K1665" i="8"/>
  <c r="K1664" i="8"/>
  <c r="K1663" i="8"/>
  <c r="K1662" i="8"/>
  <c r="K1661" i="8"/>
  <c r="K1660" i="8"/>
  <c r="K1659" i="8"/>
  <c r="K1658" i="8"/>
  <c r="K1657" i="8"/>
  <c r="K1656" i="8"/>
  <c r="K1655" i="8"/>
  <c r="K1654" i="8"/>
  <c r="K1653" i="8"/>
  <c r="K1652" i="8"/>
  <c r="K1651" i="8"/>
  <c r="K1650" i="8"/>
  <c r="K1649" i="8"/>
  <c r="K1648" i="8"/>
  <c r="K1647" i="8"/>
  <c r="K1646" i="8"/>
  <c r="K1645" i="8"/>
  <c r="K1644" i="8"/>
  <c r="K1643" i="8"/>
  <c r="K1642" i="8"/>
  <c r="K1641" i="8"/>
  <c r="K1640" i="8"/>
  <c r="K1639" i="8"/>
  <c r="K1638" i="8"/>
  <c r="K1637" i="8"/>
  <c r="K1636" i="8"/>
  <c r="K1635" i="8"/>
  <c r="K1634" i="8"/>
  <c r="K1633" i="8"/>
  <c r="K1632" i="8"/>
  <c r="K1631" i="8"/>
  <c r="K1630" i="8"/>
  <c r="K1629" i="8"/>
  <c r="K1628" i="8"/>
  <c r="K1627" i="8"/>
  <c r="K1626" i="8"/>
  <c r="K1625" i="8"/>
  <c r="K1624" i="8"/>
  <c r="K1623" i="8"/>
  <c r="K1622" i="8"/>
  <c r="K1621" i="8"/>
  <c r="K1620" i="8"/>
  <c r="K1619" i="8"/>
  <c r="K1618" i="8"/>
  <c r="K1617" i="8"/>
  <c r="K1616" i="8"/>
  <c r="K1615" i="8"/>
  <c r="K1614" i="8"/>
  <c r="K1613" i="8"/>
  <c r="K1612" i="8"/>
  <c r="K1611" i="8"/>
  <c r="K1610" i="8"/>
  <c r="K1609" i="8"/>
  <c r="K1608" i="8"/>
  <c r="K1607" i="8"/>
  <c r="K1606" i="8"/>
  <c r="K1605" i="8"/>
  <c r="K1604" i="8"/>
  <c r="K1603" i="8"/>
  <c r="K1602" i="8"/>
  <c r="K1601" i="8"/>
  <c r="K1600" i="8"/>
  <c r="K1599" i="8"/>
  <c r="K1598" i="8"/>
  <c r="K1597" i="8"/>
  <c r="K1596" i="8"/>
  <c r="K1595" i="8"/>
  <c r="K1594" i="8"/>
  <c r="K1593" i="8"/>
  <c r="K1592" i="8"/>
  <c r="K1591" i="8"/>
  <c r="K1590" i="8"/>
  <c r="K1589" i="8"/>
  <c r="K1588" i="8"/>
  <c r="K1587" i="8"/>
  <c r="K1586" i="8"/>
  <c r="K1585" i="8"/>
  <c r="K1584" i="8"/>
  <c r="K1583" i="8"/>
  <c r="K1582" i="8"/>
  <c r="K1581" i="8"/>
  <c r="K1580" i="8"/>
  <c r="K1579" i="8"/>
  <c r="K1578" i="8"/>
  <c r="K1577" i="8"/>
  <c r="K1576" i="8"/>
  <c r="K1575" i="8"/>
  <c r="K1574" i="8"/>
  <c r="K1573" i="8"/>
  <c r="K1572" i="8"/>
  <c r="K1571" i="8"/>
  <c r="K1570" i="8"/>
  <c r="K1569" i="8"/>
  <c r="K1568" i="8"/>
  <c r="K1567" i="8"/>
  <c r="K1566" i="8"/>
  <c r="K1565" i="8"/>
  <c r="K1564" i="8"/>
  <c r="K1563" i="8"/>
  <c r="K1562" i="8"/>
  <c r="K1561" i="8"/>
  <c r="K1560" i="8"/>
  <c r="K1559" i="8"/>
  <c r="K1558" i="8"/>
  <c r="K1557" i="8"/>
  <c r="K1556" i="8"/>
  <c r="K1555" i="8"/>
  <c r="K1554" i="8"/>
  <c r="K1553" i="8"/>
  <c r="K1552" i="8"/>
  <c r="K1551" i="8"/>
  <c r="K1550" i="8"/>
  <c r="K1549" i="8"/>
  <c r="K1548" i="8"/>
  <c r="K1547" i="8"/>
  <c r="K1546" i="8"/>
  <c r="K1545" i="8"/>
  <c r="K1544" i="8"/>
  <c r="K1543" i="8"/>
  <c r="K1542" i="8"/>
  <c r="K1541" i="8"/>
  <c r="K1540" i="8"/>
  <c r="K1539" i="8"/>
  <c r="K1538" i="8"/>
  <c r="K1537" i="8"/>
  <c r="K1536" i="8"/>
  <c r="K1535" i="8"/>
  <c r="K1534" i="8"/>
  <c r="K1533" i="8"/>
  <c r="K1532" i="8"/>
  <c r="K1531" i="8"/>
  <c r="K1530" i="8"/>
  <c r="K1529" i="8"/>
  <c r="K1528" i="8"/>
  <c r="K1527" i="8"/>
  <c r="K1526" i="8"/>
  <c r="K1525" i="8"/>
  <c r="K1524" i="8"/>
  <c r="K1523" i="8"/>
  <c r="K1522" i="8"/>
  <c r="K1521" i="8"/>
  <c r="K1520" i="8"/>
  <c r="K1519" i="8"/>
  <c r="K1518" i="8"/>
  <c r="K1517" i="8"/>
  <c r="K1516" i="8"/>
  <c r="K1515" i="8"/>
  <c r="K1514" i="8"/>
  <c r="K1513" i="8"/>
  <c r="K1512" i="8"/>
  <c r="K1511" i="8"/>
  <c r="K1510" i="8"/>
  <c r="K1509" i="8"/>
  <c r="K1508" i="8"/>
  <c r="K1507" i="8"/>
  <c r="K1506" i="8"/>
  <c r="K1505" i="8"/>
  <c r="K1504" i="8"/>
  <c r="K1503" i="8"/>
  <c r="K1502" i="8"/>
  <c r="K1501" i="8"/>
  <c r="K1500" i="8"/>
  <c r="K1499" i="8"/>
  <c r="K1498" i="8"/>
  <c r="K1497" i="8"/>
  <c r="K1496" i="8"/>
  <c r="K1495" i="8"/>
  <c r="K1494" i="8"/>
  <c r="K1493" i="8"/>
  <c r="K1492" i="8"/>
  <c r="K1491" i="8"/>
  <c r="K1490" i="8"/>
  <c r="K1489" i="8"/>
  <c r="K1488" i="8"/>
  <c r="K1487" i="8"/>
  <c r="K1486" i="8"/>
  <c r="K1485" i="8"/>
  <c r="K1484" i="8"/>
  <c r="K1483" i="8"/>
  <c r="K1482" i="8"/>
  <c r="K1481" i="8"/>
  <c r="K1480" i="8"/>
  <c r="K1479" i="8"/>
  <c r="K1478" i="8"/>
  <c r="K1477" i="8"/>
  <c r="K1476" i="8"/>
  <c r="K1475" i="8"/>
  <c r="K1474" i="8"/>
  <c r="K1473" i="8"/>
  <c r="K1472" i="8"/>
  <c r="K1471" i="8"/>
  <c r="K1470" i="8"/>
  <c r="K1469" i="8"/>
  <c r="K1468" i="8"/>
  <c r="K1467" i="8"/>
  <c r="K1466" i="8"/>
  <c r="K1465" i="8"/>
  <c r="K1464" i="8"/>
  <c r="K1463" i="8"/>
  <c r="K1462" i="8"/>
  <c r="K1461" i="8"/>
  <c r="K1460" i="8"/>
  <c r="K1459" i="8"/>
  <c r="K1458" i="8"/>
  <c r="K1457" i="8"/>
  <c r="K1456" i="8"/>
  <c r="K1455" i="8"/>
  <c r="K1454" i="8"/>
  <c r="K1453" i="8"/>
  <c r="K1452" i="8"/>
  <c r="K1451" i="8"/>
  <c r="K1450" i="8"/>
  <c r="K1449" i="8"/>
  <c r="K1448" i="8"/>
  <c r="K1447" i="8"/>
  <c r="K1446" i="8"/>
  <c r="K1445" i="8"/>
  <c r="K1444" i="8"/>
  <c r="K1443" i="8"/>
  <c r="K1442" i="8"/>
  <c r="K1441" i="8"/>
  <c r="K1440" i="8"/>
  <c r="K1439" i="8"/>
  <c r="K1438" i="8"/>
  <c r="K1437" i="8"/>
  <c r="K1436" i="8"/>
  <c r="K1435" i="8"/>
  <c r="K1434" i="8"/>
  <c r="K1433" i="8"/>
  <c r="K1432" i="8"/>
  <c r="K1431" i="8"/>
  <c r="K1430" i="8"/>
  <c r="K1429" i="8"/>
  <c r="K1428" i="8"/>
  <c r="K1427" i="8"/>
  <c r="K1426" i="8"/>
  <c r="K1425" i="8"/>
  <c r="K1424" i="8"/>
  <c r="K1423" i="8"/>
  <c r="K1422" i="8"/>
  <c r="K1421" i="8"/>
  <c r="K1420" i="8"/>
  <c r="K1419" i="8"/>
  <c r="K1418" i="8"/>
  <c r="K1417" i="8"/>
  <c r="K1416" i="8"/>
  <c r="K1415" i="8"/>
  <c r="K1414" i="8"/>
  <c r="K1413" i="8"/>
  <c r="K1412" i="8"/>
  <c r="K1411" i="8"/>
  <c r="K1410" i="8"/>
  <c r="K1409" i="8"/>
  <c r="K1408" i="8"/>
  <c r="K1407" i="8"/>
  <c r="K1406" i="8"/>
  <c r="K1405" i="8"/>
  <c r="K1404" i="8"/>
  <c r="K1403" i="8"/>
  <c r="K1402" i="8"/>
  <c r="K1401" i="8"/>
  <c r="K1400" i="8"/>
  <c r="K1399" i="8"/>
  <c r="K1398" i="8"/>
  <c r="K1397" i="8"/>
  <c r="K1396" i="8"/>
  <c r="K1395" i="8"/>
  <c r="K1394" i="8"/>
  <c r="K1393" i="8"/>
  <c r="K1392" i="8"/>
  <c r="K1391" i="8"/>
  <c r="K1390" i="8"/>
  <c r="K1389" i="8"/>
  <c r="K1388" i="8"/>
  <c r="K1387" i="8"/>
  <c r="K1386" i="8"/>
  <c r="K1385" i="8"/>
  <c r="K1384" i="8"/>
  <c r="K1383" i="8"/>
  <c r="K1382" i="8"/>
  <c r="K1381" i="8"/>
  <c r="K1380" i="8"/>
  <c r="K1379" i="8"/>
  <c r="K1378" i="8"/>
  <c r="K1377" i="8"/>
  <c r="K1376" i="8"/>
  <c r="K1375" i="8"/>
  <c r="K1374" i="8"/>
  <c r="K1373" i="8"/>
  <c r="K1372" i="8"/>
  <c r="K1371" i="8"/>
  <c r="K1370" i="8"/>
  <c r="K1369" i="8"/>
  <c r="K1368" i="8"/>
  <c r="K1367" i="8"/>
  <c r="K1366" i="8"/>
  <c r="K1365" i="8"/>
  <c r="K1364" i="8"/>
  <c r="K1363" i="8"/>
  <c r="K1362" i="8"/>
  <c r="K1361" i="8"/>
  <c r="K1360" i="8"/>
  <c r="K1359" i="8"/>
  <c r="K1358" i="8"/>
  <c r="K1357" i="8"/>
  <c r="K1356" i="8"/>
  <c r="K1355" i="8"/>
  <c r="K1354" i="8"/>
  <c r="K1353" i="8"/>
  <c r="K1352" i="8"/>
  <c r="K1351" i="8"/>
  <c r="K1350" i="8"/>
  <c r="K1349" i="8"/>
  <c r="K1348" i="8"/>
  <c r="K1347" i="8"/>
  <c r="K1346" i="8"/>
  <c r="K1345" i="8"/>
  <c r="K1344" i="8"/>
  <c r="K1343" i="8"/>
  <c r="K1342" i="8"/>
  <c r="K1341" i="8"/>
  <c r="K1340" i="8"/>
  <c r="K1339" i="8"/>
  <c r="K1338" i="8"/>
  <c r="K1337" i="8"/>
  <c r="K1336" i="8"/>
  <c r="K1335" i="8"/>
  <c r="K1334" i="8"/>
  <c r="K1333" i="8"/>
  <c r="K1332" i="8"/>
  <c r="K1331" i="8"/>
  <c r="K1330" i="8"/>
  <c r="K1329" i="8"/>
  <c r="K1328" i="8"/>
  <c r="K1327" i="8"/>
  <c r="K1326" i="8"/>
  <c r="K1325" i="8"/>
  <c r="K1324" i="8"/>
  <c r="K1323" i="8"/>
  <c r="K1322" i="8"/>
  <c r="K1321" i="8"/>
  <c r="K1320" i="8"/>
  <c r="K1319" i="8"/>
  <c r="K1318" i="8"/>
  <c r="K1317" i="8"/>
  <c r="K1316" i="8"/>
  <c r="K1315" i="8"/>
  <c r="K1314" i="8"/>
  <c r="K1313" i="8"/>
  <c r="K1312" i="8"/>
  <c r="K1311" i="8"/>
  <c r="K1310" i="8"/>
  <c r="K1309" i="8"/>
  <c r="K1308" i="8"/>
  <c r="K1307" i="8"/>
  <c r="K1306" i="8"/>
  <c r="K1305" i="8"/>
  <c r="K1304" i="8"/>
  <c r="K1303" i="8"/>
  <c r="K1302" i="8"/>
  <c r="K1301" i="8"/>
  <c r="K1300" i="8"/>
  <c r="K1299" i="8"/>
  <c r="K1298" i="8"/>
  <c r="K1297" i="8"/>
  <c r="K1296" i="8"/>
  <c r="K1295" i="8"/>
  <c r="K1294" i="8"/>
  <c r="K1293" i="8"/>
  <c r="K1292" i="8"/>
  <c r="K1291" i="8"/>
  <c r="K1290" i="8"/>
  <c r="K1289" i="8"/>
  <c r="K1288" i="8"/>
  <c r="K1287" i="8"/>
  <c r="K1286" i="8"/>
  <c r="K1285" i="8"/>
  <c r="K1284" i="8"/>
  <c r="K1283" i="8"/>
  <c r="K1282" i="8"/>
  <c r="K1281" i="8"/>
  <c r="K1280" i="8"/>
  <c r="K1279" i="8"/>
  <c r="K1278" i="8"/>
  <c r="K1277" i="8"/>
  <c r="K1276" i="8"/>
  <c r="K1275" i="8"/>
  <c r="K1274" i="8"/>
  <c r="K1273" i="8"/>
  <c r="K1272" i="8"/>
  <c r="K1271" i="8"/>
  <c r="K1270" i="8"/>
  <c r="K1269" i="8"/>
  <c r="K1268" i="8"/>
  <c r="K1267" i="8"/>
  <c r="K1266" i="8"/>
  <c r="K1265" i="8"/>
  <c r="K1264" i="8"/>
  <c r="K1263" i="8"/>
  <c r="K1262" i="8"/>
  <c r="K1261" i="8"/>
  <c r="K1260" i="8"/>
  <c r="K1259" i="8"/>
  <c r="K1258" i="8"/>
  <c r="K1257" i="8"/>
  <c r="K1256" i="8"/>
  <c r="K1255" i="8"/>
  <c r="K1254" i="8"/>
  <c r="K1253" i="8"/>
  <c r="K1252" i="8"/>
  <c r="K1251" i="8"/>
  <c r="K1250" i="8"/>
  <c r="K1249" i="8"/>
  <c r="K1248" i="8"/>
  <c r="K1247" i="8"/>
  <c r="K1246" i="8"/>
  <c r="K1245" i="8"/>
  <c r="K1244" i="8"/>
  <c r="K1243" i="8"/>
  <c r="K1242" i="8"/>
  <c r="K1241" i="8"/>
  <c r="K1240" i="8"/>
  <c r="K1239" i="8"/>
  <c r="K1238" i="8"/>
  <c r="K1237" i="8"/>
  <c r="K1236" i="8"/>
  <c r="K1235" i="8"/>
  <c r="K1234" i="8"/>
  <c r="K1233" i="8"/>
  <c r="K1232" i="8"/>
  <c r="K1231" i="8"/>
  <c r="K1230" i="8"/>
  <c r="K1229" i="8"/>
  <c r="K1228" i="8"/>
  <c r="K1227" i="8"/>
  <c r="K1226" i="8"/>
  <c r="K1225" i="8"/>
  <c r="K1224" i="8"/>
  <c r="K1223" i="8"/>
  <c r="K1222" i="8"/>
  <c r="K1221" i="8"/>
  <c r="K1220" i="8"/>
  <c r="K1219" i="8"/>
  <c r="K1218" i="8"/>
  <c r="K1217" i="8"/>
  <c r="K1216" i="8"/>
  <c r="K1215" i="8"/>
  <c r="K1214" i="8"/>
  <c r="K1213" i="8"/>
  <c r="K1212" i="8"/>
  <c r="K1211" i="8"/>
  <c r="K1210" i="8"/>
  <c r="K1209" i="8"/>
  <c r="K1208" i="8"/>
  <c r="K1207" i="8"/>
  <c r="K1206" i="8"/>
  <c r="K1205" i="8"/>
  <c r="K1204" i="8"/>
  <c r="K1203" i="8"/>
  <c r="K1202" i="8"/>
  <c r="K1201" i="8"/>
  <c r="K1200" i="8"/>
  <c r="K1199" i="8"/>
  <c r="K1198" i="8"/>
  <c r="K1197" i="8"/>
  <c r="K1196" i="8"/>
  <c r="K1195" i="8"/>
  <c r="K1194" i="8"/>
  <c r="K1193" i="8"/>
  <c r="K1192" i="8"/>
  <c r="K1191" i="8"/>
  <c r="K1190" i="8"/>
  <c r="K1189" i="8"/>
  <c r="K1188" i="8"/>
  <c r="K1187" i="8"/>
  <c r="K1186" i="8"/>
  <c r="K1185" i="8"/>
  <c r="K1184" i="8"/>
  <c r="K1183" i="8"/>
  <c r="K1182" i="8"/>
  <c r="K1181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7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  <c r="K1121" i="8"/>
  <c r="K1120" i="8"/>
  <c r="K1119" i="8"/>
  <c r="K1118" i="8"/>
  <c r="K1117" i="8"/>
  <c r="K1116" i="8"/>
  <c r="K1115" i="8"/>
  <c r="K1114" i="8"/>
  <c r="K1113" i="8"/>
  <c r="K1112" i="8"/>
  <c r="K1111" i="8"/>
  <c r="K1110" i="8"/>
  <c r="K1109" i="8"/>
  <c r="K1108" i="8"/>
  <c r="K1107" i="8"/>
  <c r="K1106" i="8"/>
  <c r="K1105" i="8"/>
  <c r="K1104" i="8"/>
  <c r="K1103" i="8"/>
  <c r="K1102" i="8"/>
  <c r="K1101" i="8"/>
  <c r="K1100" i="8"/>
  <c r="K1099" i="8"/>
  <c r="K1098" i="8"/>
  <c r="K1097" i="8"/>
  <c r="K1096" i="8"/>
  <c r="K1095" i="8"/>
  <c r="K1094" i="8"/>
  <c r="K1093" i="8"/>
  <c r="K1092" i="8"/>
  <c r="K1091" i="8"/>
  <c r="K1090" i="8"/>
  <c r="K1089" i="8"/>
  <c r="K1088" i="8"/>
  <c r="K1087" i="8"/>
  <c r="K1086" i="8"/>
  <c r="K1085" i="8"/>
  <c r="K1084" i="8"/>
  <c r="K1083" i="8"/>
  <c r="K1082" i="8"/>
  <c r="K1081" i="8"/>
  <c r="K1080" i="8"/>
  <c r="K1079" i="8"/>
  <c r="K1078" i="8"/>
  <c r="K1077" i="8"/>
  <c r="K1076" i="8"/>
  <c r="K1075" i="8"/>
  <c r="K1074" i="8"/>
  <c r="K1073" i="8"/>
  <c r="K1072" i="8"/>
  <c r="K1071" i="8"/>
  <c r="K1070" i="8"/>
  <c r="K1069" i="8"/>
  <c r="K1068" i="8"/>
  <c r="K1067" i="8"/>
  <c r="K1066" i="8"/>
  <c r="K1065" i="8"/>
  <c r="K1064" i="8"/>
  <c r="K1063" i="8"/>
  <c r="K1062" i="8"/>
  <c r="K1061" i="8"/>
  <c r="K1060" i="8"/>
  <c r="K1059" i="8"/>
  <c r="K1058" i="8"/>
  <c r="K1057" i="8"/>
  <c r="K1056" i="8"/>
  <c r="K1055" i="8"/>
  <c r="K1054" i="8"/>
  <c r="K1053" i="8"/>
  <c r="K1052" i="8"/>
  <c r="K1051" i="8"/>
  <c r="K1050" i="8"/>
  <c r="K1049" i="8"/>
  <c r="K1048" i="8"/>
  <c r="K1047" i="8"/>
  <c r="K1046" i="8"/>
  <c r="K1045" i="8"/>
  <c r="K1044" i="8"/>
  <c r="K1043" i="8"/>
  <c r="K1042" i="8"/>
  <c r="K1041" i="8"/>
  <c r="K1040" i="8"/>
  <c r="K1039" i="8"/>
  <c r="K1038" i="8"/>
  <c r="K1037" i="8"/>
  <c r="K1036" i="8"/>
  <c r="K1035" i="8"/>
  <c r="K1034" i="8"/>
  <c r="K1033" i="8"/>
  <c r="K1032" i="8"/>
  <c r="K1031" i="8"/>
  <c r="K1030" i="8"/>
  <c r="K1029" i="8"/>
  <c r="K1028" i="8"/>
  <c r="K1027" i="8"/>
  <c r="K1026" i="8"/>
  <c r="K1025" i="8"/>
  <c r="K1024" i="8"/>
  <c r="K1023" i="8"/>
  <c r="K1022" i="8"/>
  <c r="K1021" i="8"/>
  <c r="K1020" i="8"/>
  <c r="K1019" i="8"/>
  <c r="K1018" i="8"/>
  <c r="K1017" i="8"/>
  <c r="K1016" i="8"/>
  <c r="K1015" i="8"/>
  <c r="K1014" i="8"/>
  <c r="K1013" i="8"/>
  <c r="K1012" i="8"/>
  <c r="K1011" i="8"/>
  <c r="K1010" i="8"/>
  <c r="K1009" i="8"/>
  <c r="K1008" i="8"/>
  <c r="K1007" i="8"/>
  <c r="K1006" i="8"/>
  <c r="K1005" i="8"/>
  <c r="K1004" i="8"/>
  <c r="K1003" i="8"/>
  <c r="K1002" i="8"/>
  <c r="K1001" i="8"/>
  <c r="K1000" i="8"/>
  <c r="K999" i="8"/>
  <c r="K998" i="8"/>
  <c r="K997" i="8"/>
  <c r="K996" i="8"/>
  <c r="K995" i="8"/>
  <c r="K994" i="8"/>
  <c r="K993" i="8"/>
  <c r="K992" i="8"/>
  <c r="K991" i="8"/>
  <c r="K990" i="8"/>
  <c r="K989" i="8"/>
  <c r="K988" i="8"/>
  <c r="K987" i="8"/>
  <c r="K986" i="8"/>
  <c r="K985" i="8"/>
  <c r="K984" i="8"/>
  <c r="K983" i="8"/>
  <c r="K982" i="8"/>
  <c r="K981" i="8"/>
  <c r="K980" i="8"/>
  <c r="K979" i="8"/>
  <c r="K978" i="8"/>
  <c r="K977" i="8"/>
  <c r="K976" i="8"/>
  <c r="K975" i="8"/>
  <c r="K974" i="8"/>
  <c r="K973" i="8"/>
  <c r="K972" i="8"/>
  <c r="K971" i="8"/>
  <c r="K970" i="8"/>
  <c r="K969" i="8"/>
  <c r="K968" i="8"/>
  <c r="K967" i="8"/>
  <c r="K966" i="8"/>
  <c r="K965" i="8"/>
  <c r="K964" i="8"/>
  <c r="K963" i="8"/>
  <c r="K962" i="8"/>
  <c r="K961" i="8"/>
  <c r="K960" i="8"/>
  <c r="K959" i="8"/>
  <c r="K958" i="8"/>
  <c r="K957" i="8"/>
  <c r="K956" i="8"/>
  <c r="K955" i="8"/>
  <c r="K954" i="8"/>
  <c r="K953" i="8"/>
  <c r="K952" i="8"/>
  <c r="K951" i="8"/>
  <c r="K950" i="8"/>
  <c r="K949" i="8"/>
  <c r="K948" i="8"/>
  <c r="K947" i="8"/>
  <c r="K946" i="8"/>
  <c r="K945" i="8"/>
  <c r="K944" i="8"/>
  <c r="K943" i="8"/>
  <c r="K942" i="8"/>
  <c r="K941" i="8"/>
  <c r="K940" i="8"/>
  <c r="K939" i="8"/>
  <c r="K938" i="8"/>
  <c r="K937" i="8"/>
  <c r="K936" i="8"/>
  <c r="K935" i="8"/>
  <c r="K934" i="8"/>
  <c r="K933" i="8"/>
  <c r="K932" i="8"/>
  <c r="K931" i="8"/>
  <c r="K930" i="8"/>
  <c r="K929" i="8"/>
  <c r="K928" i="8"/>
  <c r="K927" i="8"/>
  <c r="K926" i="8"/>
  <c r="K925" i="8"/>
  <c r="K924" i="8"/>
  <c r="K923" i="8"/>
  <c r="K922" i="8"/>
  <c r="K921" i="8"/>
  <c r="K920" i="8"/>
  <c r="K919" i="8"/>
  <c r="K918" i="8"/>
  <c r="K917" i="8"/>
  <c r="K916" i="8"/>
  <c r="K915" i="8"/>
  <c r="K914" i="8"/>
  <c r="K913" i="8"/>
  <c r="K912" i="8"/>
  <c r="K911" i="8"/>
  <c r="K910" i="8"/>
  <c r="K909" i="8"/>
  <c r="K908" i="8"/>
  <c r="K907" i="8"/>
  <c r="K906" i="8"/>
  <c r="K905" i="8"/>
  <c r="K904" i="8"/>
  <c r="K903" i="8"/>
  <c r="K902" i="8"/>
  <c r="K901" i="8"/>
  <c r="K900" i="8"/>
  <c r="K899" i="8"/>
  <c r="K898" i="8"/>
  <c r="K897" i="8"/>
  <c r="K896" i="8"/>
  <c r="K895" i="8"/>
  <c r="K894" i="8"/>
  <c r="K893" i="8"/>
  <c r="K892" i="8"/>
  <c r="K891" i="8"/>
  <c r="K890" i="8"/>
  <c r="K889" i="8"/>
  <c r="K888" i="8"/>
  <c r="K887" i="8"/>
  <c r="K886" i="8"/>
  <c r="K885" i="8"/>
  <c r="K884" i="8"/>
  <c r="K883" i="8"/>
  <c r="K882" i="8"/>
  <c r="K881" i="8"/>
  <c r="K880" i="8"/>
  <c r="K879" i="8"/>
  <c r="K878" i="8"/>
  <c r="K877" i="8"/>
  <c r="K876" i="8"/>
  <c r="K875" i="8"/>
  <c r="K874" i="8"/>
  <c r="K873" i="8"/>
  <c r="K872" i="8"/>
  <c r="K871" i="8"/>
  <c r="K870" i="8"/>
  <c r="K869" i="8"/>
  <c r="K868" i="8"/>
  <c r="K867" i="8"/>
  <c r="K866" i="8"/>
  <c r="K865" i="8"/>
  <c r="K864" i="8"/>
  <c r="K863" i="8"/>
  <c r="K862" i="8"/>
  <c r="K861" i="8"/>
  <c r="K860" i="8"/>
  <c r="K859" i="8"/>
  <c r="K858" i="8"/>
  <c r="K857" i="8"/>
  <c r="K856" i="8"/>
  <c r="K855" i="8"/>
  <c r="K854" i="8"/>
  <c r="K853" i="8"/>
  <c r="K852" i="8"/>
  <c r="K851" i="8"/>
  <c r="K850" i="8"/>
  <c r="K849" i="8"/>
  <c r="K848" i="8"/>
  <c r="K847" i="8"/>
  <c r="K846" i="8"/>
  <c r="K845" i="8"/>
  <c r="K844" i="8"/>
  <c r="K843" i="8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81" i="8"/>
  <c r="K780" i="8"/>
  <c r="K779" i="8"/>
  <c r="K778" i="8"/>
  <c r="K777" i="8"/>
  <c r="K776" i="8"/>
  <c r="K775" i="8"/>
  <c r="K774" i="8"/>
  <c r="K773" i="8"/>
  <c r="K772" i="8"/>
  <c r="K771" i="8"/>
  <c r="K770" i="8"/>
  <c r="K769" i="8"/>
  <c r="K768" i="8"/>
  <c r="K767" i="8"/>
  <c r="K766" i="8"/>
  <c r="K765" i="8"/>
  <c r="K764" i="8"/>
  <c r="K763" i="8"/>
  <c r="K762" i="8"/>
  <c r="K761" i="8"/>
  <c r="K760" i="8"/>
  <c r="K759" i="8"/>
  <c r="K758" i="8"/>
  <c r="K757" i="8"/>
  <c r="K756" i="8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4" i="14"/>
  <c r="K5" i="14"/>
  <c r="K3" i="14"/>
  <c r="F201" i="1" l="1"/>
  <c r="D163" i="16" s="1"/>
  <c r="G163" i="16" s="1"/>
  <c r="H163" i="16" s="1"/>
  <c r="F200" i="1"/>
  <c r="D77" i="16" s="1"/>
  <c r="G77" i="16" s="1"/>
  <c r="H77" i="16" s="1"/>
  <c r="F199" i="1"/>
  <c r="D111" i="16" s="1"/>
  <c r="G111" i="16" s="1"/>
  <c r="H111" i="16" s="1"/>
  <c r="F198" i="1"/>
  <c r="D168" i="16" s="1"/>
  <c r="G168" i="16" s="1"/>
  <c r="H168" i="16" s="1"/>
  <c r="F197" i="1"/>
  <c r="D134" i="16" s="1"/>
  <c r="G134" i="16" s="1"/>
  <c r="H134" i="16" s="1"/>
  <c r="F196" i="1"/>
  <c r="D179" i="16" s="1"/>
  <c r="G179" i="16" s="1"/>
  <c r="H179" i="16" s="1"/>
  <c r="F195" i="1"/>
  <c r="D178" i="16" s="1"/>
  <c r="G178" i="16" s="1"/>
  <c r="H178" i="16" s="1"/>
  <c r="F194" i="1"/>
  <c r="D185" i="16" s="1"/>
  <c r="G185" i="16" s="1"/>
  <c r="H185" i="16" s="1"/>
  <c r="F193" i="1"/>
  <c r="D184" i="16" s="1"/>
  <c r="G184" i="16" s="1"/>
  <c r="H184" i="16" s="1"/>
  <c r="F192" i="1"/>
  <c r="D177" i="16" s="1"/>
  <c r="G177" i="16" s="1"/>
  <c r="H177" i="16" s="1"/>
  <c r="F191" i="1"/>
  <c r="D192" i="16" s="1"/>
  <c r="G192" i="16" s="1"/>
  <c r="H192" i="16" s="1"/>
  <c r="F190" i="1"/>
  <c r="D176" i="16" s="1"/>
  <c r="G176" i="16" s="1"/>
  <c r="H176" i="16" s="1"/>
  <c r="F189" i="1"/>
  <c r="D133" i="16" s="1"/>
  <c r="G133" i="16" s="1"/>
  <c r="H133" i="16" s="1"/>
  <c r="F188" i="1"/>
  <c r="D167" i="16" s="1"/>
  <c r="G167" i="16" s="1"/>
  <c r="H167" i="16" s="1"/>
  <c r="F187" i="1"/>
  <c r="D199" i="16" s="1"/>
  <c r="G199" i="16" s="1"/>
  <c r="H199" i="16" s="1"/>
  <c r="F186" i="1"/>
  <c r="D183" i="16" s="1"/>
  <c r="G183" i="16" s="1"/>
  <c r="H183" i="16" s="1"/>
  <c r="F185" i="1"/>
  <c r="D198" i="16" s="1"/>
  <c r="G198" i="16" s="1"/>
  <c r="H198" i="16" s="1"/>
  <c r="F184" i="1"/>
  <c r="D197" i="16" s="1"/>
  <c r="G197" i="16" s="1"/>
  <c r="H197" i="16" s="1"/>
  <c r="F183" i="1"/>
  <c r="D201" i="16" s="1"/>
  <c r="G201" i="16" s="1"/>
  <c r="H201" i="16" s="1"/>
  <c r="F182" i="1"/>
  <c r="D196" i="16" s="1"/>
  <c r="G196" i="16" s="1"/>
  <c r="H196" i="16" s="1"/>
  <c r="F181" i="1"/>
  <c r="D195" i="16" s="1"/>
  <c r="G195" i="16" s="1"/>
  <c r="H195" i="16" s="1"/>
  <c r="F180" i="1"/>
  <c r="D132" i="16" s="1"/>
  <c r="G132" i="16" s="1"/>
  <c r="H132" i="16" s="1"/>
  <c r="F179" i="1"/>
  <c r="D194" i="16" s="1"/>
  <c r="G194" i="16" s="1"/>
  <c r="H194" i="16" s="1"/>
  <c r="F178" i="1"/>
  <c r="D193" i="16" s="1"/>
  <c r="G193" i="16" s="1"/>
  <c r="H193" i="16" s="1"/>
  <c r="F177" i="1"/>
  <c r="D200" i="16" s="1"/>
  <c r="G200" i="16" s="1"/>
  <c r="H200" i="16" s="1"/>
  <c r="F176" i="1"/>
  <c r="D151" i="16" s="1"/>
  <c r="G151" i="16" s="1"/>
  <c r="H151" i="16" s="1"/>
  <c r="F175" i="1"/>
  <c r="D173" i="16" s="1"/>
  <c r="G173" i="16" s="1"/>
  <c r="H173" i="16" s="1"/>
  <c r="F174" i="1"/>
  <c r="D56" i="16" s="1"/>
  <c r="G56" i="16" s="1"/>
  <c r="H56" i="16" s="1"/>
  <c r="F173" i="1"/>
  <c r="D162" i="16" s="1"/>
  <c r="G162" i="16" s="1"/>
  <c r="H162" i="16" s="1"/>
  <c r="F172" i="1"/>
  <c r="D110" i="16" s="1"/>
  <c r="G110" i="16" s="1"/>
  <c r="H110" i="16" s="1"/>
  <c r="F171" i="1"/>
  <c r="D94" i="16" s="1"/>
  <c r="G94" i="16" s="1"/>
  <c r="H94" i="16" s="1"/>
  <c r="F170" i="1"/>
  <c r="D119" i="16" s="1"/>
  <c r="G119" i="16" s="1"/>
  <c r="H119" i="16" s="1"/>
  <c r="F169" i="1"/>
  <c r="D191" i="16" s="1"/>
  <c r="G191" i="16" s="1"/>
  <c r="H191" i="16" s="1"/>
  <c r="F168" i="1"/>
  <c r="D118" i="16" s="1"/>
  <c r="G118" i="16" s="1"/>
  <c r="H118" i="16" s="1"/>
  <c r="F167" i="1"/>
  <c r="D93" i="16" s="1"/>
  <c r="G93" i="16" s="1"/>
  <c r="H93" i="16" s="1"/>
  <c r="F166" i="1"/>
  <c r="D76" i="16" s="1"/>
  <c r="G76" i="16" s="1"/>
  <c r="H76" i="16" s="1"/>
  <c r="F165" i="1"/>
  <c r="D175" i="16" s="1"/>
  <c r="G175" i="16" s="1"/>
  <c r="H175" i="16" s="1"/>
  <c r="F164" i="1"/>
  <c r="D160" i="16" s="1"/>
  <c r="G160" i="16" s="1"/>
  <c r="H160" i="16" s="1"/>
  <c r="F163" i="1"/>
  <c r="D152" i="16" s="1"/>
  <c r="G152" i="16" s="1"/>
  <c r="H152" i="16" s="1"/>
  <c r="F162" i="1"/>
  <c r="D159" i="16" s="1"/>
  <c r="G159" i="16" s="1"/>
  <c r="H159" i="16" s="1"/>
  <c r="F161" i="1"/>
  <c r="D172" i="16" s="1"/>
  <c r="G172" i="16" s="1"/>
  <c r="H172" i="16" s="1"/>
  <c r="F160" i="1"/>
  <c r="D190" i="16" s="1"/>
  <c r="G190" i="16" s="1"/>
  <c r="H190" i="16" s="1"/>
  <c r="F159" i="1"/>
  <c r="D189" i="16" s="1"/>
  <c r="G189" i="16" s="1"/>
  <c r="H189" i="16" s="1"/>
  <c r="F158" i="1"/>
  <c r="D187" i="16" s="1"/>
  <c r="G187" i="16" s="1"/>
  <c r="H187" i="16" s="1"/>
  <c r="F157" i="1"/>
  <c r="D150" i="16" s="1"/>
  <c r="G150" i="16" s="1"/>
  <c r="H150" i="16" s="1"/>
  <c r="F156" i="1"/>
  <c r="D180" i="16" s="1"/>
  <c r="G180" i="16" s="1"/>
  <c r="H180" i="16" s="1"/>
  <c r="F155" i="1"/>
  <c r="D72" i="16" s="1"/>
  <c r="G72" i="16" s="1"/>
  <c r="H72" i="16" s="1"/>
  <c r="F154" i="1"/>
  <c r="D149" i="16" s="1"/>
  <c r="G149" i="16" s="1"/>
  <c r="H149" i="16" s="1"/>
  <c r="F153" i="1"/>
  <c r="D112" i="16" s="1"/>
  <c r="G112" i="16" s="1"/>
  <c r="H112" i="16" s="1"/>
  <c r="F152" i="1"/>
  <c r="D164" i="16" s="1"/>
  <c r="G164" i="16" s="1"/>
  <c r="H164" i="16" s="1"/>
  <c r="F150" i="1"/>
  <c r="D140" i="16" s="1"/>
  <c r="G140" i="16" s="1"/>
  <c r="H140" i="16" s="1"/>
  <c r="F149" i="1"/>
  <c r="D101" i="16" s="1"/>
  <c r="G101" i="16" s="1"/>
  <c r="H101" i="16" s="1"/>
  <c r="F148" i="1"/>
  <c r="D64" i="16" s="1"/>
  <c r="G64" i="16" s="1"/>
  <c r="H64" i="16" s="1"/>
  <c r="F147" i="1"/>
  <c r="D188" i="16" s="1"/>
  <c r="G188" i="16" s="1"/>
  <c r="H188" i="16" s="1"/>
  <c r="F146" i="1"/>
  <c r="D55" i="16" s="1"/>
  <c r="G55" i="16" s="1"/>
  <c r="H55" i="16" s="1"/>
  <c r="F145" i="1"/>
  <c r="D169" i="16" s="1"/>
  <c r="G169" i="16" s="1"/>
  <c r="H169" i="16" s="1"/>
  <c r="F144" i="1"/>
  <c r="D79" i="16" s="1"/>
  <c r="G79" i="16" s="1"/>
  <c r="H79" i="16" s="1"/>
  <c r="F143" i="1"/>
  <c r="D2" i="16" s="1"/>
  <c r="G2" i="16" s="1"/>
  <c r="H2" i="16" s="1"/>
  <c r="F142" i="1"/>
  <c r="D63" i="16" s="1"/>
  <c r="G63" i="16" s="1"/>
  <c r="H63" i="16" s="1"/>
  <c r="F141" i="1"/>
  <c r="D182" i="16" s="1"/>
  <c r="G182" i="16" s="1"/>
  <c r="H182" i="16" s="1"/>
  <c r="F140" i="1"/>
  <c r="D32" i="16" s="1"/>
  <c r="G32" i="16" s="1"/>
  <c r="H32" i="16" s="1"/>
  <c r="F139" i="1"/>
  <c r="D135" i="16" s="1"/>
  <c r="G135" i="16" s="1"/>
  <c r="H135" i="16" s="1"/>
  <c r="F138" i="1"/>
  <c r="D90" i="16" s="1"/>
  <c r="G90" i="16" s="1"/>
  <c r="H90" i="16" s="1"/>
  <c r="F137" i="1"/>
  <c r="D156" i="16" s="1"/>
  <c r="G156" i="16" s="1"/>
  <c r="H156" i="16" s="1"/>
  <c r="F136" i="1"/>
  <c r="D98" i="16" s="1"/>
  <c r="G98" i="16" s="1"/>
  <c r="H98" i="16" s="1"/>
  <c r="F135" i="1"/>
  <c r="D5" i="16" s="1"/>
  <c r="G5" i="16" s="1"/>
  <c r="H5" i="16" s="1"/>
  <c r="F134" i="1"/>
  <c r="D142" i="16" s="1"/>
  <c r="G142" i="16" s="1"/>
  <c r="H142" i="16" s="1"/>
  <c r="F133" i="1"/>
  <c r="D17" i="16" s="1"/>
  <c r="G17" i="16" s="1"/>
  <c r="H17" i="16" s="1"/>
  <c r="F132" i="1"/>
  <c r="D138" i="16" s="1"/>
  <c r="G138" i="16" s="1"/>
  <c r="H138" i="16" s="1"/>
  <c r="F131" i="1"/>
  <c r="D74" i="16" s="1"/>
  <c r="G74" i="16" s="1"/>
  <c r="H74" i="16" s="1"/>
  <c r="F130" i="1"/>
  <c r="D86" i="16" s="1"/>
  <c r="G86" i="16" s="1"/>
  <c r="H86" i="16" s="1"/>
  <c r="F129" i="1"/>
  <c r="D99" i="16" s="1"/>
  <c r="G99" i="16" s="1"/>
  <c r="H99" i="16" s="1"/>
  <c r="F128" i="1"/>
  <c r="D148" i="16" s="1"/>
  <c r="G148" i="16" s="1"/>
  <c r="H148" i="16" s="1"/>
  <c r="F127" i="1"/>
  <c r="D139" i="16" s="1"/>
  <c r="G139" i="16" s="1"/>
  <c r="H139" i="16" s="1"/>
  <c r="F126" i="1"/>
  <c r="D124" i="16" s="1"/>
  <c r="G124" i="16" s="1"/>
  <c r="H124" i="16" s="1"/>
  <c r="F125" i="1"/>
  <c r="D24" i="16" s="1"/>
  <c r="G24" i="16" s="1"/>
  <c r="H24" i="16" s="1"/>
  <c r="F124" i="1"/>
  <c r="D50" i="16" s="1"/>
  <c r="G50" i="16" s="1"/>
  <c r="H50" i="16" s="1"/>
  <c r="F123" i="1"/>
  <c r="D143" i="16" s="1"/>
  <c r="G143" i="16" s="1"/>
  <c r="H143" i="16" s="1"/>
  <c r="F122" i="1"/>
  <c r="D27" i="16" s="1"/>
  <c r="G27" i="16" s="1"/>
  <c r="H27" i="16" s="1"/>
  <c r="F121" i="1"/>
  <c r="F120" i="1"/>
  <c r="D130" i="16" s="1"/>
  <c r="G130" i="16" s="1"/>
  <c r="H130" i="16" s="1"/>
  <c r="F119" i="1"/>
  <c r="D38" i="16" s="1"/>
  <c r="G38" i="16" s="1"/>
  <c r="H38" i="16" s="1"/>
  <c r="F118" i="1"/>
  <c r="D106" i="16" s="1"/>
  <c r="G106" i="16" s="1"/>
  <c r="H106" i="16" s="1"/>
  <c r="F117" i="1"/>
  <c r="D21" i="16" s="1"/>
  <c r="G21" i="16" s="1"/>
  <c r="H21" i="16" s="1"/>
  <c r="F116" i="1"/>
  <c r="D46" i="16" s="1"/>
  <c r="G46" i="16" s="1"/>
  <c r="H46" i="16" s="1"/>
  <c r="F115" i="1"/>
  <c r="D141" i="16" s="1"/>
  <c r="G141" i="16" s="1"/>
  <c r="H141" i="16" s="1"/>
  <c r="F114" i="1"/>
  <c r="D75" i="16" s="1"/>
  <c r="G75" i="16" s="1"/>
  <c r="H75" i="16" s="1"/>
  <c r="F113" i="1"/>
  <c r="D61" i="16" s="1"/>
  <c r="G61" i="16" s="1"/>
  <c r="H61" i="16" s="1"/>
  <c r="F112" i="1"/>
  <c r="D37" i="16" s="1"/>
  <c r="G37" i="16" s="1"/>
  <c r="H37" i="16" s="1"/>
  <c r="F111" i="1"/>
  <c r="D114" i="16" s="1"/>
  <c r="G114" i="16" s="1"/>
  <c r="H114" i="16" s="1"/>
  <c r="F110" i="1"/>
  <c r="D57" i="16" s="1"/>
  <c r="G57" i="16" s="1"/>
  <c r="H57" i="16" s="1"/>
  <c r="F109" i="1"/>
  <c r="D48" i="16" s="1"/>
  <c r="G48" i="16" s="1"/>
  <c r="H48" i="16" s="1"/>
  <c r="F108" i="1"/>
  <c r="D120" i="16" s="1"/>
  <c r="G120" i="16" s="1"/>
  <c r="H120" i="16" s="1"/>
  <c r="F107" i="1"/>
  <c r="D58" i="16" s="1"/>
  <c r="G58" i="16" s="1"/>
  <c r="H58" i="16" s="1"/>
  <c r="F106" i="1"/>
  <c r="D81" i="16" s="1"/>
  <c r="G81" i="16" s="1"/>
  <c r="H81" i="16" s="1"/>
  <c r="F105" i="1"/>
  <c r="D67" i="16" s="1"/>
  <c r="G67" i="16" s="1"/>
  <c r="H67" i="16" s="1"/>
  <c r="F104" i="1"/>
  <c r="D49" i="16" s="1"/>
  <c r="G49" i="16" s="1"/>
  <c r="H49" i="16" s="1"/>
  <c r="F103" i="1"/>
  <c r="D92" i="16" s="1"/>
  <c r="G92" i="16" s="1"/>
  <c r="H92" i="16" s="1"/>
  <c r="F102" i="1"/>
  <c r="D117" i="16" s="1"/>
  <c r="G117" i="16" s="1"/>
  <c r="H117" i="16" s="1"/>
  <c r="F101" i="1"/>
  <c r="D125" i="16" s="1"/>
  <c r="G125" i="16" s="1"/>
  <c r="H125" i="16" s="1"/>
  <c r="F100" i="1"/>
  <c r="D43" i="16" s="1"/>
  <c r="G43" i="16" s="1"/>
  <c r="H43" i="16" s="1"/>
  <c r="F99" i="1"/>
  <c r="D128" i="16" s="1"/>
  <c r="G128" i="16" s="1"/>
  <c r="H128" i="16" s="1"/>
  <c r="F98" i="1"/>
  <c r="D41" i="16" s="1"/>
  <c r="G41" i="16" s="1"/>
  <c r="H41" i="16" s="1"/>
  <c r="F97" i="1"/>
  <c r="D68" i="16" s="1"/>
  <c r="G68" i="16" s="1"/>
  <c r="H68" i="16" s="1"/>
  <c r="F96" i="1"/>
  <c r="D97" i="16" s="1"/>
  <c r="G97" i="16" s="1"/>
  <c r="H97" i="16" s="1"/>
  <c r="F95" i="1"/>
  <c r="D116" i="16" s="1"/>
  <c r="G116" i="16" s="1"/>
  <c r="H116" i="16" s="1"/>
  <c r="F94" i="1"/>
  <c r="D16" i="16" s="1"/>
  <c r="G16" i="16" s="1"/>
  <c r="H16" i="16" s="1"/>
  <c r="F93" i="1"/>
  <c r="D65" i="16" s="1"/>
  <c r="G65" i="16" s="1"/>
  <c r="H65" i="16" s="1"/>
  <c r="F92" i="1"/>
  <c r="D171" i="16" s="1"/>
  <c r="G171" i="16" s="1"/>
  <c r="H171" i="16" s="1"/>
  <c r="F91" i="1"/>
  <c r="D136" i="16" s="1"/>
  <c r="G136" i="16" s="1"/>
  <c r="H136" i="16" s="1"/>
  <c r="F90" i="1"/>
  <c r="D144" i="16" s="1"/>
  <c r="G144" i="16" s="1"/>
  <c r="H144" i="16" s="1"/>
  <c r="F89" i="1"/>
  <c r="D52" i="16" s="1"/>
  <c r="G52" i="16" s="1"/>
  <c r="H52" i="16" s="1"/>
  <c r="F88" i="1"/>
  <c r="D123" i="16" s="1"/>
  <c r="G123" i="16" s="1"/>
  <c r="H123" i="16" s="1"/>
  <c r="F87" i="1"/>
  <c r="D80" i="16" s="1"/>
  <c r="G80" i="16" s="1"/>
  <c r="H80" i="16" s="1"/>
  <c r="F86" i="1"/>
  <c r="D15" i="16" s="1"/>
  <c r="G15" i="16" s="1"/>
  <c r="H15" i="16" s="1"/>
  <c r="F85" i="1"/>
  <c r="D154" i="16" s="1"/>
  <c r="G154" i="16" s="1"/>
  <c r="H154" i="16" s="1"/>
  <c r="F84" i="1"/>
  <c r="D83" i="16" s="1"/>
  <c r="G83" i="16" s="1"/>
  <c r="H83" i="16" s="1"/>
  <c r="F83" i="1"/>
  <c r="D59" i="16" s="1"/>
  <c r="G59" i="16" s="1"/>
  <c r="H59" i="16" s="1"/>
  <c r="F82" i="1"/>
  <c r="D157" i="16" s="1"/>
  <c r="G157" i="16" s="1"/>
  <c r="H157" i="16" s="1"/>
  <c r="F81" i="1"/>
  <c r="D78" i="16" s="1"/>
  <c r="G78" i="16" s="1"/>
  <c r="H78" i="16" s="1"/>
  <c r="F80" i="1"/>
  <c r="D137" i="16" s="1"/>
  <c r="G137" i="16" s="1"/>
  <c r="H137" i="16" s="1"/>
  <c r="F79" i="1"/>
  <c r="D8" i="16" s="1"/>
  <c r="G8" i="16" s="1"/>
  <c r="H8" i="16" s="1"/>
  <c r="F78" i="1"/>
  <c r="D53" i="16" s="1"/>
  <c r="G53" i="16" s="1"/>
  <c r="H53" i="16" s="1"/>
  <c r="F77" i="1"/>
  <c r="D12" i="16" s="1"/>
  <c r="G12" i="16" s="1"/>
  <c r="H12" i="16" s="1"/>
  <c r="F76" i="1"/>
  <c r="D26" i="16" s="1"/>
  <c r="G26" i="16" s="1"/>
  <c r="H26" i="16" s="1"/>
  <c r="F75" i="1"/>
  <c r="D70" i="16" s="1"/>
  <c r="G70" i="16" s="1"/>
  <c r="H70" i="16" s="1"/>
  <c r="F74" i="1"/>
  <c r="D33" i="16" s="1"/>
  <c r="G33" i="16" s="1"/>
  <c r="H33" i="16" s="1"/>
  <c r="F73" i="1"/>
  <c r="D6" i="16" s="1"/>
  <c r="G6" i="16" s="1"/>
  <c r="H6" i="16" s="1"/>
  <c r="F151" i="1"/>
  <c r="D186" i="16" s="1"/>
  <c r="G186" i="16" s="1"/>
  <c r="H186" i="16" s="1"/>
  <c r="F72" i="1"/>
  <c r="D121" i="16" s="1"/>
  <c r="G121" i="16" s="1"/>
  <c r="H121" i="16" s="1"/>
  <c r="F71" i="1"/>
  <c r="D18" i="16" s="1"/>
  <c r="G18" i="16" s="1"/>
  <c r="H18" i="16" s="1"/>
  <c r="F70" i="1"/>
  <c r="D102" i="16" s="1"/>
  <c r="G102" i="16" s="1"/>
  <c r="H102" i="16" s="1"/>
  <c r="F69" i="1"/>
  <c r="D126" i="16" s="1"/>
  <c r="G126" i="16" s="1"/>
  <c r="H126" i="16" s="1"/>
  <c r="F68" i="1"/>
  <c r="D71" i="16" s="1"/>
  <c r="G71" i="16" s="1"/>
  <c r="H71" i="16" s="1"/>
  <c r="F67" i="1"/>
  <c r="D104" i="16" s="1"/>
  <c r="G104" i="16" s="1"/>
  <c r="H104" i="16" s="1"/>
  <c r="F66" i="1"/>
  <c r="D7" i="16" s="1"/>
  <c r="G7" i="16" s="1"/>
  <c r="H7" i="16" s="1"/>
  <c r="F65" i="1"/>
  <c r="D158" i="16" s="1"/>
  <c r="G158" i="16" s="1"/>
  <c r="H158" i="16" s="1"/>
  <c r="F64" i="1"/>
  <c r="D89" i="16" s="1"/>
  <c r="G89" i="16" s="1"/>
  <c r="H89" i="16" s="1"/>
  <c r="F63" i="1"/>
  <c r="D166" i="16" s="1"/>
  <c r="G166" i="16" s="1"/>
  <c r="H166" i="16" s="1"/>
  <c r="F62" i="1"/>
  <c r="D103" i="16" s="1"/>
  <c r="G103" i="16" s="1"/>
  <c r="H103" i="16" s="1"/>
  <c r="F61" i="1"/>
  <c r="D40" i="16" s="1"/>
  <c r="G40" i="16" s="1"/>
  <c r="H40" i="16" s="1"/>
  <c r="F60" i="1"/>
  <c r="D91" i="16" s="1"/>
  <c r="G91" i="16" s="1"/>
  <c r="H91" i="16" s="1"/>
  <c r="F59" i="1"/>
  <c r="D44" i="16" s="1"/>
  <c r="G44" i="16" s="1"/>
  <c r="H44" i="16" s="1"/>
  <c r="F58" i="1"/>
  <c r="D22" i="16" s="1"/>
  <c r="G22" i="16" s="1"/>
  <c r="H22" i="16" s="1"/>
  <c r="F57" i="1"/>
  <c r="D66" i="16" s="1"/>
  <c r="G66" i="16" s="1"/>
  <c r="H66" i="16" s="1"/>
  <c r="F56" i="1"/>
  <c r="D45" i="16" s="1"/>
  <c r="G45" i="16" s="1"/>
  <c r="H45" i="16" s="1"/>
  <c r="F55" i="1"/>
  <c r="D105" i="16" s="1"/>
  <c r="G105" i="16" s="1"/>
  <c r="H105" i="16" s="1"/>
  <c r="F54" i="1"/>
  <c r="D39" i="16" s="1"/>
  <c r="G39" i="16" s="1"/>
  <c r="H39" i="16" s="1"/>
  <c r="F53" i="1"/>
  <c r="D113" i="16" s="1"/>
  <c r="G113" i="16" s="1"/>
  <c r="H113" i="16" s="1"/>
  <c r="F52" i="1"/>
  <c r="D122" i="16" s="1"/>
  <c r="G122" i="16" s="1"/>
  <c r="H122" i="16" s="1"/>
  <c r="F51" i="1"/>
  <c r="D30" i="16" s="1"/>
  <c r="G30" i="16" s="1"/>
  <c r="H30" i="16" s="1"/>
  <c r="F50" i="1"/>
  <c r="D20" i="16" s="1"/>
  <c r="G20" i="16" s="1"/>
  <c r="H20" i="16" s="1"/>
  <c r="F49" i="1"/>
  <c r="D107" i="16" s="1"/>
  <c r="G107" i="16" s="1"/>
  <c r="H107" i="16" s="1"/>
  <c r="F48" i="1"/>
  <c r="D62" i="16" s="1"/>
  <c r="G62" i="16" s="1"/>
  <c r="H62" i="16" s="1"/>
  <c r="F47" i="1"/>
  <c r="D47" i="16" s="1"/>
  <c r="G47" i="16" s="1"/>
  <c r="H47" i="16" s="1"/>
  <c r="F46" i="1"/>
  <c r="D23" i="16" s="1"/>
  <c r="G23" i="16" s="1"/>
  <c r="H23" i="16" s="1"/>
  <c r="F45" i="1"/>
  <c r="D95" i="16" s="1"/>
  <c r="G95" i="16" s="1"/>
  <c r="H95" i="16" s="1"/>
  <c r="F44" i="1"/>
  <c r="D73" i="16" s="1"/>
  <c r="G73" i="16" s="1"/>
  <c r="H73" i="16" s="1"/>
  <c r="F43" i="1"/>
  <c r="D181" i="16" s="1"/>
  <c r="G181" i="16" s="1"/>
  <c r="H181" i="16" s="1"/>
  <c r="F42" i="1"/>
  <c r="D4" i="16" s="1"/>
  <c r="G4" i="16" s="1"/>
  <c r="H4" i="16" s="1"/>
  <c r="F41" i="1"/>
  <c r="D13" i="16" s="1"/>
  <c r="G13" i="16" s="1"/>
  <c r="H13" i="16" s="1"/>
  <c r="F40" i="1"/>
  <c r="D42" i="16" s="1"/>
  <c r="G42" i="16" s="1"/>
  <c r="H42" i="16" s="1"/>
  <c r="F39" i="1"/>
  <c r="D100" i="16" s="1"/>
  <c r="G100" i="16" s="1"/>
  <c r="H100" i="16" s="1"/>
  <c r="F38" i="1"/>
  <c r="D60" i="16" s="1"/>
  <c r="G60" i="16" s="1"/>
  <c r="H60" i="16" s="1"/>
  <c r="F37" i="1"/>
  <c r="D146" i="16" s="1"/>
  <c r="G146" i="16" s="1"/>
  <c r="H146" i="16" s="1"/>
  <c r="F36" i="1"/>
  <c r="D11" i="16" s="1"/>
  <c r="G11" i="16" s="1"/>
  <c r="H11" i="16" s="1"/>
  <c r="F35" i="1"/>
  <c r="D14" i="16" s="1"/>
  <c r="G14" i="16" s="1"/>
  <c r="H14" i="16" s="1"/>
  <c r="F34" i="1"/>
  <c r="D3" i="16" s="1"/>
  <c r="G3" i="16" s="1"/>
  <c r="H3" i="16" s="1"/>
  <c r="F33" i="1"/>
  <c r="D85" i="16" s="1"/>
  <c r="G85" i="16" s="1"/>
  <c r="H85" i="16" s="1"/>
  <c r="F32" i="1"/>
  <c r="F31" i="1"/>
  <c r="D170" i="16" s="1"/>
  <c r="G170" i="16" s="1"/>
  <c r="H170" i="16" s="1"/>
  <c r="F30" i="1"/>
  <c r="D165" i="16" s="1"/>
  <c r="G165" i="16" s="1"/>
  <c r="H165" i="16" s="1"/>
  <c r="F29" i="1"/>
  <c r="D69" i="16" s="1"/>
  <c r="G69" i="16" s="1"/>
  <c r="H69" i="16" s="1"/>
  <c r="F28" i="1"/>
  <c r="D161" i="16" s="1"/>
  <c r="G161" i="16" s="1"/>
  <c r="H161" i="16" s="1"/>
  <c r="F27" i="1"/>
  <c r="D127" i="16" s="1"/>
  <c r="G127" i="16" s="1"/>
  <c r="H127" i="16" s="1"/>
  <c r="F26" i="1"/>
  <c r="D29" i="16" s="1"/>
  <c r="G29" i="16" s="1"/>
  <c r="H29" i="16" s="1"/>
  <c r="F25" i="1"/>
  <c r="D115" i="16" s="1"/>
  <c r="G115" i="16" s="1"/>
  <c r="H115" i="16" s="1"/>
  <c r="F24" i="1"/>
  <c r="D155" i="16" s="1"/>
  <c r="G155" i="16" s="1"/>
  <c r="H155" i="16" s="1"/>
  <c r="F23" i="1"/>
  <c r="D9" i="16" s="1"/>
  <c r="G9" i="16" s="1"/>
  <c r="H9" i="16" s="1"/>
  <c r="F22" i="1"/>
  <c r="D31" i="16" s="1"/>
  <c r="G31" i="16" s="1"/>
  <c r="H31" i="16" s="1"/>
  <c r="F21" i="1"/>
  <c r="D108" i="16" s="1"/>
  <c r="G108" i="16" s="1"/>
  <c r="H108" i="16" s="1"/>
  <c r="F20" i="1"/>
  <c r="D84" i="16" s="1"/>
  <c r="G84" i="16" s="1"/>
  <c r="H84" i="16" s="1"/>
  <c r="F19" i="1"/>
  <c r="D87" i="16" s="1"/>
  <c r="G87" i="16" s="1"/>
  <c r="H87" i="16" s="1"/>
  <c r="F18" i="1"/>
  <c r="D34" i="16" s="1"/>
  <c r="G34" i="16" s="1"/>
  <c r="H34" i="16" s="1"/>
  <c r="F17" i="1"/>
  <c r="D25" i="16" s="1"/>
  <c r="G25" i="16" s="1"/>
  <c r="H25" i="16" s="1"/>
  <c r="F16" i="1"/>
  <c r="D174" i="16" s="1"/>
  <c r="G174" i="16" s="1"/>
  <c r="H174" i="16" s="1"/>
  <c r="F15" i="1"/>
  <c r="D28" i="16" s="1"/>
  <c r="G28" i="16" s="1"/>
  <c r="H28" i="16" s="1"/>
  <c r="F14" i="1"/>
  <c r="D96" i="16" s="1"/>
  <c r="G96" i="16" s="1"/>
  <c r="H96" i="16" s="1"/>
  <c r="F13" i="1"/>
  <c r="D82" i="16" s="1"/>
  <c r="G82" i="16" s="1"/>
  <c r="H82" i="16" s="1"/>
  <c r="F12" i="1"/>
  <c r="D51" i="16" s="1"/>
  <c r="G51" i="16" s="1"/>
  <c r="H51" i="16" s="1"/>
  <c r="F11" i="1"/>
  <c r="D145" i="16" s="1"/>
  <c r="G145" i="16" s="1"/>
  <c r="H145" i="16" s="1"/>
  <c r="F10" i="1"/>
  <c r="D153" i="16" s="1"/>
  <c r="G153" i="16" s="1"/>
  <c r="H153" i="16" s="1"/>
  <c r="F9" i="1"/>
  <c r="D19" i="16" s="1"/>
  <c r="G19" i="16" s="1"/>
  <c r="H19" i="16" s="1"/>
  <c r="F8" i="1"/>
  <c r="D109" i="16" s="1"/>
  <c r="G109" i="16" s="1"/>
  <c r="H109" i="16" s="1"/>
  <c r="F7" i="1"/>
  <c r="D10" i="16" s="1"/>
  <c r="G10" i="16" s="1"/>
  <c r="H10" i="16" s="1"/>
  <c r="F6" i="1"/>
  <c r="D129" i="16" s="1"/>
  <c r="G129" i="16" s="1"/>
  <c r="H129" i="16" s="1"/>
  <c r="F5" i="1"/>
  <c r="D35" i="16" s="1"/>
  <c r="G35" i="16" s="1"/>
  <c r="H35" i="16" s="1"/>
  <c r="F4" i="1"/>
  <c r="D54" i="16" s="1"/>
  <c r="G54" i="16" s="1"/>
  <c r="H54" i="16" s="1"/>
  <c r="F3" i="1"/>
  <c r="D36" i="16" s="1"/>
  <c r="G36" i="16" s="1"/>
  <c r="H36" i="16" s="1"/>
  <c r="F2" i="1"/>
  <c r="B3" i="14"/>
  <c r="D131" i="16" l="1"/>
  <c r="G131" i="16" s="1"/>
  <c r="H131" i="16" s="1"/>
  <c r="J5" i="14"/>
  <c r="D88" i="16"/>
  <c r="G88" i="16" s="1"/>
  <c r="H88" i="16" s="1"/>
  <c r="J3" i="14"/>
  <c r="D147" i="16"/>
  <c r="G147" i="16" s="1"/>
  <c r="H147" i="16" s="1"/>
  <c r="J4" i="14"/>
  <c r="B7" i="14"/>
  <c r="B8" i="14"/>
  <c r="B4" i="14"/>
  <c r="B6" i="14"/>
  <c r="B5" i="14"/>
  <c r="B9" i="14" l="1"/>
</calcChain>
</file>

<file path=xl/sharedStrings.xml><?xml version="1.0" encoding="utf-8"?>
<sst xmlns="http://schemas.openxmlformats.org/spreadsheetml/2006/main" count="3196" uniqueCount="1185">
  <si>
    <t>Gender</t>
    <phoneticPr fontId="1" type="noConversion"/>
  </si>
  <si>
    <t>Age</t>
    <phoneticPr fontId="1" type="noConversion"/>
  </si>
  <si>
    <t>Zipcode</t>
    <phoneticPr fontId="1" type="noConversion"/>
  </si>
  <si>
    <t>Area</t>
    <phoneticPr fontId="1" type="noConversion"/>
  </si>
  <si>
    <t>男</t>
  </si>
  <si>
    <t>北區</t>
  </si>
  <si>
    <t>女</t>
  </si>
  <si>
    <t>南區</t>
  </si>
  <si>
    <t>中區</t>
  </si>
  <si>
    <t>外島地區</t>
  </si>
  <si>
    <t>東區</t>
  </si>
  <si>
    <t>客戶ID</t>
    <phoneticPr fontId="1" type="noConversion"/>
  </si>
  <si>
    <t>交易編號</t>
    <phoneticPr fontId="1" type="noConversion"/>
  </si>
  <si>
    <t>Date</t>
    <phoneticPr fontId="1" type="noConversion"/>
  </si>
  <si>
    <t>ID</t>
    <phoneticPr fontId="1" type="noConversion"/>
  </si>
  <si>
    <t>Product_ID</t>
    <phoneticPr fontId="1" type="noConversion"/>
  </si>
  <si>
    <t>Quantity</t>
    <phoneticPr fontId="1" type="noConversion"/>
  </si>
  <si>
    <t>Amount</t>
    <phoneticPr fontId="1" type="noConversion"/>
  </si>
  <si>
    <t>Product_ID</t>
    <phoneticPr fontId="1" type="noConversion"/>
  </si>
  <si>
    <t>Product</t>
    <phoneticPr fontId="1" type="noConversion"/>
  </si>
  <si>
    <t>Category_ID</t>
    <phoneticPr fontId="1" type="noConversion"/>
  </si>
  <si>
    <t>Category</t>
    <phoneticPr fontId="1" type="noConversion"/>
  </si>
  <si>
    <t>國際黑1號池</t>
  </si>
  <si>
    <t>一般電池</t>
  </si>
  <si>
    <t>國際黑2號池</t>
  </si>
  <si>
    <t>國際黑3號池</t>
  </si>
  <si>
    <t>勁量鹼性電池1號2入</t>
  </si>
  <si>
    <t>鹼性電池</t>
  </si>
  <si>
    <t>勁量鹼性電池9V1入</t>
  </si>
  <si>
    <t>國際黑4號池</t>
  </si>
  <si>
    <t>勁量鹼性電池3號2入</t>
  </si>
  <si>
    <t>勁量鹼性電池4號4入</t>
  </si>
  <si>
    <t>永備黑金鋼電池3號20入</t>
  </si>
  <si>
    <t>勁量鹼性電池12V1入(A23)</t>
  </si>
  <si>
    <t>國際鹼性電池3號(量販包)</t>
  </si>
  <si>
    <t>國際鹼性電池4號(量販包)</t>
  </si>
  <si>
    <t>國際牌黑9V電池</t>
  </si>
  <si>
    <t>國際鹼性電池1號2入</t>
  </si>
  <si>
    <t>國際鹼性電池2號2入</t>
  </si>
  <si>
    <t>國際鹼性電池3號4入</t>
  </si>
  <si>
    <t>國際鹼性電池4號4入</t>
  </si>
  <si>
    <t>國際鹼性電池5號2入</t>
  </si>
  <si>
    <t>國際鹼性電池9V1入</t>
  </si>
  <si>
    <t>永備黑金剛電池4號20入</t>
  </si>
  <si>
    <t>國際鹼性電池3號2入</t>
  </si>
  <si>
    <t>國際鹼性電池4號2入</t>
  </si>
  <si>
    <t>永備黑金鋼電池1號2入</t>
  </si>
  <si>
    <t>永備黑金鋼電池2號2入</t>
  </si>
  <si>
    <t>永備黑金鋼電池3號4入</t>
  </si>
  <si>
    <t>永備黑金鋼電池4號4入</t>
  </si>
  <si>
    <t>金頂超能量電池4號4入</t>
  </si>
  <si>
    <t>國際牌碳鋅3號電池12粒裝</t>
  </si>
  <si>
    <t>松井四插延長線</t>
  </si>
  <si>
    <t>延長線</t>
  </si>
  <si>
    <t>阿扁薄式平貼式三孔延長線</t>
  </si>
  <si>
    <t>阿扁薄式6孔單切延長線</t>
  </si>
  <si>
    <t>阿扁薄式6孔5切安全延長線</t>
  </si>
  <si>
    <t>SONY CD-R/50片布丁筒</t>
  </si>
  <si>
    <t>CD燒錄片</t>
  </si>
  <si>
    <t>群加 主機電源線</t>
  </si>
  <si>
    <t>線材</t>
  </si>
  <si>
    <t>群加 內建硬碟排線-90CM</t>
  </si>
  <si>
    <t>鍵盤延長線6公對6母 PS2</t>
  </si>
  <si>
    <t>鍵盤延長線 6公對6母(3米)</t>
  </si>
  <si>
    <t>VGA顯示器線 1.8M</t>
  </si>
  <si>
    <t>VGA顯示器延長線 1.8M</t>
  </si>
  <si>
    <t>高級顯示器線15公15公1.8M</t>
  </si>
  <si>
    <t>高級顯示器線15公15母1.8M</t>
  </si>
  <si>
    <t>群加 高級顯示器線15公對公3M</t>
  </si>
  <si>
    <t>RJ45膠套 20</t>
  </si>
  <si>
    <t>網路線材</t>
  </si>
  <si>
    <t>群加 PJ45接頭 10入</t>
  </si>
  <si>
    <t>群加 CAT5E 網路線-1M</t>
  </si>
  <si>
    <t>群加 CAT5E 網路線-2M</t>
  </si>
  <si>
    <t>群加 CAT5E 網路線-3M</t>
  </si>
  <si>
    <t>群加 CAT5E 網路線-5M</t>
  </si>
  <si>
    <t>群加 CAT5E 網路線-10M</t>
  </si>
  <si>
    <t>群加 CAT5E 網路線-15M</t>
  </si>
  <si>
    <t>群加 CAT5E 網路線-20M</t>
  </si>
  <si>
    <t>群加 CAT5E 網路線-50M</t>
  </si>
  <si>
    <t>群加 CAT5E 交錯式網路線-1M</t>
  </si>
  <si>
    <t>群加 CAT5E 交錯式網路線-3M</t>
  </si>
  <si>
    <t>MELODY水藍片/50片桶裝</t>
  </si>
  <si>
    <t>MELODY白金片/50片桶裝</t>
  </si>
  <si>
    <t>Maxmax CD不織布內頁/100入</t>
  </si>
  <si>
    <t>整理耗材</t>
  </si>
  <si>
    <t>HP 29號黑色墨匣</t>
  </si>
  <si>
    <t>HP墨水</t>
  </si>
  <si>
    <t>HP 49號彩色墨匣</t>
  </si>
  <si>
    <t>HP 45號黑色墨匣</t>
  </si>
  <si>
    <t>HP 20號黑色墨匣</t>
  </si>
  <si>
    <t>HP 15號黑色墨匣</t>
  </si>
  <si>
    <t>HP 78號彩色墨匣</t>
  </si>
  <si>
    <t>EPSON T007黑色墨匣</t>
  </si>
  <si>
    <t>EPSON墨水</t>
  </si>
  <si>
    <t>EPSON T008彩色墨匣</t>
  </si>
  <si>
    <t>EPSON T014彩色墨匣</t>
  </si>
  <si>
    <t>HP 17號彩色墨匣</t>
  </si>
  <si>
    <t>EPSON T013黑色墨匣</t>
  </si>
  <si>
    <t>家電安裝費</t>
  </si>
  <si>
    <t>家電運費</t>
  </si>
  <si>
    <t>家電維修收入</t>
  </si>
  <si>
    <t>網路轉接頭-母對母</t>
  </si>
  <si>
    <t>簡易型網路壓線工具鉗</t>
  </si>
  <si>
    <t>EPSON T028黑色墨匣</t>
  </si>
  <si>
    <t>EPSON T029彩色墨匣</t>
  </si>
  <si>
    <t>EPSON T032黑色墨匣</t>
  </si>
  <si>
    <t>阿扁6孔單切電腦延長線</t>
  </si>
  <si>
    <t xml:space="preserve">Maxmax單片CD收藏盒(薄)10入  </t>
  </si>
  <si>
    <t>阿扁4燈4切突波防護延長線</t>
  </si>
  <si>
    <t>阿扁薄式6燈6切平貼安全延長線</t>
  </si>
  <si>
    <t>群加 USB2.0傳輸線-A公對B公</t>
  </si>
  <si>
    <t>群加 USB2.0傳輸線-A公對A公</t>
  </si>
  <si>
    <t>群加 USB2.0傳輸線-A公對迷你5Pin</t>
  </si>
  <si>
    <t>EPSON T038黑色墨匣</t>
  </si>
  <si>
    <t>EPSON T039彩色墨匣</t>
  </si>
  <si>
    <t>文鎧銀黑薄膜式鍵盤</t>
  </si>
  <si>
    <t>鍵盤</t>
  </si>
  <si>
    <t>文鎧銀狐超薄鍵盤</t>
  </si>
  <si>
    <t>HP 56號黑色墨匣</t>
  </si>
  <si>
    <t>HP 57號彩色墨匣</t>
  </si>
  <si>
    <t>HP 27號黑色墨匣</t>
  </si>
  <si>
    <t>HP 28號彩色墨匣</t>
  </si>
  <si>
    <t>群加 CAT5E 網路線-30M</t>
  </si>
  <si>
    <t>群加 CAT6 交錯式網路線-1.5M-紅</t>
  </si>
  <si>
    <t>群加 CAT6 網路線-3M-綠</t>
  </si>
  <si>
    <t>群加 USB2.0傳輸線-A公對A母</t>
  </si>
  <si>
    <t>阿扁3對3三插中繼延長線</t>
  </si>
  <si>
    <t>聲寶23L微電腦微波爐</t>
  </si>
  <si>
    <t>30公升以下微電腦微波爐</t>
  </si>
  <si>
    <t>群加 KVM切換器</t>
  </si>
  <si>
    <t>EPSON T042黃色墨匣</t>
  </si>
  <si>
    <t>EPSON T042紅色墨匣</t>
  </si>
  <si>
    <t>EPSON T042藍色墨匣</t>
  </si>
  <si>
    <t>MAXELL 52X白金片/50片桶裝</t>
  </si>
  <si>
    <t>群加 防雷突波電源延長線</t>
  </si>
  <si>
    <t>文鎧冷光珍珠白光學鼠(U+P)</t>
  </si>
  <si>
    <t>有線光學鼠</t>
  </si>
  <si>
    <t>五彩超薄SLIMCASE十片精裝</t>
  </si>
  <si>
    <t>扁式6孔6切電腦延長線</t>
  </si>
  <si>
    <t xml:space="preserve">抵用券50元                              </t>
  </si>
  <si>
    <t>其他費用</t>
  </si>
  <si>
    <t xml:space="preserve">抵用券 100元                            </t>
  </si>
  <si>
    <t>A4  標準鍵盤(白)</t>
  </si>
  <si>
    <t>文鎧迷你小黑狐光學鼠</t>
  </si>
  <si>
    <t>雕族多媒體音源切換器</t>
  </si>
  <si>
    <t>耳機麥克風</t>
  </si>
  <si>
    <t>購物袋--大</t>
  </si>
  <si>
    <t>家電維修費</t>
  </si>
  <si>
    <t>購物袋--中</t>
  </si>
  <si>
    <t>羅技極光勁貂(白)</t>
  </si>
  <si>
    <t>文鎧迷你黑色鍵盤(PS2)</t>
  </si>
  <si>
    <t>EPSON T046黑色墨匣</t>
  </si>
  <si>
    <t>EPSON T047藍色墨匣</t>
  </si>
  <si>
    <t>EPSON T047紅色墨匣</t>
  </si>
  <si>
    <t>EPSON T047黃色墨匣</t>
  </si>
  <si>
    <t>MELODY CD-R 99分鐘25片布丁桶裝</t>
  </si>
  <si>
    <t>檢測處理費</t>
  </si>
  <si>
    <t>羅技極光銳貂(銀)</t>
  </si>
  <si>
    <t>EPSON T050黑色墨匣</t>
  </si>
  <si>
    <t>EPSON T051黑色墨匣</t>
  </si>
  <si>
    <t>EPSON T052彩色墨匣</t>
  </si>
  <si>
    <t>EPSON T053彩色墨匣</t>
  </si>
  <si>
    <t>還元金</t>
  </si>
  <si>
    <t>鵰族後掛式雙耳機麥克風(銀)</t>
  </si>
  <si>
    <t>文鎧藍極光迷你鍵盤</t>
  </si>
  <si>
    <t>文鎧銀梭多媒體鍵盤</t>
  </si>
  <si>
    <t>EUPA 17L微波爐</t>
  </si>
  <si>
    <t>EPSON T049黑色墨匣</t>
  </si>
  <si>
    <t>EPSON T049藍色墨匣</t>
  </si>
  <si>
    <t>EPSON T049黃色墨匣</t>
  </si>
  <si>
    <t>EPSON T049淡藍色墨匣</t>
  </si>
  <si>
    <t>SONY 48X白金片/100片桶裝</t>
  </si>
  <si>
    <t>Sandisk SD-512 記憶卡</t>
  </si>
  <si>
    <t>記憶卡</t>
  </si>
  <si>
    <t>EUPA 17L微電腦微波爐</t>
  </si>
  <si>
    <t>detrois迷你光學晶鑽鼠(黑)</t>
  </si>
  <si>
    <t>勁量鹼性電池12V1入(A27)</t>
  </si>
  <si>
    <t>三洋6座6切延長線(2P)</t>
  </si>
  <si>
    <t>國際音樂用鹼性電池3號4入</t>
  </si>
  <si>
    <t>三洋4座1切延長線(3P)</t>
  </si>
  <si>
    <t>東芝鹼性電池3號8+2入</t>
  </si>
  <si>
    <t>東芝鹼性電池4號8+2入</t>
  </si>
  <si>
    <t>detrois迷你光學晶鑽鼠(珍珠白)</t>
  </si>
  <si>
    <t>A-Take USB2.0傳輸線-A公對A母-1.8m</t>
  </si>
  <si>
    <t>A-Take USB2.0傳輸線-A公對迷你5-1.8m</t>
  </si>
  <si>
    <t>A-Take USB2.0傳輸線-A公對A母-1.8M含遮避</t>
  </si>
  <si>
    <t>A-Take USB2.0傳輸線-A公對A母-3m</t>
  </si>
  <si>
    <t>A-Take USB2.0傳輸線-A公對A母-3m含遮</t>
  </si>
  <si>
    <t>A-Take 1394 24K連接線 4Pin-4Pin 1.8米</t>
  </si>
  <si>
    <t>A-Take CAT5E 網路線-1.5M-藍</t>
  </si>
  <si>
    <t>A-Take CAT5E 網路線-3M-白</t>
  </si>
  <si>
    <t>A-Take CAT5E 網路線-3M-藍</t>
  </si>
  <si>
    <t>A-Take CAT5E 網路線-5M-白</t>
  </si>
  <si>
    <t>A-Take CAT5E 網路線-5M-藍</t>
  </si>
  <si>
    <t>A-Take CAT5E 網路線-10M-綠</t>
  </si>
  <si>
    <t>A-Take CAT5E 網路線-15M-白</t>
  </si>
  <si>
    <t>A-Take CAT5E 網路線-20M-綠</t>
  </si>
  <si>
    <t>A-Take CAT5E 網路線-30M-綠</t>
  </si>
  <si>
    <t>A-Take CAT5E 交錯式網路線-1.5M-白</t>
  </si>
  <si>
    <t>A-Take CAT5E 交錯式網路線-3M-白</t>
  </si>
  <si>
    <t>A-Take CAT5E 交錯式網路線-5M-白</t>
  </si>
  <si>
    <t>A-Take RJ45接頭 10入</t>
  </si>
  <si>
    <t>A-Take 硬碟排線 90CM</t>
  </si>
  <si>
    <t>A-Take RS232-CABLE 25公對公5M 對切換器</t>
  </si>
  <si>
    <t>A-Take RS232-延長線 25公對母 5M</t>
  </si>
  <si>
    <t>A-Take 主機電源線 1.8M</t>
  </si>
  <si>
    <t>A-Take顯示器線15公對公 1.8米 對切換器</t>
  </si>
  <si>
    <t>A-Take 顯示器延長線 15公對15公-1.8米</t>
  </si>
  <si>
    <t>A-Take 高級顯示器延長線 15公對15公-3米</t>
  </si>
  <si>
    <t>三菱12X CD-RW單片盒裝</t>
  </si>
  <si>
    <t>三菱4X DVD+RW單片</t>
  </si>
  <si>
    <t>DVD燒錄片</t>
  </si>
  <si>
    <t>連鈺商用黑色鍵盤(劍仙II)</t>
  </si>
  <si>
    <t>群加 電源轉接頭-3孔轉2孔</t>
  </si>
  <si>
    <t>創見1G隨身碟(銀)</t>
  </si>
  <si>
    <t>USB 儲存碟</t>
  </si>
  <si>
    <t>大同4座單切延長線-2P</t>
  </si>
  <si>
    <t>創見 60X SD-1G 記憶卡</t>
  </si>
  <si>
    <t>文鎧飛狐光學鼠(黑)</t>
  </si>
  <si>
    <t>AFA白金片50片布丁筒</t>
  </si>
  <si>
    <t>A4迷你巧燕鼠</t>
  </si>
  <si>
    <t>A4 標準鍵盤(黑)</t>
  </si>
  <si>
    <t>Melody 8cm DVD-R/5片盒裝</t>
  </si>
  <si>
    <t>群加 3P 6+4孔延長線+防塵蓋+開關 2M</t>
  </si>
  <si>
    <t>群加 3P 6孔延長線+防塵蓋+開關 2M</t>
  </si>
  <si>
    <t>MELODY 8cm DVD-RW/單片</t>
  </si>
  <si>
    <t>SONY DU0卡用轉接卡</t>
  </si>
  <si>
    <t>讀卡機/轉接卡</t>
  </si>
  <si>
    <t xml:space="preserve">INTOPIC USB TO IDE 轉接器               </t>
  </si>
  <si>
    <t>威剛精靈碟2.0-128MB</t>
  </si>
  <si>
    <t>威剛精靈碟2.0-512MB</t>
  </si>
  <si>
    <t>羅技極光星貂</t>
  </si>
  <si>
    <t>文鎧黑伯爵II多媒體鍵盤</t>
  </si>
  <si>
    <t>MELODY藍+紅光碟筆2支裝</t>
  </si>
  <si>
    <t>MELODY光碟筆5支裝</t>
  </si>
  <si>
    <t>威剛 SD-256記憶卡</t>
  </si>
  <si>
    <t xml:space="preserve">Intopic頭戴式耳麥                       </t>
  </si>
  <si>
    <t>Intopic後掛式耳麥</t>
  </si>
  <si>
    <t xml:space="preserve">Intopic頭戴隱藏式耳麥                   </t>
  </si>
  <si>
    <t>Intopic頭戴式耳麥</t>
  </si>
  <si>
    <t>會費(贈品大同7吋桌扇)</t>
  </si>
  <si>
    <t>會員贈品</t>
  </si>
  <si>
    <t>MELODY 8CM DVD-RW/5片盒裝</t>
  </si>
  <si>
    <t>SanDisk Mini 512MB隨身碟</t>
  </si>
  <si>
    <t xml:space="preserve">A4亮銀順手斜鍵盤                        </t>
  </si>
  <si>
    <t>detrois魔眼晶鑽光學鼠</t>
  </si>
  <si>
    <t xml:space="preserve">配裝現場工資                            </t>
  </si>
  <si>
    <t xml:space="preserve">群加 USB轉RS-232傳輸線 9Pin             </t>
  </si>
  <si>
    <t>群加 USB對印表機傳輸線</t>
  </si>
  <si>
    <t>Vio 4X DVD+RW/10片桶裝</t>
  </si>
  <si>
    <t>Imation 90min40X白金片/25片桶裝</t>
  </si>
  <si>
    <t>東芝環保黑色4號電池16入</t>
  </si>
  <si>
    <t>東芝環保黑色3號電池16入</t>
  </si>
  <si>
    <t>鵰族耳掛式耳機(銀)</t>
  </si>
  <si>
    <t>SONY MS-512MB NEW記憶卡</t>
  </si>
  <si>
    <t>SONY炫彩黃48X白金片/百片裸裝</t>
  </si>
  <si>
    <t>Maxmax 52X可列印白片CD-R/10片布丁筒</t>
  </si>
  <si>
    <t>群加 SATA電源分歧線</t>
  </si>
  <si>
    <t>EPSON T056黑色墨匣</t>
  </si>
  <si>
    <t>EPSON T056紅色墨匣</t>
  </si>
  <si>
    <t>EPSON T056黃色墨匣</t>
  </si>
  <si>
    <t>SAMSUNG 4X DVD+RW/單片</t>
  </si>
  <si>
    <t>Vio 4X DVD-RW/10片布丁桶</t>
  </si>
  <si>
    <t xml:space="preserve">群加 USB對PS2轉接線                     </t>
  </si>
  <si>
    <t>HP 94號黑色墨匣</t>
  </si>
  <si>
    <t>HP 97號彩色高容量</t>
  </si>
  <si>
    <t>會費(贈品大同迷你鐵板燒)</t>
  </si>
  <si>
    <t>Beta水藍片/50片桶裝</t>
  </si>
  <si>
    <t>國際氫氧電池3號2入</t>
  </si>
  <si>
    <t>國際氫氧電池3號4入</t>
  </si>
  <si>
    <t>eMAX藍彩蝶8X DVD-R/25片桶裝</t>
  </si>
  <si>
    <t>SONY MS-512MB DUO NEW 記憶卡</t>
  </si>
  <si>
    <t>威剛精靈碟2.0-1G</t>
  </si>
  <si>
    <t xml:space="preserve">Intopic 桌上型麥克風                    </t>
  </si>
  <si>
    <t xml:space="preserve">Intopic桌上型麥克風(附開關)             </t>
  </si>
  <si>
    <t>連鈺軟塞MP3頸掛式耳機(黑)</t>
  </si>
  <si>
    <t>Sandisk SD-1G 記憶卡</t>
  </si>
  <si>
    <t>Vio 8X DVD+R/50片桶裝</t>
  </si>
  <si>
    <t>威剛SD-1G記憶卡</t>
  </si>
  <si>
    <t>KINYO 3D光學鼠</t>
  </si>
  <si>
    <t>50片裝CD布丁桶</t>
  </si>
  <si>
    <t>100片裝CD布丁桶</t>
  </si>
  <si>
    <t>MELODY白金片百片桶裝</t>
  </si>
  <si>
    <t>MELODY水藍片百片桶裝</t>
  </si>
  <si>
    <t>MELODY 4X DVD+RW/10片桶裝</t>
  </si>
  <si>
    <t>E-books 52X白金片/50片桶裝</t>
  </si>
  <si>
    <t>三菱銀河水藍片/50片桶裝</t>
  </si>
  <si>
    <t>三菱8X DVD+R/25片桶裝</t>
  </si>
  <si>
    <t>Panasonic數位隨身聽(512MB)</t>
  </si>
  <si>
    <t>數位MP3隨身聽</t>
  </si>
  <si>
    <t>嗆聲後掛式抗噪耳麥</t>
  </si>
  <si>
    <t>Imation藍色星空白金片/50片桶裝</t>
  </si>
  <si>
    <t>USB 2.0 多功能12合1讀卡機</t>
  </si>
  <si>
    <t>嗆聲桌上型抗噪立式麥克風</t>
  </si>
  <si>
    <t>SONY MS-1G 記憶卡</t>
  </si>
  <si>
    <t>鵰族時尚單耳耳機麥克風</t>
  </si>
  <si>
    <t>NEC 16X DVD±RW Double Layer</t>
  </si>
  <si>
    <t>DVD 燒錄器</t>
  </si>
  <si>
    <t>Imation 8X DVD+R/25片桶裝</t>
  </si>
  <si>
    <t>CARD(贈品)</t>
  </si>
  <si>
    <t>會員補卡</t>
  </si>
  <si>
    <t xml:space="preserve">Intopic單邊式耳麥(左右可調)             </t>
  </si>
  <si>
    <t>LG DVD光碟機</t>
  </si>
  <si>
    <t>DVD光碟機</t>
  </si>
  <si>
    <t>Melody 10X CD-RW/10片桶裝</t>
  </si>
  <si>
    <t>Toshiba SD-512記憶卡</t>
  </si>
  <si>
    <t>PLEOMAX 8X DVD-R/25片桶裝</t>
  </si>
  <si>
    <t>Maxmax帆布CD拉鍊包(96片裝)</t>
  </si>
  <si>
    <t>E-books 8X DVD-R/50片桶裝</t>
  </si>
  <si>
    <t>E-books 8X DVD+R/50片桶裝</t>
  </si>
  <si>
    <t>威剛戀鏈碟-1GB(藍)</t>
  </si>
  <si>
    <t>時尚普普CD收集冊(12入)</t>
  </si>
  <si>
    <t>時尚普普CD拉鍊包(12入)</t>
  </si>
  <si>
    <t>時尚普普CD收納盒(小)</t>
  </si>
  <si>
    <t>時尚普普CD收納盒(大)</t>
  </si>
  <si>
    <t>文鎧光學鼠</t>
  </si>
  <si>
    <t xml:space="preserve">MPIO 時尚項鍊型MP3(藍)-256MB            </t>
  </si>
  <si>
    <t>MP3\MP4</t>
  </si>
  <si>
    <t>會費(URBANE蒸氣電熨斗)</t>
  </si>
  <si>
    <t>CASIO EX-Z750/W(銀色)數位相機</t>
  </si>
  <si>
    <t>數位相機</t>
  </si>
  <si>
    <t>Maxmax國碩52X水藍片/100片裸裝</t>
  </si>
  <si>
    <t>eMax藍彩蝶8X DVD-R/50片桶裝</t>
  </si>
  <si>
    <t>A-Take USB轉RS232傳輸線-1.8M</t>
  </si>
  <si>
    <t xml:space="preserve">A-Take USB對印表機傳輸線                </t>
  </si>
  <si>
    <t>SONY 8cm DVD-RW/單片盒裝</t>
  </si>
  <si>
    <t xml:space="preserve">SONY 8cm (60分鐘)DVD-RW/單片盒裝        </t>
  </si>
  <si>
    <t>PHILIPs(飛利浦)液晶顯示器</t>
  </si>
  <si>
    <t>LCD螢幕</t>
  </si>
  <si>
    <t>Olympus XD-1G 記憶卡</t>
  </si>
  <si>
    <t>國際 22L微波爐</t>
  </si>
  <si>
    <t>LG 19L微波爐</t>
  </si>
  <si>
    <t>SAMSUNG(三星)液晶顯示器</t>
  </si>
  <si>
    <t>羅技 鍵盤-網際快意手II</t>
  </si>
  <si>
    <t>MELODY 8X DVD-R/50片桶裝</t>
  </si>
  <si>
    <t>KINYO立體聲耳掛式耳機</t>
  </si>
  <si>
    <t>KINYO單邊耳機麥克風</t>
  </si>
  <si>
    <t xml:space="preserve">KINYO立體聲耳機麥克風                   </t>
  </si>
  <si>
    <t xml:space="preserve">KINYO重低音耳機麥克風                   </t>
  </si>
  <si>
    <t>JS MY MIC創意耳麥</t>
  </si>
  <si>
    <t>Vio 52X 白金片/50片桶裝</t>
  </si>
  <si>
    <t>SanDisk Mini SD 512記憶卡+轉接卡</t>
  </si>
  <si>
    <t>第二代USB智慧晶片卡讀卡機</t>
  </si>
  <si>
    <t>KINYO 精緻防水鍵盤</t>
  </si>
  <si>
    <t>飛利浦3U11W省電燈泡(晝光)</t>
  </si>
  <si>
    <t>省電燈泡</t>
  </si>
  <si>
    <t>飛利浦3U8W省電燈泡(晝光)</t>
  </si>
  <si>
    <t>飛利浦螺旋27W省電燈泡(晝光)</t>
  </si>
  <si>
    <t>清粉透明CD收納盒(小)</t>
  </si>
  <si>
    <t>清粉透明CD收納盒(大)</t>
  </si>
  <si>
    <t>Online 8X DVD+R/50片桶裝</t>
  </si>
  <si>
    <t>威剛 SD-2GB記憶卡</t>
  </si>
  <si>
    <t>娜亞 11合1 讀卡機 (黑色)</t>
  </si>
  <si>
    <t>LOGI戰鬥高手耳麥</t>
  </si>
  <si>
    <t>Toshiba SD-1G記憶卡</t>
  </si>
  <si>
    <t>BenQ(明基)液晶顯示器</t>
  </si>
  <si>
    <t>Melody白金片/50片桶裝</t>
  </si>
  <si>
    <t xml:space="preserve">微軟 精靈鯊(白)                         </t>
  </si>
  <si>
    <t>微軟 精靈鯊(深藍)</t>
  </si>
  <si>
    <t>日立 數位隨身聽</t>
  </si>
  <si>
    <t>聲寶DVD光碟機</t>
  </si>
  <si>
    <t>KINYO Mini光學滑鼠(紅)</t>
  </si>
  <si>
    <t>FUJI Z1/S數位相機(銀色)</t>
  </si>
  <si>
    <t>勁量鹼性3號電池8+2入</t>
  </si>
  <si>
    <t>勁量鹼性4號電池8+2入</t>
  </si>
  <si>
    <t>HP 21號黑色墨匣</t>
  </si>
  <si>
    <t>HP 22號彩色墨匣</t>
  </si>
  <si>
    <t>MPIO 音質嚴選MP3-256MB(銀)</t>
  </si>
  <si>
    <t>CD活頁空夾(小)</t>
  </si>
  <si>
    <t>Beta白金片/100片裸裝</t>
  </si>
  <si>
    <t>CREATIVE單耳掛式耳麥</t>
  </si>
  <si>
    <t>CREATIVE雙耳掛式耳機</t>
  </si>
  <si>
    <t xml:space="preserve">外接式超薄8X DVD燒錄器-NEC 6650A        </t>
  </si>
  <si>
    <t>ACER筆記型電腦</t>
  </si>
  <si>
    <t>筆記型電腦</t>
  </si>
  <si>
    <t>BENQ筆記型電腦</t>
  </si>
  <si>
    <t>創見80X CF-1G記憶卡</t>
  </si>
  <si>
    <t>耐嘉超薄型鍵盤</t>
  </si>
  <si>
    <t>創見80X SD-1G記憶卡</t>
  </si>
  <si>
    <t>鵰族矽膠單耳式耳麥(藍)</t>
  </si>
  <si>
    <t>文鎧 黑郎君標準鍵盤(PS2)</t>
  </si>
  <si>
    <t>文鎧 黑郎君標準鍵盤(USB)</t>
  </si>
  <si>
    <t>文鎧 白郎君標準鍵盤(PS2)</t>
  </si>
  <si>
    <t>Maxmax格紋活頁CD包(96片裝)</t>
  </si>
  <si>
    <t>文鎧 天弓冷光滑鼠(紅)</t>
  </si>
  <si>
    <t>連鈺 電子開心鼠</t>
  </si>
  <si>
    <t>ELECOM頭戴式耳麥</t>
  </si>
  <si>
    <t>RCA 17L微波爐</t>
  </si>
  <si>
    <t>SONY MS-1G DUO NEW 記憶卡</t>
  </si>
  <si>
    <t>SanDisk micro 512MB隨身碟</t>
  </si>
  <si>
    <t>ACER MF-710 MP3播放器(紅黑)</t>
  </si>
  <si>
    <t>會費(ELECTROLUX電茶壺)</t>
  </si>
  <si>
    <t>會費(ELECTROLUX美式咖啡機)</t>
  </si>
  <si>
    <t>會費(ELECTROLUX麵包機)</t>
  </si>
  <si>
    <t>SAMSUNG 16X DVD+R/25片桶裝</t>
  </si>
  <si>
    <t>Melody 99分鐘白金片/50片桶裝</t>
  </si>
  <si>
    <t>Melody 16X DVD-R/25片桶裝</t>
  </si>
  <si>
    <t>BenQ 滑鼠-勁光俠(紅)</t>
  </si>
  <si>
    <t>Intopic頸掛耳戴式耳機-珍珠白</t>
  </si>
  <si>
    <t xml:space="preserve">Intopic頸掛耳戴式耳機-淺藍              </t>
  </si>
  <si>
    <t>Imation日系風(銀)白金片/100片桶裝</t>
  </si>
  <si>
    <t>群加 3P 6孔延長線+開關 1.2M</t>
  </si>
  <si>
    <t>SONY 8X五彩DVD+R/50片桶裝</t>
  </si>
  <si>
    <t xml:space="preserve">SONY 8X五彩DVD-R/50片桶裝               </t>
  </si>
  <si>
    <t xml:space="preserve">SAMSUNG 有線光學滑鼠 (黑)               </t>
  </si>
  <si>
    <t>SAMSUNG 海豚鼠 (黃)</t>
  </si>
  <si>
    <t>KINYO 迷你鼠 (紅)</t>
  </si>
  <si>
    <t>KINYO 迷你鼠</t>
  </si>
  <si>
    <t>人因 極動光電有線滑鼠</t>
  </si>
  <si>
    <t>微星MegaStick 1G MP3(白)</t>
  </si>
  <si>
    <t>SHE限量版(Hebe)52X白金片/50片桶裝</t>
  </si>
  <si>
    <t>HP 93號彩色墨匣</t>
  </si>
  <si>
    <t>HP 92號黑色墨水</t>
  </si>
  <si>
    <t>Intopic 三鍵式光學滑鼠（白）</t>
  </si>
  <si>
    <t>Intopic 三鍵式光學滑鼠（黑）</t>
  </si>
  <si>
    <t>Intopic 三鍵式光學滑鼠（銀灰）</t>
  </si>
  <si>
    <t>Intopic 三鍵式光學滑鼠（銀）</t>
  </si>
  <si>
    <t>KINYO炫彩MP3專用耳機(黑)</t>
  </si>
  <si>
    <t xml:space="preserve">KINYO MP3專用耳機                       </t>
  </si>
  <si>
    <t>KINYO MP3專用耳機</t>
  </si>
  <si>
    <t>微星16X DVD-Dual燒錄器</t>
  </si>
  <si>
    <t>KEY DATA 16X DVD+R/25片桶裝</t>
  </si>
  <si>
    <t>EPSON T063藍色墨水匣</t>
  </si>
  <si>
    <t>EPSON T063紅色墨水匣</t>
  </si>
  <si>
    <t>EPSON T063黃色墨水匣</t>
  </si>
  <si>
    <t>EPSON T062黑色墨水匣</t>
  </si>
  <si>
    <t>EPSON T063黑色墨水匣</t>
  </si>
  <si>
    <t>Digimaster橘圈8X DVD+R/50片桶裝</t>
  </si>
  <si>
    <t>SONY 16XDVD燒錄器</t>
  </si>
  <si>
    <t>極光勁貂</t>
  </si>
  <si>
    <t>CASIO Z500/GD(金)數位相機</t>
  </si>
  <si>
    <t>果凍紅SD卡專用讀卡機(USB2.0)</t>
  </si>
  <si>
    <t>果凍藍MS短卡專用讀卡機(USB2.0)</t>
  </si>
  <si>
    <t>聲寶20W電子螺旋省電燈泡</t>
  </si>
  <si>
    <t>LITEON 16X DVD燒錄器</t>
  </si>
  <si>
    <t>鵰族家用頭戴式耳麥</t>
  </si>
  <si>
    <t>NIKON CP-S3/W數位相機(白)</t>
  </si>
  <si>
    <t>HP 45號黑色墨匣雙包裝</t>
  </si>
  <si>
    <t>NEXS 駭客任務MP3 512MB</t>
  </si>
  <si>
    <t>大同DVD光碟機</t>
  </si>
  <si>
    <t>東元DVD光碟機</t>
  </si>
  <si>
    <t>宏碁(ａｃｅｒ）液晶顯示器</t>
  </si>
  <si>
    <t>文鎧人體工學鍵盤USB-黑</t>
  </si>
  <si>
    <t>羅技極光雲貂G1光學滑鼠</t>
  </si>
  <si>
    <t>華碩筆記型電腦</t>
  </si>
  <si>
    <t xml:space="preserve">技嘉16X DVD-Dual燒錄器                  </t>
  </si>
  <si>
    <t>國際27L變頻式微波爐</t>
  </si>
  <si>
    <t>羅技百變玩家MP3耳機</t>
  </si>
  <si>
    <t>羅馬神話光學滑鼠(PS2)</t>
  </si>
  <si>
    <t xml:space="preserve">方土司-卡姆碟SD讀卡機                   </t>
  </si>
  <si>
    <t>創見Jetflash-120 1G(藍色)</t>
  </si>
  <si>
    <t>Acer MF-710 MP3播放器(藍白)</t>
  </si>
  <si>
    <t>SONY 16X DVD-R/單片裝</t>
  </si>
  <si>
    <t>SONY 16X DVD+R/單片裝</t>
  </si>
  <si>
    <t>Samsung YP-U1X MP3播放器(512MB)</t>
  </si>
  <si>
    <t>Samsung YP-U1Z MP3播放器(1G)</t>
  </si>
  <si>
    <t>宏碁(ａｃｅｒ)液晶顯示器</t>
  </si>
  <si>
    <t>SanDisk Mini SD-1G記憶卡(含轉卡)</t>
  </si>
  <si>
    <t>Matsunichi TF-39A MP3播放器-銀</t>
  </si>
  <si>
    <t>SONY PRO-P200/S 數位相機(銀色)</t>
  </si>
  <si>
    <t>SONY PRO-P200/T位相機(棕色)</t>
  </si>
  <si>
    <t>NEC 16X DVD燒錄器</t>
  </si>
  <si>
    <t>羅技 隨意手鍵盤-絕黑</t>
  </si>
  <si>
    <t>三菱 16X DVD+R/25片桶裝</t>
  </si>
  <si>
    <t>PHILIPS 4XDVD-R/25片桶裝</t>
  </si>
  <si>
    <t>PHILIPS 2XDVD-RW/5片盒裝</t>
  </si>
  <si>
    <t>國際牌DVD光碟機</t>
  </si>
  <si>
    <t>HP 2號黑色墨匣</t>
  </si>
  <si>
    <t>HP 2號藍色墨匣</t>
  </si>
  <si>
    <t>HP 2號黃色墨匣</t>
  </si>
  <si>
    <t>HP 2號洋藍色墨匣</t>
  </si>
  <si>
    <t>HP 2號洋紅色墨匣</t>
  </si>
  <si>
    <t>Melody 2.4X DVD+R 8.5G/5入裝</t>
  </si>
  <si>
    <t>Melody 4X DVD-RW/10入筒裝</t>
  </si>
  <si>
    <t>Melody 4X DVD-RW/單片精裝</t>
  </si>
  <si>
    <t>Melody Printable 8X DVD-R/25入筒裝</t>
  </si>
  <si>
    <t>文鎧 銀狐超薄鍵盤(USB)</t>
  </si>
  <si>
    <t>文鎧 十鍵式多功能光學鼠</t>
  </si>
  <si>
    <t>Imation 8X DVD+R(國際紫)/50片筒裝</t>
  </si>
  <si>
    <t>Imation 8X DVD-R(國際橘)/50片筒裝</t>
  </si>
  <si>
    <t>Imation SOHOT 52X CDR白金(消防熊)/50片筒</t>
  </si>
  <si>
    <t>SANWA 12合1黑色極光讀卡機</t>
  </si>
  <si>
    <t>SONY T9/S 數位相機(銀)</t>
  </si>
  <si>
    <t>SONY T9/B數位相機(黑)</t>
  </si>
  <si>
    <t>CASIO EX-Z120W 數位相機</t>
  </si>
  <si>
    <t>Pentax IST-DL(含鏡頭)</t>
  </si>
  <si>
    <t>東芝筆記型電腦</t>
  </si>
  <si>
    <t>Amice 有線方客鼠(銀)</t>
  </si>
  <si>
    <t>Amice 有線方客鼠(黑)</t>
  </si>
  <si>
    <t>SanDisk micro 1G隨身碟</t>
  </si>
  <si>
    <t>會費(ELECTROLUX三明治)</t>
  </si>
  <si>
    <t>會費(ELECTROLUX電暖器)</t>
  </si>
  <si>
    <t>會費(ELECTROLUX電烤箱)</t>
  </si>
  <si>
    <t>E-books 16X DVD+R/25入桶裝</t>
  </si>
  <si>
    <t>創見80X CF-512MB記憶卡</t>
  </si>
  <si>
    <t>HT七彩背光數位隨身聽(512MB)</t>
  </si>
  <si>
    <t>歌林HD-FVD數位影音光碟機</t>
  </si>
  <si>
    <t>人因 滑鼠-極動光學(藍)</t>
  </si>
  <si>
    <t>LG 23L微電腦微波爐</t>
  </si>
  <si>
    <t>Digimaster忍者版52X白金片/50片桶裝</t>
  </si>
  <si>
    <t>AFA 16X DVD-R/25片桶裝</t>
  </si>
  <si>
    <t>AFA 16X DVD+R/25片桶裝</t>
  </si>
  <si>
    <t>小家電提貨券700元(贈品)</t>
  </si>
  <si>
    <t>KINYO 35合1 牛奶讀卡機</t>
  </si>
  <si>
    <t>SONY 16X DVD燒錄器</t>
  </si>
  <si>
    <t>提貨券500元(贈品)</t>
  </si>
  <si>
    <t xml:space="preserve">三菱4X DVD-R DL/單片盒裝                </t>
  </si>
  <si>
    <t>KEY DATA 16X DVD-R/25片桶裝</t>
  </si>
  <si>
    <t>E-books不織布棉套/50入</t>
  </si>
  <si>
    <t>三菱海豚白金片52X/50入桶裝</t>
  </si>
  <si>
    <t>三菱兔子白金片52X/50入桶裝</t>
  </si>
  <si>
    <t>三菱貓魚白金片52X/50入桶裝</t>
  </si>
  <si>
    <t>三菱天使白金片52X/50入桶裝</t>
  </si>
  <si>
    <t>華碩 16X DVD-Dual燒錄器</t>
  </si>
  <si>
    <t>威剛Speedy SD-1GB記憶卡</t>
  </si>
  <si>
    <t xml:space="preserve">三菱24X CD-RW/單片裝                    </t>
  </si>
  <si>
    <t>Digimaster間諜版52X白金片/50片桶裝</t>
  </si>
  <si>
    <t>AFA 8X DVD-R/50片桶裝</t>
  </si>
  <si>
    <t>SAMSUNG 52X CD-R/白金娃娃25片桶裝</t>
  </si>
  <si>
    <t>Samsung YP-T55 MP3播放器-藍色(1G)</t>
  </si>
  <si>
    <t>SanDisk MS Pro Duo 1G(正達公司貨)</t>
  </si>
  <si>
    <t>外接式16X DVD燒錄器-MSI DRE16-B超高速</t>
  </si>
  <si>
    <t>LITEON 16X DVD-RAM燒錄器</t>
  </si>
  <si>
    <t>外接式 16X DVD燒錄器-SONY DRX-810UL</t>
  </si>
  <si>
    <t>RITEK 16X DVD+R/25片桶裝</t>
  </si>
  <si>
    <t>RITEK 8X DVD+R/50片桶裝</t>
  </si>
  <si>
    <t>RITEK 8X DVD-R/50片桶裝</t>
  </si>
  <si>
    <t>DeeJay U3151/SP MP3 播放器-銀色(512MB)</t>
  </si>
  <si>
    <t>Matsunichi TF-38A MP3播放器-銀(512MB)</t>
  </si>
  <si>
    <t>中環8X DVD+R/25片桶裝</t>
  </si>
  <si>
    <t>中環8X DVD-R/25片桶裝</t>
  </si>
  <si>
    <t>MOZO(摩言)數位液晶顯示器</t>
  </si>
  <si>
    <t>VITO DVD光碟機</t>
  </si>
  <si>
    <t>TOP NO.1 8X DVD-R/25片桶裝</t>
  </si>
  <si>
    <t>DeeJay UC0951 MP3 播放器-白色(512MB)</t>
  </si>
  <si>
    <t>DeeJay U4551/KP MP3 播放器-黑色(512MB)</t>
  </si>
  <si>
    <t>detrois迷你光學晶鑽鼠(藍)</t>
  </si>
  <si>
    <t>detrois迷你光學晶鑽鼠(紅)</t>
  </si>
  <si>
    <t>連鈺 開心鼠-TCN215</t>
  </si>
  <si>
    <t>連鈺 3D光學滑鼠</t>
  </si>
  <si>
    <t>連鈺 鍵盤(劍皇2006)</t>
  </si>
  <si>
    <t>創見 MP520 MP3 播放器-紅色(512MB)</t>
  </si>
  <si>
    <t>創見 MP610 MP3 播放器-藍色(1G)</t>
  </si>
  <si>
    <t>彩姿活頁式CD拉鍊包(28片裝)</t>
  </si>
  <si>
    <t>飛利浦 16X DVD 燒錄器</t>
  </si>
  <si>
    <t>Melody向日葵版 8X DVD+R/50片桶裝</t>
  </si>
  <si>
    <t>Acorp七彩背光數位隨身聽(1G)展示</t>
  </si>
  <si>
    <t>加值保修服務</t>
  </si>
  <si>
    <t>免費保修服務</t>
  </si>
  <si>
    <t>BenQ C500 數位相機</t>
  </si>
  <si>
    <t>EASYATM 晶片讀卡機(紅)</t>
  </si>
  <si>
    <t xml:space="preserve">VIO 24入精美CD包                        </t>
  </si>
  <si>
    <t>鵰族570戰斧單耳機麥克風</t>
  </si>
  <si>
    <t>HP筆記型電腦</t>
  </si>
  <si>
    <t>錸德 52X CD-R 100片布丁桶裝</t>
  </si>
  <si>
    <t>錸德 52X CD-R/50片桶裝</t>
  </si>
  <si>
    <t>Amice 吋動有線光學鼠(黑)</t>
  </si>
  <si>
    <t>Amice 吋感吋有線光學鼠(藍)</t>
  </si>
  <si>
    <t>VITO DVD播放機</t>
  </si>
  <si>
    <t xml:space="preserve">EASYATM 二代晶片讀卡機                  </t>
  </si>
  <si>
    <t>威剛 MINI SD-1G記憶卡(含轉卡)</t>
  </si>
  <si>
    <t>Maxmax 52X CD-R和平鴿水藍片/50片祼裝</t>
  </si>
  <si>
    <t>EPSON T038150-M超值量販包</t>
  </si>
  <si>
    <t>EPSON T062150-M超值量販包</t>
  </si>
  <si>
    <t>SanDisk MS PRO DUO 2G(附轉卡)</t>
  </si>
  <si>
    <t>Agogo 數位隨身聽(1G)</t>
  </si>
  <si>
    <t>E-books 16X DVD+R/10片桶裝</t>
  </si>
  <si>
    <t>Vio 96入精美CD包</t>
  </si>
  <si>
    <t>RCA 21L微電腦微波爐</t>
  </si>
  <si>
    <t>SAMSUNG i6 PMP 黑色數位相機</t>
  </si>
  <si>
    <t>NIKON Coolpix L2銀色數位相機</t>
  </si>
  <si>
    <t>Amice 優購光學滑鼠</t>
  </si>
  <si>
    <t>KEY DATA 16X DVD+R/50片桶裝</t>
  </si>
  <si>
    <t>KEY DATA 16X DVD-R/50片桶裝</t>
  </si>
  <si>
    <t>SanDisk SD-512MB記憶卡燦坤30周年慶紀念包</t>
  </si>
  <si>
    <t>SanDisk SD-2G 記憶卡</t>
  </si>
  <si>
    <t>All in one 粉藍 讀卡機(不需轉卡)</t>
  </si>
  <si>
    <t>All in one 銀灰 讀卡機(不需轉卡)</t>
  </si>
  <si>
    <t>CANON A540數位相機</t>
  </si>
  <si>
    <t>SONY 16X DVD+/-R Super Mulit 燒錄器</t>
  </si>
  <si>
    <t>SONY 16X DVD+/-R Super Multi 燒錄器</t>
  </si>
  <si>
    <t>SanDisk Crossfire 1G隨身碟</t>
  </si>
  <si>
    <t>柯達EasyShare C533 數位相機</t>
  </si>
  <si>
    <t>CASIO EX-Z60/W(銀)數位相機</t>
  </si>
  <si>
    <t>國際MP3數位隨身聽</t>
  </si>
  <si>
    <t>Hanns.G(彩晶)液晶顯示器</t>
  </si>
  <si>
    <t>ELECOM(M1)光學滑鼠(白)</t>
  </si>
  <si>
    <t>ONLINE 8X DVD-R/50片桶裝</t>
  </si>
  <si>
    <t>AFA 52X CD-R/100片桶裝</t>
  </si>
  <si>
    <t>花茶壺</t>
  </si>
  <si>
    <t>Panasonic 16X DVD Super Multi 燒錄器</t>
  </si>
  <si>
    <t>羅技迷你星貂-香檳金</t>
  </si>
  <si>
    <t>羅技迷你星貂-飛雪銀</t>
  </si>
  <si>
    <t>羅技迷你星貂-夜幕黑</t>
  </si>
  <si>
    <t>光碟收存內袋/100入裝</t>
  </si>
  <si>
    <t xml:space="preserve">Hiyatek時尚黑銀鏡面多合一讀卡機         </t>
  </si>
  <si>
    <t xml:space="preserve">Hiyatek極光銀鏡面多合一讀卡機           </t>
  </si>
  <si>
    <t>Acorp七彩背光數位隨身聽(512MB)展示</t>
  </si>
  <si>
    <t>OLYMPUS FE-150數位相機</t>
  </si>
  <si>
    <t xml:space="preserve">32合1 Mini時尚讀卡機                    </t>
  </si>
  <si>
    <t>連鈺捲線型耳機</t>
  </si>
  <si>
    <t>連鈺捲線式耳機麥克風</t>
  </si>
  <si>
    <t>SanDisk Mini SD-2G記憶卡</t>
  </si>
  <si>
    <t>CD整理包/52片裝(青春藍)</t>
  </si>
  <si>
    <t>CD整理包/52片裝(幻彩黑)</t>
  </si>
  <si>
    <t>CD整理包/52片裝(沉靜綠)</t>
  </si>
  <si>
    <t>LG數位影音光碟機</t>
  </si>
  <si>
    <t>PHILIPS 讀碟王DVD</t>
  </si>
  <si>
    <t>歌林數位DVD光碟機</t>
  </si>
  <si>
    <t>Panasonic FX01-S(銀) 數位相機</t>
  </si>
  <si>
    <t>連鈺MP3超重低音耳機</t>
  </si>
  <si>
    <t>SanDisk Micro 2G隨身碟</t>
  </si>
  <si>
    <t>GE 28L微電腦微波爐</t>
  </si>
  <si>
    <t>三洋4座8尺延長線(2P)NPW-241A</t>
  </si>
  <si>
    <t>三洋4座7尺延長線(2P)NPW-244A</t>
  </si>
  <si>
    <t>三洋6座9尺延長線(2P)NPW-261A</t>
  </si>
  <si>
    <t>三洋6座12尺延長線(2P)NPW-266B</t>
  </si>
  <si>
    <t>三洋6座6尺延長線(3P)NPW-366A</t>
  </si>
  <si>
    <t>三洋6座12尺延長線(3P)NPW-361B</t>
  </si>
  <si>
    <t>三洋6座6尺延長線(3P)NPW-361P</t>
  </si>
  <si>
    <t>三洋6座6尺延長線(3P)NPW-361A</t>
  </si>
  <si>
    <t>三洋4座6尺延長線(3P)NPW-341A</t>
  </si>
  <si>
    <t>羅技迷你星貂-腳印</t>
  </si>
  <si>
    <t xml:space="preserve">LEMEL 標準鍵盤-白                       </t>
  </si>
  <si>
    <t>LEMEL 標準鍵盤(銀/黑)</t>
  </si>
  <si>
    <t>文鎧飛豹多媒體鍵盤-可樂紅</t>
  </si>
  <si>
    <t>文鎧飛豹多媒體鍵盤-科技銀</t>
  </si>
  <si>
    <t>文鎧光學鼠-月之光(可樂紅)</t>
  </si>
  <si>
    <t>PSA(彩晶)液晶顯示器</t>
  </si>
  <si>
    <t>Toshiba SD-2G記憶卡</t>
  </si>
  <si>
    <t>七彩蘋果SD五合一讀卡機</t>
  </si>
  <si>
    <t>創見SD-2G value記憶卡</t>
  </si>
  <si>
    <t xml:space="preserve">創見SD-1G valus記憶卡                   </t>
  </si>
  <si>
    <t>Pentax optio A10 數位相機</t>
  </si>
  <si>
    <t>飛利浦螺旋13W省電燈泡(晝光)</t>
  </si>
  <si>
    <t>飛利浦螺旋23W省電燈泡(黃光)</t>
  </si>
  <si>
    <t>NEC 16X DVD 燒錄器</t>
  </si>
  <si>
    <t xml:space="preserve">定騰黑傑克 1G 多功能MP3                 </t>
  </si>
  <si>
    <t>微星 MegaStick 549 MP3(1GB)</t>
  </si>
  <si>
    <t>東元17L機械式微波爐</t>
  </si>
  <si>
    <t>Samsung YP-U2Z MP3播放器(1G)</t>
  </si>
  <si>
    <t>CENIX數位錄音筆(128MB)</t>
  </si>
  <si>
    <t>CD整理包/28片裝(訴說懸疑)</t>
  </si>
  <si>
    <t>CD整理包/28片裝(訴說驚嘆)</t>
  </si>
  <si>
    <t>CD整理包/100片裝(掃描線藍)</t>
  </si>
  <si>
    <t>魔術方盒 23合1讀卡機+HUB</t>
  </si>
  <si>
    <t>CANON IXUS 800 IS數位相機</t>
  </si>
  <si>
    <t>CANON IXUS 65 數位相機</t>
  </si>
  <si>
    <t xml:space="preserve">KINYO頭戴式耳機麥克風                   </t>
  </si>
  <si>
    <t>SONY W70/S數位相機(銀)</t>
  </si>
  <si>
    <t>SONY T30/S 數位相機(銀)</t>
  </si>
  <si>
    <t>Mac 時尚黑SD單槽讀卡機</t>
  </si>
  <si>
    <t>Mac 果凍銀MS單槽讀卡機</t>
  </si>
  <si>
    <t xml:space="preserve">BENQ 炫光俠迷你光學鼠(白)-GP            </t>
  </si>
  <si>
    <t xml:space="preserve">BENQ 炫光俠迷你光學鼠(黑)-GP            </t>
  </si>
  <si>
    <t>Vio 52X CD-R/100片桶裝</t>
  </si>
  <si>
    <t>E-books 4X DVD+RW(4.7G)/10片桶裝</t>
  </si>
  <si>
    <t>E-books 2.4X DVD+R(8.5G)/單片裝</t>
  </si>
  <si>
    <t xml:space="preserve">Agogo MP3數位隨身聽(2G)                 </t>
  </si>
  <si>
    <t>群加 CAT6 超扁網路線-2M</t>
  </si>
  <si>
    <t xml:space="preserve">群加 USB 易拉式捲線-A公對迷你5Pin       </t>
  </si>
  <si>
    <t>果凍黑SD/MS通用型讀卡機</t>
  </si>
  <si>
    <t>精巧黑SD單槽讀卡機</t>
  </si>
  <si>
    <t>CHIMEI(奇美)液晶顯示器</t>
  </si>
  <si>
    <t>宏碁(acer)液晶顯示器</t>
  </si>
  <si>
    <t>AFA 彩鑽48X CD-R/25片祼裝</t>
  </si>
  <si>
    <t>Verbatim變色龍8X DVD-R/50片桶裝</t>
  </si>
  <si>
    <t>Verbatim變色龍8X DVD+R/50片桶裝</t>
  </si>
  <si>
    <t>Verbatim 4X DVD+RW/單片盒裝</t>
  </si>
  <si>
    <t>@POWER六座五切電腦延長線</t>
  </si>
  <si>
    <t>@POWER六座單切電腦延長線</t>
  </si>
  <si>
    <t>家碁CROSLEY 1G MP3播放器</t>
  </si>
  <si>
    <t>Media 16X DVD+R/50片桶裝</t>
  </si>
  <si>
    <t xml:space="preserve">Vio 48X CD-R(水藍)/50片桶裝             </t>
  </si>
  <si>
    <t>童話多合1讀卡機</t>
  </si>
  <si>
    <t>amice 吋感吋有線光學鼠-黑(U+P)</t>
  </si>
  <si>
    <t>創見 JetFlash-V30-2G</t>
  </si>
  <si>
    <t>創見 JetFlash-v30 1G</t>
  </si>
  <si>
    <t>創見JetFlash-V20-2G</t>
  </si>
  <si>
    <t>創見 JetFlash-V20-1G</t>
  </si>
  <si>
    <t xml:space="preserve">威剛戀鏈碟2.0-2G                        </t>
  </si>
  <si>
    <t>威剛精靈碟2.0-2G</t>
  </si>
  <si>
    <t>Acorp1.8吋數位隨身聽(1GB)</t>
  </si>
  <si>
    <t xml:space="preserve">Intopic頭戴式耳機麥克風                 </t>
  </si>
  <si>
    <t>五彩光碟袋/100入</t>
  </si>
  <si>
    <t>A4 迷你多媒體超薄鍵盤</t>
  </si>
  <si>
    <t xml:space="preserve">A4 時尚超薄防灑水鍵盤                   </t>
  </si>
  <si>
    <t>ViewSonic(優派)液晶顯示器</t>
  </si>
  <si>
    <t>Philips(飛利浦)液晶顯示器</t>
  </si>
  <si>
    <t xml:space="preserve">A-Take USB對PS2轉接線                   </t>
  </si>
  <si>
    <t xml:space="preserve">SONY 16X DVD-R/50片桶裝                 </t>
  </si>
  <si>
    <t>Verbatim 8X DVD+R/50片桶裝(藍精靈)</t>
  </si>
  <si>
    <t>Verbatim 8X DVD-R/50片桶裝(藍精靈)</t>
  </si>
  <si>
    <t>AFA 16X DVD+R/50片桶裝</t>
  </si>
  <si>
    <t>H&amp;Q 52X CD-R/25片裸裝(燦坤30週年慶版)</t>
  </si>
  <si>
    <t>AFA 16X DVD-R/50片桶裝</t>
  </si>
  <si>
    <t>古典紅木CD珍藏箱(100片裝)</t>
  </si>
  <si>
    <t>beauty魅媚有線光學鼠-珍珠白</t>
  </si>
  <si>
    <t>SANDISK e250 2G 影音播放器</t>
  </si>
  <si>
    <t>微星口袋DVB-T數位行動電視</t>
  </si>
  <si>
    <t>HP 筆記型電腦</t>
  </si>
  <si>
    <t>方土司-香草棒MP3(512MB)</t>
  </si>
  <si>
    <t xml:space="preserve">SamSung Z5F 白(1G) MP3播放器            </t>
  </si>
  <si>
    <t>SanDisk Mini 1G 隨身碟</t>
  </si>
  <si>
    <t>三洋多媒體USB鍵盤</t>
  </si>
  <si>
    <t>羅技極光星貂V100</t>
  </si>
  <si>
    <t>羅技極光晶貂LX3</t>
  </si>
  <si>
    <t>Verbatim 52X CD-R/50片桶裝</t>
  </si>
  <si>
    <t>經典世界杯CD包/40片裝</t>
  </si>
  <si>
    <t>經典世界杯CD包/80片裝</t>
  </si>
  <si>
    <t>火蝙蝠CD包/80片裝</t>
  </si>
  <si>
    <t>SORELL MP3數位隨身聽(512MB 銀)</t>
  </si>
  <si>
    <t>Agogo 1.5吋MP3數位隨身聽(綠色 1G)</t>
  </si>
  <si>
    <t>DoMe 果凍多合1讀卡機</t>
  </si>
  <si>
    <t>SanDisk MS Pro Duo 4GB</t>
  </si>
  <si>
    <t>ACORP MP3數位隨身聽(1G 情人禮盒)</t>
  </si>
  <si>
    <t>Acorp 1.8吋數位隨身聽(2G)</t>
  </si>
  <si>
    <t>國際27L變頻式鏡面鋼板微波爐</t>
  </si>
  <si>
    <t>KINYO 大滾輪3D光學鼠-756</t>
  </si>
  <si>
    <t xml:space="preserve">SONY 48X CD-R/50片桶裝(炫彩藍)          </t>
  </si>
  <si>
    <t xml:space="preserve">SONY 48X CD-R/50片桶裝(炫彩黑)          </t>
  </si>
  <si>
    <t>LEO 1.8吋數位隨身聽(1G 白)</t>
  </si>
  <si>
    <t>PHILIPS(飛利浦)液晶顯示器</t>
  </si>
  <si>
    <t>Fujimaru 薄片餅乾All in 1讀卡機</t>
  </si>
  <si>
    <t>Fujimaru 繽紛粉餅All in 1讀卡機</t>
  </si>
  <si>
    <t>先鋒DVD播放機</t>
  </si>
  <si>
    <t xml:space="preserve">KINYO超重低音麥克風耳機                 </t>
  </si>
  <si>
    <t>ACER(宏碁)液晶顯示器</t>
  </si>
  <si>
    <t>GE 21L 微電腦微波爐</t>
  </si>
  <si>
    <t>GE 21L機械式微波爐</t>
  </si>
  <si>
    <t>GE 19L 微波爐</t>
  </si>
  <si>
    <t xml:space="preserve">SONY Mass 1G 麥克碟                     </t>
  </si>
  <si>
    <t>微星 MegaStick P610 MP3(1G)</t>
  </si>
  <si>
    <t>SONY Mass 2G 麥克碟</t>
  </si>
  <si>
    <t>SONY Mass 4G 麥克碟</t>
  </si>
  <si>
    <t>創見 JetFlash-V20-4G</t>
  </si>
  <si>
    <t>創見 JetFlash-110-4G</t>
  </si>
  <si>
    <t>創見 MP610 2G MP3</t>
  </si>
  <si>
    <t>Beta 8X DVD-R/超值100片祼裝</t>
  </si>
  <si>
    <t>群加 5切6孔延長線 1.8M(含防塵蓋)</t>
  </si>
  <si>
    <t>HP SA407AA 21號墨匣促銷包</t>
  </si>
  <si>
    <t>HP SA408AA 22號墨匣促銷包</t>
  </si>
  <si>
    <t>Imation Sohot 8X DVD+R/50片桶裝(螃蟹)</t>
  </si>
  <si>
    <t>聲寶20W電子式螺旋省電燈泡(黃光)</t>
  </si>
  <si>
    <t xml:space="preserve">AMICE鍵盤 優購標準版                    </t>
  </si>
  <si>
    <t>Beauty Love Bit有線光學滑鼠-珍珠白</t>
  </si>
  <si>
    <t>Beauty Love Bit有線光學滑鼠-銀色</t>
  </si>
  <si>
    <t>@POWER七座單切防雷擊延長線</t>
  </si>
  <si>
    <t>@POWER六座單切磁吸式延長線</t>
  </si>
  <si>
    <t>POWER三座平貼式安全延長線</t>
  </si>
  <si>
    <t>@POWER四座四切平貼式延長線</t>
  </si>
  <si>
    <t>@POWER七座單切3P+2P延長線</t>
  </si>
  <si>
    <t>SONY鹼性三號電池12顆裝</t>
  </si>
  <si>
    <t>大同安全六座單切延長線</t>
  </si>
  <si>
    <t xml:space="preserve">Hanns.G(彩晶)液晶顯示器                 </t>
  </si>
  <si>
    <t>IBM筆記型電腦</t>
  </si>
  <si>
    <t>歌林28L微電腦微波爐(TK)</t>
  </si>
  <si>
    <t>玩新機多功能讀卡機(黑)</t>
  </si>
  <si>
    <t>玩新機多功能讀卡機(白)</t>
  </si>
  <si>
    <t>連鈺重低音桿式耳機麥克風</t>
  </si>
  <si>
    <t xml:space="preserve">連鈺高級立式麥克風                      </t>
  </si>
  <si>
    <t xml:space="preserve">文鎧飛梭多媒體鍵盤                      </t>
  </si>
  <si>
    <t xml:space="preserve">日劇盒/12片裝                           </t>
  </si>
  <si>
    <t xml:space="preserve">日劇盒/24片裝                           </t>
  </si>
  <si>
    <t xml:space="preserve">VIO可靜音式麥克風                       </t>
  </si>
  <si>
    <t>Pioneer 16X DVD 燒錄器</t>
  </si>
  <si>
    <t>會費(EUPA鯛魚燒機)</t>
  </si>
  <si>
    <t>傘型CD包/24片裝</t>
  </si>
  <si>
    <t>HP 57號墨水YAH00線上音樂促銷包</t>
  </si>
  <si>
    <t>HP 28號墨匣YAH00線上音樂促銷包</t>
  </si>
  <si>
    <t>SONY T10/B(黑)數位相機</t>
  </si>
  <si>
    <t>NEC 18X DVD 燒錄器</t>
  </si>
  <si>
    <t xml:space="preserve">SanDisk Mini 2G 隨身碟                  </t>
  </si>
  <si>
    <t>@POWER三座平貼式安全延長線</t>
  </si>
  <si>
    <t>@POWER滿足卡</t>
  </si>
  <si>
    <t>SONY MS-4G DUO NEW記憶卡(附轉卡)</t>
  </si>
  <si>
    <t>SONY MS-1G DUO NEW記憶卡(附轉卡)</t>
  </si>
  <si>
    <t>SONY MS-2G DUO NEW記憶卡(附轉卡)</t>
  </si>
  <si>
    <t>國際MP3數位隨身聽(1G)</t>
  </si>
  <si>
    <t>國際MP3數位隨身聽(512MB)</t>
  </si>
  <si>
    <t>FOCUS iTalking耳機麥克風(白天使)</t>
  </si>
  <si>
    <t>日本INX 超薄鍵盤-9601</t>
  </si>
  <si>
    <t>Fujimaru 光碟播放機</t>
  </si>
  <si>
    <t xml:space="preserve">創見Mini SD-2G記憶卡                    </t>
  </si>
  <si>
    <t xml:space="preserve">創見Mini SD-1G記憶卡                    </t>
  </si>
  <si>
    <t>EPSON T075150黑色墨匣</t>
  </si>
  <si>
    <t>EPSON T075350紅色墨匣</t>
  </si>
  <si>
    <t>EPSON T075450黃色墨匣</t>
  </si>
  <si>
    <t>EPSON T073150黑色墨匣</t>
  </si>
  <si>
    <t>EPSON T073250藍色墨匣</t>
  </si>
  <si>
    <t>EPSON T073350紅色墨匣</t>
  </si>
  <si>
    <t>EPSON T073450黃色墨匣</t>
  </si>
  <si>
    <t xml:space="preserve">果涷SD五合一讀卡機                      </t>
  </si>
  <si>
    <t>米奇CD包(藍)/40片裝</t>
  </si>
  <si>
    <t xml:space="preserve">Zynet 旋姆碟讀卡機                      </t>
  </si>
  <si>
    <t>外接式超薄8X DVD 燒錄器-SONY S50U</t>
  </si>
  <si>
    <t>SONY 18X DVD 燒錄器</t>
  </si>
  <si>
    <t>創見可攜式多合1讀卡機(冰亮白)</t>
  </si>
  <si>
    <t>LG高畫質HDMI DVD光碟機</t>
  </si>
  <si>
    <t>Panasonic LX2-K(黑)數位相機</t>
  </si>
  <si>
    <t>Panasonic FX07-S(銀)數位相機</t>
  </si>
  <si>
    <t>EUPA電子式螺旋省電燈泡-黃</t>
  </si>
  <si>
    <t>EUPA電子式球型省電燈泡-黃</t>
  </si>
  <si>
    <t>EUPA電子式球型省電燈泡-白</t>
  </si>
  <si>
    <t>EUPA電子式螺旋省電燈泡-白</t>
  </si>
  <si>
    <t>KINYO 超薄多媒體鍵盤</t>
  </si>
  <si>
    <t>SONY N2數位相機</t>
  </si>
  <si>
    <t>NIKON Coolpix S9(銀)數位相機</t>
  </si>
  <si>
    <t>SanDisk Crossfire 2G 隨身碟</t>
  </si>
  <si>
    <t>SanDisk U3 2G 黑 隨身碟</t>
  </si>
  <si>
    <t>Sandisk Crossfire 4G 隨身碟</t>
  </si>
  <si>
    <t>TOSHIBA T1 1G 隨身碟</t>
  </si>
  <si>
    <t xml:space="preserve">Imation Sohot 52X CD-R/50片桶裝(河馬)   </t>
  </si>
  <si>
    <t xml:space="preserve">Imation Sohot 52X CD-R/50片桶裝(粉紅豬) </t>
  </si>
  <si>
    <t>KEY DATA 8X DVD-R/50片桶裝</t>
  </si>
  <si>
    <t>大眾筆記型電腦</t>
  </si>
  <si>
    <t>加菲貓 52X CD-R/25片桶裝(英國國旗)</t>
  </si>
  <si>
    <t>Epro 52X CD-R/50片祼裝</t>
  </si>
  <si>
    <t xml:space="preserve">Intopic抗噪桌上型麥克風                 </t>
  </si>
  <si>
    <t>FOCUS iTalking小精靈伸縮耳機麥克風(白)</t>
  </si>
  <si>
    <t xml:space="preserve">TOP-TINT 伸縮型單邊耳機麥克風           </t>
  </si>
  <si>
    <t>H&amp;Q 52X CD-R/50片裸裝(燦坤30週年慶版)</t>
  </si>
  <si>
    <t>i-driver速-有線光學鼠-藍</t>
  </si>
  <si>
    <t>i-driver勝戰有線光學滑鼠-白色</t>
  </si>
  <si>
    <t>i-driver勝戰有線光學滑鼠-鐵灰色</t>
  </si>
  <si>
    <t>會費(ELECTROLUX蒸氣刷)</t>
  </si>
  <si>
    <t>i-rock 透明水晶12合1讀卡機(黑)</t>
  </si>
  <si>
    <t>日立HITEC數位影音光碟機</t>
  </si>
  <si>
    <t xml:space="preserve">BenQ I200摩豋多媒體鍵盤                 </t>
  </si>
  <si>
    <t>Intopic 多媒體鍵盤(黑)10</t>
  </si>
  <si>
    <t xml:space="preserve">Intopic 三鍵式光學滑鼠（黑）013         </t>
  </si>
  <si>
    <t>ACORP 1.8吋數位隨身聽(1G)</t>
  </si>
  <si>
    <t>ACORP 七彩背光數位隨身聽(1G)</t>
  </si>
  <si>
    <t>連鈺迷你超薄鍵盤-TCK210PLUS</t>
  </si>
  <si>
    <t>連鈺3D光學鼠-TCN130</t>
  </si>
  <si>
    <t>連鈺水晶光學鼠-TCN140</t>
  </si>
  <si>
    <t xml:space="preserve">威剛Speedy SD-2G記憶卡                  </t>
  </si>
  <si>
    <t xml:space="preserve">方土司 青蘋果凍 1G MP4                  </t>
  </si>
  <si>
    <t>人因 行動鈦郎 U3410 1G MP3</t>
  </si>
  <si>
    <t>OLYMPUS XD-2G記憶卡</t>
  </si>
  <si>
    <t xml:space="preserve">ACROX光學滑鼠(小)                       </t>
  </si>
  <si>
    <t>VITO 數位DVD播放機</t>
  </si>
  <si>
    <t xml:space="preserve">TOP-TINT 360度高感度抗噪麥克風          </t>
  </si>
  <si>
    <t>富士 F-31 數位相機</t>
  </si>
  <si>
    <t>ACER筆記型電腦(王建民機)</t>
  </si>
  <si>
    <t>LITEON 18X DVD燒錄器</t>
  </si>
  <si>
    <t>BENQ數位相機(黑色)</t>
  </si>
  <si>
    <t>EPSON C59/CX2900原廠墨水匣</t>
  </si>
  <si>
    <t>HP 80元墨水折價券</t>
  </si>
  <si>
    <t xml:space="preserve">detrois 800dpi光學大晶鑽(粉彩藍)        </t>
  </si>
  <si>
    <t xml:space="preserve">detrois 800dpi光學大晶鑽(雪貂白)        </t>
  </si>
  <si>
    <t>detrois 800dpi光學魔多鼠(黑)</t>
  </si>
  <si>
    <t>detrois 1200dpi光學幻影鼠(磨砂紅)</t>
  </si>
  <si>
    <t>detrois 1200dpi光學幻影鼠(紫光藍)</t>
  </si>
  <si>
    <t xml:space="preserve">微軟 光學小黑鯊                         </t>
  </si>
  <si>
    <t xml:space="preserve">歌林伸縮式單邊耳掛耳機麥克風            </t>
  </si>
  <si>
    <t xml:space="preserve">RITEK 8X DVD+R布丁筒裝(律動藍)          </t>
  </si>
  <si>
    <t>IPOD造型雙邊耳機</t>
  </si>
  <si>
    <t>SanDisk U3 4G 黑 隨身碟(資展)</t>
  </si>
  <si>
    <t xml:space="preserve">VIO DVD+R 16X/50片布丁桶                </t>
  </si>
  <si>
    <t>達文西-人體密碼 16XDVD-R/25</t>
  </si>
  <si>
    <t xml:space="preserve">RIDATA 8X DVD-R/25布丁桶裝              </t>
  </si>
  <si>
    <t>RIDATA 8X DVD+R/50布丁桶裝</t>
  </si>
  <si>
    <t>RIDATA 8X DVD-R/50布丁桶裝</t>
  </si>
  <si>
    <t xml:space="preserve">RIDATA 8X DVD+R/25布丁桶裝              </t>
  </si>
  <si>
    <t xml:space="preserve">嗆聲-耳塞式耳機麥克風                   </t>
  </si>
  <si>
    <t>超薄型耳掛式MP3耳機-白</t>
  </si>
  <si>
    <t xml:space="preserve">百全桌上型麥克風-MP101                  </t>
  </si>
  <si>
    <t xml:space="preserve">RIDATA 52X CD-R/100 白金布丁筒裝        </t>
  </si>
  <si>
    <t xml:space="preserve">Philips CAT5E 網路線-2.1M(白)           </t>
  </si>
  <si>
    <t>Philips CAT5E 網路線-4.2M(白)</t>
  </si>
  <si>
    <t>EUPA 20L機械式微波爐</t>
  </si>
  <si>
    <t>Sweet 52X CD-R/50片裝</t>
  </si>
  <si>
    <t>SAMPO 10座單切2P/3P延長線</t>
  </si>
  <si>
    <t>Philips 1394傳輸線 6pin to 4pin</t>
  </si>
  <si>
    <t xml:space="preserve">Philips USB2.0傳輸線-A公對迷你5Pin      </t>
  </si>
  <si>
    <t>MEMOREX DVD+R 16X/50片布丁</t>
  </si>
  <si>
    <t>IMATION DVD-R 16X/50布丁</t>
  </si>
  <si>
    <t>HP 27號墨水雙匣包裝+現金折價券</t>
  </si>
  <si>
    <t>LITEON 20X DVD燒錄器</t>
  </si>
  <si>
    <t>akilis 1.8吋MP4數位隨身聽(2G)</t>
  </si>
  <si>
    <t>BENQ E720數位相機(灰色)</t>
  </si>
  <si>
    <t>威剛精靈碟(PD1)-4G</t>
  </si>
  <si>
    <t>SONY 16X DVD+R/30片布丁桶</t>
  </si>
  <si>
    <t>文鎧海灣型流線鍵盤(白)</t>
  </si>
  <si>
    <t>請用081654報帳文鎧光學鼠-辰之光</t>
  </si>
  <si>
    <t>acorp 七彩背光數位隨身聽(4GB)</t>
  </si>
  <si>
    <t xml:space="preserve">飛利浦 16X DVD燒錄器                    </t>
  </si>
  <si>
    <t>EUPA 六座單切電腦延長線</t>
  </si>
  <si>
    <t xml:space="preserve">i-driver CAT5E 網路線-30M(白)           </t>
  </si>
  <si>
    <t xml:space="preserve">i-driver CAT5E 網路線-3M(黃)            </t>
  </si>
  <si>
    <t xml:space="preserve">i-driver CAT5E 網路線-1.5M(白)          </t>
  </si>
  <si>
    <t>Q-TIME DVD-R 8X(50入)</t>
  </si>
  <si>
    <t>Q-TIME DVD+R 8X(50入)</t>
  </si>
  <si>
    <t>MAXMAX白金片52X/50入布丁筒(五彩)</t>
  </si>
  <si>
    <t>小家電商品提貨券2000元(贈品)</t>
  </si>
  <si>
    <t xml:space="preserve">小家電商品提貨券200元(贈品)             </t>
  </si>
  <si>
    <t xml:space="preserve">松日 TCM-6201 1G MP4                    </t>
  </si>
  <si>
    <t xml:space="preserve">Ridata 60X SD-2G記憶卡                  </t>
  </si>
  <si>
    <t>H&amp;Q 粉藍音樂瘋8X DVD+R/50入</t>
  </si>
  <si>
    <t>H&amp;Q 粉綠音樂瘋8X DVD-R/50入</t>
  </si>
  <si>
    <t>SHE限定版(SELINA)52X 白金片</t>
  </si>
  <si>
    <t>創見 JetFlash-V10 8G</t>
  </si>
  <si>
    <t>BENQ X710數位相機(銀色)</t>
  </si>
  <si>
    <t>DoMe 1.5吋亮彩機MP4-1G</t>
  </si>
  <si>
    <t>創見 MP630 2G MP3</t>
  </si>
  <si>
    <t>錸德RIDATA CD-R 白金裸片彩縮(50片)</t>
  </si>
  <si>
    <t>東元倍頻卡拉OK DVD</t>
  </si>
  <si>
    <t>人因 行動鈦郎 UC05 1G(黑)MP4</t>
  </si>
  <si>
    <t>聲寶DVD數位影音光碟機</t>
  </si>
  <si>
    <t xml:space="preserve">Acorp 1.8吋MP3數位隨身聽(4GB)           </t>
  </si>
  <si>
    <t>金士頓 Mini Fun 2G隨身碟</t>
  </si>
  <si>
    <t xml:space="preserve">創見SDHC-4G C6記憶卡                    </t>
  </si>
  <si>
    <t>BENQ E610數位相機(銀色)</t>
  </si>
  <si>
    <t xml:space="preserve">M2卡多合1讀卡機(卡先機-黑)              </t>
  </si>
  <si>
    <t xml:space="preserve">M2卡多合1讀卡機(卡先機-白)              </t>
  </si>
  <si>
    <t xml:space="preserve">威剛鏡面碟(VISTA)-2G                    </t>
  </si>
  <si>
    <t>T.C.STAR MP3捲線耳機</t>
  </si>
  <si>
    <t>T.C.STAR 捲線器耳機</t>
  </si>
  <si>
    <t xml:space="preserve">頭戴式蛇管麥克風                        </t>
  </si>
  <si>
    <t xml:space="preserve">光碟收納包(水晶版)                      </t>
  </si>
  <si>
    <t>CEOMATE T12 1G MP4</t>
  </si>
  <si>
    <t xml:space="preserve">威剛SDHC-4G C2記憶卡                    </t>
  </si>
  <si>
    <t>Vito DVD影音光碟機</t>
  </si>
  <si>
    <t>會費(EUPA 個人養生料理燉盅)</t>
  </si>
  <si>
    <t>BenQ(明碁)液晶顯示器</t>
  </si>
  <si>
    <t xml:space="preserve">32合1科技銀讀卡機                       </t>
  </si>
  <si>
    <t xml:space="preserve">2C家電商品提貨券500元(贈品)             </t>
  </si>
  <si>
    <t>飛利浦 18X DVD燒錄器(支援12X RAM)</t>
  </si>
  <si>
    <t xml:space="preserve">創見 JetFlash V10 4G                    </t>
  </si>
  <si>
    <t>羅技快意手鍵盤 200 USB</t>
  </si>
  <si>
    <t>CREATIVE V-PLUS 2G(白)MP4</t>
  </si>
  <si>
    <t xml:space="preserve">detrois經濟包光學小晶鑽鼠(陶瓷白)       </t>
  </si>
  <si>
    <t>仁宏果凍防水鍵盤(白)</t>
  </si>
  <si>
    <t>仁宏果凍防水鍵盤(黑)</t>
  </si>
  <si>
    <t>SONY VAIO筆記型電腦</t>
  </si>
  <si>
    <t>AGOGO MP3數位隨身聽(2G)</t>
  </si>
  <si>
    <t>OLYMPUS FE240數位相機</t>
  </si>
  <si>
    <t>SKYLARK DVD數位影音播放機</t>
  </si>
  <si>
    <t>ACER 筆記型電腦(Vista)</t>
  </si>
  <si>
    <t>Toshiba SDHC-4GB C4記憶卡</t>
  </si>
  <si>
    <t>CASIO Z1050BK 數位相機</t>
  </si>
  <si>
    <t>E-books 48P(雙拉鍊)整理包</t>
  </si>
  <si>
    <t>E-books 24P(雙拉鍊)整理包</t>
  </si>
  <si>
    <t xml:space="preserve">迷宮光碟收納包機械藍24片裝              </t>
  </si>
  <si>
    <t xml:space="preserve">光碟收存內袋(50片裝)                    </t>
  </si>
  <si>
    <t>LG Super-Multi 18X DVD-RW燒錄器</t>
  </si>
  <si>
    <t xml:space="preserve">Imation Classic DVD-R 16X50片裝(Sliver) </t>
  </si>
  <si>
    <t>SONY T100/S(銀)數位相機</t>
  </si>
  <si>
    <t>SONY T100/B(黑)數位相機</t>
  </si>
  <si>
    <t>TOSHIBA Pen Drive U3 4GB</t>
  </si>
  <si>
    <t>DeeJay UC18 4G(白)MP4</t>
  </si>
  <si>
    <t>PENTAX M30數位相機(紅)</t>
  </si>
  <si>
    <t xml:space="preserve">羅技極光勁貂1000USB-黑                  </t>
  </si>
  <si>
    <t xml:space="preserve">羅技極光勁貂1000USB-白                  </t>
  </si>
  <si>
    <t>PLEOMAX迷你超薄鍵盤(黑)</t>
  </si>
  <si>
    <t>PLEOMAX迷你超薄鍵盤(白)</t>
  </si>
  <si>
    <t>華碩18X光雕燒錄機(IDE介面)</t>
  </si>
  <si>
    <t>LG(樂金)液晶顯示器</t>
  </si>
  <si>
    <t>SENSE M2+MS+SIM卡讀卡機</t>
  </si>
  <si>
    <t>SONAR滑鼠</t>
  </si>
  <si>
    <t>SONY Turbo 4G 麥克碟</t>
  </si>
  <si>
    <t>Imation NANO 2G 隨身碟</t>
  </si>
  <si>
    <t>DeeJay UC26 2G(黑)MP4</t>
  </si>
  <si>
    <t>KINYO精緻標準鍵盤</t>
  </si>
  <si>
    <t xml:space="preserve">acorp 1.8吋數位隨身聽(2GB)              </t>
  </si>
  <si>
    <t>akilis 1.8吋MP4數位隨身聽(2GB)</t>
  </si>
  <si>
    <t>akilis MP3數位隨身聽(1GB)</t>
  </si>
  <si>
    <t xml:space="preserve">金士頓 2G 伸縮碟                        </t>
  </si>
  <si>
    <t>微星MegaStick P240 2G MP3</t>
  </si>
  <si>
    <t>松日 MP-500I 1G MP3</t>
  </si>
  <si>
    <t xml:space="preserve">SORELL MP3數位隨身聽(4GB)               </t>
  </si>
  <si>
    <t xml:space="preserve">群加 主機電源省力延長線                 </t>
  </si>
  <si>
    <t>RITEK 52X CD-R 繁花紅 50布</t>
  </si>
  <si>
    <t>VARTA Energy 鹼性電池 AAA 4號二入</t>
  </si>
  <si>
    <t>VARTA Energy 鹼性電池 AAA 4號六入</t>
  </si>
  <si>
    <t>VARTA Energy 鹼性電池 AAA 4號十入</t>
  </si>
  <si>
    <t>VARTA Energy 鹼性電池 9V 一入</t>
  </si>
  <si>
    <t>HP 21/22號組合包裝墨水</t>
  </si>
  <si>
    <t>HP 56/57號組合包裝墨水</t>
  </si>
  <si>
    <t>HP 21號墨水雙包裝</t>
  </si>
  <si>
    <t>HP 27/28組合包裝墨水</t>
  </si>
  <si>
    <t>西歐CEOMATE T12 2G(白)MP4</t>
  </si>
  <si>
    <t>SamSung K3 2G(黑)MP3</t>
  </si>
  <si>
    <t xml:space="preserve">TDK 覆寫式1~4XDVD-RW單片盒裝            </t>
  </si>
  <si>
    <t xml:space="preserve">TDK 覆寫式 1~4XDVD+RW單片盒裝           </t>
  </si>
  <si>
    <t>SONY W55/B 數位相機(黑)</t>
  </si>
  <si>
    <t>SONY W55/P 數位相機(粉紅)</t>
  </si>
  <si>
    <t xml:space="preserve">KINYO All-In-One讀卡機                  </t>
  </si>
  <si>
    <t xml:space="preserve">e機雙響晶片讀卡機                       </t>
  </si>
  <si>
    <t xml:space="preserve">Imation NANO 1G 隨身碟                  </t>
  </si>
  <si>
    <t>Verbatim 52XCD-R 黃金片 (50+2)促銷包</t>
  </si>
  <si>
    <t xml:space="preserve">群加 USB 易拉式捲線-RJ45對RJ45          </t>
  </si>
  <si>
    <t>Panasonic FX10-P(粉紅)數位相機</t>
  </si>
  <si>
    <t xml:space="preserve">小天使60片CD收納盒                      </t>
  </si>
  <si>
    <t xml:space="preserve">MELODY/16X/DVD-R/ 50入布丁              </t>
  </si>
  <si>
    <t xml:space="preserve">Power Source DVD/50入布丁筒             </t>
  </si>
  <si>
    <t xml:space="preserve">格子物語CD拉鍊包-24入                   </t>
  </si>
  <si>
    <t xml:space="preserve">格子物語CD收納盒-小                     </t>
  </si>
  <si>
    <t xml:space="preserve">格子物語CD收納盒-大                     </t>
  </si>
  <si>
    <t xml:space="preserve">Dysan 16x DVD-R 50布丁筒                </t>
  </si>
  <si>
    <t xml:space="preserve">Melody 16X DVD+R/4.7GB/50片桶裝         </t>
  </si>
  <si>
    <t>創見 MP630 4G MP3</t>
  </si>
  <si>
    <t>微星 MegaStick P240 4G(白)MP3</t>
  </si>
  <si>
    <t>HP液晶顯示器</t>
  </si>
  <si>
    <t>MSI 20X DVD-RW燒錄器</t>
  </si>
  <si>
    <t>LG 雙雷射頭讀王DVD光碟機</t>
  </si>
  <si>
    <t>LG HDMI雙雷射頭DVD光碟機</t>
  </si>
  <si>
    <t>HP 墨水回收加購折15元</t>
  </si>
  <si>
    <t>EPSON 超值全餐耗材組</t>
  </si>
  <si>
    <t xml:space="preserve">LOBOS 耳掛式耳機麥克風(櫻桃紅)          </t>
  </si>
  <si>
    <t>創見 MP630 1G MP3</t>
  </si>
  <si>
    <t>創見 75X CF-2G記憶卡</t>
  </si>
  <si>
    <t>Hawk 雙鏡頭滑鼠</t>
  </si>
  <si>
    <t>方土司 茶香蛋捲 2G MP3</t>
  </si>
  <si>
    <t>PQI 2G(粉紅)玩美碟</t>
  </si>
  <si>
    <t>連鈺迷你有線光學鼠-TCN155</t>
  </si>
  <si>
    <t xml:space="preserve">微軟光學精靈鯊 (冰晶銀)                 </t>
  </si>
  <si>
    <t>微軟光學精靈鯊 (甜橙橘)</t>
  </si>
  <si>
    <t>BENQ S500有線名片鼠-深灰銀</t>
  </si>
  <si>
    <t xml:space="preserve">群加 多合一鏡面讀卡機-黑                </t>
  </si>
  <si>
    <t xml:space="preserve">i-bone狗骨頭矽膠捲線棒                  </t>
  </si>
  <si>
    <t xml:space="preserve">acorp七彩背光數位隨身聽(2GB)            </t>
  </si>
  <si>
    <t xml:space="preserve">Inpotic頭戴式耳機麥克風                 </t>
  </si>
  <si>
    <t xml:space="preserve">Beta 16X  DVD-R/50片裝                  </t>
  </si>
  <si>
    <t>E-books 16XDVD+R(printable) 25片裝</t>
  </si>
  <si>
    <t xml:space="preserve">Digimaster Kitty-粉紅精靈 52XCD-R       </t>
  </si>
  <si>
    <t>連鈺多媒體薄膜有線鍵盤-TCK625</t>
  </si>
  <si>
    <t>連鈺四向瀏覽變速光學鼠-TCN153</t>
  </si>
  <si>
    <t xml:space="preserve">LUXPRO Tangent 2G MP3                   </t>
  </si>
  <si>
    <t>MSI P320 2G MP3</t>
  </si>
  <si>
    <t xml:space="preserve">文鎧白神駒鍵盤                          </t>
  </si>
  <si>
    <t>SONY A808/BC 8G(黑)MP4</t>
  </si>
  <si>
    <t>愛迪生22W電子式3U燈管-白光</t>
  </si>
  <si>
    <t>愛迪生22W電子式3U燈管-黃光</t>
  </si>
  <si>
    <t>detrois 光學亮彩晶鑽 (亮彩藍)</t>
  </si>
  <si>
    <t>Acorp 1.5吋MP4數位隨身聽(4GB )</t>
  </si>
  <si>
    <t xml:space="preserve">SORELL 1.8吋MP4數位隨身聽(1GB)          </t>
  </si>
  <si>
    <t>中環 8X DVD-R</t>
  </si>
  <si>
    <t xml:space="preserve">Online 16X DVD+R                        </t>
  </si>
  <si>
    <t xml:space="preserve">Online 52X CDR 白金片                   </t>
  </si>
  <si>
    <t>KINYO 多媒體鍵盤</t>
  </si>
  <si>
    <t>LG 外接式18X DVD RW 燒錄機</t>
  </si>
  <si>
    <t xml:space="preserve">九族文化村門票2張                       </t>
  </si>
  <si>
    <t>飛利浦時尚黑讀碟王DVD</t>
  </si>
  <si>
    <t>愛迪生螺旋21W白光</t>
  </si>
  <si>
    <t xml:space="preserve">KINYO 一般電源延長線-3.6米              </t>
  </si>
  <si>
    <t xml:space="preserve">KINYO 一般電源延長線-1.8米              </t>
  </si>
  <si>
    <t>Esesne 素顏58合1讀卡機(黑)</t>
  </si>
  <si>
    <t>三洋28W螺旋省電護眼燈泡（白光）</t>
  </si>
  <si>
    <t>SANYO T700數位相機(炫藍)</t>
  </si>
  <si>
    <t>TEAC DVD+-RW-DUAL18X (黑)燒錄機</t>
  </si>
  <si>
    <t>飛利浦HDMI讀碟王DVD</t>
  </si>
  <si>
    <t xml:space="preserve">群加 SD/SDHC讀卡機                      </t>
  </si>
  <si>
    <t>Nikon S50c數位相機</t>
  </si>
  <si>
    <t xml:space="preserve">易拓Mini 8G(黑)智慧碟                   </t>
  </si>
  <si>
    <t xml:space="preserve">易拓Mini 8G(白)智慧碟                   </t>
  </si>
  <si>
    <t>SONY 16X DVD-R/10片桶裝</t>
  </si>
  <si>
    <t>SAMSUNG U3 1G(黑)MP3</t>
  </si>
  <si>
    <t xml:space="preserve">DIY暨週邊耗材 500元折價券               </t>
  </si>
  <si>
    <t>技嘉 20X DVD 燒錄器</t>
  </si>
  <si>
    <t>會費(Electrolux 藝術扇-紫色)</t>
  </si>
  <si>
    <t>會費(Electrolux 果汁機)</t>
  </si>
  <si>
    <t>會費(Electrolux 藝術扇-粉紅色 )</t>
  </si>
  <si>
    <t>會費(URBANE 5吋迷你豬桌扇-黃色)</t>
  </si>
  <si>
    <t>Panasonic FX100-S(銀)數位相機</t>
  </si>
  <si>
    <t xml:space="preserve">UMAX APUS Skate 1G隨身碟                </t>
  </si>
  <si>
    <t>AFA CD-R彩鑽/50片裸裝</t>
  </si>
  <si>
    <t xml:space="preserve">ELECOM大量收納CD包/72片裝(黑)           </t>
  </si>
  <si>
    <t>羅技 快意手100鍵盤PS/2-黑</t>
  </si>
  <si>
    <t xml:space="preserve">I-DRIVER 氣樂PS/2標準鍵盤               </t>
  </si>
  <si>
    <t>SONY 16XDVD-R 50片裝古墓奇兵促銷包</t>
  </si>
  <si>
    <t xml:space="preserve">人因行動鈦郎 UC88 2G(黑) MP4            </t>
  </si>
  <si>
    <t>SONY B103 1G(黑)MP3</t>
  </si>
  <si>
    <t xml:space="preserve">All in 1全功能讀卡機(白)                </t>
  </si>
  <si>
    <t>25合1攜帶高速型讀卡機(銀)</t>
  </si>
  <si>
    <t>OLYMPUS FE280數位相機</t>
  </si>
  <si>
    <t>Nikon S51數位相機(銀)</t>
  </si>
  <si>
    <t xml:space="preserve">INTOPIC-飛碟光學滑鼠017(白)             </t>
  </si>
  <si>
    <t>BENQ E200有線滑鼠-銀鐵灰</t>
  </si>
  <si>
    <t>SONY T70/W(白)數位相機</t>
  </si>
  <si>
    <t>Team 機器人2G行動碟</t>
  </si>
  <si>
    <t xml:space="preserve">Digimaster 炫銀讀卡機                   </t>
  </si>
  <si>
    <t>華碩簡易型電腦</t>
  </si>
  <si>
    <t xml:space="preserve">Philips(飛利浦)液晶顯示器               </t>
  </si>
  <si>
    <t xml:space="preserve">人因行動鈦郎 UC88 1G(白) MP4            </t>
  </si>
  <si>
    <t>魔法方糖讀卡機(藍/白/黑)</t>
  </si>
  <si>
    <t>魔法口琴讀卡機(湖綠)</t>
  </si>
  <si>
    <t xml:space="preserve">大同高容量中繼延長線                    </t>
  </si>
  <si>
    <t xml:space="preserve">大同四座單切2P安全延長線(夜間照明)      </t>
  </si>
  <si>
    <t>Panasonic DVD光碟機</t>
  </si>
  <si>
    <t>日本莫優子17L微電腦微波爐</t>
  </si>
  <si>
    <t>Akilis 小寶馬1.5吋MP4數位隨身聽</t>
  </si>
  <si>
    <t>Go Easy MP3數位隨身聽</t>
  </si>
  <si>
    <t>SanDisk Micro 4G隨身碟</t>
  </si>
  <si>
    <t xml:space="preserve">EPSON 墨水回收加購折15元                </t>
  </si>
  <si>
    <t xml:space="preserve">LEXMARK 墨水回收加購折15元              </t>
  </si>
  <si>
    <t>Panasonic 27L變頻式微波爐</t>
  </si>
  <si>
    <t xml:space="preserve">VIO 24片入CD包B款                       </t>
  </si>
  <si>
    <t xml:space="preserve">SONY T2/G(綠)數位相機                   </t>
  </si>
  <si>
    <t xml:space="preserve">SONY T2/P(粉紅)數位相機                 </t>
  </si>
  <si>
    <t xml:space="preserve">Vito DVD播放機                          </t>
  </si>
  <si>
    <t xml:space="preserve">方土司茶香蛋捲2G MP3-周杰倫限量精裝版   </t>
  </si>
  <si>
    <t>消費次數</t>
    <phoneticPr fontId="1" type="noConversion"/>
  </si>
  <si>
    <t>該位客人消費次數</t>
    <phoneticPr fontId="1" type="noConversion"/>
  </si>
  <si>
    <t>該次為第幾次</t>
    <phoneticPr fontId="1" type="noConversion"/>
  </si>
  <si>
    <t>距今日數</t>
    <phoneticPr fontId="1" type="noConversion"/>
  </si>
  <si>
    <t>首次購買日期</t>
    <phoneticPr fontId="1" type="noConversion"/>
  </si>
  <si>
    <t>平均購買期間(MLE)</t>
    <phoneticPr fontId="1" type="noConversion"/>
  </si>
  <si>
    <t>最近一次購買日期</t>
    <phoneticPr fontId="1" type="noConversion"/>
  </si>
  <si>
    <t/>
  </si>
  <si>
    <t>距離上次購買時間</t>
    <phoneticPr fontId="1" type="noConversion"/>
  </si>
  <si>
    <t>加權權重</t>
    <phoneticPr fontId="1" type="noConversion"/>
  </si>
  <si>
    <t>加權後購買期間</t>
    <phoneticPr fontId="1" type="noConversion"/>
  </si>
  <si>
    <t>加權平均購買期間(WMLE)</t>
    <phoneticPr fontId="1" type="noConversion"/>
  </si>
  <si>
    <t>顧客活躍性指標(CAI)</t>
    <phoneticPr fontId="1" type="noConversion"/>
  </si>
  <si>
    <t>一、顧客消費次數統計</t>
    <phoneticPr fontId="1" type="noConversion"/>
  </si>
  <si>
    <t>人數</t>
    <phoneticPr fontId="1" type="noConversion"/>
  </si>
  <si>
    <t>5~9次</t>
    <phoneticPr fontId="1" type="noConversion"/>
  </si>
  <si>
    <t>10~14次</t>
    <phoneticPr fontId="1" type="noConversion"/>
  </si>
  <si>
    <t>15~19次</t>
    <phoneticPr fontId="1" type="noConversion"/>
  </si>
  <si>
    <t>20次以上</t>
    <phoneticPr fontId="1" type="noConversion"/>
  </si>
  <si>
    <t>TOTAL</t>
    <phoneticPr fontId="1" type="noConversion"/>
  </si>
  <si>
    <t>3~4次</t>
    <phoneticPr fontId="1" type="noConversion"/>
  </si>
  <si>
    <t>0~2次</t>
    <phoneticPr fontId="1" type="noConversion"/>
  </si>
  <si>
    <t>每次平均消費金額</t>
    <phoneticPr fontId="1" type="noConversion"/>
  </si>
  <si>
    <t>百分比</t>
    <phoneticPr fontId="1" type="noConversion"/>
  </si>
  <si>
    <t>CAI類型</t>
    <phoneticPr fontId="1" type="noConversion"/>
  </si>
  <si>
    <t>漸趨靜止型</t>
    <phoneticPr fontId="1" type="noConversion"/>
  </si>
  <si>
    <t>漸趨活躍型</t>
    <phoneticPr fontId="1" type="noConversion"/>
  </si>
  <si>
    <t>四、CAI分群平均刷卡金額與平均間隔天數</t>
    <phoneticPr fontId="1" type="noConversion"/>
  </si>
  <si>
    <t>CAI群別</t>
    <phoneticPr fontId="1" type="noConversion"/>
  </si>
  <si>
    <t>客戶人數</t>
    <phoneticPr fontId="1" type="noConversion"/>
  </si>
  <si>
    <t>人數比例</t>
    <phoneticPr fontId="1" type="noConversion"/>
  </si>
  <si>
    <t>穩定購買型</t>
    <phoneticPr fontId="1" type="noConversion"/>
  </si>
  <si>
    <t>構面</t>
    <phoneticPr fontId="1" type="noConversion"/>
  </si>
  <si>
    <t>給分機制</t>
    <phoneticPr fontId="1" type="noConversion"/>
  </si>
  <si>
    <t>權重</t>
    <phoneticPr fontId="1" type="noConversion"/>
  </si>
  <si>
    <t>原因</t>
    <phoneticPr fontId="1" type="noConversion"/>
  </si>
  <si>
    <t>最近一次購買日Recency(R)</t>
    <phoneticPr fontId="1" type="noConversion"/>
  </si>
  <si>
    <t>最近30天內為5分
最近31~60天為4分
最近61~90天為3分
最近91~120天為2分
最近121~150天為1分
最近151天以上為0分</t>
    <phoneticPr fontId="1" type="noConversion"/>
  </si>
  <si>
    <t>低</t>
    <phoneticPr fontId="1" type="noConversion"/>
  </si>
  <si>
    <t>3C賣場的產業性質本身屬於人均購買次數較低、單次購買金額較高之產業。
若購買次數過低，可能代表顧客對於賣場之忠誠度不高，因此購買次數為RFM分析中最重要之權重；
次者為購買金額，因購買金額高低係決定3C賣場利潤的主因；
最不重視最近一次購買日，因最近一次購買日較可能因消費者週期較長而有所不同。</t>
    <phoneticPr fontId="1" type="noConversion"/>
  </si>
  <si>
    <t>過去兩年購買次數 Frequency(F)</t>
    <phoneticPr fontId="1" type="noConversion"/>
  </si>
  <si>
    <t>購買次數/2</t>
    <phoneticPr fontId="1" type="noConversion"/>
  </si>
  <si>
    <t>高</t>
    <phoneticPr fontId="1" type="noConversion"/>
  </si>
  <si>
    <t>平均購買金額       Monetary Value(M)</t>
    <phoneticPr fontId="1" type="noConversion"/>
  </si>
  <si>
    <t>平均購買金額×0.25%(四捨五入至整數)
最高10分</t>
    <phoneticPr fontId="1" type="noConversion"/>
  </si>
  <si>
    <t>中</t>
    <phoneticPr fontId="1" type="noConversion"/>
  </si>
  <si>
    <t>最近一次購買日</t>
    <phoneticPr fontId="1" type="noConversion"/>
  </si>
  <si>
    <t>過去兩年購買次數</t>
    <phoneticPr fontId="1" type="noConversion"/>
  </si>
  <si>
    <t>平均購買金額</t>
    <phoneticPr fontId="1" type="noConversion"/>
  </si>
  <si>
    <t>R(Recency)</t>
    <phoneticPr fontId="1" type="noConversion"/>
  </si>
  <si>
    <t>F(Frequency)</t>
    <phoneticPr fontId="1" type="noConversion"/>
  </si>
  <si>
    <t>M(Monetary Value)</t>
    <phoneticPr fontId="1" type="noConversion"/>
  </si>
  <si>
    <t>RFM Score</t>
    <phoneticPr fontId="1" type="noConversion"/>
  </si>
  <si>
    <t>平均間隔天數</t>
    <phoneticPr fontId="1" type="noConversion"/>
  </si>
  <si>
    <t>每次消費平均金額</t>
    <phoneticPr fontId="1" type="noConversion"/>
  </si>
  <si>
    <t>CAI</t>
    <phoneticPr fontId="1" type="noConversion"/>
  </si>
  <si>
    <t>F</t>
    <phoneticPr fontId="1" type="noConversion"/>
  </si>
  <si>
    <t>M</t>
    <phoneticPr fontId="1" type="noConversion"/>
  </si>
  <si>
    <t>Type</t>
    <phoneticPr fontId="1" type="noConversion"/>
  </si>
  <si>
    <t>平均購買金額</t>
  </si>
  <si>
    <t>分群結果</t>
    <phoneticPr fontId="1" type="noConversion"/>
  </si>
  <si>
    <t>活躍忠誠顧客群</t>
    <phoneticPr fontId="1" type="noConversion"/>
  </si>
  <si>
    <t>活躍潛力顧客群</t>
    <phoneticPr fontId="1" type="noConversion"/>
  </si>
  <si>
    <t>不活躍顧客群</t>
    <phoneticPr fontId="1" type="noConversion"/>
  </si>
  <si>
    <t>不活躍重度使用顧客群</t>
    <phoneticPr fontId="1" type="noConversion"/>
  </si>
  <si>
    <t>平均購買次數</t>
    <phoneticPr fontId="1" type="noConversion"/>
  </si>
  <si>
    <t>樣本數</t>
    <phoneticPr fontId="1" type="noConversion"/>
  </si>
  <si>
    <t>樣本比例</t>
    <phoneticPr fontId="1" type="noConversion"/>
  </si>
  <si>
    <t>活躍高額顧客群</t>
    <phoneticPr fontId="1" type="noConversion"/>
  </si>
  <si>
    <t>活躍小額顧客群</t>
    <phoneticPr fontId="1" type="noConversion"/>
  </si>
  <si>
    <t>不活躍小額顧客群</t>
    <phoneticPr fontId="1" type="noConversion"/>
  </si>
  <si>
    <t>活躍、次數多、金額高</t>
    <phoneticPr fontId="1" type="noConversion"/>
  </si>
  <si>
    <t>活躍、次數多、金額低</t>
    <phoneticPr fontId="1" type="noConversion"/>
  </si>
  <si>
    <t>活躍、次數少、金額高</t>
    <phoneticPr fontId="1" type="noConversion"/>
  </si>
  <si>
    <t>活躍、次數少、金額低</t>
    <phoneticPr fontId="1" type="noConversion"/>
  </si>
  <si>
    <t>不活躍、次數多、金額高</t>
    <phoneticPr fontId="1" type="noConversion"/>
  </si>
  <si>
    <t>不活躍、次數少、金額低</t>
    <phoneticPr fontId="1" type="noConversion"/>
  </si>
  <si>
    <t>不活躍、次數少、金額高</t>
    <phoneticPr fontId="1" type="noConversion"/>
  </si>
  <si>
    <t>不活躍、次數多、金額低</t>
    <phoneticPr fontId="1" type="noConversion"/>
  </si>
  <si>
    <t>8Type</t>
    <phoneticPr fontId="1" type="noConversion"/>
  </si>
  <si>
    <t>F 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</si>
</sst>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6" formatCode="0_ "/>
    <numFmt numFmtId="177" formatCode="0.000%"/>
    <numFmt numFmtId="178" formatCode="0_);[Red]\(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  <font>
      <sz val="12"/>
      <color theme="1"/>
      <name val="新細明體"/>
      <family val="2"/>
      <charset val="136"/>
      <scheme val="minor"/>
    </font>
    <font>
      <sz val="10"/>
      <color rgb="FF000000"/>
      <name val="冬青黑体简体中文 W3"/>
      <family val="2"/>
      <charset val="134"/>
    </font>
    <font>
      <sz val="14"/>
      <color theme="1" tint="0.34998626667073579"/>
      <name val="冬青黑体简体中文 W6"/>
      <family val="2"/>
      <charset val="134"/>
    </font>
    <font>
      <b/>
      <sz val="10"/>
      <color rgb="FF000000"/>
      <name val="冬青黑体简体中文 W3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2" applyFont="1" applyAlignment="1">
      <alignment horizontal="right" vertical="center"/>
    </xf>
    <xf numFmtId="0" fontId="2" fillId="0" borderId="0" xfId="1" applyNumberFormat="1" applyFont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 readingOrder="1"/>
    </xf>
    <xf numFmtId="0" fontId="6" fillId="11" borderId="3" xfId="0" applyFont="1" applyFill="1" applyBorder="1" applyAlignment="1">
      <alignment horizontal="center" vertical="center" wrapText="1" readingOrder="1"/>
    </xf>
    <xf numFmtId="0" fontId="6" fillId="11" borderId="1" xfId="0" applyFont="1" applyFill="1" applyBorder="1" applyAlignment="1">
      <alignment horizontal="center" vertical="center" wrapText="1" readingOrder="1"/>
    </xf>
    <xf numFmtId="0" fontId="4" fillId="12" borderId="1" xfId="0" applyFont="1" applyFill="1" applyBorder="1" applyAlignment="1">
      <alignment horizontal="left" vertical="center" wrapText="1" readingOrder="1"/>
    </xf>
    <xf numFmtId="0" fontId="4" fillId="12" borderId="3" xfId="0" applyFont="1" applyFill="1" applyBorder="1" applyAlignment="1">
      <alignment horizontal="center" vertical="center" wrapText="1" readingOrder="1"/>
    </xf>
    <xf numFmtId="10" fontId="4" fillId="12" borderId="2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2" xfId="0" applyNumberFormat="1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horizontal="left" vertical="center" wrapText="1" readingOrder="1"/>
    </xf>
    <xf numFmtId="0" fontId="4" fillId="13" borderId="3" xfId="0" applyFont="1" applyFill="1" applyBorder="1" applyAlignment="1">
      <alignment horizontal="center" vertical="center" wrapText="1" readingOrder="1"/>
    </xf>
    <xf numFmtId="10" fontId="4" fillId="13" borderId="2" xfId="0" applyNumberFormat="1" applyFont="1" applyFill="1" applyBorder="1" applyAlignment="1">
      <alignment horizontal="center" vertical="center" wrapText="1" readingOrder="1"/>
    </xf>
    <xf numFmtId="0" fontId="4" fillId="14" borderId="1" xfId="0" applyFont="1" applyFill="1" applyBorder="1" applyAlignment="1">
      <alignment horizontal="left" vertical="center" wrapText="1" readingOrder="1"/>
    </xf>
    <xf numFmtId="0" fontId="4" fillId="14" borderId="3" xfId="0" applyFont="1" applyFill="1" applyBorder="1" applyAlignment="1">
      <alignment horizontal="center" vertical="center" wrapText="1" readingOrder="1"/>
    </xf>
    <xf numFmtId="10" fontId="4" fillId="14" borderId="2" xfId="0" applyNumberFormat="1" applyFont="1" applyFill="1" applyBorder="1" applyAlignment="1">
      <alignment horizontal="center" vertical="center" wrapText="1" readingOrder="1"/>
    </xf>
    <xf numFmtId="2" fontId="4" fillId="12" borderId="2" xfId="0" applyNumberFormat="1" applyFont="1" applyFill="1" applyBorder="1" applyAlignment="1">
      <alignment horizontal="center" vertical="center" wrapText="1" readingOrder="1"/>
    </xf>
    <xf numFmtId="2" fontId="4" fillId="3" borderId="2" xfId="0" applyNumberFormat="1" applyFont="1" applyFill="1" applyBorder="1" applyAlignment="1">
      <alignment horizontal="center" vertical="center" wrapText="1" readingOrder="1"/>
    </xf>
    <xf numFmtId="2" fontId="4" fillId="14" borderId="2" xfId="0" applyNumberFormat="1" applyFont="1" applyFill="1" applyBorder="1" applyAlignment="1">
      <alignment horizontal="center" vertical="center" wrapText="1" readingOrder="1"/>
    </xf>
    <xf numFmtId="2" fontId="4" fillId="13" borderId="2" xfId="0" applyNumberFormat="1" applyFont="1" applyFill="1" applyBorder="1" applyAlignment="1">
      <alignment horizontal="center" vertical="center" wrapText="1" readingOrder="1"/>
    </xf>
    <xf numFmtId="44" fontId="4" fillId="12" borderId="2" xfId="2" applyFont="1" applyFill="1" applyBorder="1" applyAlignment="1">
      <alignment horizontal="center" vertical="center" wrapText="1" readingOrder="1"/>
    </xf>
    <xf numFmtId="44" fontId="4" fillId="3" borderId="2" xfId="2" applyFont="1" applyFill="1" applyBorder="1" applyAlignment="1">
      <alignment horizontal="center" vertical="center" wrapText="1" readingOrder="1"/>
    </xf>
    <xf numFmtId="44" fontId="4" fillId="14" borderId="2" xfId="2" applyFont="1" applyFill="1" applyBorder="1" applyAlignment="1">
      <alignment horizontal="center" vertical="center" wrapText="1" readingOrder="1"/>
    </xf>
    <xf numFmtId="44" fontId="4" fillId="13" borderId="2" xfId="2" applyFont="1" applyFill="1" applyBorder="1" applyAlignment="1">
      <alignment horizontal="center" vertical="center" wrapText="1" readingOrder="1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2" borderId="1" xfId="0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44" fontId="2" fillId="12" borderId="1" xfId="2" applyFont="1" applyFill="1" applyBorder="1" applyAlignment="1">
      <alignment horizontal="center" vertical="center"/>
    </xf>
    <xf numFmtId="10" fontId="2" fillId="12" borderId="1" xfId="1" applyNumberFormat="1" applyFont="1" applyFill="1" applyBorder="1" applyAlignment="1">
      <alignment horizontal="center" vertical="center"/>
    </xf>
    <xf numFmtId="44" fontId="2" fillId="13" borderId="1" xfId="2" applyFont="1" applyFill="1" applyBorder="1" applyAlignment="1">
      <alignment horizontal="center" vertical="center"/>
    </xf>
    <xf numFmtId="10" fontId="2" fillId="13" borderId="1" xfId="1" applyNumberFormat="1" applyFont="1" applyFill="1" applyBorder="1" applyAlignment="1">
      <alignment horizontal="center" vertical="center"/>
    </xf>
    <xf numFmtId="44" fontId="2" fillId="3" borderId="1" xfId="2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44" fontId="2" fillId="14" borderId="1" xfId="2" applyFont="1" applyFill="1" applyBorder="1" applyAlignment="1">
      <alignment horizontal="center" vertical="center"/>
    </xf>
    <xf numFmtId="10" fontId="2" fillId="14" borderId="1" xfId="1" applyNumberFormat="1" applyFont="1" applyFill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3">
    <cellStyle name="一般" xfId="0" builtinId="0"/>
    <cellStyle name="百分比" xfId="1" builtinId="5"/>
    <cellStyle name="貨幣" xfId="2" builtinId="4"/>
  </cellStyles>
  <dxfs count="12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活躍忠誠顧客群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工作表1!$B$2:$B$38</c:f>
              <c:numCache>
                <c:formatCode>General</c:formatCode>
                <c:ptCount val="37"/>
                <c:pt idx="0">
                  <c:v>29</c:v>
                </c:pt>
                <c:pt idx="1">
                  <c:v>14</c:v>
                </c:pt>
                <c:pt idx="2">
                  <c:v>10</c:v>
                </c:pt>
                <c:pt idx="3">
                  <c:v>21</c:v>
                </c:pt>
                <c:pt idx="4">
                  <c:v>19</c:v>
                </c:pt>
                <c:pt idx="5">
                  <c:v>25</c:v>
                </c:pt>
                <c:pt idx="6">
                  <c:v>14</c:v>
                </c:pt>
                <c:pt idx="7">
                  <c:v>15</c:v>
                </c:pt>
                <c:pt idx="8">
                  <c:v>25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10</c:v>
                </c:pt>
                <c:pt idx="13">
                  <c:v>19</c:v>
                </c:pt>
                <c:pt idx="14">
                  <c:v>16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17</c:v>
                </c:pt>
                <c:pt idx="20">
                  <c:v>11</c:v>
                </c:pt>
                <c:pt idx="21">
                  <c:v>13</c:v>
                </c:pt>
                <c:pt idx="22">
                  <c:v>10</c:v>
                </c:pt>
                <c:pt idx="23">
                  <c:v>24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13</c:v>
                </c:pt>
                <c:pt idx="31">
                  <c:v>43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77</c:v>
                </c:pt>
                <c:pt idx="36">
                  <c:v>15</c:v>
                </c:pt>
              </c:numCache>
            </c:numRef>
          </c:xVal>
          <c:yVal>
            <c:numRef>
              <c:f>工作表1!$D$2:$D$38</c:f>
              <c:numCache>
                <c:formatCode>0.000%</c:formatCode>
                <c:ptCount val="37"/>
                <c:pt idx="0">
                  <c:v>6.2874545633164825E-3</c:v>
                </c:pt>
                <c:pt idx="1">
                  <c:v>1.9434982969344816E-2</c:v>
                </c:pt>
                <c:pt idx="2">
                  <c:v>2.6239067055393583E-2</c:v>
                </c:pt>
                <c:pt idx="3">
                  <c:v>3.5170603674540807E-2</c:v>
                </c:pt>
                <c:pt idx="4">
                  <c:v>3.7774616721985253E-2</c:v>
                </c:pt>
                <c:pt idx="5">
                  <c:v>4.2485875706214586E-2</c:v>
                </c:pt>
                <c:pt idx="6">
                  <c:v>4.4369279745324348E-2</c:v>
                </c:pt>
                <c:pt idx="7">
                  <c:v>5.0356778797145819E-2</c:v>
                </c:pt>
                <c:pt idx="8">
                  <c:v>5.614678899082573E-2</c:v>
                </c:pt>
                <c:pt idx="9">
                  <c:v>6.2348178137651734E-2</c:v>
                </c:pt>
                <c:pt idx="10">
                  <c:v>7.1109871723368717E-2</c:v>
                </c:pt>
                <c:pt idx="11">
                  <c:v>9.7666378565254924E-2</c:v>
                </c:pt>
                <c:pt idx="12">
                  <c:v>0.11045655375552277</c:v>
                </c:pt>
                <c:pt idx="13">
                  <c:v>0.11268446643350687</c:v>
                </c:pt>
                <c:pt idx="14">
                  <c:v>0.11536885245901631</c:v>
                </c:pt>
                <c:pt idx="15">
                  <c:v>0.14026428912593533</c:v>
                </c:pt>
                <c:pt idx="16">
                  <c:v>0.14395099540581943</c:v>
                </c:pt>
                <c:pt idx="17">
                  <c:v>0.14719232265594598</c:v>
                </c:pt>
                <c:pt idx="18">
                  <c:v>0.14770459081836326</c:v>
                </c:pt>
                <c:pt idx="19">
                  <c:v>0.16345893195988084</c:v>
                </c:pt>
                <c:pt idx="20">
                  <c:v>0.17748917748917756</c:v>
                </c:pt>
                <c:pt idx="21">
                  <c:v>0.18138370505234419</c:v>
                </c:pt>
                <c:pt idx="22">
                  <c:v>0.1910386965376781</c:v>
                </c:pt>
                <c:pt idx="23">
                  <c:v>0.20852593733949665</c:v>
                </c:pt>
                <c:pt idx="24">
                  <c:v>0.22642574816487865</c:v>
                </c:pt>
                <c:pt idx="25">
                  <c:v>0.24105691056910569</c:v>
                </c:pt>
                <c:pt idx="26">
                  <c:v>0.24246967425378219</c:v>
                </c:pt>
                <c:pt idx="27">
                  <c:v>0.25529632609278624</c:v>
                </c:pt>
                <c:pt idx="28">
                  <c:v>0.27086956521739125</c:v>
                </c:pt>
                <c:pt idx="29">
                  <c:v>0.31663574520717391</c:v>
                </c:pt>
                <c:pt idx="30">
                  <c:v>0.32393693263258472</c:v>
                </c:pt>
                <c:pt idx="31">
                  <c:v>0.32803986710963456</c:v>
                </c:pt>
                <c:pt idx="32">
                  <c:v>0.33553719008264471</c:v>
                </c:pt>
                <c:pt idx="33">
                  <c:v>0.35785080855503393</c:v>
                </c:pt>
                <c:pt idx="34">
                  <c:v>0.37439613526570048</c:v>
                </c:pt>
                <c:pt idx="35">
                  <c:v>0.37547637547637547</c:v>
                </c:pt>
                <c:pt idx="36">
                  <c:v>0.42895377128953771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4-6A43-A837-8217A0BAF6F3}"/>
            </c:ext>
          </c:extLst>
        </c:ser>
        <c:ser>
          <c:idx val="1"/>
          <c:order val="1"/>
          <c:tx>
            <c:v>活躍潛力顧客群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工作表1!$B$39:$B$79</c:f>
              <c:numCache>
                <c:formatCode>General</c:formatCode>
                <c:ptCount val="41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3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3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</c:numCache>
            </c:numRef>
          </c:xVal>
          <c:yVal>
            <c:numRef>
              <c:f>工作表1!$D$39:$D$79</c:f>
              <c:numCache>
                <c:formatCode>0.000%</c:formatCode>
                <c:ptCount val="41"/>
                <c:pt idx="0">
                  <c:v>1.6089108910891041E-2</c:v>
                </c:pt>
                <c:pt idx="1">
                  <c:v>4.3621399176954706E-2</c:v>
                </c:pt>
                <c:pt idx="2">
                  <c:v>4.5383411580594765E-2</c:v>
                </c:pt>
                <c:pt idx="3">
                  <c:v>5.3521126760563399E-2</c:v>
                </c:pt>
                <c:pt idx="4">
                  <c:v>5.5555555555555712E-2</c:v>
                </c:pt>
                <c:pt idx="5">
                  <c:v>6.1173533083645586E-2</c:v>
                </c:pt>
                <c:pt idx="6">
                  <c:v>7.1428571428571425E-2</c:v>
                </c:pt>
                <c:pt idx="7">
                  <c:v>8.2555635319454396E-2</c:v>
                </c:pt>
                <c:pt idx="8">
                  <c:v>8.8996763754045347E-2</c:v>
                </c:pt>
                <c:pt idx="9">
                  <c:v>9.0640394088669918E-2</c:v>
                </c:pt>
                <c:pt idx="10">
                  <c:v>0.10999999999999997</c:v>
                </c:pt>
                <c:pt idx="11">
                  <c:v>0.11784511784511789</c:v>
                </c:pt>
                <c:pt idx="12">
                  <c:v>0.12866817155756208</c:v>
                </c:pt>
                <c:pt idx="13">
                  <c:v>0.135812133072407</c:v>
                </c:pt>
                <c:pt idx="14">
                  <c:v>0.13599313599313606</c:v>
                </c:pt>
                <c:pt idx="15">
                  <c:v>0.13636363636363646</c:v>
                </c:pt>
                <c:pt idx="16">
                  <c:v>0.15230825154489297</c:v>
                </c:pt>
                <c:pt idx="17">
                  <c:v>0.16425896201177101</c:v>
                </c:pt>
                <c:pt idx="18">
                  <c:v>0.1736111111111111</c:v>
                </c:pt>
                <c:pt idx="19">
                  <c:v>0.19696969696969704</c:v>
                </c:pt>
                <c:pt idx="20">
                  <c:v>0.20353982300884957</c:v>
                </c:pt>
                <c:pt idx="21">
                  <c:v>0.21581548599670519</c:v>
                </c:pt>
                <c:pt idx="22">
                  <c:v>0.23564504101416855</c:v>
                </c:pt>
                <c:pt idx="23">
                  <c:v>0.24369747899159674</c:v>
                </c:pt>
                <c:pt idx="24">
                  <c:v>0.26135265700483096</c:v>
                </c:pt>
                <c:pt idx="25">
                  <c:v>0.26877715704531352</c:v>
                </c:pt>
                <c:pt idx="26">
                  <c:v>0.28068949452597258</c:v>
                </c:pt>
                <c:pt idx="27">
                  <c:v>0.29118773946360155</c:v>
                </c:pt>
                <c:pt idx="28">
                  <c:v>0.29375000000000001</c:v>
                </c:pt>
                <c:pt idx="29">
                  <c:v>0.32021379980563658</c:v>
                </c:pt>
                <c:pt idx="30">
                  <c:v>0.32505399568034565</c:v>
                </c:pt>
                <c:pt idx="31">
                  <c:v>0.32905067808708072</c:v>
                </c:pt>
                <c:pt idx="32">
                  <c:v>0.33067729083665337</c:v>
                </c:pt>
                <c:pt idx="33">
                  <c:v>0.34169096209912542</c:v>
                </c:pt>
                <c:pt idx="34">
                  <c:v>0.3669724770642202</c:v>
                </c:pt>
                <c:pt idx="35">
                  <c:v>0.37645448323066405</c:v>
                </c:pt>
                <c:pt idx="36">
                  <c:v>0.38254310344827591</c:v>
                </c:pt>
                <c:pt idx="37">
                  <c:v>0.38714499252615847</c:v>
                </c:pt>
                <c:pt idx="38">
                  <c:v>0.40896739130434784</c:v>
                </c:pt>
                <c:pt idx="39">
                  <c:v>0.44768310911808668</c:v>
                </c:pt>
                <c:pt idx="40">
                  <c:v>0.53952641165755921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4-6A43-A837-8217A0BAF6F3}"/>
            </c:ext>
          </c:extLst>
        </c:ser>
        <c:ser>
          <c:idx val="2"/>
          <c:order val="2"/>
          <c:tx>
            <c:v>不活躍顧客群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工作表1!$B$80:$B$121</c:f>
              <c:numCache>
                <c:formatCode>General</c:formatCode>
                <c:ptCount val="42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9</c:v>
                </c:pt>
                <c:pt idx="35">
                  <c:v>8</c:v>
                </c:pt>
                <c:pt idx="36">
                  <c:v>3</c:v>
                </c:pt>
                <c:pt idx="37">
                  <c:v>8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</c:numCache>
            </c:numRef>
          </c:xVal>
          <c:yVal>
            <c:numRef>
              <c:f>工作表1!$D$80:$D$121</c:f>
              <c:numCache>
                <c:formatCode>0.000%</c:formatCode>
                <c:ptCount val="42"/>
                <c:pt idx="0">
                  <c:v>-0.48066298342541436</c:v>
                </c:pt>
                <c:pt idx="1">
                  <c:v>-0.38701298701298686</c:v>
                </c:pt>
                <c:pt idx="2">
                  <c:v>-0.32547528517110275</c:v>
                </c:pt>
                <c:pt idx="3">
                  <c:v>-0.32363636363636361</c:v>
                </c:pt>
                <c:pt idx="4">
                  <c:v>-0.30243902439024406</c:v>
                </c:pt>
                <c:pt idx="5">
                  <c:v>-0.27027027027027017</c:v>
                </c:pt>
                <c:pt idx="6">
                  <c:v>-0.25306577480490511</c:v>
                </c:pt>
                <c:pt idx="7">
                  <c:v>-0.22380058965424818</c:v>
                </c:pt>
                <c:pt idx="8">
                  <c:v>-0.20886075949367089</c:v>
                </c:pt>
                <c:pt idx="9">
                  <c:v>-0.19290465631929049</c:v>
                </c:pt>
                <c:pt idx="10">
                  <c:v>-0.1920849420849419</c:v>
                </c:pt>
                <c:pt idx="11">
                  <c:v>-0.18969298245614041</c:v>
                </c:pt>
                <c:pt idx="12">
                  <c:v>-0.18773946360153251</c:v>
                </c:pt>
                <c:pt idx="13">
                  <c:v>-0.17924528301886791</c:v>
                </c:pt>
                <c:pt idx="14">
                  <c:v>-0.16351351351351359</c:v>
                </c:pt>
                <c:pt idx="15">
                  <c:v>-0.15625000000000017</c:v>
                </c:pt>
                <c:pt idx="16">
                  <c:v>-0.15151515151515152</c:v>
                </c:pt>
                <c:pt idx="17">
                  <c:v>-0.15057915057915053</c:v>
                </c:pt>
                <c:pt idx="18">
                  <c:v>-0.14175257731958746</c:v>
                </c:pt>
                <c:pt idx="19">
                  <c:v>-0.13913043478260861</c:v>
                </c:pt>
                <c:pt idx="20">
                  <c:v>-0.12000000000000008</c:v>
                </c:pt>
                <c:pt idx="21">
                  <c:v>-0.11711711711711718</c:v>
                </c:pt>
                <c:pt idx="22">
                  <c:v>-0.11285008237232298</c:v>
                </c:pt>
                <c:pt idx="23">
                  <c:v>-0.11263318112633175</c:v>
                </c:pt>
                <c:pt idx="24">
                  <c:v>-0.10168350168350179</c:v>
                </c:pt>
                <c:pt idx="25">
                  <c:v>-9.7782624500181645E-2</c:v>
                </c:pt>
                <c:pt idx="26">
                  <c:v>-8.8428141059720022E-2</c:v>
                </c:pt>
                <c:pt idx="27">
                  <c:v>-7.5471698113207419E-2</c:v>
                </c:pt>
                <c:pt idx="28">
                  <c:v>-6.6312997347480071E-2</c:v>
                </c:pt>
                <c:pt idx="29">
                  <c:v>-5.9183673469387729E-2</c:v>
                </c:pt>
                <c:pt idx="30">
                  <c:v>-5.8201058201058142E-2</c:v>
                </c:pt>
                <c:pt idx="31">
                  <c:v>-5.3648068669527899E-2</c:v>
                </c:pt>
                <c:pt idx="32">
                  <c:v>-5.2208835341365403E-2</c:v>
                </c:pt>
                <c:pt idx="33">
                  <c:v>-5.1738761662425595E-2</c:v>
                </c:pt>
                <c:pt idx="34">
                  <c:v>-4.9622437971952427E-2</c:v>
                </c:pt>
                <c:pt idx="35">
                  <c:v>-4.1554959785522809E-2</c:v>
                </c:pt>
                <c:pt idx="36">
                  <c:v>-2.6706231454005934E-2</c:v>
                </c:pt>
                <c:pt idx="37">
                  <c:v>-1.8533123028391191E-2</c:v>
                </c:pt>
                <c:pt idx="38">
                  <c:v>-1.397205588822344E-2</c:v>
                </c:pt>
                <c:pt idx="39">
                  <c:v>-1.2770137524557901E-2</c:v>
                </c:pt>
                <c:pt idx="40">
                  <c:v>-1.1695906432748496E-2</c:v>
                </c:pt>
                <c:pt idx="41">
                  <c:v>-4.0983606557377051E-3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4-6A43-A837-8217A0BAF6F3}"/>
            </c:ext>
          </c:extLst>
        </c:ser>
        <c:ser>
          <c:idx val="3"/>
          <c:order val="3"/>
          <c:tx>
            <c:v>不活躍重度使用顧客群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工作表1!$B$122:$B$150</c:f>
              <c:numCache>
                <c:formatCode>General</c:formatCode>
                <c:ptCount val="29"/>
                <c:pt idx="0">
                  <c:v>12</c:v>
                </c:pt>
                <c:pt idx="1">
                  <c:v>32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23</c:v>
                </c:pt>
                <c:pt idx="9">
                  <c:v>15</c:v>
                </c:pt>
                <c:pt idx="10">
                  <c:v>16</c:v>
                </c:pt>
                <c:pt idx="11">
                  <c:v>10</c:v>
                </c:pt>
                <c:pt idx="12">
                  <c:v>64</c:v>
                </c:pt>
                <c:pt idx="13">
                  <c:v>32</c:v>
                </c:pt>
                <c:pt idx="14">
                  <c:v>33</c:v>
                </c:pt>
                <c:pt idx="15">
                  <c:v>31</c:v>
                </c:pt>
                <c:pt idx="16">
                  <c:v>72</c:v>
                </c:pt>
                <c:pt idx="17">
                  <c:v>12</c:v>
                </c:pt>
                <c:pt idx="18">
                  <c:v>11</c:v>
                </c:pt>
                <c:pt idx="19">
                  <c:v>18</c:v>
                </c:pt>
                <c:pt idx="20">
                  <c:v>12</c:v>
                </c:pt>
                <c:pt idx="21">
                  <c:v>20</c:v>
                </c:pt>
                <c:pt idx="22">
                  <c:v>15</c:v>
                </c:pt>
                <c:pt idx="23">
                  <c:v>38</c:v>
                </c:pt>
                <c:pt idx="24">
                  <c:v>11</c:v>
                </c:pt>
                <c:pt idx="25">
                  <c:v>16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</c:numCache>
            </c:numRef>
          </c:xVal>
          <c:yVal>
            <c:numRef>
              <c:f>工作表1!$D$122:$D$150</c:f>
              <c:numCache>
                <c:formatCode>0.000%</c:formatCode>
                <c:ptCount val="29"/>
                <c:pt idx="0">
                  <c:v>-0.32568306010928966</c:v>
                </c:pt>
                <c:pt idx="1">
                  <c:v>-0.30518424855491311</c:v>
                </c:pt>
                <c:pt idx="2">
                  <c:v>-0.27044287102596148</c:v>
                </c:pt>
                <c:pt idx="3">
                  <c:v>-0.22789162426076193</c:v>
                </c:pt>
                <c:pt idx="4">
                  <c:v>-0.22508851795649998</c:v>
                </c:pt>
                <c:pt idx="5">
                  <c:v>-0.21953818827708704</c:v>
                </c:pt>
                <c:pt idx="6">
                  <c:v>-0.19293680297397756</c:v>
                </c:pt>
                <c:pt idx="7">
                  <c:v>-0.18434442270058726</c:v>
                </c:pt>
                <c:pt idx="8">
                  <c:v>-0.17990106743035678</c:v>
                </c:pt>
                <c:pt idx="9">
                  <c:v>-0.1594104308390023</c:v>
                </c:pt>
                <c:pt idx="10">
                  <c:v>-0.15090266875981156</c:v>
                </c:pt>
                <c:pt idx="11">
                  <c:v>-0.13223880597014931</c:v>
                </c:pt>
                <c:pt idx="12">
                  <c:v>-0.13153967696629207</c:v>
                </c:pt>
                <c:pt idx="13">
                  <c:v>-0.13010204081632654</c:v>
                </c:pt>
                <c:pt idx="14">
                  <c:v>-0.12327511117223659</c:v>
                </c:pt>
                <c:pt idx="15">
                  <c:v>-0.10682865521575206</c:v>
                </c:pt>
                <c:pt idx="16">
                  <c:v>-0.10516166092237016</c:v>
                </c:pt>
                <c:pt idx="17">
                  <c:v>-0.10068892421833599</c:v>
                </c:pt>
                <c:pt idx="18">
                  <c:v>-8.4340514976353018E-2</c:v>
                </c:pt>
                <c:pt idx="19">
                  <c:v>-6.1490273656445812E-2</c:v>
                </c:pt>
                <c:pt idx="20">
                  <c:v>-5.7494866529774154E-2</c:v>
                </c:pt>
                <c:pt idx="21">
                  <c:v>-4.4884488448844802E-2</c:v>
                </c:pt>
                <c:pt idx="22">
                  <c:v>-2.470284237726101E-2</c:v>
                </c:pt>
                <c:pt idx="23">
                  <c:v>-1.0494752623688172E-2</c:v>
                </c:pt>
                <c:pt idx="24">
                  <c:v>-7.0995670995671386E-3</c:v>
                </c:pt>
                <c:pt idx="25">
                  <c:v>-4.5801526717559535E-3</c:v>
                </c:pt>
                <c:pt idx="26">
                  <c:v>-2.0444323292899587E-3</c:v>
                </c:pt>
                <c:pt idx="27">
                  <c:v>-1.1842327863306964E-3</c:v>
                </c:pt>
                <c:pt idx="28">
                  <c:v>-2.6652452025577642E-4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4-6A43-A837-8217A0BA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11120"/>
        <c:axId val="2018212752"/>
      </c:scatterChart>
      <c:valAx>
        <c:axId val="2018211120"/>
        <c:scaling>
          <c:orientation val="minMax"/>
          <c:max val="80"/>
        </c:scaling>
        <c:delete val="0"/>
        <c:axPos val="b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購買次數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(Frequency)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2752"/>
        <c:crossesAt val="0"/>
        <c:crossBetween val="midCat"/>
        <c:majorUnit val="10"/>
        <c:minorUnit val="10"/>
      </c:valAx>
      <c:valAx>
        <c:axId val="2018212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CAI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指標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1120"/>
        <c:crossesAt val="10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活躍高額顧客群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工作表1!$J$2:$J$34</c:f>
              <c:numCache>
                <c:formatCode>0.00</c:formatCode>
                <c:ptCount val="33"/>
                <c:pt idx="0">
                  <c:v>4959.7586206896549</c:v>
                </c:pt>
                <c:pt idx="1">
                  <c:v>4946</c:v>
                </c:pt>
                <c:pt idx="2">
                  <c:v>5025.2</c:v>
                </c:pt>
                <c:pt idx="3">
                  <c:v>3792.1904761904761</c:v>
                </c:pt>
                <c:pt idx="4">
                  <c:v>8376.68</c:v>
                </c:pt>
                <c:pt idx="5">
                  <c:v>2445.3333333333335</c:v>
                </c:pt>
                <c:pt idx="6">
                  <c:v>2126.3636363636365</c:v>
                </c:pt>
                <c:pt idx="7">
                  <c:v>2831.75</c:v>
                </c:pt>
                <c:pt idx="8">
                  <c:v>2610.8571428571427</c:v>
                </c:pt>
                <c:pt idx="9">
                  <c:v>4211</c:v>
                </c:pt>
                <c:pt idx="10">
                  <c:v>3160.6666666666665</c:v>
                </c:pt>
                <c:pt idx="11">
                  <c:v>11730</c:v>
                </c:pt>
                <c:pt idx="12">
                  <c:v>2158.3333333333335</c:v>
                </c:pt>
                <c:pt idx="13">
                  <c:v>2803.5454545454545</c:v>
                </c:pt>
                <c:pt idx="14">
                  <c:v>2426.3333333333335</c:v>
                </c:pt>
                <c:pt idx="15">
                  <c:v>2608.1428571428573</c:v>
                </c:pt>
                <c:pt idx="16">
                  <c:v>7660.7142857142853</c:v>
                </c:pt>
                <c:pt idx="17">
                  <c:v>3129.818181818182</c:v>
                </c:pt>
                <c:pt idx="18">
                  <c:v>10812.333333333334</c:v>
                </c:pt>
                <c:pt idx="19">
                  <c:v>2657.7272727272725</c:v>
                </c:pt>
                <c:pt idx="20">
                  <c:v>3671.6363636363635</c:v>
                </c:pt>
                <c:pt idx="21">
                  <c:v>2059.181818181818</c:v>
                </c:pt>
                <c:pt idx="22">
                  <c:v>3898.3333333333335</c:v>
                </c:pt>
                <c:pt idx="23">
                  <c:v>2078.3333333333335</c:v>
                </c:pt>
                <c:pt idx="24">
                  <c:v>3590</c:v>
                </c:pt>
                <c:pt idx="25">
                  <c:v>6922.0769230769229</c:v>
                </c:pt>
                <c:pt idx="26">
                  <c:v>4577.2558139534885</c:v>
                </c:pt>
                <c:pt idx="27">
                  <c:v>6416.666666666667</c:v>
                </c:pt>
                <c:pt idx="28">
                  <c:v>2204</c:v>
                </c:pt>
                <c:pt idx="29">
                  <c:v>3371.6666666666665</c:v>
                </c:pt>
                <c:pt idx="30">
                  <c:v>6419.8701298701299</c:v>
                </c:pt>
                <c:pt idx="31">
                  <c:v>4075.3333333333335</c:v>
                </c:pt>
                <c:pt idx="32">
                  <c:v>3109.6</c:v>
                </c:pt>
              </c:numCache>
            </c:numRef>
          </c:xVal>
          <c:yVal>
            <c:numRef>
              <c:f>工作表1!$K$2:$K$34</c:f>
              <c:numCache>
                <c:formatCode>0.000%</c:formatCode>
                <c:ptCount val="33"/>
                <c:pt idx="0">
                  <c:v>6.2874545633164825E-3</c:v>
                </c:pt>
                <c:pt idx="1">
                  <c:v>1.6089108910891041E-2</c:v>
                </c:pt>
                <c:pt idx="2">
                  <c:v>2.6239067055393583E-2</c:v>
                </c:pt>
                <c:pt idx="3">
                  <c:v>3.5170603674540807E-2</c:v>
                </c:pt>
                <c:pt idx="4">
                  <c:v>4.2485875706214586E-2</c:v>
                </c:pt>
                <c:pt idx="5">
                  <c:v>6.1173533083645586E-2</c:v>
                </c:pt>
                <c:pt idx="6">
                  <c:v>7.1109871723368717E-2</c:v>
                </c:pt>
                <c:pt idx="7">
                  <c:v>7.1428571428571425E-2</c:v>
                </c:pt>
                <c:pt idx="8">
                  <c:v>9.0640394088669918E-2</c:v>
                </c:pt>
                <c:pt idx="9">
                  <c:v>9.7666378565254924E-2</c:v>
                </c:pt>
                <c:pt idx="10">
                  <c:v>0.11784511784511789</c:v>
                </c:pt>
                <c:pt idx="11">
                  <c:v>0.12866817155756208</c:v>
                </c:pt>
                <c:pt idx="12">
                  <c:v>0.13636363636363646</c:v>
                </c:pt>
                <c:pt idx="13">
                  <c:v>0.14026428912593533</c:v>
                </c:pt>
                <c:pt idx="14">
                  <c:v>0.14770459081836326</c:v>
                </c:pt>
                <c:pt idx="15">
                  <c:v>0.15230825154489297</c:v>
                </c:pt>
                <c:pt idx="16">
                  <c:v>0.16425896201177101</c:v>
                </c:pt>
                <c:pt idx="17">
                  <c:v>0.17748917748917756</c:v>
                </c:pt>
                <c:pt idx="18">
                  <c:v>0.20353982300884957</c:v>
                </c:pt>
                <c:pt idx="19">
                  <c:v>0.22642574816487865</c:v>
                </c:pt>
                <c:pt idx="20">
                  <c:v>0.24246967425378219</c:v>
                </c:pt>
                <c:pt idx="21">
                  <c:v>0.25529632609278624</c:v>
                </c:pt>
                <c:pt idx="22">
                  <c:v>0.26135265700483096</c:v>
                </c:pt>
                <c:pt idx="23">
                  <c:v>0.26877715704531352</c:v>
                </c:pt>
                <c:pt idx="24">
                  <c:v>0.29375000000000001</c:v>
                </c:pt>
                <c:pt idx="25">
                  <c:v>0.32393693263258472</c:v>
                </c:pt>
                <c:pt idx="26">
                  <c:v>0.32803986710963456</c:v>
                </c:pt>
                <c:pt idx="27">
                  <c:v>0.32905067808708072</c:v>
                </c:pt>
                <c:pt idx="28">
                  <c:v>0.34169096209912542</c:v>
                </c:pt>
                <c:pt idx="29">
                  <c:v>0.35785080855503393</c:v>
                </c:pt>
                <c:pt idx="30">
                  <c:v>0.37547637547637547</c:v>
                </c:pt>
                <c:pt idx="31">
                  <c:v>0.37645448323066405</c:v>
                </c:pt>
                <c:pt idx="32">
                  <c:v>0.38714499252615847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7-0E40-8F59-527061575DA1}"/>
            </c:ext>
          </c:extLst>
        </c:ser>
        <c:ser>
          <c:idx val="1"/>
          <c:order val="1"/>
          <c:tx>
            <c:v>活躍小額顧客群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工作表1!$J$35:$J$79</c:f>
              <c:numCache>
                <c:formatCode>0.00</c:formatCode>
                <c:ptCount val="45"/>
                <c:pt idx="0">
                  <c:v>615.07142857142856</c:v>
                </c:pt>
                <c:pt idx="1">
                  <c:v>925.68421052631584</c:v>
                </c:pt>
                <c:pt idx="2">
                  <c:v>528</c:v>
                </c:pt>
                <c:pt idx="3">
                  <c:v>596.85714285714289</c:v>
                </c:pt>
                <c:pt idx="4">
                  <c:v>528.66666666666663</c:v>
                </c:pt>
                <c:pt idx="5">
                  <c:v>1176.9333333333334</c:v>
                </c:pt>
                <c:pt idx="6">
                  <c:v>1703.75</c:v>
                </c:pt>
                <c:pt idx="7">
                  <c:v>369.66666666666669</c:v>
                </c:pt>
                <c:pt idx="8">
                  <c:v>1959.64</c:v>
                </c:pt>
                <c:pt idx="9">
                  <c:v>1407.8</c:v>
                </c:pt>
                <c:pt idx="10">
                  <c:v>502.71428571428572</c:v>
                </c:pt>
                <c:pt idx="11">
                  <c:v>1268.75</c:v>
                </c:pt>
                <c:pt idx="12">
                  <c:v>1172.8</c:v>
                </c:pt>
                <c:pt idx="13">
                  <c:v>989.2</c:v>
                </c:pt>
                <c:pt idx="14">
                  <c:v>961.9473684210526</c:v>
                </c:pt>
                <c:pt idx="15">
                  <c:v>1877.1875</c:v>
                </c:pt>
                <c:pt idx="16">
                  <c:v>990</c:v>
                </c:pt>
                <c:pt idx="17">
                  <c:v>829.42857142857144</c:v>
                </c:pt>
                <c:pt idx="18">
                  <c:v>1294.1666666666667</c:v>
                </c:pt>
                <c:pt idx="19">
                  <c:v>730.81818181818187</c:v>
                </c:pt>
                <c:pt idx="20">
                  <c:v>1023.8823529411765</c:v>
                </c:pt>
                <c:pt idx="21">
                  <c:v>663.88888888888891</c:v>
                </c:pt>
                <c:pt idx="22">
                  <c:v>1402</c:v>
                </c:pt>
                <c:pt idx="23">
                  <c:v>1885.7</c:v>
                </c:pt>
                <c:pt idx="24">
                  <c:v>1061.5</c:v>
                </c:pt>
                <c:pt idx="25">
                  <c:v>1592.7083333333333</c:v>
                </c:pt>
                <c:pt idx="26">
                  <c:v>1372.7142857142858</c:v>
                </c:pt>
                <c:pt idx="27">
                  <c:v>834</c:v>
                </c:pt>
                <c:pt idx="28">
                  <c:v>1579.3</c:v>
                </c:pt>
                <c:pt idx="29">
                  <c:v>1713.1428571428571</c:v>
                </c:pt>
                <c:pt idx="30">
                  <c:v>1578</c:v>
                </c:pt>
                <c:pt idx="31">
                  <c:v>1392.6666666666667</c:v>
                </c:pt>
                <c:pt idx="32">
                  <c:v>852.11111111111109</c:v>
                </c:pt>
                <c:pt idx="33">
                  <c:v>1473.090909090909</c:v>
                </c:pt>
                <c:pt idx="34">
                  <c:v>270.83333333333331</c:v>
                </c:pt>
                <c:pt idx="35">
                  <c:v>1443.75</c:v>
                </c:pt>
                <c:pt idx="36">
                  <c:v>275.66666666666669</c:v>
                </c:pt>
                <c:pt idx="37">
                  <c:v>713.18181818181813</c:v>
                </c:pt>
                <c:pt idx="38">
                  <c:v>874.25</c:v>
                </c:pt>
                <c:pt idx="39">
                  <c:v>1628.1666666666667</c:v>
                </c:pt>
                <c:pt idx="40">
                  <c:v>1331.75</c:v>
                </c:pt>
                <c:pt idx="41">
                  <c:v>341.25</c:v>
                </c:pt>
                <c:pt idx="42">
                  <c:v>1349.0666666666666</c:v>
                </c:pt>
                <c:pt idx="43">
                  <c:v>1513.875</c:v>
                </c:pt>
                <c:pt idx="44">
                  <c:v>517.79999999999995</c:v>
                </c:pt>
              </c:numCache>
            </c:numRef>
          </c:xVal>
          <c:yVal>
            <c:numRef>
              <c:f>工作表1!$K$35:$K$79</c:f>
              <c:numCache>
                <c:formatCode>0.000%</c:formatCode>
                <c:ptCount val="45"/>
                <c:pt idx="0">
                  <c:v>1.9434982969344816E-2</c:v>
                </c:pt>
                <c:pt idx="1">
                  <c:v>3.7774616721985253E-2</c:v>
                </c:pt>
                <c:pt idx="2">
                  <c:v>4.3621399176954706E-2</c:v>
                </c:pt>
                <c:pt idx="3">
                  <c:v>4.4369279745324348E-2</c:v>
                </c:pt>
                <c:pt idx="4">
                  <c:v>4.5383411580594765E-2</c:v>
                </c:pt>
                <c:pt idx="5">
                  <c:v>5.0356778797145819E-2</c:v>
                </c:pt>
                <c:pt idx="6">
                  <c:v>5.3521126760563399E-2</c:v>
                </c:pt>
                <c:pt idx="7">
                  <c:v>5.5555555555555712E-2</c:v>
                </c:pt>
                <c:pt idx="8">
                  <c:v>5.614678899082573E-2</c:v>
                </c:pt>
                <c:pt idx="9">
                  <c:v>6.2348178137651734E-2</c:v>
                </c:pt>
                <c:pt idx="10">
                  <c:v>8.2555635319454396E-2</c:v>
                </c:pt>
                <c:pt idx="11">
                  <c:v>8.8996763754045347E-2</c:v>
                </c:pt>
                <c:pt idx="12">
                  <c:v>0.10999999999999997</c:v>
                </c:pt>
                <c:pt idx="13">
                  <c:v>0.11045655375552277</c:v>
                </c:pt>
                <c:pt idx="14">
                  <c:v>0.11268446643350687</c:v>
                </c:pt>
                <c:pt idx="15">
                  <c:v>0.11536885245901631</c:v>
                </c:pt>
                <c:pt idx="16">
                  <c:v>0.135812133072407</c:v>
                </c:pt>
                <c:pt idx="17">
                  <c:v>0.13599313599313606</c:v>
                </c:pt>
                <c:pt idx="18">
                  <c:v>0.14395099540581943</c:v>
                </c:pt>
                <c:pt idx="19">
                  <c:v>0.14719232265594598</c:v>
                </c:pt>
                <c:pt idx="20">
                  <c:v>0.16345893195988084</c:v>
                </c:pt>
                <c:pt idx="21">
                  <c:v>0.1736111111111111</c:v>
                </c:pt>
                <c:pt idx="22">
                  <c:v>0.18138370505234419</c:v>
                </c:pt>
                <c:pt idx="23">
                  <c:v>0.1910386965376781</c:v>
                </c:pt>
                <c:pt idx="24">
                  <c:v>0.19696969696969704</c:v>
                </c:pt>
                <c:pt idx="25">
                  <c:v>0.20852593733949665</c:v>
                </c:pt>
                <c:pt idx="26">
                  <c:v>0.21581548599670519</c:v>
                </c:pt>
                <c:pt idx="27">
                  <c:v>0.23564504101416855</c:v>
                </c:pt>
                <c:pt idx="28">
                  <c:v>0.24105691056910569</c:v>
                </c:pt>
                <c:pt idx="29">
                  <c:v>0.24369747899159674</c:v>
                </c:pt>
                <c:pt idx="30">
                  <c:v>0.27086956521739125</c:v>
                </c:pt>
                <c:pt idx="31">
                  <c:v>0.28068949452597258</c:v>
                </c:pt>
                <c:pt idx="32">
                  <c:v>0.29118773946360155</c:v>
                </c:pt>
                <c:pt idx="33">
                  <c:v>0.31663574520717391</c:v>
                </c:pt>
                <c:pt idx="34">
                  <c:v>0.32021379980563658</c:v>
                </c:pt>
                <c:pt idx="35">
                  <c:v>0.32505399568034565</c:v>
                </c:pt>
                <c:pt idx="36">
                  <c:v>0.33067729083665337</c:v>
                </c:pt>
                <c:pt idx="37">
                  <c:v>0.33553719008264471</c:v>
                </c:pt>
                <c:pt idx="38">
                  <c:v>0.3669724770642202</c:v>
                </c:pt>
                <c:pt idx="39">
                  <c:v>0.37439613526570048</c:v>
                </c:pt>
                <c:pt idx="40">
                  <c:v>0.38254310344827591</c:v>
                </c:pt>
                <c:pt idx="41">
                  <c:v>0.40896739130434784</c:v>
                </c:pt>
                <c:pt idx="42">
                  <c:v>0.42895377128953771</c:v>
                </c:pt>
                <c:pt idx="43">
                  <c:v>0.44768310911808668</c:v>
                </c:pt>
                <c:pt idx="44">
                  <c:v>0.53952641165755921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7-0E40-8F59-527061575DA1}"/>
            </c:ext>
          </c:extLst>
        </c:ser>
        <c:ser>
          <c:idx val="2"/>
          <c:order val="2"/>
          <c:tx>
            <c:v>不活躍小額顧客群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工作表1!$J$80:$J$114</c:f>
              <c:numCache>
                <c:formatCode>0.00</c:formatCode>
                <c:ptCount val="35"/>
                <c:pt idx="0">
                  <c:v>1745.8</c:v>
                </c:pt>
                <c:pt idx="1">
                  <c:v>1911.2</c:v>
                </c:pt>
                <c:pt idx="2">
                  <c:v>419</c:v>
                </c:pt>
                <c:pt idx="3">
                  <c:v>1319</c:v>
                </c:pt>
                <c:pt idx="4">
                  <c:v>1573.0833333333333</c:v>
                </c:pt>
                <c:pt idx="5">
                  <c:v>1400.2857142857142</c:v>
                </c:pt>
                <c:pt idx="6">
                  <c:v>1109.75</c:v>
                </c:pt>
                <c:pt idx="7">
                  <c:v>1870.7142857142858</c:v>
                </c:pt>
                <c:pt idx="8">
                  <c:v>1518.375</c:v>
                </c:pt>
                <c:pt idx="9">
                  <c:v>1748.2</c:v>
                </c:pt>
                <c:pt idx="10">
                  <c:v>1111.5</c:v>
                </c:pt>
                <c:pt idx="11">
                  <c:v>883.66666666666663</c:v>
                </c:pt>
                <c:pt idx="12">
                  <c:v>419</c:v>
                </c:pt>
                <c:pt idx="13">
                  <c:v>1072.875</c:v>
                </c:pt>
                <c:pt idx="14">
                  <c:v>398</c:v>
                </c:pt>
                <c:pt idx="15">
                  <c:v>1082.25</c:v>
                </c:pt>
                <c:pt idx="16">
                  <c:v>1462.6</c:v>
                </c:pt>
                <c:pt idx="17">
                  <c:v>1345.3</c:v>
                </c:pt>
                <c:pt idx="18">
                  <c:v>780.03125</c:v>
                </c:pt>
                <c:pt idx="19">
                  <c:v>1058.3030303030303</c:v>
                </c:pt>
                <c:pt idx="20">
                  <c:v>604.79999999999995</c:v>
                </c:pt>
                <c:pt idx="21">
                  <c:v>1546.5</c:v>
                </c:pt>
                <c:pt idx="22">
                  <c:v>838.70967741935488</c:v>
                </c:pt>
                <c:pt idx="23">
                  <c:v>1611.0138888888889</c:v>
                </c:pt>
                <c:pt idx="24">
                  <c:v>472.83333333333331</c:v>
                </c:pt>
                <c:pt idx="25">
                  <c:v>1612.25</c:v>
                </c:pt>
                <c:pt idx="26">
                  <c:v>1096.6666666666667</c:v>
                </c:pt>
                <c:pt idx="27">
                  <c:v>1838.0833333333333</c:v>
                </c:pt>
                <c:pt idx="28">
                  <c:v>1611.75</c:v>
                </c:pt>
                <c:pt idx="29">
                  <c:v>933</c:v>
                </c:pt>
                <c:pt idx="30">
                  <c:v>944.75</c:v>
                </c:pt>
                <c:pt idx="31">
                  <c:v>681.8125</c:v>
                </c:pt>
                <c:pt idx="32">
                  <c:v>1272.6666666666667</c:v>
                </c:pt>
                <c:pt idx="33">
                  <c:v>495.54545454545456</c:v>
                </c:pt>
                <c:pt idx="34">
                  <c:v>1035.8571428571429</c:v>
                </c:pt>
              </c:numCache>
            </c:numRef>
          </c:xVal>
          <c:yVal>
            <c:numRef>
              <c:f>工作表1!$K$80:$K$114</c:f>
              <c:numCache>
                <c:formatCode>0.000%</c:formatCode>
                <c:ptCount val="35"/>
                <c:pt idx="0">
                  <c:v>-0.48066298342541436</c:v>
                </c:pt>
                <c:pt idx="1">
                  <c:v>-0.30243902439024406</c:v>
                </c:pt>
                <c:pt idx="2">
                  <c:v>-0.27027027027027017</c:v>
                </c:pt>
                <c:pt idx="3">
                  <c:v>-0.25306577480490511</c:v>
                </c:pt>
                <c:pt idx="4">
                  <c:v>-0.22508851795649998</c:v>
                </c:pt>
                <c:pt idx="5">
                  <c:v>-0.22380058965424818</c:v>
                </c:pt>
                <c:pt idx="6">
                  <c:v>-0.20886075949367089</c:v>
                </c:pt>
                <c:pt idx="7">
                  <c:v>-0.1920849420849419</c:v>
                </c:pt>
                <c:pt idx="8">
                  <c:v>-0.18969298245614041</c:v>
                </c:pt>
                <c:pt idx="9">
                  <c:v>-0.17924528301886791</c:v>
                </c:pt>
                <c:pt idx="10">
                  <c:v>-0.16351351351351359</c:v>
                </c:pt>
                <c:pt idx="11">
                  <c:v>-0.15625000000000017</c:v>
                </c:pt>
                <c:pt idx="12">
                  <c:v>-0.15151515151515152</c:v>
                </c:pt>
                <c:pt idx="13">
                  <c:v>-0.15090266875981156</c:v>
                </c:pt>
                <c:pt idx="14">
                  <c:v>-0.15057915057915053</c:v>
                </c:pt>
                <c:pt idx="15">
                  <c:v>-0.14175257731958746</c:v>
                </c:pt>
                <c:pt idx="16">
                  <c:v>-0.13913043478260861</c:v>
                </c:pt>
                <c:pt idx="17">
                  <c:v>-0.13223880597014931</c:v>
                </c:pt>
                <c:pt idx="18">
                  <c:v>-0.13010204081632654</c:v>
                </c:pt>
                <c:pt idx="19">
                  <c:v>-0.12327511117223659</c:v>
                </c:pt>
                <c:pt idx="20">
                  <c:v>-0.12000000000000008</c:v>
                </c:pt>
                <c:pt idx="21">
                  <c:v>-0.11285008237232298</c:v>
                </c:pt>
                <c:pt idx="22">
                  <c:v>-0.10682865521575206</c:v>
                </c:pt>
                <c:pt idx="23">
                  <c:v>-0.10516166092237016</c:v>
                </c:pt>
                <c:pt idx="24">
                  <c:v>-0.10168350168350179</c:v>
                </c:pt>
                <c:pt idx="25">
                  <c:v>-0.10068892421833599</c:v>
                </c:pt>
                <c:pt idx="26">
                  <c:v>-5.8201058201058142E-2</c:v>
                </c:pt>
                <c:pt idx="27">
                  <c:v>-5.7494866529774154E-2</c:v>
                </c:pt>
                <c:pt idx="28">
                  <c:v>-1.8533123028391191E-2</c:v>
                </c:pt>
                <c:pt idx="29">
                  <c:v>-1.397205588822344E-2</c:v>
                </c:pt>
                <c:pt idx="30">
                  <c:v>-1.1695906432748496E-2</c:v>
                </c:pt>
                <c:pt idx="31">
                  <c:v>-4.5801526717559535E-3</c:v>
                </c:pt>
                <c:pt idx="32">
                  <c:v>-4.0983606557377051E-3</c:v>
                </c:pt>
                <c:pt idx="33">
                  <c:v>-2.0444323292899587E-3</c:v>
                </c:pt>
                <c:pt idx="34">
                  <c:v>-2.6652452025577642E-4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7-0E40-8F59-527061575DA1}"/>
            </c:ext>
          </c:extLst>
        </c:ser>
        <c:ser>
          <c:idx val="3"/>
          <c:order val="3"/>
          <c:tx>
            <c:v>不活躍高額顧客群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工作表1!$J$115:$J$150</c:f>
              <c:numCache>
                <c:formatCode>0.00</c:formatCode>
                <c:ptCount val="36"/>
                <c:pt idx="0">
                  <c:v>6005.7142857142853</c:v>
                </c:pt>
                <c:pt idx="1">
                  <c:v>2052.6666666666665</c:v>
                </c:pt>
                <c:pt idx="2">
                  <c:v>6425.2</c:v>
                </c:pt>
                <c:pt idx="3">
                  <c:v>2416.6666666666665</c:v>
                </c:pt>
                <c:pt idx="4">
                  <c:v>2279.84375</c:v>
                </c:pt>
                <c:pt idx="5">
                  <c:v>2339.1904761904761</c:v>
                </c:pt>
                <c:pt idx="6">
                  <c:v>2414.4545454545455</c:v>
                </c:pt>
                <c:pt idx="7">
                  <c:v>3824.6</c:v>
                </c:pt>
                <c:pt idx="8">
                  <c:v>9241.6</c:v>
                </c:pt>
                <c:pt idx="9">
                  <c:v>3936.125</c:v>
                </c:pt>
                <c:pt idx="10">
                  <c:v>3172.3333333333335</c:v>
                </c:pt>
                <c:pt idx="11">
                  <c:v>2297.3333333333335</c:v>
                </c:pt>
                <c:pt idx="12">
                  <c:v>4660.95652173913</c:v>
                </c:pt>
                <c:pt idx="13">
                  <c:v>3754.6</c:v>
                </c:pt>
                <c:pt idx="14">
                  <c:v>6639.140625</c:v>
                </c:pt>
                <c:pt idx="15">
                  <c:v>3053.8333333333335</c:v>
                </c:pt>
                <c:pt idx="16">
                  <c:v>6358.5</c:v>
                </c:pt>
                <c:pt idx="17">
                  <c:v>3121.1428571428573</c:v>
                </c:pt>
                <c:pt idx="18">
                  <c:v>6955.666666666667</c:v>
                </c:pt>
                <c:pt idx="19">
                  <c:v>2229.7272727272725</c:v>
                </c:pt>
                <c:pt idx="20">
                  <c:v>3595.3333333333335</c:v>
                </c:pt>
                <c:pt idx="21">
                  <c:v>10051.25</c:v>
                </c:pt>
                <c:pt idx="22">
                  <c:v>3074.9444444444443</c:v>
                </c:pt>
                <c:pt idx="23">
                  <c:v>5536.166666666667</c:v>
                </c:pt>
                <c:pt idx="24">
                  <c:v>7217.25</c:v>
                </c:pt>
                <c:pt idx="25">
                  <c:v>4107.666666666667</c:v>
                </c:pt>
                <c:pt idx="26">
                  <c:v>4791.666666666667</c:v>
                </c:pt>
                <c:pt idx="27">
                  <c:v>3930.8888888888887</c:v>
                </c:pt>
                <c:pt idx="28">
                  <c:v>2343.35</c:v>
                </c:pt>
                <c:pt idx="29">
                  <c:v>3443.125</c:v>
                </c:pt>
                <c:pt idx="30">
                  <c:v>2592.6666666666665</c:v>
                </c:pt>
                <c:pt idx="31">
                  <c:v>2185.0666666666666</c:v>
                </c:pt>
                <c:pt idx="32">
                  <c:v>2719.75</c:v>
                </c:pt>
                <c:pt idx="33">
                  <c:v>2264.7105263157896</c:v>
                </c:pt>
                <c:pt idx="34">
                  <c:v>2179.6363636363635</c:v>
                </c:pt>
                <c:pt idx="35">
                  <c:v>2586.9565217391305</c:v>
                </c:pt>
              </c:numCache>
            </c:numRef>
          </c:xVal>
          <c:yVal>
            <c:numRef>
              <c:f>工作表1!$K$115:$K$150</c:f>
              <c:numCache>
                <c:formatCode>0.000%</c:formatCode>
                <c:ptCount val="36"/>
                <c:pt idx="0">
                  <c:v>-0.38701298701298686</c:v>
                </c:pt>
                <c:pt idx="1">
                  <c:v>-0.32568306010928966</c:v>
                </c:pt>
                <c:pt idx="2">
                  <c:v>-0.32547528517110275</c:v>
                </c:pt>
                <c:pt idx="3">
                  <c:v>-0.32363636363636361</c:v>
                </c:pt>
                <c:pt idx="4">
                  <c:v>-0.30518424855491311</c:v>
                </c:pt>
                <c:pt idx="5">
                  <c:v>-0.27044287102596148</c:v>
                </c:pt>
                <c:pt idx="6">
                  <c:v>-0.22789162426076193</c:v>
                </c:pt>
                <c:pt idx="7">
                  <c:v>-0.21953818827708704</c:v>
                </c:pt>
                <c:pt idx="8">
                  <c:v>-0.19293680297397756</c:v>
                </c:pt>
                <c:pt idx="9">
                  <c:v>-0.19290465631929049</c:v>
                </c:pt>
                <c:pt idx="10">
                  <c:v>-0.18773946360153251</c:v>
                </c:pt>
                <c:pt idx="11">
                  <c:v>-0.18434442270058726</c:v>
                </c:pt>
                <c:pt idx="12">
                  <c:v>-0.17990106743035678</c:v>
                </c:pt>
                <c:pt idx="13">
                  <c:v>-0.1594104308390023</c:v>
                </c:pt>
                <c:pt idx="14">
                  <c:v>-0.13153967696629207</c:v>
                </c:pt>
                <c:pt idx="15">
                  <c:v>-0.11711711711711718</c:v>
                </c:pt>
                <c:pt idx="16">
                  <c:v>-0.11263318112633175</c:v>
                </c:pt>
                <c:pt idx="17">
                  <c:v>-9.7782624500181645E-2</c:v>
                </c:pt>
                <c:pt idx="18">
                  <c:v>-8.8428141059720022E-2</c:v>
                </c:pt>
                <c:pt idx="19">
                  <c:v>-8.4340514976353018E-2</c:v>
                </c:pt>
                <c:pt idx="20">
                  <c:v>-7.5471698113207419E-2</c:v>
                </c:pt>
                <c:pt idx="21">
                  <c:v>-6.6312997347480071E-2</c:v>
                </c:pt>
                <c:pt idx="22">
                  <c:v>-6.1490273656445812E-2</c:v>
                </c:pt>
                <c:pt idx="23">
                  <c:v>-5.9183673469387729E-2</c:v>
                </c:pt>
                <c:pt idx="24">
                  <c:v>-5.3648068669527899E-2</c:v>
                </c:pt>
                <c:pt idx="25">
                  <c:v>-5.2208835341365403E-2</c:v>
                </c:pt>
                <c:pt idx="26">
                  <c:v>-5.1738761662425595E-2</c:v>
                </c:pt>
                <c:pt idx="27">
                  <c:v>-4.9622437971952427E-2</c:v>
                </c:pt>
                <c:pt idx="28">
                  <c:v>-4.4884488448844802E-2</c:v>
                </c:pt>
                <c:pt idx="29">
                  <c:v>-4.1554959785522809E-2</c:v>
                </c:pt>
                <c:pt idx="30">
                  <c:v>-2.6706231454005934E-2</c:v>
                </c:pt>
                <c:pt idx="31">
                  <c:v>-2.470284237726101E-2</c:v>
                </c:pt>
                <c:pt idx="32">
                  <c:v>-1.2770137524557901E-2</c:v>
                </c:pt>
                <c:pt idx="33">
                  <c:v>-1.0494752623688172E-2</c:v>
                </c:pt>
                <c:pt idx="34">
                  <c:v>-7.0995670995671386E-3</c:v>
                </c:pt>
                <c:pt idx="35">
                  <c:v>-1.1842327863306964E-3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7-0E40-8F59-52706157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11120"/>
        <c:axId val="2018212752"/>
      </c:scatterChart>
      <c:valAx>
        <c:axId val="2018211120"/>
        <c:scaling>
          <c:orientation val="minMax"/>
          <c:max val="12000"/>
        </c:scaling>
        <c:delete val="0"/>
        <c:axPos val="b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每次平均購買金額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(Monetary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2752"/>
        <c:crossesAt val="0"/>
        <c:crossBetween val="midCat"/>
        <c:majorUnit val="2000"/>
        <c:minorUnit val="1000"/>
      </c:valAx>
      <c:valAx>
        <c:axId val="2018212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CAI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指標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1120"/>
        <c:crossesAt val="2000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漸趨靜止型</c:v>
          </c:tx>
          <c:spPr>
            <a:ln w="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客戶資料檔!$L$2:$L$31</c:f>
              <c:numCache>
                <c:formatCode>0.000%</c:formatCode>
                <c:ptCount val="30"/>
                <c:pt idx="0">
                  <c:v>-0.48066298342541436</c:v>
                </c:pt>
                <c:pt idx="1">
                  <c:v>-0.38701298701298686</c:v>
                </c:pt>
                <c:pt idx="2">
                  <c:v>-0.32568306010928966</c:v>
                </c:pt>
                <c:pt idx="3">
                  <c:v>-0.32547528517110275</c:v>
                </c:pt>
                <c:pt idx="4">
                  <c:v>-0.32363636363636361</c:v>
                </c:pt>
                <c:pt idx="5">
                  <c:v>-0.30518424855491311</c:v>
                </c:pt>
                <c:pt idx="6">
                  <c:v>-0.30243902439024406</c:v>
                </c:pt>
                <c:pt idx="7">
                  <c:v>-0.27044287102596148</c:v>
                </c:pt>
                <c:pt idx="8">
                  <c:v>-0.27027027027027017</c:v>
                </c:pt>
                <c:pt idx="9">
                  <c:v>-0.25306577480490511</c:v>
                </c:pt>
                <c:pt idx="10">
                  <c:v>-0.22789162426076193</c:v>
                </c:pt>
                <c:pt idx="11">
                  <c:v>-0.22508851795649998</c:v>
                </c:pt>
                <c:pt idx="12">
                  <c:v>-0.22380058965424818</c:v>
                </c:pt>
                <c:pt idx="13">
                  <c:v>-0.21953818827708704</c:v>
                </c:pt>
                <c:pt idx="14">
                  <c:v>-0.20886075949367089</c:v>
                </c:pt>
                <c:pt idx="15">
                  <c:v>-0.19293680297397756</c:v>
                </c:pt>
                <c:pt idx="16">
                  <c:v>-0.19290465631929049</c:v>
                </c:pt>
                <c:pt idx="17">
                  <c:v>-0.1920849420849419</c:v>
                </c:pt>
                <c:pt idx="18">
                  <c:v>-0.18969298245614041</c:v>
                </c:pt>
                <c:pt idx="19">
                  <c:v>-0.18773946360153251</c:v>
                </c:pt>
                <c:pt idx="20">
                  <c:v>-0.18434442270058726</c:v>
                </c:pt>
                <c:pt idx="21">
                  <c:v>-0.17990106743035678</c:v>
                </c:pt>
                <c:pt idx="22">
                  <c:v>-0.17924528301886791</c:v>
                </c:pt>
                <c:pt idx="23">
                  <c:v>-0.16351351351351359</c:v>
                </c:pt>
                <c:pt idx="24">
                  <c:v>-0.1594104308390023</c:v>
                </c:pt>
                <c:pt idx="25">
                  <c:v>-0.15625000000000017</c:v>
                </c:pt>
                <c:pt idx="26">
                  <c:v>-0.15151515151515152</c:v>
                </c:pt>
                <c:pt idx="27">
                  <c:v>-0.15090266875981156</c:v>
                </c:pt>
                <c:pt idx="28">
                  <c:v>-0.15057915057915053</c:v>
                </c:pt>
                <c:pt idx="29">
                  <c:v>-0.14175257731958746</c:v>
                </c:pt>
              </c:numCache>
            </c:numRef>
          </c:xVal>
          <c:yVal>
            <c:numRef>
              <c:f>客戶資料檔!$M$2:$M$31</c:f>
              <c:numCache>
                <c:formatCode>General</c:formatCode>
                <c:ptCount val="30"/>
                <c:pt idx="0">
                  <c:v>0</c:v>
                </c:pt>
                <c:pt idx="1">
                  <c:v>6.7114093959731542E-3</c:v>
                </c:pt>
                <c:pt idx="2">
                  <c:v>1.3422818791946308E-2</c:v>
                </c:pt>
                <c:pt idx="3">
                  <c:v>2.0134228187919462E-2</c:v>
                </c:pt>
                <c:pt idx="4">
                  <c:v>2.6845637583892617E-2</c:v>
                </c:pt>
                <c:pt idx="5">
                  <c:v>3.3557046979865772E-2</c:v>
                </c:pt>
                <c:pt idx="6">
                  <c:v>4.0268456375838924E-2</c:v>
                </c:pt>
                <c:pt idx="7">
                  <c:v>4.6979865771812082E-2</c:v>
                </c:pt>
                <c:pt idx="8">
                  <c:v>5.3691275167785234E-2</c:v>
                </c:pt>
                <c:pt idx="9">
                  <c:v>6.0402684563758392E-2</c:v>
                </c:pt>
                <c:pt idx="10">
                  <c:v>6.7114093959731544E-2</c:v>
                </c:pt>
                <c:pt idx="11">
                  <c:v>7.3825503355704702E-2</c:v>
                </c:pt>
                <c:pt idx="12">
                  <c:v>8.0536912751677847E-2</c:v>
                </c:pt>
                <c:pt idx="13">
                  <c:v>8.7248322147651006E-2</c:v>
                </c:pt>
                <c:pt idx="14">
                  <c:v>9.3959731543624164E-2</c:v>
                </c:pt>
                <c:pt idx="15">
                  <c:v>0.10067114093959731</c:v>
                </c:pt>
                <c:pt idx="16">
                  <c:v>0.10738255033557047</c:v>
                </c:pt>
                <c:pt idx="17">
                  <c:v>0.11409395973154363</c:v>
                </c:pt>
                <c:pt idx="18">
                  <c:v>0.12080536912751678</c:v>
                </c:pt>
                <c:pt idx="19">
                  <c:v>0.12751677852348994</c:v>
                </c:pt>
                <c:pt idx="20">
                  <c:v>0.13422818791946309</c:v>
                </c:pt>
                <c:pt idx="21">
                  <c:v>0.14093959731543623</c:v>
                </c:pt>
                <c:pt idx="22">
                  <c:v>0.1476510067114094</c:v>
                </c:pt>
                <c:pt idx="23">
                  <c:v>0.15436241610738255</c:v>
                </c:pt>
                <c:pt idx="24">
                  <c:v>0.16107382550335569</c:v>
                </c:pt>
                <c:pt idx="25">
                  <c:v>0.16778523489932887</c:v>
                </c:pt>
                <c:pt idx="26">
                  <c:v>0.17449664429530201</c:v>
                </c:pt>
                <c:pt idx="27">
                  <c:v>0.18120805369127516</c:v>
                </c:pt>
                <c:pt idx="28">
                  <c:v>0.18791946308724833</c:v>
                </c:pt>
                <c:pt idx="29">
                  <c:v>0.19463087248322147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3-4A41-822D-1AE1E6AB5830}"/>
            </c:ext>
          </c:extLst>
        </c:ser>
        <c:ser>
          <c:idx val="1"/>
          <c:order val="1"/>
          <c:tx>
            <c:v>穩定購買型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客戶資料檔!$L$32:$L$120</c:f>
              <c:numCache>
                <c:formatCode>0.000%</c:formatCode>
                <c:ptCount val="89"/>
                <c:pt idx="0">
                  <c:v>-0.13913043478260861</c:v>
                </c:pt>
                <c:pt idx="1">
                  <c:v>-0.13223880597014931</c:v>
                </c:pt>
                <c:pt idx="2">
                  <c:v>-0.13153967696629207</c:v>
                </c:pt>
                <c:pt idx="3">
                  <c:v>-0.13010204081632654</c:v>
                </c:pt>
                <c:pt idx="4">
                  <c:v>-0.12327511117223659</c:v>
                </c:pt>
                <c:pt idx="5">
                  <c:v>-0.12000000000000008</c:v>
                </c:pt>
                <c:pt idx="6">
                  <c:v>-0.11711711711711718</c:v>
                </c:pt>
                <c:pt idx="7">
                  <c:v>-0.11285008237232298</c:v>
                </c:pt>
                <c:pt idx="8">
                  <c:v>-0.11263318112633175</c:v>
                </c:pt>
                <c:pt idx="9">
                  <c:v>-0.10682865521575206</c:v>
                </c:pt>
                <c:pt idx="10">
                  <c:v>-0.10516166092237016</c:v>
                </c:pt>
                <c:pt idx="11">
                  <c:v>-0.10168350168350179</c:v>
                </c:pt>
                <c:pt idx="12">
                  <c:v>-0.10068892421833599</c:v>
                </c:pt>
                <c:pt idx="13">
                  <c:v>-9.7782624500181645E-2</c:v>
                </c:pt>
                <c:pt idx="14">
                  <c:v>-8.8428141059720022E-2</c:v>
                </c:pt>
                <c:pt idx="15">
                  <c:v>-8.4340514976353018E-2</c:v>
                </c:pt>
                <c:pt idx="16">
                  <c:v>-7.5471698113207419E-2</c:v>
                </c:pt>
                <c:pt idx="17">
                  <c:v>-6.6312997347480071E-2</c:v>
                </c:pt>
                <c:pt idx="18">
                  <c:v>-6.1490273656445812E-2</c:v>
                </c:pt>
                <c:pt idx="19">
                  <c:v>-5.9183673469387729E-2</c:v>
                </c:pt>
                <c:pt idx="20">
                  <c:v>-5.8201058201058142E-2</c:v>
                </c:pt>
                <c:pt idx="21">
                  <c:v>-5.7494866529774154E-2</c:v>
                </c:pt>
                <c:pt idx="22">
                  <c:v>-5.3648068669527899E-2</c:v>
                </c:pt>
                <c:pt idx="23">
                  <c:v>-5.2208835341365403E-2</c:v>
                </c:pt>
                <c:pt idx="24">
                  <c:v>-5.1738761662425595E-2</c:v>
                </c:pt>
                <c:pt idx="25">
                  <c:v>-4.9622437971952427E-2</c:v>
                </c:pt>
                <c:pt idx="26">
                  <c:v>-4.4884488448844802E-2</c:v>
                </c:pt>
                <c:pt idx="27">
                  <c:v>-4.1554959785522809E-2</c:v>
                </c:pt>
                <c:pt idx="28">
                  <c:v>-2.6706231454005934E-2</c:v>
                </c:pt>
                <c:pt idx="29">
                  <c:v>-2.470284237726101E-2</c:v>
                </c:pt>
                <c:pt idx="30">
                  <c:v>-1.8533123028391191E-2</c:v>
                </c:pt>
                <c:pt idx="31">
                  <c:v>-1.397205588822344E-2</c:v>
                </c:pt>
                <c:pt idx="32">
                  <c:v>-1.2770137524557901E-2</c:v>
                </c:pt>
                <c:pt idx="33">
                  <c:v>-1.1695906432748496E-2</c:v>
                </c:pt>
                <c:pt idx="34">
                  <c:v>-1.0494752623688172E-2</c:v>
                </c:pt>
                <c:pt idx="35">
                  <c:v>-7.0995670995671386E-3</c:v>
                </c:pt>
                <c:pt idx="36">
                  <c:v>-4.5801526717559535E-3</c:v>
                </c:pt>
                <c:pt idx="37">
                  <c:v>-4.0983606557377051E-3</c:v>
                </c:pt>
                <c:pt idx="38">
                  <c:v>-2.0444323292899587E-3</c:v>
                </c:pt>
                <c:pt idx="39">
                  <c:v>-1.1842327863306964E-3</c:v>
                </c:pt>
                <c:pt idx="40">
                  <c:v>-2.6652452025577642E-4</c:v>
                </c:pt>
                <c:pt idx="41">
                  <c:v>6.2874545633164825E-3</c:v>
                </c:pt>
                <c:pt idx="42">
                  <c:v>1.6089108910891041E-2</c:v>
                </c:pt>
                <c:pt idx="43">
                  <c:v>1.9434982969344816E-2</c:v>
                </c:pt>
                <c:pt idx="44">
                  <c:v>2.6239067055393583E-2</c:v>
                </c:pt>
                <c:pt idx="45">
                  <c:v>3.5170603674540807E-2</c:v>
                </c:pt>
                <c:pt idx="46">
                  <c:v>3.7774616721985253E-2</c:v>
                </c:pt>
                <c:pt idx="47">
                  <c:v>4.2485875706214586E-2</c:v>
                </c:pt>
                <c:pt idx="48">
                  <c:v>4.3621399176954706E-2</c:v>
                </c:pt>
                <c:pt idx="49">
                  <c:v>4.4369279745324348E-2</c:v>
                </c:pt>
                <c:pt idx="50">
                  <c:v>4.5383411580594765E-2</c:v>
                </c:pt>
                <c:pt idx="51">
                  <c:v>5.0356778797145819E-2</c:v>
                </c:pt>
                <c:pt idx="52">
                  <c:v>5.3521126760563399E-2</c:v>
                </c:pt>
                <c:pt idx="53">
                  <c:v>5.5555555555555712E-2</c:v>
                </c:pt>
                <c:pt idx="54">
                  <c:v>5.614678899082573E-2</c:v>
                </c:pt>
                <c:pt idx="55">
                  <c:v>6.1173533083645586E-2</c:v>
                </c:pt>
                <c:pt idx="56">
                  <c:v>6.2348178137651734E-2</c:v>
                </c:pt>
                <c:pt idx="57">
                  <c:v>7.1109871723368717E-2</c:v>
                </c:pt>
                <c:pt idx="58">
                  <c:v>7.1428571428571425E-2</c:v>
                </c:pt>
                <c:pt idx="59">
                  <c:v>8.2555635319454396E-2</c:v>
                </c:pt>
                <c:pt idx="60">
                  <c:v>8.8996763754045347E-2</c:v>
                </c:pt>
                <c:pt idx="61">
                  <c:v>9.0640394088669918E-2</c:v>
                </c:pt>
                <c:pt idx="62">
                  <c:v>9.7666378565254924E-2</c:v>
                </c:pt>
                <c:pt idx="63">
                  <c:v>0.10999999999999997</c:v>
                </c:pt>
                <c:pt idx="64">
                  <c:v>0.11045655375552277</c:v>
                </c:pt>
                <c:pt idx="65">
                  <c:v>0.11268446643350687</c:v>
                </c:pt>
                <c:pt idx="66">
                  <c:v>0.11536885245901631</c:v>
                </c:pt>
                <c:pt idx="67">
                  <c:v>0.11784511784511789</c:v>
                </c:pt>
                <c:pt idx="68">
                  <c:v>0.12866817155756208</c:v>
                </c:pt>
                <c:pt idx="69">
                  <c:v>0.135812133072407</c:v>
                </c:pt>
                <c:pt idx="70">
                  <c:v>0.13599313599313606</c:v>
                </c:pt>
                <c:pt idx="71">
                  <c:v>0.13636363636363646</c:v>
                </c:pt>
                <c:pt idx="72">
                  <c:v>0.14026428912593533</c:v>
                </c:pt>
                <c:pt idx="73">
                  <c:v>0.14395099540581943</c:v>
                </c:pt>
                <c:pt idx="74">
                  <c:v>0.14719232265594598</c:v>
                </c:pt>
                <c:pt idx="75">
                  <c:v>0.14770459081836326</c:v>
                </c:pt>
                <c:pt idx="76">
                  <c:v>0.15230825154489297</c:v>
                </c:pt>
                <c:pt idx="77">
                  <c:v>0.16345893195988084</c:v>
                </c:pt>
                <c:pt idx="78">
                  <c:v>0.16425896201177101</c:v>
                </c:pt>
                <c:pt idx="79">
                  <c:v>0.1736111111111111</c:v>
                </c:pt>
                <c:pt idx="80">
                  <c:v>0.17748917748917756</c:v>
                </c:pt>
                <c:pt idx="81">
                  <c:v>0.18138370505234419</c:v>
                </c:pt>
                <c:pt idx="82">
                  <c:v>0.1910386965376781</c:v>
                </c:pt>
                <c:pt idx="83">
                  <c:v>0.19696969696969704</c:v>
                </c:pt>
                <c:pt idx="84">
                  <c:v>0.20353982300884957</c:v>
                </c:pt>
                <c:pt idx="85">
                  <c:v>0.20852593733949665</c:v>
                </c:pt>
                <c:pt idx="86">
                  <c:v>0.21581548599670519</c:v>
                </c:pt>
                <c:pt idx="87">
                  <c:v>0.22642574816487865</c:v>
                </c:pt>
                <c:pt idx="88">
                  <c:v>0.23564504101416855</c:v>
                </c:pt>
              </c:numCache>
            </c:numRef>
          </c:xVal>
          <c:yVal>
            <c:numRef>
              <c:f>客戶資料檔!$M$32:$M$120</c:f>
              <c:numCache>
                <c:formatCode>General</c:formatCode>
                <c:ptCount val="89"/>
                <c:pt idx="0">
                  <c:v>0.20134228187919462</c:v>
                </c:pt>
                <c:pt idx="1">
                  <c:v>0.20805369127516779</c:v>
                </c:pt>
                <c:pt idx="2">
                  <c:v>0.21476510067114093</c:v>
                </c:pt>
                <c:pt idx="3">
                  <c:v>0.22147651006711411</c:v>
                </c:pt>
                <c:pt idx="4">
                  <c:v>0.22818791946308725</c:v>
                </c:pt>
                <c:pt idx="5">
                  <c:v>0.2348993288590604</c:v>
                </c:pt>
                <c:pt idx="6">
                  <c:v>0.24161073825503357</c:v>
                </c:pt>
                <c:pt idx="7">
                  <c:v>0.24832214765100671</c:v>
                </c:pt>
                <c:pt idx="8">
                  <c:v>0.25503355704697989</c:v>
                </c:pt>
                <c:pt idx="9">
                  <c:v>0.26174496644295303</c:v>
                </c:pt>
                <c:pt idx="10">
                  <c:v>0.26845637583892618</c:v>
                </c:pt>
                <c:pt idx="11">
                  <c:v>0.27516778523489932</c:v>
                </c:pt>
                <c:pt idx="12">
                  <c:v>0.28187919463087246</c:v>
                </c:pt>
                <c:pt idx="13">
                  <c:v>0.28859060402684567</c:v>
                </c:pt>
                <c:pt idx="14">
                  <c:v>0.29530201342281881</c:v>
                </c:pt>
                <c:pt idx="15">
                  <c:v>0.30201342281879195</c:v>
                </c:pt>
                <c:pt idx="16">
                  <c:v>0.3087248322147651</c:v>
                </c:pt>
                <c:pt idx="17">
                  <c:v>0.31543624161073824</c:v>
                </c:pt>
                <c:pt idx="18">
                  <c:v>0.32214765100671139</c:v>
                </c:pt>
                <c:pt idx="19">
                  <c:v>0.32885906040268459</c:v>
                </c:pt>
                <c:pt idx="20">
                  <c:v>0.33557046979865773</c:v>
                </c:pt>
                <c:pt idx="21">
                  <c:v>0.34228187919463088</c:v>
                </c:pt>
                <c:pt idx="22">
                  <c:v>0.34899328859060402</c:v>
                </c:pt>
                <c:pt idx="23">
                  <c:v>0.35570469798657717</c:v>
                </c:pt>
                <c:pt idx="24">
                  <c:v>0.36241610738255031</c:v>
                </c:pt>
                <c:pt idx="25">
                  <c:v>0.36912751677852351</c:v>
                </c:pt>
                <c:pt idx="26">
                  <c:v>0.37583892617449666</c:v>
                </c:pt>
                <c:pt idx="27">
                  <c:v>0.3825503355704698</c:v>
                </c:pt>
                <c:pt idx="28">
                  <c:v>0.38926174496644295</c:v>
                </c:pt>
                <c:pt idx="29">
                  <c:v>0.39597315436241609</c:v>
                </c:pt>
                <c:pt idx="30">
                  <c:v>0.40268456375838924</c:v>
                </c:pt>
                <c:pt idx="31">
                  <c:v>0.40939597315436244</c:v>
                </c:pt>
                <c:pt idx="32">
                  <c:v>0.41610738255033558</c:v>
                </c:pt>
                <c:pt idx="33">
                  <c:v>0.42281879194630873</c:v>
                </c:pt>
                <c:pt idx="34">
                  <c:v>0.42953020134228187</c:v>
                </c:pt>
                <c:pt idx="35">
                  <c:v>0.43624161073825501</c:v>
                </c:pt>
                <c:pt idx="36">
                  <c:v>0.44295302013422821</c:v>
                </c:pt>
                <c:pt idx="37">
                  <c:v>0.44966442953020136</c:v>
                </c:pt>
                <c:pt idx="38">
                  <c:v>0.4563758389261745</c:v>
                </c:pt>
                <c:pt idx="39">
                  <c:v>0.46308724832214765</c:v>
                </c:pt>
                <c:pt idx="40">
                  <c:v>0.46979865771812079</c:v>
                </c:pt>
                <c:pt idx="41">
                  <c:v>0.48322147651006714</c:v>
                </c:pt>
                <c:pt idx="42">
                  <c:v>0.48993288590604028</c:v>
                </c:pt>
                <c:pt idx="43">
                  <c:v>0.49664429530201343</c:v>
                </c:pt>
                <c:pt idx="44">
                  <c:v>0.50335570469798663</c:v>
                </c:pt>
                <c:pt idx="45">
                  <c:v>0.51006711409395977</c:v>
                </c:pt>
                <c:pt idx="46">
                  <c:v>0.51677852348993292</c:v>
                </c:pt>
                <c:pt idx="47">
                  <c:v>0.52348993288590606</c:v>
                </c:pt>
                <c:pt idx="48">
                  <c:v>0.53020134228187921</c:v>
                </c:pt>
                <c:pt idx="49">
                  <c:v>0.53691275167785235</c:v>
                </c:pt>
                <c:pt idx="50">
                  <c:v>0.5436241610738255</c:v>
                </c:pt>
                <c:pt idx="51">
                  <c:v>0.55033557046979864</c:v>
                </c:pt>
                <c:pt idx="52">
                  <c:v>0.55704697986577179</c:v>
                </c:pt>
                <c:pt idx="53">
                  <c:v>0.56375838926174493</c:v>
                </c:pt>
                <c:pt idx="54">
                  <c:v>0.57046979865771807</c:v>
                </c:pt>
                <c:pt idx="55">
                  <c:v>0.57718120805369133</c:v>
                </c:pt>
                <c:pt idx="56">
                  <c:v>0.58389261744966447</c:v>
                </c:pt>
                <c:pt idx="57">
                  <c:v>0.59060402684563762</c:v>
                </c:pt>
                <c:pt idx="58">
                  <c:v>0.59731543624161076</c:v>
                </c:pt>
                <c:pt idx="59">
                  <c:v>0.60402684563758391</c:v>
                </c:pt>
                <c:pt idx="60">
                  <c:v>0.61073825503355705</c:v>
                </c:pt>
                <c:pt idx="61">
                  <c:v>0.6174496644295302</c:v>
                </c:pt>
                <c:pt idx="62">
                  <c:v>0.62416107382550334</c:v>
                </c:pt>
                <c:pt idx="63">
                  <c:v>0.63087248322147649</c:v>
                </c:pt>
                <c:pt idx="64">
                  <c:v>0.63758389261744963</c:v>
                </c:pt>
                <c:pt idx="65">
                  <c:v>0.64429530201342278</c:v>
                </c:pt>
                <c:pt idx="66">
                  <c:v>0.65100671140939592</c:v>
                </c:pt>
                <c:pt idx="67">
                  <c:v>0.65771812080536918</c:v>
                </c:pt>
                <c:pt idx="68">
                  <c:v>0.66442953020134232</c:v>
                </c:pt>
                <c:pt idx="69">
                  <c:v>0.67114093959731547</c:v>
                </c:pt>
                <c:pt idx="70">
                  <c:v>0.67785234899328861</c:v>
                </c:pt>
                <c:pt idx="71">
                  <c:v>0.68456375838926176</c:v>
                </c:pt>
                <c:pt idx="72">
                  <c:v>0.6912751677852349</c:v>
                </c:pt>
                <c:pt idx="73">
                  <c:v>0.69798657718120805</c:v>
                </c:pt>
                <c:pt idx="74">
                  <c:v>0.70469798657718119</c:v>
                </c:pt>
                <c:pt idx="75">
                  <c:v>0.71140939597315433</c:v>
                </c:pt>
                <c:pt idx="76">
                  <c:v>0.71812080536912748</c:v>
                </c:pt>
                <c:pt idx="77">
                  <c:v>0.72483221476510062</c:v>
                </c:pt>
                <c:pt idx="78">
                  <c:v>0.73154362416107388</c:v>
                </c:pt>
                <c:pt idx="79">
                  <c:v>0.73825503355704702</c:v>
                </c:pt>
                <c:pt idx="80">
                  <c:v>0.74496644295302017</c:v>
                </c:pt>
                <c:pt idx="81">
                  <c:v>0.75167785234899331</c:v>
                </c:pt>
                <c:pt idx="82">
                  <c:v>0.75838926174496646</c:v>
                </c:pt>
                <c:pt idx="83">
                  <c:v>0.7651006711409396</c:v>
                </c:pt>
                <c:pt idx="84">
                  <c:v>0.77181208053691275</c:v>
                </c:pt>
                <c:pt idx="85">
                  <c:v>0.77852348993288589</c:v>
                </c:pt>
                <c:pt idx="86">
                  <c:v>0.78523489932885904</c:v>
                </c:pt>
                <c:pt idx="87">
                  <c:v>0.79194630872483218</c:v>
                </c:pt>
                <c:pt idx="88">
                  <c:v>0.79865771812080533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4-9545-9CF2-191FC61EAD09}"/>
            </c:ext>
          </c:extLst>
        </c:ser>
        <c:ser>
          <c:idx val="2"/>
          <c:order val="2"/>
          <c:tx>
            <c:v>漸趨活躍型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E-7A4B-A6D8-AA07C564FCF7}"/>
              </c:ext>
            </c:extLst>
          </c:dPt>
          <c:xVal>
            <c:numRef>
              <c:f>客戶資料檔!$L$121:$L$150</c:f>
              <c:numCache>
                <c:formatCode>0.000%</c:formatCode>
                <c:ptCount val="30"/>
                <c:pt idx="0">
                  <c:v>0.24105691056910569</c:v>
                </c:pt>
                <c:pt idx="1">
                  <c:v>0.24246967425378219</c:v>
                </c:pt>
                <c:pt idx="2">
                  <c:v>0.24369747899159674</c:v>
                </c:pt>
                <c:pt idx="3">
                  <c:v>0.25529632609278624</c:v>
                </c:pt>
                <c:pt idx="4">
                  <c:v>0.26135265700483096</c:v>
                </c:pt>
                <c:pt idx="5">
                  <c:v>0.26877715704531352</c:v>
                </c:pt>
                <c:pt idx="6">
                  <c:v>0.27086956521739125</c:v>
                </c:pt>
                <c:pt idx="7">
                  <c:v>0.28068949452597258</c:v>
                </c:pt>
                <c:pt idx="8">
                  <c:v>0.29118773946360155</c:v>
                </c:pt>
                <c:pt idx="9">
                  <c:v>0.29375000000000001</c:v>
                </c:pt>
                <c:pt idx="10">
                  <c:v>0.31663574520717391</c:v>
                </c:pt>
                <c:pt idx="11">
                  <c:v>0.32021379980563658</c:v>
                </c:pt>
                <c:pt idx="12">
                  <c:v>0.32393693263258472</c:v>
                </c:pt>
                <c:pt idx="13">
                  <c:v>0.32505399568034565</c:v>
                </c:pt>
                <c:pt idx="14">
                  <c:v>0.32803986710963456</c:v>
                </c:pt>
                <c:pt idx="15">
                  <c:v>0.32905067808708072</c:v>
                </c:pt>
                <c:pt idx="16">
                  <c:v>0.33067729083665337</c:v>
                </c:pt>
                <c:pt idx="17">
                  <c:v>0.33553719008264471</c:v>
                </c:pt>
                <c:pt idx="18">
                  <c:v>0.34169096209912542</c:v>
                </c:pt>
                <c:pt idx="19">
                  <c:v>0.35785080855503393</c:v>
                </c:pt>
                <c:pt idx="20">
                  <c:v>0.3669724770642202</c:v>
                </c:pt>
                <c:pt idx="21">
                  <c:v>0.37439613526570048</c:v>
                </c:pt>
                <c:pt idx="22">
                  <c:v>0.37547637547637547</c:v>
                </c:pt>
                <c:pt idx="23">
                  <c:v>0.37645448323066405</c:v>
                </c:pt>
                <c:pt idx="24">
                  <c:v>0.38254310344827591</c:v>
                </c:pt>
                <c:pt idx="25">
                  <c:v>0.38714499252615847</c:v>
                </c:pt>
                <c:pt idx="26">
                  <c:v>0.40896739130434784</c:v>
                </c:pt>
                <c:pt idx="27">
                  <c:v>0.42895377128953771</c:v>
                </c:pt>
                <c:pt idx="28">
                  <c:v>0.44768310911808668</c:v>
                </c:pt>
                <c:pt idx="29">
                  <c:v>0.53952641165755921</c:v>
                </c:pt>
              </c:numCache>
            </c:numRef>
          </c:xVal>
          <c:yVal>
            <c:numRef>
              <c:f>客戶資料檔!$M$121:$M$150</c:f>
              <c:numCache>
                <c:formatCode>General</c:formatCode>
                <c:ptCount val="30"/>
                <c:pt idx="0">
                  <c:v>0.80536912751677847</c:v>
                </c:pt>
                <c:pt idx="1">
                  <c:v>0.81208053691275173</c:v>
                </c:pt>
                <c:pt idx="2">
                  <c:v>0.81879194630872487</c:v>
                </c:pt>
                <c:pt idx="3">
                  <c:v>0.82550335570469802</c:v>
                </c:pt>
                <c:pt idx="4">
                  <c:v>0.83221476510067116</c:v>
                </c:pt>
                <c:pt idx="5">
                  <c:v>0.83892617449664431</c:v>
                </c:pt>
                <c:pt idx="6">
                  <c:v>0.84563758389261745</c:v>
                </c:pt>
                <c:pt idx="7">
                  <c:v>0.8523489932885906</c:v>
                </c:pt>
                <c:pt idx="8">
                  <c:v>0.85906040268456374</c:v>
                </c:pt>
                <c:pt idx="9">
                  <c:v>0.86577181208053688</c:v>
                </c:pt>
                <c:pt idx="10">
                  <c:v>0.87248322147651003</c:v>
                </c:pt>
                <c:pt idx="11">
                  <c:v>0.87919463087248317</c:v>
                </c:pt>
                <c:pt idx="12">
                  <c:v>0.88590604026845643</c:v>
                </c:pt>
                <c:pt idx="13">
                  <c:v>0.89261744966442957</c:v>
                </c:pt>
                <c:pt idx="14">
                  <c:v>0.89932885906040272</c:v>
                </c:pt>
                <c:pt idx="15">
                  <c:v>0.90604026845637586</c:v>
                </c:pt>
                <c:pt idx="16">
                  <c:v>0.91275167785234901</c:v>
                </c:pt>
                <c:pt idx="17">
                  <c:v>0.91946308724832215</c:v>
                </c:pt>
                <c:pt idx="18">
                  <c:v>0.9261744966442953</c:v>
                </c:pt>
                <c:pt idx="19">
                  <c:v>0.93288590604026844</c:v>
                </c:pt>
                <c:pt idx="20">
                  <c:v>0.93959731543624159</c:v>
                </c:pt>
                <c:pt idx="21">
                  <c:v>0.94630872483221473</c:v>
                </c:pt>
                <c:pt idx="22">
                  <c:v>0.95302013422818788</c:v>
                </c:pt>
                <c:pt idx="23">
                  <c:v>0.95973154362416102</c:v>
                </c:pt>
                <c:pt idx="24">
                  <c:v>0.96644295302013428</c:v>
                </c:pt>
                <c:pt idx="25">
                  <c:v>0.97315436241610742</c:v>
                </c:pt>
                <c:pt idx="26">
                  <c:v>0.97986577181208057</c:v>
                </c:pt>
                <c:pt idx="27">
                  <c:v>0.98657718120805371</c:v>
                </c:pt>
                <c:pt idx="28">
                  <c:v>0.99328859060402686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4-9545-9CF2-191FC61E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29328"/>
        <c:axId val="2059974352"/>
      </c:scatterChart>
      <c:valAx>
        <c:axId val="2046129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en-US" altLang="zh-TW" sz="1000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CAI</a:t>
                </a:r>
                <a:r>
                  <a:rPr lang="zh-TW" altLang="en-US" sz="1000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指標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59974352"/>
        <c:crosses val="autoZero"/>
        <c:crossBetween val="midCat"/>
      </c:valAx>
      <c:valAx>
        <c:axId val="205997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sz="1000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累計相關次數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46129328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相關圖表!$B$2</c:f>
              <c:strCache>
                <c:ptCount val="1"/>
                <c:pt idx="0">
                  <c:v>人數</c:v>
                </c:pt>
              </c:strCache>
            </c:strRef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B-6A4B-ACCD-3261550BCC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7B-6A4B-ACCD-3261550BCC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B-6A4B-ACCD-3261550BCC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7B-6A4B-ACCD-3261550BCC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7B-6A4B-ACCD-3261550BCC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C7B-6A4B-ACCD-3261550BC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endParaRPr lang="zh-TW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相關圖表!$A$3:$A$8</c:f>
              <c:strCache>
                <c:ptCount val="6"/>
                <c:pt idx="0">
                  <c:v>0~2次</c:v>
                </c:pt>
                <c:pt idx="1">
                  <c:v>3~4次</c:v>
                </c:pt>
                <c:pt idx="2">
                  <c:v>5~9次</c:v>
                </c:pt>
                <c:pt idx="3">
                  <c:v>10~14次</c:v>
                </c:pt>
                <c:pt idx="4">
                  <c:v>15~19次</c:v>
                </c:pt>
                <c:pt idx="5">
                  <c:v>20次以上</c:v>
                </c:pt>
              </c:strCache>
            </c:strRef>
          </c:cat>
          <c:val>
            <c:numRef>
              <c:f>相關圖表!$B$3:$B$8</c:f>
              <c:numCache>
                <c:formatCode>General</c:formatCode>
                <c:ptCount val="6"/>
                <c:pt idx="0">
                  <c:v>51</c:v>
                </c:pt>
                <c:pt idx="1">
                  <c:v>34</c:v>
                </c:pt>
                <c:pt idx="2">
                  <c:v>49</c:v>
                </c:pt>
                <c:pt idx="3">
                  <c:v>36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B-6A4B-ACCD-3261550B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56572064"/>
        <c:axId val="2056536768"/>
      </c:barChart>
      <c:catAx>
        <c:axId val="195657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消費次數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(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金額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&gt;0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之次數共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1762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次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56536768"/>
        <c:crosses val="autoZero"/>
        <c:auto val="1"/>
        <c:lblAlgn val="ctr"/>
        <c:lblOffset val="100"/>
        <c:noMultiLvlLbl val="0"/>
      </c:catAx>
      <c:valAx>
        <c:axId val="2056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人數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(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共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200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名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)</a:t>
                </a:r>
                <a:endParaRPr lang="zh-TW" altLang="en-US" b="0" i="0">
                  <a:latin typeface="Hiragino Sans GB W3" panose="020B0300000000000000" pitchFamily="34" charset="-128"/>
                  <a:ea typeface="Hiragino Sans GB W3" panose="020B0300000000000000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19565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客戶資料檔!$G$201:$K$201</c:f>
              <c:strCache>
                <c:ptCount val="1"/>
                <c:pt idx="0">
                  <c:v>1 2007/12/30 2007/12/30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客戶資料檔!$G$2:$G$150</c:f>
              <c:numCache>
                <c:formatCode>General</c:formatCode>
                <c:ptCount val="149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32</c:v>
                </c:pt>
                <c:pt idx="6">
                  <c:v>5</c:v>
                </c:pt>
                <c:pt idx="7">
                  <c:v>21</c:v>
                </c:pt>
                <c:pt idx="8">
                  <c:v>4</c:v>
                </c:pt>
                <c:pt idx="9">
                  <c:v>3</c:v>
                </c:pt>
                <c:pt idx="10">
                  <c:v>11</c:v>
                </c:pt>
                <c:pt idx="11">
                  <c:v>12</c:v>
                </c:pt>
                <c:pt idx="12">
                  <c:v>7</c:v>
                </c:pt>
                <c:pt idx="13">
                  <c:v>10</c:v>
                </c:pt>
                <c:pt idx="14">
                  <c:v>4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15</c:v>
                </c:pt>
                <c:pt idx="21">
                  <c:v>23</c:v>
                </c:pt>
                <c:pt idx="22">
                  <c:v>5</c:v>
                </c:pt>
                <c:pt idx="23">
                  <c:v>8</c:v>
                </c:pt>
                <c:pt idx="24">
                  <c:v>15</c:v>
                </c:pt>
                <c:pt idx="25">
                  <c:v>6</c:v>
                </c:pt>
                <c:pt idx="26">
                  <c:v>3</c:v>
                </c:pt>
                <c:pt idx="27">
                  <c:v>16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10</c:v>
                </c:pt>
                <c:pt idx="32">
                  <c:v>64</c:v>
                </c:pt>
                <c:pt idx="33">
                  <c:v>32</c:v>
                </c:pt>
                <c:pt idx="34">
                  <c:v>33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31</c:v>
                </c:pt>
                <c:pt idx="40">
                  <c:v>72</c:v>
                </c:pt>
                <c:pt idx="41">
                  <c:v>6</c:v>
                </c:pt>
                <c:pt idx="42">
                  <c:v>12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3</c:v>
                </c:pt>
                <c:pt idx="47">
                  <c:v>4</c:v>
                </c:pt>
                <c:pt idx="48">
                  <c:v>18</c:v>
                </c:pt>
                <c:pt idx="49">
                  <c:v>6</c:v>
                </c:pt>
                <c:pt idx="50">
                  <c:v>3</c:v>
                </c:pt>
                <c:pt idx="51">
                  <c:v>12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9</c:v>
                </c:pt>
                <c:pt idx="56">
                  <c:v>20</c:v>
                </c:pt>
                <c:pt idx="57">
                  <c:v>8</c:v>
                </c:pt>
                <c:pt idx="58">
                  <c:v>3</c:v>
                </c:pt>
                <c:pt idx="59">
                  <c:v>15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38</c:v>
                </c:pt>
                <c:pt idx="65">
                  <c:v>11</c:v>
                </c:pt>
                <c:pt idx="66">
                  <c:v>16</c:v>
                </c:pt>
                <c:pt idx="67">
                  <c:v>3</c:v>
                </c:pt>
                <c:pt idx="68">
                  <c:v>11</c:v>
                </c:pt>
                <c:pt idx="69">
                  <c:v>23</c:v>
                </c:pt>
                <c:pt idx="70">
                  <c:v>14</c:v>
                </c:pt>
                <c:pt idx="71">
                  <c:v>29</c:v>
                </c:pt>
                <c:pt idx="72">
                  <c:v>8</c:v>
                </c:pt>
                <c:pt idx="73">
                  <c:v>14</c:v>
                </c:pt>
                <c:pt idx="74">
                  <c:v>10</c:v>
                </c:pt>
                <c:pt idx="75">
                  <c:v>21</c:v>
                </c:pt>
                <c:pt idx="76">
                  <c:v>19</c:v>
                </c:pt>
                <c:pt idx="77">
                  <c:v>25</c:v>
                </c:pt>
                <c:pt idx="78">
                  <c:v>5</c:v>
                </c:pt>
                <c:pt idx="79">
                  <c:v>14</c:v>
                </c:pt>
                <c:pt idx="80">
                  <c:v>3</c:v>
                </c:pt>
                <c:pt idx="81">
                  <c:v>15</c:v>
                </c:pt>
                <c:pt idx="82">
                  <c:v>8</c:v>
                </c:pt>
                <c:pt idx="83">
                  <c:v>3</c:v>
                </c:pt>
                <c:pt idx="84">
                  <c:v>25</c:v>
                </c:pt>
                <c:pt idx="85">
                  <c:v>3</c:v>
                </c:pt>
                <c:pt idx="86">
                  <c:v>10</c:v>
                </c:pt>
                <c:pt idx="87">
                  <c:v>11</c:v>
                </c:pt>
                <c:pt idx="88">
                  <c:v>4</c:v>
                </c:pt>
                <c:pt idx="89">
                  <c:v>7</c:v>
                </c:pt>
                <c:pt idx="90">
                  <c:v>4</c:v>
                </c:pt>
                <c:pt idx="91">
                  <c:v>7</c:v>
                </c:pt>
                <c:pt idx="92">
                  <c:v>13</c:v>
                </c:pt>
                <c:pt idx="93">
                  <c:v>5</c:v>
                </c:pt>
                <c:pt idx="94">
                  <c:v>10</c:v>
                </c:pt>
                <c:pt idx="95">
                  <c:v>19</c:v>
                </c:pt>
                <c:pt idx="96">
                  <c:v>16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7</c:v>
                </c:pt>
                <c:pt idx="101">
                  <c:v>6</c:v>
                </c:pt>
                <c:pt idx="102">
                  <c:v>11</c:v>
                </c:pt>
                <c:pt idx="103">
                  <c:v>12</c:v>
                </c:pt>
                <c:pt idx="104">
                  <c:v>11</c:v>
                </c:pt>
                <c:pt idx="105">
                  <c:v>12</c:v>
                </c:pt>
                <c:pt idx="106">
                  <c:v>7</c:v>
                </c:pt>
                <c:pt idx="107">
                  <c:v>17</c:v>
                </c:pt>
                <c:pt idx="108">
                  <c:v>7</c:v>
                </c:pt>
                <c:pt idx="109">
                  <c:v>9</c:v>
                </c:pt>
                <c:pt idx="110">
                  <c:v>11</c:v>
                </c:pt>
                <c:pt idx="111">
                  <c:v>13</c:v>
                </c:pt>
                <c:pt idx="112">
                  <c:v>10</c:v>
                </c:pt>
                <c:pt idx="113">
                  <c:v>4</c:v>
                </c:pt>
                <c:pt idx="114">
                  <c:v>3</c:v>
                </c:pt>
                <c:pt idx="115">
                  <c:v>24</c:v>
                </c:pt>
                <c:pt idx="116">
                  <c:v>7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7</c:v>
                </c:pt>
                <c:pt idx="122">
                  <c:v>11</c:v>
                </c:pt>
                <c:pt idx="123">
                  <c:v>9</c:v>
                </c:pt>
                <c:pt idx="124">
                  <c:v>3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13</c:v>
                </c:pt>
                <c:pt idx="132">
                  <c:v>4</c:v>
                </c:pt>
                <c:pt idx="133">
                  <c:v>43</c:v>
                </c:pt>
                <c:pt idx="134">
                  <c:v>3</c:v>
                </c:pt>
                <c:pt idx="135">
                  <c:v>3</c:v>
                </c:pt>
                <c:pt idx="136">
                  <c:v>11</c:v>
                </c:pt>
                <c:pt idx="137">
                  <c:v>7</c:v>
                </c:pt>
                <c:pt idx="138">
                  <c:v>12</c:v>
                </c:pt>
                <c:pt idx="139">
                  <c:v>4</c:v>
                </c:pt>
                <c:pt idx="140">
                  <c:v>12</c:v>
                </c:pt>
                <c:pt idx="141">
                  <c:v>77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15</c:v>
                </c:pt>
                <c:pt idx="147">
                  <c:v>8</c:v>
                </c:pt>
                <c:pt idx="148">
                  <c:v>5</c:v>
                </c:pt>
              </c:numCache>
            </c:numRef>
          </c:xVal>
          <c:yVal>
            <c:numRef>
              <c:f>客戶資料檔!$L$2:$L$150</c:f>
              <c:numCache>
                <c:formatCode>0.000%</c:formatCode>
                <c:ptCount val="149"/>
                <c:pt idx="0">
                  <c:v>-0.48066298342541436</c:v>
                </c:pt>
                <c:pt idx="1">
                  <c:v>-0.38701298701298686</c:v>
                </c:pt>
                <c:pt idx="2">
                  <c:v>-0.32568306010928966</c:v>
                </c:pt>
                <c:pt idx="3">
                  <c:v>-0.32547528517110275</c:v>
                </c:pt>
                <c:pt idx="4">
                  <c:v>-0.32363636363636361</c:v>
                </c:pt>
                <c:pt idx="5">
                  <c:v>-0.30518424855491311</c:v>
                </c:pt>
                <c:pt idx="6">
                  <c:v>-0.30243902439024406</c:v>
                </c:pt>
                <c:pt idx="7">
                  <c:v>-0.27044287102596148</c:v>
                </c:pt>
                <c:pt idx="8">
                  <c:v>-0.27027027027027017</c:v>
                </c:pt>
                <c:pt idx="9">
                  <c:v>-0.25306577480490511</c:v>
                </c:pt>
                <c:pt idx="10">
                  <c:v>-0.22789162426076193</c:v>
                </c:pt>
                <c:pt idx="11">
                  <c:v>-0.22508851795649998</c:v>
                </c:pt>
                <c:pt idx="12">
                  <c:v>-0.22380058965424818</c:v>
                </c:pt>
                <c:pt idx="13">
                  <c:v>-0.21953818827708704</c:v>
                </c:pt>
                <c:pt idx="14">
                  <c:v>-0.20886075949367089</c:v>
                </c:pt>
                <c:pt idx="15">
                  <c:v>-0.19293680297397756</c:v>
                </c:pt>
                <c:pt idx="16">
                  <c:v>-0.19290465631929049</c:v>
                </c:pt>
                <c:pt idx="17">
                  <c:v>-0.1920849420849419</c:v>
                </c:pt>
                <c:pt idx="18">
                  <c:v>-0.18969298245614041</c:v>
                </c:pt>
                <c:pt idx="19">
                  <c:v>-0.18773946360153251</c:v>
                </c:pt>
                <c:pt idx="20">
                  <c:v>-0.18434442270058726</c:v>
                </c:pt>
                <c:pt idx="21">
                  <c:v>-0.17990106743035678</c:v>
                </c:pt>
                <c:pt idx="22">
                  <c:v>-0.17924528301886791</c:v>
                </c:pt>
                <c:pt idx="23">
                  <c:v>-0.16351351351351359</c:v>
                </c:pt>
                <c:pt idx="24">
                  <c:v>-0.1594104308390023</c:v>
                </c:pt>
                <c:pt idx="25">
                  <c:v>-0.15625000000000017</c:v>
                </c:pt>
                <c:pt idx="26">
                  <c:v>-0.15151515151515152</c:v>
                </c:pt>
                <c:pt idx="27">
                  <c:v>-0.15090266875981156</c:v>
                </c:pt>
                <c:pt idx="28">
                  <c:v>-0.15057915057915053</c:v>
                </c:pt>
                <c:pt idx="29">
                  <c:v>-0.14175257731958746</c:v>
                </c:pt>
                <c:pt idx="30">
                  <c:v>-0.13913043478260861</c:v>
                </c:pt>
                <c:pt idx="31">
                  <c:v>-0.13223880597014931</c:v>
                </c:pt>
                <c:pt idx="32">
                  <c:v>-0.13153967696629207</c:v>
                </c:pt>
                <c:pt idx="33">
                  <c:v>-0.13010204081632654</c:v>
                </c:pt>
                <c:pt idx="34">
                  <c:v>-0.12327511117223659</c:v>
                </c:pt>
                <c:pt idx="35">
                  <c:v>-0.12000000000000008</c:v>
                </c:pt>
                <c:pt idx="36">
                  <c:v>-0.11711711711711718</c:v>
                </c:pt>
                <c:pt idx="37">
                  <c:v>-0.11285008237232298</c:v>
                </c:pt>
                <c:pt idx="38">
                  <c:v>-0.11263318112633175</c:v>
                </c:pt>
                <c:pt idx="39">
                  <c:v>-0.10682865521575206</c:v>
                </c:pt>
                <c:pt idx="40">
                  <c:v>-0.10516166092237016</c:v>
                </c:pt>
                <c:pt idx="41">
                  <c:v>-0.10168350168350179</c:v>
                </c:pt>
                <c:pt idx="42">
                  <c:v>-0.10068892421833599</c:v>
                </c:pt>
                <c:pt idx="43">
                  <c:v>-9.7782624500181645E-2</c:v>
                </c:pt>
                <c:pt idx="44">
                  <c:v>-8.8428141059720022E-2</c:v>
                </c:pt>
                <c:pt idx="45">
                  <c:v>-8.4340514976353018E-2</c:v>
                </c:pt>
                <c:pt idx="46">
                  <c:v>-7.5471698113207419E-2</c:v>
                </c:pt>
                <c:pt idx="47">
                  <c:v>-6.6312997347480071E-2</c:v>
                </c:pt>
                <c:pt idx="48">
                  <c:v>-6.1490273656445812E-2</c:v>
                </c:pt>
                <c:pt idx="49">
                  <c:v>-5.9183673469387729E-2</c:v>
                </c:pt>
                <c:pt idx="50">
                  <c:v>-5.8201058201058142E-2</c:v>
                </c:pt>
                <c:pt idx="51">
                  <c:v>-5.7494866529774154E-2</c:v>
                </c:pt>
                <c:pt idx="52">
                  <c:v>-5.3648068669527899E-2</c:v>
                </c:pt>
                <c:pt idx="53">
                  <c:v>-5.2208835341365403E-2</c:v>
                </c:pt>
                <c:pt idx="54">
                  <c:v>-5.1738761662425595E-2</c:v>
                </c:pt>
                <c:pt idx="55">
                  <c:v>-4.9622437971952427E-2</c:v>
                </c:pt>
                <c:pt idx="56">
                  <c:v>-4.4884488448844802E-2</c:v>
                </c:pt>
                <c:pt idx="57">
                  <c:v>-4.1554959785522809E-2</c:v>
                </c:pt>
                <c:pt idx="58">
                  <c:v>-2.6706231454005934E-2</c:v>
                </c:pt>
                <c:pt idx="59">
                  <c:v>-2.470284237726101E-2</c:v>
                </c:pt>
                <c:pt idx="60">
                  <c:v>-1.8533123028391191E-2</c:v>
                </c:pt>
                <c:pt idx="61">
                  <c:v>-1.397205588822344E-2</c:v>
                </c:pt>
                <c:pt idx="62">
                  <c:v>-1.2770137524557901E-2</c:v>
                </c:pt>
                <c:pt idx="63">
                  <c:v>-1.1695906432748496E-2</c:v>
                </c:pt>
                <c:pt idx="64">
                  <c:v>-1.0494752623688172E-2</c:v>
                </c:pt>
                <c:pt idx="65">
                  <c:v>-7.0995670995671386E-3</c:v>
                </c:pt>
                <c:pt idx="66">
                  <c:v>-4.5801526717559535E-3</c:v>
                </c:pt>
                <c:pt idx="67">
                  <c:v>-4.0983606557377051E-3</c:v>
                </c:pt>
                <c:pt idx="68">
                  <c:v>-2.0444323292899587E-3</c:v>
                </c:pt>
                <c:pt idx="69">
                  <c:v>-1.1842327863306964E-3</c:v>
                </c:pt>
                <c:pt idx="70">
                  <c:v>-2.6652452025577642E-4</c:v>
                </c:pt>
                <c:pt idx="71">
                  <c:v>6.2874545633164825E-3</c:v>
                </c:pt>
                <c:pt idx="72">
                  <c:v>1.6089108910891041E-2</c:v>
                </c:pt>
                <c:pt idx="73">
                  <c:v>1.9434982969344816E-2</c:v>
                </c:pt>
                <c:pt idx="74">
                  <c:v>2.6239067055393583E-2</c:v>
                </c:pt>
                <c:pt idx="75">
                  <c:v>3.5170603674540807E-2</c:v>
                </c:pt>
                <c:pt idx="76">
                  <c:v>3.7774616721985253E-2</c:v>
                </c:pt>
                <c:pt idx="77">
                  <c:v>4.2485875706214586E-2</c:v>
                </c:pt>
                <c:pt idx="78">
                  <c:v>4.3621399176954706E-2</c:v>
                </c:pt>
                <c:pt idx="79">
                  <c:v>4.4369279745324348E-2</c:v>
                </c:pt>
                <c:pt idx="80">
                  <c:v>4.5383411580594765E-2</c:v>
                </c:pt>
                <c:pt idx="81">
                  <c:v>5.0356778797145819E-2</c:v>
                </c:pt>
                <c:pt idx="82">
                  <c:v>5.3521126760563399E-2</c:v>
                </c:pt>
                <c:pt idx="83">
                  <c:v>5.5555555555555712E-2</c:v>
                </c:pt>
                <c:pt idx="84">
                  <c:v>5.614678899082573E-2</c:v>
                </c:pt>
                <c:pt idx="85">
                  <c:v>6.1173533083645586E-2</c:v>
                </c:pt>
                <c:pt idx="86">
                  <c:v>6.2348178137651734E-2</c:v>
                </c:pt>
                <c:pt idx="87">
                  <c:v>7.1109871723368717E-2</c:v>
                </c:pt>
                <c:pt idx="88">
                  <c:v>7.1428571428571425E-2</c:v>
                </c:pt>
                <c:pt idx="89">
                  <c:v>8.2555635319454396E-2</c:v>
                </c:pt>
                <c:pt idx="90">
                  <c:v>8.8996763754045347E-2</c:v>
                </c:pt>
                <c:pt idx="91">
                  <c:v>9.0640394088669918E-2</c:v>
                </c:pt>
                <c:pt idx="92">
                  <c:v>9.7666378565254924E-2</c:v>
                </c:pt>
                <c:pt idx="93">
                  <c:v>0.10999999999999997</c:v>
                </c:pt>
                <c:pt idx="94">
                  <c:v>0.11045655375552277</c:v>
                </c:pt>
                <c:pt idx="95">
                  <c:v>0.11268446643350687</c:v>
                </c:pt>
                <c:pt idx="96">
                  <c:v>0.11536885245901631</c:v>
                </c:pt>
                <c:pt idx="97">
                  <c:v>0.11784511784511789</c:v>
                </c:pt>
                <c:pt idx="98">
                  <c:v>0.12866817155756208</c:v>
                </c:pt>
                <c:pt idx="99">
                  <c:v>0.135812133072407</c:v>
                </c:pt>
                <c:pt idx="100">
                  <c:v>0.13599313599313606</c:v>
                </c:pt>
                <c:pt idx="101">
                  <c:v>0.13636363636363646</c:v>
                </c:pt>
                <c:pt idx="102">
                  <c:v>0.14026428912593533</c:v>
                </c:pt>
                <c:pt idx="103">
                  <c:v>0.14395099540581943</c:v>
                </c:pt>
                <c:pt idx="104">
                  <c:v>0.14719232265594598</c:v>
                </c:pt>
                <c:pt idx="105">
                  <c:v>0.14770459081836326</c:v>
                </c:pt>
                <c:pt idx="106">
                  <c:v>0.15230825154489297</c:v>
                </c:pt>
                <c:pt idx="107">
                  <c:v>0.16345893195988084</c:v>
                </c:pt>
                <c:pt idx="108">
                  <c:v>0.16425896201177101</c:v>
                </c:pt>
                <c:pt idx="109">
                  <c:v>0.1736111111111111</c:v>
                </c:pt>
                <c:pt idx="110">
                  <c:v>0.17748917748917756</c:v>
                </c:pt>
                <c:pt idx="111">
                  <c:v>0.18138370505234419</c:v>
                </c:pt>
                <c:pt idx="112">
                  <c:v>0.1910386965376781</c:v>
                </c:pt>
                <c:pt idx="113">
                  <c:v>0.19696969696969704</c:v>
                </c:pt>
                <c:pt idx="114">
                  <c:v>0.20353982300884957</c:v>
                </c:pt>
                <c:pt idx="115">
                  <c:v>0.20852593733949665</c:v>
                </c:pt>
                <c:pt idx="116">
                  <c:v>0.21581548599670519</c:v>
                </c:pt>
                <c:pt idx="117">
                  <c:v>0.22642574816487865</c:v>
                </c:pt>
                <c:pt idx="118">
                  <c:v>0.23564504101416855</c:v>
                </c:pt>
                <c:pt idx="119">
                  <c:v>0.24105691056910569</c:v>
                </c:pt>
                <c:pt idx="120">
                  <c:v>0.24246967425378219</c:v>
                </c:pt>
                <c:pt idx="121">
                  <c:v>0.24369747899159674</c:v>
                </c:pt>
                <c:pt idx="122">
                  <c:v>0.25529632609278624</c:v>
                </c:pt>
                <c:pt idx="123">
                  <c:v>0.26135265700483096</c:v>
                </c:pt>
                <c:pt idx="124">
                  <c:v>0.26877715704531352</c:v>
                </c:pt>
                <c:pt idx="125">
                  <c:v>0.27086956521739125</c:v>
                </c:pt>
                <c:pt idx="126">
                  <c:v>0.28068949452597258</c:v>
                </c:pt>
                <c:pt idx="127">
                  <c:v>0.29118773946360155</c:v>
                </c:pt>
                <c:pt idx="128">
                  <c:v>0.29375000000000001</c:v>
                </c:pt>
                <c:pt idx="129">
                  <c:v>0.31663574520717391</c:v>
                </c:pt>
                <c:pt idx="130">
                  <c:v>0.32021379980563658</c:v>
                </c:pt>
                <c:pt idx="131">
                  <c:v>0.32393693263258472</c:v>
                </c:pt>
                <c:pt idx="132">
                  <c:v>0.32505399568034565</c:v>
                </c:pt>
                <c:pt idx="133">
                  <c:v>0.32803986710963456</c:v>
                </c:pt>
                <c:pt idx="134">
                  <c:v>0.32905067808708072</c:v>
                </c:pt>
                <c:pt idx="135">
                  <c:v>0.33067729083665337</c:v>
                </c:pt>
                <c:pt idx="136">
                  <c:v>0.33553719008264471</c:v>
                </c:pt>
                <c:pt idx="137">
                  <c:v>0.34169096209912542</c:v>
                </c:pt>
                <c:pt idx="138">
                  <c:v>0.35785080855503393</c:v>
                </c:pt>
                <c:pt idx="139">
                  <c:v>0.3669724770642202</c:v>
                </c:pt>
                <c:pt idx="140">
                  <c:v>0.37439613526570048</c:v>
                </c:pt>
                <c:pt idx="141">
                  <c:v>0.37547637547637547</c:v>
                </c:pt>
                <c:pt idx="142">
                  <c:v>0.37645448323066405</c:v>
                </c:pt>
                <c:pt idx="143">
                  <c:v>0.38254310344827591</c:v>
                </c:pt>
                <c:pt idx="144">
                  <c:v>0.38714499252615847</c:v>
                </c:pt>
                <c:pt idx="145">
                  <c:v>0.40896739130434784</c:v>
                </c:pt>
                <c:pt idx="146">
                  <c:v>0.42895377128953771</c:v>
                </c:pt>
                <c:pt idx="147">
                  <c:v>0.44768310911808668</c:v>
                </c:pt>
                <c:pt idx="148">
                  <c:v>0.53952641165755921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A-3048-B996-22211521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11120"/>
        <c:axId val="2018212752"/>
      </c:scatterChart>
      <c:valAx>
        <c:axId val="2018211120"/>
        <c:scaling>
          <c:orientation val="minMax"/>
          <c:max val="80"/>
        </c:scaling>
        <c:delete val="0"/>
        <c:axPos val="b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購買次數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(Frequency)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2752"/>
        <c:crossesAt val="0"/>
        <c:crossBetween val="midCat"/>
        <c:majorUnit val="10"/>
        <c:minorUnit val="10"/>
      </c:valAx>
      <c:valAx>
        <c:axId val="2018212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CAI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指標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1120"/>
        <c:crossesAt val="10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zh-TW" altLang="en-US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客戶</a:t>
            </a:r>
            <a:r>
              <a:rPr lang="en-US" altLang="zh-TW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ID</a:t>
            </a:r>
            <a:r>
              <a:rPr lang="zh-TW" altLang="en-US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：</a:t>
            </a:r>
            <a:r>
              <a:rPr lang="en-US" altLang="zh-TW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539</a:t>
            </a:r>
            <a:r>
              <a:rPr lang="en-US" altLang="zh-TW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  CAI</a:t>
            </a:r>
            <a:r>
              <a:rPr lang="zh-TW" altLang="en-US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值：</a:t>
            </a:r>
            <a:r>
              <a:rPr lang="en-US" altLang="zh-TW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-1.049%</a:t>
            </a:r>
            <a:endParaRPr lang="en-US" altLang="zh-TW" sz="800" b="0" i="0">
              <a:latin typeface="Hiragino Sans GB W3" panose="020B0300000000000000" pitchFamily="34" charset="-128"/>
              <a:ea typeface="Hiragino Sans GB W3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'交易記錄檔計算購買期間(勿更改順序)'!$K$283:$K$319</c:f>
              <c:strCache>
                <c:ptCount val="37"/>
                <c:pt idx="0">
                  <c:v>穩定購買型</c:v>
                </c:pt>
                <c:pt idx="1">
                  <c:v>穩定購買型</c:v>
                </c:pt>
                <c:pt idx="2">
                  <c:v>穩定購買型</c:v>
                </c:pt>
                <c:pt idx="3">
                  <c:v>穩定購買型</c:v>
                </c:pt>
                <c:pt idx="4">
                  <c:v>穩定購買型</c:v>
                </c:pt>
                <c:pt idx="5">
                  <c:v>穩定購買型</c:v>
                </c:pt>
                <c:pt idx="6">
                  <c:v>穩定購買型</c:v>
                </c:pt>
                <c:pt idx="7">
                  <c:v>穩定購買型</c:v>
                </c:pt>
                <c:pt idx="8">
                  <c:v>穩定購買型</c:v>
                </c:pt>
                <c:pt idx="9">
                  <c:v>穩定購買型</c:v>
                </c:pt>
                <c:pt idx="10">
                  <c:v>穩定購買型</c:v>
                </c:pt>
                <c:pt idx="11">
                  <c:v>穩定購買型</c:v>
                </c:pt>
                <c:pt idx="12">
                  <c:v>穩定購買型</c:v>
                </c:pt>
                <c:pt idx="13">
                  <c:v>穩定購買型</c:v>
                </c:pt>
                <c:pt idx="14">
                  <c:v>穩定購買型</c:v>
                </c:pt>
                <c:pt idx="15">
                  <c:v>穩定購買型</c:v>
                </c:pt>
                <c:pt idx="16">
                  <c:v>穩定購買型</c:v>
                </c:pt>
                <c:pt idx="17">
                  <c:v>穩定購買型</c:v>
                </c:pt>
                <c:pt idx="18">
                  <c:v>穩定購買型</c:v>
                </c:pt>
                <c:pt idx="19">
                  <c:v>穩定購買型</c:v>
                </c:pt>
                <c:pt idx="20">
                  <c:v>穩定購買型</c:v>
                </c:pt>
                <c:pt idx="21">
                  <c:v>穩定購買型</c:v>
                </c:pt>
                <c:pt idx="22">
                  <c:v>穩定購買型</c:v>
                </c:pt>
                <c:pt idx="23">
                  <c:v>穩定購買型</c:v>
                </c:pt>
                <c:pt idx="24">
                  <c:v>穩定購買型</c:v>
                </c:pt>
                <c:pt idx="25">
                  <c:v>穩定購買型</c:v>
                </c:pt>
                <c:pt idx="26">
                  <c:v>穩定購買型</c:v>
                </c:pt>
                <c:pt idx="27">
                  <c:v>穩定購買型</c:v>
                </c:pt>
                <c:pt idx="28">
                  <c:v>穩定購買型</c:v>
                </c:pt>
                <c:pt idx="29">
                  <c:v>穩定購買型</c:v>
                </c:pt>
                <c:pt idx="30">
                  <c:v>穩定購買型</c:v>
                </c:pt>
                <c:pt idx="31">
                  <c:v>穩定購買型</c:v>
                </c:pt>
                <c:pt idx="32">
                  <c:v>穩定購買型</c:v>
                </c:pt>
                <c:pt idx="33">
                  <c:v>穩定購買型</c:v>
                </c:pt>
                <c:pt idx="34">
                  <c:v>穩定購買型</c:v>
                </c:pt>
                <c:pt idx="35">
                  <c:v>穩定購買型</c:v>
                </c:pt>
                <c:pt idx="36">
                  <c:v>穩定購買型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'交易記錄檔計算購買期間(勿更改順序)'!$G$283:$G$320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'交易記錄檔計算購買期間(勿更改順序)'!$I$283:$I$320</c:f>
              <c:numCache>
                <c:formatCode>General</c:formatCode>
                <c:ptCount val="38"/>
                <c:pt idx="0">
                  <c:v>0</c:v>
                </c:pt>
                <c:pt idx="1">
                  <c:v>20</c:v>
                </c:pt>
                <c:pt idx="2">
                  <c:v>59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30</c:v>
                </c:pt>
                <c:pt idx="8">
                  <c:v>47</c:v>
                </c:pt>
                <c:pt idx="9">
                  <c:v>22</c:v>
                </c:pt>
                <c:pt idx="10">
                  <c:v>24</c:v>
                </c:pt>
                <c:pt idx="11">
                  <c:v>35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20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26</c:v>
                </c:pt>
                <c:pt idx="22">
                  <c:v>1</c:v>
                </c:pt>
                <c:pt idx="23">
                  <c:v>14</c:v>
                </c:pt>
                <c:pt idx="24">
                  <c:v>37</c:v>
                </c:pt>
                <c:pt idx="25">
                  <c:v>7</c:v>
                </c:pt>
                <c:pt idx="26">
                  <c:v>54</c:v>
                </c:pt>
                <c:pt idx="27">
                  <c:v>5</c:v>
                </c:pt>
                <c:pt idx="28">
                  <c:v>34</c:v>
                </c:pt>
                <c:pt idx="29">
                  <c:v>1</c:v>
                </c:pt>
                <c:pt idx="30">
                  <c:v>3</c:v>
                </c:pt>
                <c:pt idx="31">
                  <c:v>10</c:v>
                </c:pt>
                <c:pt idx="32">
                  <c:v>9</c:v>
                </c:pt>
                <c:pt idx="33">
                  <c:v>4</c:v>
                </c:pt>
                <c:pt idx="34">
                  <c:v>91</c:v>
                </c:pt>
                <c:pt idx="35">
                  <c:v>45</c:v>
                </c:pt>
                <c:pt idx="36">
                  <c:v>2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1-9E40-A73F-A796E710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84304"/>
        <c:axId val="2059616480"/>
      </c:lineChart>
      <c:catAx>
        <c:axId val="20595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9616480"/>
        <c:crosses val="autoZero"/>
        <c:auto val="1"/>
        <c:lblAlgn val="ctr"/>
        <c:lblOffset val="100"/>
        <c:noMultiLvlLbl val="0"/>
      </c:catAx>
      <c:valAx>
        <c:axId val="2059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595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zh-TW" altLang="en-US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客戶</a:t>
            </a:r>
            <a:r>
              <a:rPr lang="en-US" altLang="zh-TW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ID</a:t>
            </a:r>
            <a:r>
              <a:rPr lang="zh-TW" altLang="en-US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：</a:t>
            </a:r>
            <a:r>
              <a:rPr lang="en-US" altLang="zh-TW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1672</a:t>
            </a:r>
            <a:r>
              <a:rPr lang="zh-TW" altLang="en-US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   </a:t>
            </a:r>
            <a:r>
              <a:rPr lang="en-US" altLang="zh-TW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CAI</a:t>
            </a:r>
            <a:r>
              <a:rPr lang="zh-TW" altLang="en-US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值：</a:t>
            </a:r>
            <a:r>
              <a:rPr lang="en-US" altLang="zh-TW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32.804%</a:t>
            </a:r>
            <a:endParaRPr lang="en-US" altLang="zh-TW" sz="800" b="0" i="0">
              <a:latin typeface="Hiragino Sans GB W3" panose="020B0300000000000000" pitchFamily="34" charset="-128"/>
              <a:ea typeface="Hiragino Sans GB W3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38100" cap="rnd">
              <a:solidFill>
                <a:srgbClr val="E64823"/>
              </a:solidFill>
              <a:round/>
            </a:ln>
            <a:effectLst/>
          </c:spPr>
          <c:marker>
            <c:symbol val="none"/>
          </c:marker>
          <c:cat>
            <c:numRef>
              <c:f>'交易記錄檔計算購買期間(勿更改順序)'!$G$681:$G$722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'交易記錄檔計算購買期間(勿更改順序)'!$I$681:$I$723</c:f>
              <c:numCache>
                <c:formatCode>General</c:formatCode>
                <c:ptCount val="43"/>
                <c:pt idx="0">
                  <c:v>0</c:v>
                </c:pt>
                <c:pt idx="1">
                  <c:v>81</c:v>
                </c:pt>
                <c:pt idx="2">
                  <c:v>6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80</c:v>
                </c:pt>
                <c:pt idx="10">
                  <c:v>54</c:v>
                </c:pt>
                <c:pt idx="11">
                  <c:v>27</c:v>
                </c:pt>
                <c:pt idx="12">
                  <c:v>145</c:v>
                </c:pt>
                <c:pt idx="13">
                  <c:v>12</c:v>
                </c:pt>
                <c:pt idx="14">
                  <c:v>32</c:v>
                </c:pt>
                <c:pt idx="15">
                  <c:v>29</c:v>
                </c:pt>
                <c:pt idx="16">
                  <c:v>3</c:v>
                </c:pt>
                <c:pt idx="17">
                  <c:v>1</c:v>
                </c:pt>
                <c:pt idx="18">
                  <c:v>16</c:v>
                </c:pt>
                <c:pt idx="19">
                  <c:v>2</c:v>
                </c:pt>
                <c:pt idx="20">
                  <c:v>1</c:v>
                </c:pt>
                <c:pt idx="21">
                  <c:v>31</c:v>
                </c:pt>
                <c:pt idx="22">
                  <c:v>1</c:v>
                </c:pt>
                <c:pt idx="23">
                  <c:v>9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31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11</c:v>
                </c:pt>
                <c:pt idx="38">
                  <c:v>1</c:v>
                </c:pt>
                <c:pt idx="39">
                  <c:v>3</c:v>
                </c:pt>
                <c:pt idx="40">
                  <c:v>18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7-DA49-89E8-C0BB214C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84304"/>
        <c:axId val="2059616480"/>
      </c:lineChart>
      <c:catAx>
        <c:axId val="20595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9616480"/>
        <c:crosses val="autoZero"/>
        <c:auto val="1"/>
        <c:lblAlgn val="ctr"/>
        <c:lblOffset val="100"/>
        <c:noMultiLvlLbl val="0"/>
      </c:catAx>
      <c:valAx>
        <c:axId val="2059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/>
                  <a:t>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595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zh-TW" altLang="en-US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客戶</a:t>
            </a:r>
            <a:r>
              <a:rPr lang="en-US" altLang="zh-TW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ID</a:t>
            </a:r>
            <a:r>
              <a:rPr lang="zh-TW" altLang="en-US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：</a:t>
            </a:r>
            <a:r>
              <a:rPr lang="en-US" altLang="zh-TW" sz="800" b="0" i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1246</a:t>
            </a:r>
            <a:r>
              <a:rPr lang="en-US" altLang="zh-TW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   CAI</a:t>
            </a:r>
            <a:r>
              <a:rPr lang="zh-TW" altLang="en-US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值：</a:t>
            </a:r>
            <a:r>
              <a:rPr lang="en-US" altLang="zh-TW" sz="800" b="0" i="0" baseline="0">
                <a:latin typeface="Hiragino Sans GB W3" panose="020B0300000000000000" pitchFamily="34" charset="-128"/>
                <a:ea typeface="Hiragino Sans GB W3" panose="020B0300000000000000" pitchFamily="34" charset="-128"/>
              </a:rPr>
              <a:t>-30.516%</a:t>
            </a:r>
            <a:endParaRPr lang="en-US" altLang="zh-TW" sz="800" b="0" i="0">
              <a:latin typeface="Hiragino Sans GB W3" panose="020B0300000000000000" pitchFamily="34" charset="-128"/>
              <a:ea typeface="Hiragino Sans GB W3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'交易記錄檔計算購買期間(勿更改順序)'!$A$585:$J$585</c:f>
              <c:strCache>
                <c:ptCount val="1"/>
                <c:pt idx="0">
                  <c:v>78264 2007/12/6 1246 1050 26 32 32 0.0625 9 0.5625</c:v>
                </c:pt>
              </c:strCache>
            </c:strRef>
          </c:tx>
          <c:spPr>
            <a:ln w="38100" cap="rnd">
              <a:solidFill>
                <a:srgbClr val="FFCA08"/>
              </a:solidFill>
              <a:round/>
            </a:ln>
            <a:effectLst/>
          </c:spPr>
          <c:marker>
            <c:symbol val="none"/>
          </c:marker>
          <c:cat>
            <c:numRef>
              <c:f>'交易記錄檔計算購買期間(勿更改順序)'!$G$554:$G$585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'交易記錄檔計算購買期間(勿更改順序)'!$I$554:$I$585</c:f>
              <c:numCache>
                <c:formatCode>General</c:formatCode>
                <c:ptCount val="32"/>
                <c:pt idx="0">
                  <c:v>0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59</c:v>
                </c:pt>
                <c:pt idx="6">
                  <c:v>5</c:v>
                </c:pt>
                <c:pt idx="7">
                  <c:v>23</c:v>
                </c:pt>
                <c:pt idx="8">
                  <c:v>8</c:v>
                </c:pt>
                <c:pt idx="9">
                  <c:v>14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10</c:v>
                </c:pt>
                <c:pt idx="17">
                  <c:v>4</c:v>
                </c:pt>
                <c:pt idx="18">
                  <c:v>46</c:v>
                </c:pt>
                <c:pt idx="19">
                  <c:v>25</c:v>
                </c:pt>
                <c:pt idx="20">
                  <c:v>28</c:v>
                </c:pt>
                <c:pt idx="21">
                  <c:v>8</c:v>
                </c:pt>
                <c:pt idx="22">
                  <c:v>27</c:v>
                </c:pt>
                <c:pt idx="23">
                  <c:v>14</c:v>
                </c:pt>
                <c:pt idx="24">
                  <c:v>12</c:v>
                </c:pt>
                <c:pt idx="25">
                  <c:v>30</c:v>
                </c:pt>
                <c:pt idx="26">
                  <c:v>4</c:v>
                </c:pt>
                <c:pt idx="27">
                  <c:v>45</c:v>
                </c:pt>
                <c:pt idx="28">
                  <c:v>33</c:v>
                </c:pt>
                <c:pt idx="29">
                  <c:v>160</c:v>
                </c:pt>
                <c:pt idx="30">
                  <c:v>65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8-5049-B603-018003B5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84304"/>
        <c:axId val="2059616480"/>
      </c:lineChart>
      <c:catAx>
        <c:axId val="20595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9616480"/>
        <c:crosses val="autoZero"/>
        <c:auto val="1"/>
        <c:lblAlgn val="ctr"/>
        <c:lblOffset val="100"/>
        <c:noMultiLvlLbl val="0"/>
      </c:catAx>
      <c:valAx>
        <c:axId val="2059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/>
                  <a:t>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595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客戶資料檔!$G$201:$K$201</c:f>
              <c:strCache>
                <c:ptCount val="1"/>
                <c:pt idx="0">
                  <c:v>1 2007/12/30 2007/12/30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客戶資料檔!$F$2:$F$150</c:f>
              <c:numCache>
                <c:formatCode>0.00</c:formatCode>
                <c:ptCount val="149"/>
                <c:pt idx="0">
                  <c:v>1745.8</c:v>
                </c:pt>
                <c:pt idx="1">
                  <c:v>6005.7142857142853</c:v>
                </c:pt>
                <c:pt idx="2">
                  <c:v>2052.6666666666665</c:v>
                </c:pt>
                <c:pt idx="3">
                  <c:v>6425.2</c:v>
                </c:pt>
                <c:pt idx="4">
                  <c:v>2416.6666666666665</c:v>
                </c:pt>
                <c:pt idx="5">
                  <c:v>2279.84375</c:v>
                </c:pt>
                <c:pt idx="6">
                  <c:v>1911.2</c:v>
                </c:pt>
                <c:pt idx="7">
                  <c:v>2339.1904761904761</c:v>
                </c:pt>
                <c:pt idx="8">
                  <c:v>419</c:v>
                </c:pt>
                <c:pt idx="9">
                  <c:v>1319</c:v>
                </c:pt>
                <c:pt idx="10">
                  <c:v>2414.4545454545455</c:v>
                </c:pt>
                <c:pt idx="11">
                  <c:v>1573.0833333333333</c:v>
                </c:pt>
                <c:pt idx="12">
                  <c:v>1400.2857142857142</c:v>
                </c:pt>
                <c:pt idx="13">
                  <c:v>3824.6</c:v>
                </c:pt>
                <c:pt idx="14">
                  <c:v>1109.75</c:v>
                </c:pt>
                <c:pt idx="15">
                  <c:v>9241.6</c:v>
                </c:pt>
                <c:pt idx="16">
                  <c:v>3936.125</c:v>
                </c:pt>
                <c:pt idx="17">
                  <c:v>1870.7142857142858</c:v>
                </c:pt>
                <c:pt idx="18">
                  <c:v>1518.375</c:v>
                </c:pt>
                <c:pt idx="19">
                  <c:v>3172.3333333333335</c:v>
                </c:pt>
                <c:pt idx="20">
                  <c:v>2297.3333333333335</c:v>
                </c:pt>
                <c:pt idx="21">
                  <c:v>4660.95652173913</c:v>
                </c:pt>
                <c:pt idx="22">
                  <c:v>1748.2</c:v>
                </c:pt>
                <c:pt idx="23">
                  <c:v>1111.5</c:v>
                </c:pt>
                <c:pt idx="24">
                  <c:v>3754.6</c:v>
                </c:pt>
                <c:pt idx="25">
                  <c:v>883.66666666666663</c:v>
                </c:pt>
                <c:pt idx="26">
                  <c:v>419</c:v>
                </c:pt>
                <c:pt idx="27">
                  <c:v>1072.875</c:v>
                </c:pt>
                <c:pt idx="28">
                  <c:v>398</c:v>
                </c:pt>
                <c:pt idx="29">
                  <c:v>1082.25</c:v>
                </c:pt>
                <c:pt idx="30">
                  <c:v>1462.6</c:v>
                </c:pt>
                <c:pt idx="31">
                  <c:v>1345.3</c:v>
                </c:pt>
                <c:pt idx="32">
                  <c:v>6639.140625</c:v>
                </c:pt>
                <c:pt idx="33">
                  <c:v>780.03125</c:v>
                </c:pt>
                <c:pt idx="34">
                  <c:v>1058.3030303030303</c:v>
                </c:pt>
                <c:pt idx="35">
                  <c:v>604.79999999999995</c:v>
                </c:pt>
                <c:pt idx="36">
                  <c:v>3053.8333333333335</c:v>
                </c:pt>
                <c:pt idx="37">
                  <c:v>1546.5</c:v>
                </c:pt>
                <c:pt idx="38">
                  <c:v>6358.5</c:v>
                </c:pt>
                <c:pt idx="39">
                  <c:v>838.70967741935488</c:v>
                </c:pt>
                <c:pt idx="40">
                  <c:v>1611.0138888888889</c:v>
                </c:pt>
                <c:pt idx="41">
                  <c:v>472.83333333333331</c:v>
                </c:pt>
                <c:pt idx="42">
                  <c:v>1612.25</c:v>
                </c:pt>
                <c:pt idx="43">
                  <c:v>3121.1428571428573</c:v>
                </c:pt>
                <c:pt idx="44">
                  <c:v>6955.666666666667</c:v>
                </c:pt>
                <c:pt idx="45">
                  <c:v>2229.7272727272725</c:v>
                </c:pt>
                <c:pt idx="46">
                  <c:v>3595.3333333333335</c:v>
                </c:pt>
                <c:pt idx="47">
                  <c:v>10051.25</c:v>
                </c:pt>
                <c:pt idx="48">
                  <c:v>3074.9444444444443</c:v>
                </c:pt>
                <c:pt idx="49">
                  <c:v>5536.166666666667</c:v>
                </c:pt>
                <c:pt idx="50">
                  <c:v>1096.6666666666667</c:v>
                </c:pt>
                <c:pt idx="51">
                  <c:v>1838.0833333333333</c:v>
                </c:pt>
                <c:pt idx="52">
                  <c:v>7217.25</c:v>
                </c:pt>
                <c:pt idx="53">
                  <c:v>4107.666666666667</c:v>
                </c:pt>
                <c:pt idx="54">
                  <c:v>4791.666666666667</c:v>
                </c:pt>
                <c:pt idx="55">
                  <c:v>3930.8888888888887</c:v>
                </c:pt>
                <c:pt idx="56">
                  <c:v>2343.35</c:v>
                </c:pt>
                <c:pt idx="57">
                  <c:v>3443.125</c:v>
                </c:pt>
                <c:pt idx="58">
                  <c:v>2592.6666666666665</c:v>
                </c:pt>
                <c:pt idx="59">
                  <c:v>2185.0666666666666</c:v>
                </c:pt>
                <c:pt idx="60">
                  <c:v>1611.75</c:v>
                </c:pt>
                <c:pt idx="61">
                  <c:v>933</c:v>
                </c:pt>
                <c:pt idx="62">
                  <c:v>2719.75</c:v>
                </c:pt>
                <c:pt idx="63">
                  <c:v>944.75</c:v>
                </c:pt>
                <c:pt idx="64">
                  <c:v>2264.7105263157896</c:v>
                </c:pt>
                <c:pt idx="65">
                  <c:v>2179.6363636363635</c:v>
                </c:pt>
                <c:pt idx="66">
                  <c:v>681.8125</c:v>
                </c:pt>
                <c:pt idx="67">
                  <c:v>1272.6666666666667</c:v>
                </c:pt>
                <c:pt idx="68">
                  <c:v>495.54545454545456</c:v>
                </c:pt>
                <c:pt idx="69">
                  <c:v>2586.9565217391305</c:v>
                </c:pt>
                <c:pt idx="70">
                  <c:v>1035.8571428571429</c:v>
                </c:pt>
                <c:pt idx="71">
                  <c:v>4959.7586206896549</c:v>
                </c:pt>
                <c:pt idx="72">
                  <c:v>4946</c:v>
                </c:pt>
                <c:pt idx="73">
                  <c:v>615.07142857142856</c:v>
                </c:pt>
                <c:pt idx="74">
                  <c:v>5025.2</c:v>
                </c:pt>
                <c:pt idx="75">
                  <c:v>3792.1904761904761</c:v>
                </c:pt>
                <c:pt idx="76">
                  <c:v>925.68421052631584</c:v>
                </c:pt>
                <c:pt idx="77">
                  <c:v>8376.68</c:v>
                </c:pt>
                <c:pt idx="78">
                  <c:v>528</c:v>
                </c:pt>
                <c:pt idx="79">
                  <c:v>596.85714285714289</c:v>
                </c:pt>
                <c:pt idx="80">
                  <c:v>528.66666666666663</c:v>
                </c:pt>
                <c:pt idx="81">
                  <c:v>1176.9333333333334</c:v>
                </c:pt>
                <c:pt idx="82">
                  <c:v>1703.75</c:v>
                </c:pt>
                <c:pt idx="83">
                  <c:v>369.66666666666669</c:v>
                </c:pt>
                <c:pt idx="84">
                  <c:v>1959.64</c:v>
                </c:pt>
                <c:pt idx="85">
                  <c:v>2445.3333333333335</c:v>
                </c:pt>
                <c:pt idx="86">
                  <c:v>1407.8</c:v>
                </c:pt>
                <c:pt idx="87">
                  <c:v>2126.3636363636365</c:v>
                </c:pt>
                <c:pt idx="88">
                  <c:v>2831.75</c:v>
                </c:pt>
                <c:pt idx="89">
                  <c:v>502.71428571428572</c:v>
                </c:pt>
                <c:pt idx="90">
                  <c:v>1268.75</c:v>
                </c:pt>
                <c:pt idx="91">
                  <c:v>2610.8571428571427</c:v>
                </c:pt>
                <c:pt idx="92">
                  <c:v>4211</c:v>
                </c:pt>
                <c:pt idx="93">
                  <c:v>1172.8</c:v>
                </c:pt>
                <c:pt idx="94">
                  <c:v>989.2</c:v>
                </c:pt>
                <c:pt idx="95">
                  <c:v>961.9473684210526</c:v>
                </c:pt>
                <c:pt idx="96">
                  <c:v>1877.1875</c:v>
                </c:pt>
                <c:pt idx="97">
                  <c:v>3160.6666666666665</c:v>
                </c:pt>
                <c:pt idx="98">
                  <c:v>11730</c:v>
                </c:pt>
                <c:pt idx="99">
                  <c:v>990</c:v>
                </c:pt>
                <c:pt idx="100">
                  <c:v>829.42857142857144</c:v>
                </c:pt>
                <c:pt idx="101">
                  <c:v>2158.3333333333335</c:v>
                </c:pt>
                <c:pt idx="102">
                  <c:v>2803.5454545454545</c:v>
                </c:pt>
                <c:pt idx="103">
                  <c:v>1294.1666666666667</c:v>
                </c:pt>
                <c:pt idx="104">
                  <c:v>730.81818181818187</c:v>
                </c:pt>
                <c:pt idx="105">
                  <c:v>2426.3333333333335</c:v>
                </c:pt>
                <c:pt idx="106">
                  <c:v>2608.1428571428573</c:v>
                </c:pt>
                <c:pt idx="107">
                  <c:v>1023.8823529411765</c:v>
                </c:pt>
                <c:pt idx="108">
                  <c:v>7660.7142857142853</c:v>
                </c:pt>
                <c:pt idx="109">
                  <c:v>663.88888888888891</c:v>
                </c:pt>
                <c:pt idx="110">
                  <c:v>3129.818181818182</c:v>
                </c:pt>
                <c:pt idx="111">
                  <c:v>1402</c:v>
                </c:pt>
                <c:pt idx="112">
                  <c:v>1885.7</c:v>
                </c:pt>
                <c:pt idx="113">
                  <c:v>1061.5</c:v>
                </c:pt>
                <c:pt idx="114">
                  <c:v>10812.333333333334</c:v>
                </c:pt>
                <c:pt idx="115">
                  <c:v>1592.7083333333333</c:v>
                </c:pt>
                <c:pt idx="116">
                  <c:v>1372.7142857142858</c:v>
                </c:pt>
                <c:pt idx="117">
                  <c:v>2657.7272727272725</c:v>
                </c:pt>
                <c:pt idx="118">
                  <c:v>834</c:v>
                </c:pt>
                <c:pt idx="119">
                  <c:v>1579.3</c:v>
                </c:pt>
                <c:pt idx="120">
                  <c:v>3671.6363636363635</c:v>
                </c:pt>
                <c:pt idx="121">
                  <c:v>1713.1428571428571</c:v>
                </c:pt>
                <c:pt idx="122">
                  <c:v>2059.181818181818</c:v>
                </c:pt>
                <c:pt idx="123">
                  <c:v>3898.3333333333335</c:v>
                </c:pt>
                <c:pt idx="124">
                  <c:v>2078.3333333333335</c:v>
                </c:pt>
                <c:pt idx="125">
                  <c:v>1578</c:v>
                </c:pt>
                <c:pt idx="126">
                  <c:v>1392.6666666666667</c:v>
                </c:pt>
                <c:pt idx="127">
                  <c:v>852.11111111111109</c:v>
                </c:pt>
                <c:pt idx="128">
                  <c:v>3590</c:v>
                </c:pt>
                <c:pt idx="129">
                  <c:v>1473.090909090909</c:v>
                </c:pt>
                <c:pt idx="130">
                  <c:v>270.83333333333331</c:v>
                </c:pt>
                <c:pt idx="131">
                  <c:v>6922.0769230769229</c:v>
                </c:pt>
                <c:pt idx="132">
                  <c:v>1443.75</c:v>
                </c:pt>
                <c:pt idx="133">
                  <c:v>4577.2558139534885</c:v>
                </c:pt>
                <c:pt idx="134">
                  <c:v>6416.666666666667</c:v>
                </c:pt>
                <c:pt idx="135">
                  <c:v>275.66666666666669</c:v>
                </c:pt>
                <c:pt idx="136">
                  <c:v>713.18181818181813</c:v>
                </c:pt>
                <c:pt idx="137">
                  <c:v>2204</c:v>
                </c:pt>
                <c:pt idx="138">
                  <c:v>3371.6666666666665</c:v>
                </c:pt>
                <c:pt idx="139">
                  <c:v>874.25</c:v>
                </c:pt>
                <c:pt idx="140">
                  <c:v>1628.1666666666667</c:v>
                </c:pt>
                <c:pt idx="141">
                  <c:v>6419.8701298701299</c:v>
                </c:pt>
                <c:pt idx="142">
                  <c:v>4075.3333333333335</c:v>
                </c:pt>
                <c:pt idx="143">
                  <c:v>1331.75</c:v>
                </c:pt>
                <c:pt idx="144">
                  <c:v>3109.6</c:v>
                </c:pt>
                <c:pt idx="145">
                  <c:v>341.25</c:v>
                </c:pt>
                <c:pt idx="146">
                  <c:v>1349.0666666666666</c:v>
                </c:pt>
                <c:pt idx="147">
                  <c:v>1513.875</c:v>
                </c:pt>
                <c:pt idx="148">
                  <c:v>517.79999999999995</c:v>
                </c:pt>
              </c:numCache>
            </c:numRef>
          </c:xVal>
          <c:yVal>
            <c:numRef>
              <c:f>客戶資料檔!$L$2:$L$150</c:f>
              <c:numCache>
                <c:formatCode>0.000%</c:formatCode>
                <c:ptCount val="149"/>
                <c:pt idx="0">
                  <c:v>-0.48066298342541436</c:v>
                </c:pt>
                <c:pt idx="1">
                  <c:v>-0.38701298701298686</c:v>
                </c:pt>
                <c:pt idx="2">
                  <c:v>-0.32568306010928966</c:v>
                </c:pt>
                <c:pt idx="3">
                  <c:v>-0.32547528517110275</c:v>
                </c:pt>
                <c:pt idx="4">
                  <c:v>-0.32363636363636361</c:v>
                </c:pt>
                <c:pt idx="5">
                  <c:v>-0.30518424855491311</c:v>
                </c:pt>
                <c:pt idx="6">
                  <c:v>-0.30243902439024406</c:v>
                </c:pt>
                <c:pt idx="7">
                  <c:v>-0.27044287102596148</c:v>
                </c:pt>
                <c:pt idx="8">
                  <c:v>-0.27027027027027017</c:v>
                </c:pt>
                <c:pt idx="9">
                  <c:v>-0.25306577480490511</c:v>
                </c:pt>
                <c:pt idx="10">
                  <c:v>-0.22789162426076193</c:v>
                </c:pt>
                <c:pt idx="11">
                  <c:v>-0.22508851795649998</c:v>
                </c:pt>
                <c:pt idx="12">
                  <c:v>-0.22380058965424818</c:v>
                </c:pt>
                <c:pt idx="13">
                  <c:v>-0.21953818827708704</c:v>
                </c:pt>
                <c:pt idx="14">
                  <c:v>-0.20886075949367089</c:v>
                </c:pt>
                <c:pt idx="15">
                  <c:v>-0.19293680297397756</c:v>
                </c:pt>
                <c:pt idx="16">
                  <c:v>-0.19290465631929049</c:v>
                </c:pt>
                <c:pt idx="17">
                  <c:v>-0.1920849420849419</c:v>
                </c:pt>
                <c:pt idx="18">
                  <c:v>-0.18969298245614041</c:v>
                </c:pt>
                <c:pt idx="19">
                  <c:v>-0.18773946360153251</c:v>
                </c:pt>
                <c:pt idx="20">
                  <c:v>-0.18434442270058726</c:v>
                </c:pt>
                <c:pt idx="21">
                  <c:v>-0.17990106743035678</c:v>
                </c:pt>
                <c:pt idx="22">
                  <c:v>-0.17924528301886791</c:v>
                </c:pt>
                <c:pt idx="23">
                  <c:v>-0.16351351351351359</c:v>
                </c:pt>
                <c:pt idx="24">
                  <c:v>-0.1594104308390023</c:v>
                </c:pt>
                <c:pt idx="25">
                  <c:v>-0.15625000000000017</c:v>
                </c:pt>
                <c:pt idx="26">
                  <c:v>-0.15151515151515152</c:v>
                </c:pt>
                <c:pt idx="27">
                  <c:v>-0.15090266875981156</c:v>
                </c:pt>
                <c:pt idx="28">
                  <c:v>-0.15057915057915053</c:v>
                </c:pt>
                <c:pt idx="29">
                  <c:v>-0.14175257731958746</c:v>
                </c:pt>
                <c:pt idx="30">
                  <c:v>-0.13913043478260861</c:v>
                </c:pt>
                <c:pt idx="31">
                  <c:v>-0.13223880597014931</c:v>
                </c:pt>
                <c:pt idx="32">
                  <c:v>-0.13153967696629207</c:v>
                </c:pt>
                <c:pt idx="33">
                  <c:v>-0.13010204081632654</c:v>
                </c:pt>
                <c:pt idx="34">
                  <c:v>-0.12327511117223659</c:v>
                </c:pt>
                <c:pt idx="35">
                  <c:v>-0.12000000000000008</c:v>
                </c:pt>
                <c:pt idx="36">
                  <c:v>-0.11711711711711718</c:v>
                </c:pt>
                <c:pt idx="37">
                  <c:v>-0.11285008237232298</c:v>
                </c:pt>
                <c:pt idx="38">
                  <c:v>-0.11263318112633175</c:v>
                </c:pt>
                <c:pt idx="39">
                  <c:v>-0.10682865521575206</c:v>
                </c:pt>
                <c:pt idx="40">
                  <c:v>-0.10516166092237016</c:v>
                </c:pt>
                <c:pt idx="41">
                  <c:v>-0.10168350168350179</c:v>
                </c:pt>
                <c:pt idx="42">
                  <c:v>-0.10068892421833599</c:v>
                </c:pt>
                <c:pt idx="43">
                  <c:v>-9.7782624500181645E-2</c:v>
                </c:pt>
                <c:pt idx="44">
                  <c:v>-8.8428141059720022E-2</c:v>
                </c:pt>
                <c:pt idx="45">
                  <c:v>-8.4340514976353018E-2</c:v>
                </c:pt>
                <c:pt idx="46">
                  <c:v>-7.5471698113207419E-2</c:v>
                </c:pt>
                <c:pt idx="47">
                  <c:v>-6.6312997347480071E-2</c:v>
                </c:pt>
                <c:pt idx="48">
                  <c:v>-6.1490273656445812E-2</c:v>
                </c:pt>
                <c:pt idx="49">
                  <c:v>-5.9183673469387729E-2</c:v>
                </c:pt>
                <c:pt idx="50">
                  <c:v>-5.8201058201058142E-2</c:v>
                </c:pt>
                <c:pt idx="51">
                  <c:v>-5.7494866529774154E-2</c:v>
                </c:pt>
                <c:pt idx="52">
                  <c:v>-5.3648068669527899E-2</c:v>
                </c:pt>
                <c:pt idx="53">
                  <c:v>-5.2208835341365403E-2</c:v>
                </c:pt>
                <c:pt idx="54">
                  <c:v>-5.1738761662425595E-2</c:v>
                </c:pt>
                <c:pt idx="55">
                  <c:v>-4.9622437971952427E-2</c:v>
                </c:pt>
                <c:pt idx="56">
                  <c:v>-4.4884488448844802E-2</c:v>
                </c:pt>
                <c:pt idx="57">
                  <c:v>-4.1554959785522809E-2</c:v>
                </c:pt>
                <c:pt idx="58">
                  <c:v>-2.6706231454005934E-2</c:v>
                </c:pt>
                <c:pt idx="59">
                  <c:v>-2.470284237726101E-2</c:v>
                </c:pt>
                <c:pt idx="60">
                  <c:v>-1.8533123028391191E-2</c:v>
                </c:pt>
                <c:pt idx="61">
                  <c:v>-1.397205588822344E-2</c:v>
                </c:pt>
                <c:pt idx="62">
                  <c:v>-1.2770137524557901E-2</c:v>
                </c:pt>
                <c:pt idx="63">
                  <c:v>-1.1695906432748496E-2</c:v>
                </c:pt>
                <c:pt idx="64">
                  <c:v>-1.0494752623688172E-2</c:v>
                </c:pt>
                <c:pt idx="65">
                  <c:v>-7.0995670995671386E-3</c:v>
                </c:pt>
                <c:pt idx="66">
                  <c:v>-4.5801526717559535E-3</c:v>
                </c:pt>
                <c:pt idx="67">
                  <c:v>-4.0983606557377051E-3</c:v>
                </c:pt>
                <c:pt idx="68">
                  <c:v>-2.0444323292899587E-3</c:v>
                </c:pt>
                <c:pt idx="69">
                  <c:v>-1.1842327863306964E-3</c:v>
                </c:pt>
                <c:pt idx="70">
                  <c:v>-2.6652452025577642E-4</c:v>
                </c:pt>
                <c:pt idx="71">
                  <c:v>6.2874545633164825E-3</c:v>
                </c:pt>
                <c:pt idx="72">
                  <c:v>1.6089108910891041E-2</c:v>
                </c:pt>
                <c:pt idx="73">
                  <c:v>1.9434982969344816E-2</c:v>
                </c:pt>
                <c:pt idx="74">
                  <c:v>2.6239067055393583E-2</c:v>
                </c:pt>
                <c:pt idx="75">
                  <c:v>3.5170603674540807E-2</c:v>
                </c:pt>
                <c:pt idx="76">
                  <c:v>3.7774616721985253E-2</c:v>
                </c:pt>
                <c:pt idx="77">
                  <c:v>4.2485875706214586E-2</c:v>
                </c:pt>
                <c:pt idx="78">
                  <c:v>4.3621399176954706E-2</c:v>
                </c:pt>
                <c:pt idx="79">
                  <c:v>4.4369279745324348E-2</c:v>
                </c:pt>
                <c:pt idx="80">
                  <c:v>4.5383411580594765E-2</c:v>
                </c:pt>
                <c:pt idx="81">
                  <c:v>5.0356778797145819E-2</c:v>
                </c:pt>
                <c:pt idx="82">
                  <c:v>5.3521126760563399E-2</c:v>
                </c:pt>
                <c:pt idx="83">
                  <c:v>5.5555555555555712E-2</c:v>
                </c:pt>
                <c:pt idx="84">
                  <c:v>5.614678899082573E-2</c:v>
                </c:pt>
                <c:pt idx="85">
                  <c:v>6.1173533083645586E-2</c:v>
                </c:pt>
                <c:pt idx="86">
                  <c:v>6.2348178137651734E-2</c:v>
                </c:pt>
                <c:pt idx="87">
                  <c:v>7.1109871723368717E-2</c:v>
                </c:pt>
                <c:pt idx="88">
                  <c:v>7.1428571428571425E-2</c:v>
                </c:pt>
                <c:pt idx="89">
                  <c:v>8.2555635319454396E-2</c:v>
                </c:pt>
                <c:pt idx="90">
                  <c:v>8.8996763754045347E-2</c:v>
                </c:pt>
                <c:pt idx="91">
                  <c:v>9.0640394088669918E-2</c:v>
                </c:pt>
                <c:pt idx="92">
                  <c:v>9.7666378565254924E-2</c:v>
                </c:pt>
                <c:pt idx="93">
                  <c:v>0.10999999999999997</c:v>
                </c:pt>
                <c:pt idx="94">
                  <c:v>0.11045655375552277</c:v>
                </c:pt>
                <c:pt idx="95">
                  <c:v>0.11268446643350687</c:v>
                </c:pt>
                <c:pt idx="96">
                  <c:v>0.11536885245901631</c:v>
                </c:pt>
                <c:pt idx="97">
                  <c:v>0.11784511784511789</c:v>
                </c:pt>
                <c:pt idx="98">
                  <c:v>0.12866817155756208</c:v>
                </c:pt>
                <c:pt idx="99">
                  <c:v>0.135812133072407</c:v>
                </c:pt>
                <c:pt idx="100">
                  <c:v>0.13599313599313606</c:v>
                </c:pt>
                <c:pt idx="101">
                  <c:v>0.13636363636363646</c:v>
                </c:pt>
                <c:pt idx="102">
                  <c:v>0.14026428912593533</c:v>
                </c:pt>
                <c:pt idx="103">
                  <c:v>0.14395099540581943</c:v>
                </c:pt>
                <c:pt idx="104">
                  <c:v>0.14719232265594598</c:v>
                </c:pt>
                <c:pt idx="105">
                  <c:v>0.14770459081836326</c:v>
                </c:pt>
                <c:pt idx="106">
                  <c:v>0.15230825154489297</c:v>
                </c:pt>
                <c:pt idx="107">
                  <c:v>0.16345893195988084</c:v>
                </c:pt>
                <c:pt idx="108">
                  <c:v>0.16425896201177101</c:v>
                </c:pt>
                <c:pt idx="109">
                  <c:v>0.1736111111111111</c:v>
                </c:pt>
                <c:pt idx="110">
                  <c:v>0.17748917748917756</c:v>
                </c:pt>
                <c:pt idx="111">
                  <c:v>0.18138370505234419</c:v>
                </c:pt>
                <c:pt idx="112">
                  <c:v>0.1910386965376781</c:v>
                </c:pt>
                <c:pt idx="113">
                  <c:v>0.19696969696969704</c:v>
                </c:pt>
                <c:pt idx="114">
                  <c:v>0.20353982300884957</c:v>
                </c:pt>
                <c:pt idx="115">
                  <c:v>0.20852593733949665</c:v>
                </c:pt>
                <c:pt idx="116">
                  <c:v>0.21581548599670519</c:v>
                </c:pt>
                <c:pt idx="117">
                  <c:v>0.22642574816487865</c:v>
                </c:pt>
                <c:pt idx="118">
                  <c:v>0.23564504101416855</c:v>
                </c:pt>
                <c:pt idx="119">
                  <c:v>0.24105691056910569</c:v>
                </c:pt>
                <c:pt idx="120">
                  <c:v>0.24246967425378219</c:v>
                </c:pt>
                <c:pt idx="121">
                  <c:v>0.24369747899159674</c:v>
                </c:pt>
                <c:pt idx="122">
                  <c:v>0.25529632609278624</c:v>
                </c:pt>
                <c:pt idx="123">
                  <c:v>0.26135265700483096</c:v>
                </c:pt>
                <c:pt idx="124">
                  <c:v>0.26877715704531352</c:v>
                </c:pt>
                <c:pt idx="125">
                  <c:v>0.27086956521739125</c:v>
                </c:pt>
                <c:pt idx="126">
                  <c:v>0.28068949452597258</c:v>
                </c:pt>
                <c:pt idx="127">
                  <c:v>0.29118773946360155</c:v>
                </c:pt>
                <c:pt idx="128">
                  <c:v>0.29375000000000001</c:v>
                </c:pt>
                <c:pt idx="129">
                  <c:v>0.31663574520717391</c:v>
                </c:pt>
                <c:pt idx="130">
                  <c:v>0.32021379980563658</c:v>
                </c:pt>
                <c:pt idx="131">
                  <c:v>0.32393693263258472</c:v>
                </c:pt>
                <c:pt idx="132">
                  <c:v>0.32505399568034565</c:v>
                </c:pt>
                <c:pt idx="133">
                  <c:v>0.32803986710963456</c:v>
                </c:pt>
                <c:pt idx="134">
                  <c:v>0.32905067808708072</c:v>
                </c:pt>
                <c:pt idx="135">
                  <c:v>0.33067729083665337</c:v>
                </c:pt>
                <c:pt idx="136">
                  <c:v>0.33553719008264471</c:v>
                </c:pt>
                <c:pt idx="137">
                  <c:v>0.34169096209912542</c:v>
                </c:pt>
                <c:pt idx="138">
                  <c:v>0.35785080855503393</c:v>
                </c:pt>
                <c:pt idx="139">
                  <c:v>0.3669724770642202</c:v>
                </c:pt>
                <c:pt idx="140">
                  <c:v>0.37439613526570048</c:v>
                </c:pt>
                <c:pt idx="141">
                  <c:v>0.37547637547637547</c:v>
                </c:pt>
                <c:pt idx="142">
                  <c:v>0.37645448323066405</c:v>
                </c:pt>
                <c:pt idx="143">
                  <c:v>0.38254310344827591</c:v>
                </c:pt>
                <c:pt idx="144">
                  <c:v>0.38714499252615847</c:v>
                </c:pt>
                <c:pt idx="145">
                  <c:v>0.40896739130434784</c:v>
                </c:pt>
                <c:pt idx="146">
                  <c:v>0.42895377128953771</c:v>
                </c:pt>
                <c:pt idx="147">
                  <c:v>0.44768310911808668</c:v>
                </c:pt>
                <c:pt idx="148">
                  <c:v>0.53952641165755921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C94F-B396-430F2076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11120"/>
        <c:axId val="2018212752"/>
      </c:scatterChart>
      <c:valAx>
        <c:axId val="2018211120"/>
        <c:scaling>
          <c:orientation val="minMax"/>
          <c:max val="12000"/>
        </c:scaling>
        <c:delete val="0"/>
        <c:axPos val="b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每次平均購買金額</a:t>
                </a: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(Monetary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2752"/>
        <c:crossesAt val="0"/>
        <c:crossBetween val="midCat"/>
        <c:majorUnit val="2000"/>
        <c:minorUnit val="1000"/>
      </c:valAx>
      <c:valAx>
        <c:axId val="2018212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en-US" altLang="zh-TW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CAI</a:t>
                </a: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指標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2018211120"/>
        <c:crossesAt val="2000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370052</xdr:colOff>
      <xdr:row>15</xdr:row>
      <xdr:rowOff>0</xdr:rowOff>
    </xdr:from>
    <xdr:to>
      <xdr:col>31</xdr:col>
      <xdr:colOff>663787</xdr:colOff>
      <xdr:row>29</xdr:row>
      <xdr:rowOff>92104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F02F21-6861-2C45-8100-7E6146BC4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362374</xdr:colOff>
      <xdr:row>31</xdr:row>
      <xdr:rowOff>101600</xdr:rowOff>
    </xdr:from>
    <xdr:to>
      <xdr:col>31</xdr:col>
      <xdr:colOff>563010</xdr:colOff>
      <xdr:row>45</xdr:row>
      <xdr:rowOff>193705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050CD27-19D8-A24A-902C-8FB30DA0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10160</xdr:rowOff>
    </xdr:from>
    <xdr:to>
      <xdr:col>6</xdr:col>
      <xdr:colOff>10160</xdr:colOff>
      <xdr:row>32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CCB05C-0050-EA40-94CD-EA7E3A40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178696</xdr:colOff>
      <xdr:row>14</xdr:row>
      <xdr:rowOff>35200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8A1DAEE-EE94-F245-8A3D-CF8F288A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17852</xdr:colOff>
      <xdr:row>32</xdr:row>
      <xdr:rowOff>1420</xdr:rowOff>
    </xdr:from>
    <xdr:to>
      <xdr:col>6</xdr:col>
      <xdr:colOff>0</xdr:colOff>
      <xdr:row>46</xdr:row>
      <xdr:rowOff>98463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948A2F3-2217-504E-8872-383742CF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17829</xdr:colOff>
      <xdr:row>15</xdr:row>
      <xdr:rowOff>37941</xdr:rowOff>
    </xdr:from>
    <xdr:to>
      <xdr:col>12</xdr:col>
      <xdr:colOff>705962</xdr:colOff>
      <xdr:row>24</xdr:row>
      <xdr:rowOff>9141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EAC8BF-3C55-4C42-BEF3-3C5294B9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178696</xdr:colOff>
      <xdr:row>6</xdr:row>
      <xdr:rowOff>4425</xdr:rowOff>
    </xdr:from>
    <xdr:to>
      <xdr:col>12</xdr:col>
      <xdr:colOff>672096</xdr:colOff>
      <xdr:row>14</xdr:row>
      <xdr:rowOff>178825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7FBEB2-FE68-584D-89D2-8F5DDF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17829</xdr:colOff>
      <xdr:row>25</xdr:row>
      <xdr:rowOff>130723</xdr:rowOff>
    </xdr:from>
    <xdr:to>
      <xdr:col>12</xdr:col>
      <xdr:colOff>705962</xdr:colOff>
      <xdr:row>34</xdr:row>
      <xdr:rowOff>101923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142D912-7003-F447-9775-288E00CC4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97692</xdr:rowOff>
    </xdr:from>
    <xdr:to>
      <xdr:col>5</xdr:col>
      <xdr:colOff>170297</xdr:colOff>
      <xdr:row>60</xdr:row>
      <xdr:rowOff>194736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1D3C19C-90B1-FF40-87F0-64F5BE35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-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-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C5D0-AEB1-8B45-B9F7-76F464368BF9}">
  <dimension ref="A1:Z200"/>
  <sheetViews>
    <sheetView topLeftCell="E1" zoomScale="108" workbookViewId="0">
      <selection activeCell="V29" sqref="V29"/>
    </sheetView>
  </sheetViews>
  <sheetFormatPr baseColWidth="10" defaultRowHeight="16"/>
  <cols>
    <col min="1" max="1" width="7" style="40" bestFit="1" customWidth="1"/>
    <col min="2" max="2" width="4.33203125" style="40" bestFit="1" customWidth="1"/>
    <col min="3" max="3" width="15" style="40" bestFit="1" customWidth="1"/>
    <col min="4" max="4" width="10.33203125" style="8" bestFit="1" customWidth="1"/>
    <col min="5" max="5" width="6" style="43" bestFit="1" customWidth="1"/>
    <col min="6" max="6" width="6" style="43" customWidth="1"/>
    <col min="7" max="7" width="10.83203125" style="9"/>
    <col min="8" max="8" width="7" style="40" bestFit="1" customWidth="1"/>
    <col min="9" max="9" width="4.33203125" style="40" bestFit="1" customWidth="1"/>
    <col min="10" max="10" width="10.5" style="40" bestFit="1" customWidth="1"/>
    <col min="11" max="11" width="10.33203125" style="8" bestFit="1" customWidth="1"/>
    <col min="12" max="12" width="6" style="9" bestFit="1" customWidth="1"/>
    <col min="13" max="13" width="6.1640625" style="9" customWidth="1"/>
    <col min="14" max="14" width="7" style="9" bestFit="1" customWidth="1"/>
    <col min="15" max="15" width="4.33203125" style="9" bestFit="1" customWidth="1"/>
    <col min="16" max="16" width="10.5" style="9" bestFit="1" customWidth="1"/>
    <col min="17" max="17" width="10.33203125" style="9" bestFit="1" customWidth="1"/>
    <col min="18" max="19" width="6.1640625" style="9" customWidth="1"/>
    <col min="20" max="20" width="3.1640625" style="9" bestFit="1" customWidth="1"/>
    <col min="21" max="21" width="4.33203125" style="9" hidden="1" customWidth="1"/>
    <col min="22" max="22" width="21.83203125" style="9" bestFit="1" customWidth="1"/>
    <col min="23" max="23" width="7" style="9" bestFit="1" customWidth="1"/>
    <col min="24" max="25" width="12" style="9" bestFit="1" customWidth="1"/>
    <col min="26" max="26" width="8.6640625" style="9" bestFit="1" customWidth="1"/>
    <col min="27" max="16384" width="10.83203125" style="9"/>
  </cols>
  <sheetData>
    <row r="1" spans="1:26" s="40" customFormat="1" ht="17">
      <c r="A1" s="40" t="s">
        <v>11</v>
      </c>
      <c r="B1" s="16" t="s">
        <v>1160</v>
      </c>
      <c r="C1" s="16" t="s">
        <v>1161</v>
      </c>
      <c r="D1" s="8" t="s">
        <v>1159</v>
      </c>
      <c r="E1" s="43" t="s">
        <v>1162</v>
      </c>
      <c r="F1" s="43" t="s">
        <v>1184</v>
      </c>
      <c r="H1" s="40" t="s">
        <v>11</v>
      </c>
      <c r="I1" s="40" t="s">
        <v>1160</v>
      </c>
      <c r="J1" s="40" t="s">
        <v>1161</v>
      </c>
      <c r="K1" s="8" t="s">
        <v>1159</v>
      </c>
      <c r="L1" s="40" t="s">
        <v>1162</v>
      </c>
      <c r="N1" s="40" t="s">
        <v>11</v>
      </c>
      <c r="O1" s="40" t="s">
        <v>1160</v>
      </c>
      <c r="P1" s="40" t="s">
        <v>1161</v>
      </c>
      <c r="Q1" s="8" t="s">
        <v>1159</v>
      </c>
      <c r="R1" s="40" t="s">
        <v>1162</v>
      </c>
      <c r="S1" s="40" t="s">
        <v>1183</v>
      </c>
      <c r="V1" s="46" t="s">
        <v>1164</v>
      </c>
      <c r="W1" s="45" t="s">
        <v>1170</v>
      </c>
      <c r="X1" s="44" t="s">
        <v>1169</v>
      </c>
      <c r="Y1" s="44" t="s">
        <v>1163</v>
      </c>
      <c r="Z1" s="44" t="s">
        <v>1171</v>
      </c>
    </row>
    <row r="2" spans="1:26" ht="17">
      <c r="A2" s="40">
        <v>449</v>
      </c>
      <c r="B2" s="40">
        <v>29</v>
      </c>
      <c r="C2" s="40">
        <f t="shared" ref="C2:C33" si="0">INDEX(J:J,MATCH(A2,H:H,0))</f>
        <v>4959.7586206896549</v>
      </c>
      <c r="D2" s="8">
        <v>6.2874545633164825E-3</v>
      </c>
      <c r="E2" s="43">
        <v>1</v>
      </c>
      <c r="F2" s="43">
        <f>STANDARDIZE(B2,AVERAGE(B$2:B$150),_xlfn.STDEV.S(B$2:B$150))</f>
        <v>1.551249280506535</v>
      </c>
      <c r="G2" s="41"/>
      <c r="H2" s="40">
        <v>449</v>
      </c>
      <c r="I2" s="40">
        <f t="shared" ref="I2:I33" si="1">INDEX(B:B,MATCH(H2,A:A,0))</f>
        <v>29</v>
      </c>
      <c r="J2" s="7">
        <v>4959.7586206896549</v>
      </c>
      <c r="K2" s="8">
        <v>6.2874545633164825E-3</v>
      </c>
      <c r="L2" s="43">
        <v>1</v>
      </c>
      <c r="M2" s="43"/>
      <c r="N2" s="40">
        <v>449</v>
      </c>
      <c r="O2" s="40">
        <v>29</v>
      </c>
      <c r="P2" s="7">
        <v>4959.7586206896549</v>
      </c>
      <c r="Q2" s="8">
        <v>6.2874545633164825E-3</v>
      </c>
      <c r="R2" s="43">
        <v>11</v>
      </c>
      <c r="S2" s="43">
        <v>1</v>
      </c>
      <c r="T2" s="43"/>
      <c r="U2" s="9">
        <v>1</v>
      </c>
      <c r="V2" s="47" t="s">
        <v>1165</v>
      </c>
      <c r="W2" s="48">
        <f>COUNTIF(E:E,U2)</f>
        <v>37</v>
      </c>
      <c r="X2" s="59">
        <f t="shared" ref="X2:Y5" si="2">AVERAGEIF($E:$E,$U2,B:B)</f>
        <v>16.72972972972973</v>
      </c>
      <c r="Y2" s="63">
        <f t="shared" si="2"/>
        <v>2521.3704667602192</v>
      </c>
      <c r="Z2" s="49">
        <f>W2/149</f>
        <v>0.24832214765100671</v>
      </c>
    </row>
    <row r="3" spans="1:26" ht="17">
      <c r="A3" s="40">
        <v>1464</v>
      </c>
      <c r="B3" s="40">
        <v>14</v>
      </c>
      <c r="C3" s="40">
        <f t="shared" si="0"/>
        <v>615.07142857142856</v>
      </c>
      <c r="D3" s="8">
        <v>1.9434982969344816E-2</v>
      </c>
      <c r="E3" s="43">
        <v>1</v>
      </c>
      <c r="F3" s="43">
        <f t="shared" ref="F3:F66" si="3">STANDARDIZE(B3,AVERAGE(B$2:B$150),_xlfn.STDEV.S(B$2:B$150))</f>
        <v>0.23298230638786363</v>
      </c>
      <c r="G3" s="41"/>
      <c r="H3" s="40">
        <v>3482</v>
      </c>
      <c r="I3" s="40">
        <f t="shared" si="1"/>
        <v>8</v>
      </c>
      <c r="J3" s="7">
        <v>4946</v>
      </c>
      <c r="K3" s="8">
        <v>1.6089108910891041E-2</v>
      </c>
      <c r="L3" s="43">
        <v>1</v>
      </c>
      <c r="M3" s="43"/>
      <c r="N3" s="40">
        <v>92</v>
      </c>
      <c r="O3" s="40">
        <v>10</v>
      </c>
      <c r="P3" s="7">
        <v>5025.2</v>
      </c>
      <c r="Q3" s="8">
        <v>2.6239067055393583E-2</v>
      </c>
      <c r="R3" s="43">
        <v>11</v>
      </c>
      <c r="S3" s="43">
        <v>1</v>
      </c>
      <c r="T3" s="43"/>
      <c r="U3" s="9">
        <v>2</v>
      </c>
      <c r="V3" s="50" t="s">
        <v>1166</v>
      </c>
      <c r="W3" s="51">
        <f>COUNTIF(E:E,U3)</f>
        <v>41</v>
      </c>
      <c r="X3" s="60">
        <f t="shared" si="2"/>
        <v>5.6341463414634143</v>
      </c>
      <c r="Y3" s="64">
        <f t="shared" si="2"/>
        <v>2407.0578687572593</v>
      </c>
      <c r="Z3" s="52">
        <f t="shared" ref="Z3:Z5" si="4">W3/149</f>
        <v>0.27516778523489932</v>
      </c>
    </row>
    <row r="4" spans="1:26" ht="17">
      <c r="A4" s="40">
        <v>92</v>
      </c>
      <c r="B4" s="40">
        <v>10</v>
      </c>
      <c r="C4" s="40">
        <f t="shared" si="0"/>
        <v>5025.2</v>
      </c>
      <c r="D4" s="8">
        <v>2.6239067055393583E-2</v>
      </c>
      <c r="E4" s="43">
        <v>1</v>
      </c>
      <c r="F4" s="43">
        <f t="shared" si="3"/>
        <v>-0.11855555337711542</v>
      </c>
      <c r="G4" s="41"/>
      <c r="H4" s="40">
        <v>92</v>
      </c>
      <c r="I4" s="40">
        <f t="shared" si="1"/>
        <v>10</v>
      </c>
      <c r="J4" s="7">
        <v>5025.2</v>
      </c>
      <c r="K4" s="8">
        <v>2.6239067055393583E-2</v>
      </c>
      <c r="L4" s="43">
        <v>1</v>
      </c>
      <c r="M4" s="43"/>
      <c r="N4" s="40">
        <v>1335</v>
      </c>
      <c r="O4" s="40">
        <v>21</v>
      </c>
      <c r="P4" s="7">
        <v>3792.1904761904761</v>
      </c>
      <c r="Q4" s="8">
        <v>3.5170603674540807E-2</v>
      </c>
      <c r="R4" s="43">
        <v>11</v>
      </c>
      <c r="S4" s="43">
        <v>1</v>
      </c>
      <c r="T4" s="43"/>
      <c r="U4" s="9">
        <v>3</v>
      </c>
      <c r="V4" s="56" t="s">
        <v>1167</v>
      </c>
      <c r="W4" s="57">
        <f>COUNTIF(E:E,U4)</f>
        <v>42</v>
      </c>
      <c r="X4" s="61">
        <f t="shared" si="2"/>
        <v>5.2619047619047619</v>
      </c>
      <c r="Y4" s="65">
        <f t="shared" si="2"/>
        <v>2769.363199168557</v>
      </c>
      <c r="Z4" s="58">
        <f t="shared" si="4"/>
        <v>0.28187919463087246</v>
      </c>
    </row>
    <row r="5" spans="1:26" ht="17">
      <c r="A5" s="40">
        <v>1335</v>
      </c>
      <c r="B5" s="40">
        <v>21</v>
      </c>
      <c r="C5" s="40">
        <f t="shared" si="0"/>
        <v>3792.1904761904761</v>
      </c>
      <c r="D5" s="8">
        <v>3.5170603674540807E-2</v>
      </c>
      <c r="E5" s="43">
        <v>1</v>
      </c>
      <c r="F5" s="43">
        <f t="shared" si="3"/>
        <v>0.84817356097657703</v>
      </c>
      <c r="G5" s="41"/>
      <c r="H5" s="40">
        <v>1335</v>
      </c>
      <c r="I5" s="40">
        <f t="shared" si="1"/>
        <v>21</v>
      </c>
      <c r="J5" s="7">
        <v>3792.1904761904761</v>
      </c>
      <c r="K5" s="8">
        <v>3.5170603674540807E-2</v>
      </c>
      <c r="L5" s="43">
        <v>1</v>
      </c>
      <c r="M5" s="43"/>
      <c r="N5" s="40">
        <v>450</v>
      </c>
      <c r="O5" s="40">
        <v>25</v>
      </c>
      <c r="P5" s="7">
        <v>8376.68</v>
      </c>
      <c r="Q5" s="8">
        <v>4.2485875706214586E-2</v>
      </c>
      <c r="R5" s="43">
        <v>11</v>
      </c>
      <c r="S5" s="43">
        <v>1</v>
      </c>
      <c r="T5" s="43"/>
      <c r="U5" s="9">
        <v>4</v>
      </c>
      <c r="V5" s="53" t="s">
        <v>1168</v>
      </c>
      <c r="W5" s="54">
        <f>COUNTIF(E:E,U5)</f>
        <v>29</v>
      </c>
      <c r="X5" s="62">
        <f t="shared" si="2"/>
        <v>21.379310344827587</v>
      </c>
      <c r="Y5" s="66">
        <f t="shared" si="2"/>
        <v>2424.5393905032543</v>
      </c>
      <c r="Z5" s="55">
        <f t="shared" si="4"/>
        <v>0.19463087248322147</v>
      </c>
    </row>
    <row r="6" spans="1:26">
      <c r="A6" s="40">
        <v>1677</v>
      </c>
      <c r="B6" s="40">
        <v>19</v>
      </c>
      <c r="C6" s="40">
        <f t="shared" si="0"/>
        <v>925.68421052631584</v>
      </c>
      <c r="D6" s="8">
        <v>3.7774616721985253E-2</v>
      </c>
      <c r="E6" s="43">
        <v>1</v>
      </c>
      <c r="F6" s="43">
        <f t="shared" si="3"/>
        <v>0.67240463109408743</v>
      </c>
      <c r="G6" s="41"/>
      <c r="H6" s="40">
        <v>450</v>
      </c>
      <c r="I6" s="40">
        <f t="shared" si="1"/>
        <v>25</v>
      </c>
      <c r="J6" s="7">
        <v>8376.68</v>
      </c>
      <c r="K6" s="8">
        <v>4.2485875706214586E-2</v>
      </c>
      <c r="L6" s="43">
        <v>1</v>
      </c>
      <c r="M6" s="43"/>
      <c r="N6" s="40">
        <v>1117</v>
      </c>
      <c r="O6" s="40">
        <v>11</v>
      </c>
      <c r="P6" s="7">
        <v>2126.3636363636365</v>
      </c>
      <c r="Q6" s="8">
        <v>7.1109871723368717E-2</v>
      </c>
      <c r="R6" s="43">
        <v>11</v>
      </c>
      <c r="S6" s="43">
        <v>1</v>
      </c>
      <c r="T6" s="43"/>
    </row>
    <row r="7" spans="1:26" ht="17">
      <c r="A7" s="40">
        <v>450</v>
      </c>
      <c r="B7" s="40">
        <v>25</v>
      </c>
      <c r="C7" s="40">
        <f t="shared" si="0"/>
        <v>8376.68</v>
      </c>
      <c r="D7" s="8">
        <v>4.2485875706214586E-2</v>
      </c>
      <c r="E7" s="43">
        <v>1</v>
      </c>
      <c r="F7" s="43">
        <f t="shared" si="3"/>
        <v>1.199711420741556</v>
      </c>
      <c r="G7" s="41"/>
      <c r="H7" s="40">
        <v>646</v>
      </c>
      <c r="I7" s="40">
        <f t="shared" si="1"/>
        <v>3</v>
      </c>
      <c r="J7" s="7">
        <v>2445.3333333333335</v>
      </c>
      <c r="K7" s="8">
        <v>6.1173533083645586E-2</v>
      </c>
      <c r="L7" s="43">
        <v>1</v>
      </c>
      <c r="M7" s="43"/>
      <c r="N7" s="40">
        <v>3127</v>
      </c>
      <c r="O7" s="40">
        <v>13</v>
      </c>
      <c r="P7" s="7">
        <v>4211</v>
      </c>
      <c r="Q7" s="8">
        <v>9.7666378565254924E-2</v>
      </c>
      <c r="R7" s="43">
        <v>11</v>
      </c>
      <c r="S7" s="43">
        <v>1</v>
      </c>
      <c r="T7" s="43"/>
      <c r="U7" s="40"/>
      <c r="V7" s="46" t="s">
        <v>1164</v>
      </c>
      <c r="W7" s="45" t="s">
        <v>1170</v>
      </c>
      <c r="X7" s="44" t="s">
        <v>1169</v>
      </c>
      <c r="Y7" s="44" t="s">
        <v>1163</v>
      </c>
      <c r="Z7" s="44" t="s">
        <v>1171</v>
      </c>
    </row>
    <row r="8" spans="1:26" ht="17">
      <c r="A8" s="40">
        <v>62</v>
      </c>
      <c r="B8" s="40">
        <v>14</v>
      </c>
      <c r="C8" s="40">
        <f t="shared" si="0"/>
        <v>596.85714285714289</v>
      </c>
      <c r="D8" s="8">
        <v>4.4369279745324348E-2</v>
      </c>
      <c r="E8" s="43">
        <v>1</v>
      </c>
      <c r="F8" s="43">
        <f t="shared" si="3"/>
        <v>0.23298230638786363</v>
      </c>
      <c r="G8" s="41"/>
      <c r="H8" s="40">
        <v>1117</v>
      </c>
      <c r="I8" s="40">
        <f t="shared" si="1"/>
        <v>11</v>
      </c>
      <c r="J8" s="7">
        <v>2126.3636363636365</v>
      </c>
      <c r="K8" s="8">
        <v>7.1109871723368717E-2</v>
      </c>
      <c r="L8" s="43">
        <v>1</v>
      </c>
      <c r="M8" s="43"/>
      <c r="N8" s="40">
        <v>1726</v>
      </c>
      <c r="O8" s="40">
        <v>11</v>
      </c>
      <c r="P8" s="7">
        <v>2803.5454545454545</v>
      </c>
      <c r="Q8" s="8">
        <v>0.14026428912593533</v>
      </c>
      <c r="R8" s="43">
        <v>11</v>
      </c>
      <c r="S8" s="43">
        <v>1</v>
      </c>
      <c r="T8" s="43"/>
      <c r="U8" s="9">
        <v>1</v>
      </c>
      <c r="V8" s="47" t="s">
        <v>1172</v>
      </c>
      <c r="W8" s="48">
        <f>COUNTIF(L:L,U8)</f>
        <v>33</v>
      </c>
      <c r="X8" s="59">
        <f>AVERAGEIF($L:$L,$U8,I:I)</f>
        <v>12.515151515151516</v>
      </c>
      <c r="Y8" s="63">
        <f>AVERAGEIF($L:$L,$U8,J:J)</f>
        <v>4329.2940093970019</v>
      </c>
      <c r="Z8" s="49">
        <f>W8/149</f>
        <v>0.22147651006711411</v>
      </c>
    </row>
    <row r="9" spans="1:26" ht="17">
      <c r="A9" s="40">
        <v>139</v>
      </c>
      <c r="B9" s="40">
        <v>15</v>
      </c>
      <c r="C9" s="40">
        <f t="shared" si="0"/>
        <v>1176.9333333333334</v>
      </c>
      <c r="D9" s="8">
        <v>5.0356778797145819E-2</v>
      </c>
      <c r="E9" s="43">
        <v>1</v>
      </c>
      <c r="F9" s="43">
        <f t="shared" si="3"/>
        <v>0.3208667713291084</v>
      </c>
      <c r="G9" s="41"/>
      <c r="H9" s="40">
        <v>5468</v>
      </c>
      <c r="I9" s="40">
        <f t="shared" si="1"/>
        <v>4</v>
      </c>
      <c r="J9" s="7">
        <v>2831.75</v>
      </c>
      <c r="K9" s="8">
        <v>7.1428571428571425E-2</v>
      </c>
      <c r="L9" s="43">
        <v>1</v>
      </c>
      <c r="M9" s="43"/>
      <c r="N9" s="40">
        <v>4780</v>
      </c>
      <c r="O9" s="40">
        <v>12</v>
      </c>
      <c r="P9" s="7">
        <v>2426.3333333333335</v>
      </c>
      <c r="Q9" s="8">
        <v>0.14770459081836326</v>
      </c>
      <c r="R9" s="43">
        <v>11</v>
      </c>
      <c r="S9" s="43">
        <v>1</v>
      </c>
      <c r="T9" s="43"/>
      <c r="U9" s="9">
        <v>2</v>
      </c>
      <c r="V9" s="50" t="s">
        <v>1173</v>
      </c>
      <c r="W9" s="51">
        <f t="shared" ref="W9:W11" si="5">COUNTIF(L:L,U9)</f>
        <v>45</v>
      </c>
      <c r="X9" s="60">
        <f t="shared" ref="X9:X11" si="6">AVERAGEIF($L:$L,$U9,I:I)</f>
        <v>9.7111111111111104</v>
      </c>
      <c r="Y9" s="64">
        <f t="shared" ref="Y9:Y11" si="7">AVERAGEIF($L:$L,$U9,J:J)</f>
        <v>1091.4083906461042</v>
      </c>
      <c r="Z9" s="52">
        <f t="shared" ref="Z9:Z11" si="8">W9/149</f>
        <v>0.30201342281879195</v>
      </c>
    </row>
    <row r="10" spans="1:26" ht="17">
      <c r="A10" s="40">
        <v>542</v>
      </c>
      <c r="B10" s="40">
        <v>25</v>
      </c>
      <c r="C10" s="40">
        <f t="shared" si="0"/>
        <v>1959.64</v>
      </c>
      <c r="D10" s="8">
        <v>5.614678899082573E-2</v>
      </c>
      <c r="E10" s="43">
        <v>1</v>
      </c>
      <c r="F10" s="43">
        <f t="shared" si="3"/>
        <v>1.199711420741556</v>
      </c>
      <c r="G10" s="41"/>
      <c r="H10" s="40">
        <v>4126</v>
      </c>
      <c r="I10" s="40">
        <f t="shared" si="1"/>
        <v>7</v>
      </c>
      <c r="J10" s="7">
        <v>2610.8571428571427</v>
      </c>
      <c r="K10" s="8">
        <v>9.0640394088669918E-2</v>
      </c>
      <c r="L10" s="43">
        <v>1</v>
      </c>
      <c r="M10" s="43"/>
      <c r="N10" s="40">
        <v>2393</v>
      </c>
      <c r="O10" s="40">
        <v>11</v>
      </c>
      <c r="P10" s="7">
        <v>3129.818181818182</v>
      </c>
      <c r="Q10" s="8">
        <v>0.17748917748917756</v>
      </c>
      <c r="R10" s="43">
        <v>11</v>
      </c>
      <c r="S10" s="43">
        <v>1</v>
      </c>
      <c r="T10" s="43"/>
      <c r="U10" s="9">
        <v>3</v>
      </c>
      <c r="V10" s="56" t="s">
        <v>1174</v>
      </c>
      <c r="W10" s="57">
        <f t="shared" si="5"/>
        <v>35</v>
      </c>
      <c r="X10" s="61">
        <f t="shared" si="6"/>
        <v>11.171428571428571</v>
      </c>
      <c r="Y10" s="65">
        <f t="shared" si="7"/>
        <v>1166.4335126861106</v>
      </c>
      <c r="Z10" s="58">
        <f t="shared" si="8"/>
        <v>0.2348993288590604</v>
      </c>
    </row>
    <row r="11" spans="1:26" ht="17">
      <c r="A11" s="40">
        <v>3785</v>
      </c>
      <c r="B11" s="40">
        <v>10</v>
      </c>
      <c r="C11" s="40">
        <f t="shared" si="0"/>
        <v>1407.8</v>
      </c>
      <c r="D11" s="8">
        <v>6.2348178137651734E-2</v>
      </c>
      <c r="E11" s="43">
        <v>1</v>
      </c>
      <c r="F11" s="43">
        <f t="shared" si="3"/>
        <v>-0.11855555337711542</v>
      </c>
      <c r="G11" s="41"/>
      <c r="H11" s="40">
        <v>3127</v>
      </c>
      <c r="I11" s="40">
        <f t="shared" si="1"/>
        <v>13</v>
      </c>
      <c r="J11" s="7">
        <v>4211</v>
      </c>
      <c r="K11" s="8">
        <v>9.7666378565254924E-2</v>
      </c>
      <c r="L11" s="43">
        <v>1</v>
      </c>
      <c r="M11" s="43"/>
      <c r="N11" s="40">
        <v>87</v>
      </c>
      <c r="O11" s="40">
        <v>11</v>
      </c>
      <c r="P11" s="7">
        <v>2657.7272727272725</v>
      </c>
      <c r="Q11" s="8">
        <v>0.22642574816487865</v>
      </c>
      <c r="R11" s="43">
        <v>11</v>
      </c>
      <c r="S11" s="43">
        <v>1</v>
      </c>
      <c r="T11" s="43"/>
      <c r="U11" s="9">
        <v>4</v>
      </c>
      <c r="V11" s="53" t="s">
        <v>1172</v>
      </c>
      <c r="W11" s="54">
        <f t="shared" si="5"/>
        <v>36</v>
      </c>
      <c r="X11" s="62">
        <f t="shared" si="6"/>
        <v>12.5</v>
      </c>
      <c r="Y11" s="66">
        <f t="shared" si="7"/>
        <v>4049.9923262683296</v>
      </c>
      <c r="Z11" s="55">
        <f t="shared" si="8"/>
        <v>0.24161073825503357</v>
      </c>
    </row>
    <row r="12" spans="1:26">
      <c r="A12" s="40">
        <v>1117</v>
      </c>
      <c r="B12" s="40">
        <v>11</v>
      </c>
      <c r="C12" s="40">
        <f t="shared" si="0"/>
        <v>2126.3636363636365</v>
      </c>
      <c r="D12" s="8">
        <v>7.1109871723368717E-2</v>
      </c>
      <c r="E12" s="43">
        <v>1</v>
      </c>
      <c r="F12" s="43">
        <f t="shared" si="3"/>
        <v>-3.0671088435870651E-2</v>
      </c>
      <c r="G12" s="41"/>
      <c r="H12" s="40">
        <v>5649</v>
      </c>
      <c r="I12" s="40">
        <f t="shared" si="1"/>
        <v>3</v>
      </c>
      <c r="J12" s="7">
        <v>3160.6666666666665</v>
      </c>
      <c r="K12" s="8">
        <v>0.11784511784511789</v>
      </c>
      <c r="L12" s="43">
        <v>1</v>
      </c>
      <c r="M12" s="43"/>
      <c r="N12" s="40">
        <v>1446</v>
      </c>
      <c r="O12" s="40">
        <v>11</v>
      </c>
      <c r="P12" s="7">
        <v>3671.6363636363635</v>
      </c>
      <c r="Q12" s="8">
        <v>0.24246967425378219</v>
      </c>
      <c r="R12" s="43">
        <v>11</v>
      </c>
      <c r="S12" s="43">
        <v>1</v>
      </c>
      <c r="T12" s="43"/>
    </row>
    <row r="13" spans="1:26" ht="17">
      <c r="A13" s="40">
        <v>3127</v>
      </c>
      <c r="B13" s="40">
        <v>13</v>
      </c>
      <c r="C13" s="40">
        <f t="shared" si="0"/>
        <v>4211</v>
      </c>
      <c r="D13" s="8">
        <v>9.7666378565254924E-2</v>
      </c>
      <c r="E13" s="43">
        <v>1</v>
      </c>
      <c r="F13" s="43">
        <f t="shared" si="3"/>
        <v>0.14509784144661889</v>
      </c>
      <c r="G13" s="41"/>
      <c r="H13" s="40">
        <v>5455</v>
      </c>
      <c r="I13" s="40">
        <f t="shared" si="1"/>
        <v>3</v>
      </c>
      <c r="J13" s="7">
        <v>11730</v>
      </c>
      <c r="K13" s="8">
        <v>0.12866817155756208</v>
      </c>
      <c r="L13" s="43">
        <v>1</v>
      </c>
      <c r="M13" s="43"/>
      <c r="N13" s="40">
        <v>287</v>
      </c>
      <c r="O13" s="40">
        <v>11</v>
      </c>
      <c r="P13" s="7">
        <v>2059.181818181818</v>
      </c>
      <c r="Q13" s="8">
        <v>0.25529632609278624</v>
      </c>
      <c r="R13" s="43">
        <v>11</v>
      </c>
      <c r="S13" s="43">
        <v>1</v>
      </c>
      <c r="T13" s="43"/>
      <c r="V13" s="46" t="s">
        <v>1164</v>
      </c>
      <c r="W13" s="46" t="s">
        <v>1170</v>
      </c>
      <c r="X13" s="46" t="s">
        <v>1169</v>
      </c>
      <c r="Y13" s="46" t="s">
        <v>1163</v>
      </c>
      <c r="Z13" s="46" t="s">
        <v>1171</v>
      </c>
    </row>
    <row r="14" spans="1:26">
      <c r="A14" s="40">
        <v>2704</v>
      </c>
      <c r="B14" s="40">
        <v>10</v>
      </c>
      <c r="C14" s="40">
        <f t="shared" si="0"/>
        <v>989.2</v>
      </c>
      <c r="D14" s="8">
        <v>0.11045655375552277</v>
      </c>
      <c r="E14" s="43">
        <v>1</v>
      </c>
      <c r="F14" s="43">
        <f t="shared" si="3"/>
        <v>-0.11855555337711542</v>
      </c>
      <c r="G14" s="41"/>
      <c r="H14" s="40">
        <v>6000</v>
      </c>
      <c r="I14" s="40">
        <f t="shared" si="1"/>
        <v>6</v>
      </c>
      <c r="J14" s="7">
        <v>2158.3333333333335</v>
      </c>
      <c r="K14" s="8">
        <v>0.13636363636363646</v>
      </c>
      <c r="L14" s="43">
        <v>1</v>
      </c>
      <c r="M14" s="43"/>
      <c r="N14" s="40">
        <v>3596</v>
      </c>
      <c r="O14" s="40">
        <v>13</v>
      </c>
      <c r="P14" s="7">
        <v>6922.0769230769229</v>
      </c>
      <c r="Q14" s="8">
        <v>0.32393693263258472</v>
      </c>
      <c r="R14" s="43">
        <v>11</v>
      </c>
      <c r="S14" s="43">
        <v>1</v>
      </c>
      <c r="T14" s="43"/>
      <c r="U14" s="87">
        <v>11</v>
      </c>
      <c r="V14" s="67" t="s">
        <v>1175</v>
      </c>
      <c r="W14" s="71">
        <f>COUNTIF(R:R,U14)</f>
        <v>16</v>
      </c>
      <c r="X14" s="72">
        <f>AVERAGEIF($R:$R,$U14,O:O)</f>
        <v>20.0625</v>
      </c>
      <c r="Y14" s="79">
        <f>AVERAGEIF($R:$R,$U14,P:P)</f>
        <v>4158.1440431908368</v>
      </c>
      <c r="Z14" s="80">
        <f>W14/149</f>
        <v>0.10738255033557047</v>
      </c>
    </row>
    <row r="15" spans="1:26">
      <c r="A15" s="40">
        <v>198</v>
      </c>
      <c r="B15" s="40">
        <v>19</v>
      </c>
      <c r="C15" s="40">
        <f t="shared" si="0"/>
        <v>961.9473684210526</v>
      </c>
      <c r="D15" s="8">
        <v>0.11268446643350687</v>
      </c>
      <c r="E15" s="43">
        <v>1</v>
      </c>
      <c r="F15" s="43">
        <f t="shared" si="3"/>
        <v>0.67240463109408743</v>
      </c>
      <c r="G15" s="41"/>
      <c r="H15" s="40">
        <v>1726</v>
      </c>
      <c r="I15" s="40">
        <f t="shared" si="1"/>
        <v>11</v>
      </c>
      <c r="J15" s="7">
        <v>2803.5454545454545</v>
      </c>
      <c r="K15" s="8">
        <v>0.14026428912593533</v>
      </c>
      <c r="L15" s="43">
        <v>1</v>
      </c>
      <c r="M15" s="43"/>
      <c r="N15" s="40">
        <v>1672</v>
      </c>
      <c r="O15" s="40">
        <v>43</v>
      </c>
      <c r="P15" s="7">
        <v>4577.2558139534885</v>
      </c>
      <c r="Q15" s="8">
        <v>0.32803986710963456</v>
      </c>
      <c r="R15" s="43">
        <v>11</v>
      </c>
      <c r="S15" s="43">
        <v>1</v>
      </c>
      <c r="T15" s="43"/>
      <c r="U15" s="87">
        <v>12</v>
      </c>
      <c r="V15" s="68" t="s">
        <v>1176</v>
      </c>
      <c r="W15" s="73">
        <f t="shared" ref="W15:W21" si="9">COUNTIF(R:R,U15)</f>
        <v>21</v>
      </c>
      <c r="X15" s="74">
        <f t="shared" ref="X15:X21" si="10">AVERAGEIF($R:$R,$U15,O:O)</f>
        <v>14.19047619047619</v>
      </c>
      <c r="Y15" s="81">
        <f t="shared" ref="Y15:Y21" si="11">AVERAGEIF($R:$R,$U15,P:P)</f>
        <v>1274.3048847178425</v>
      </c>
      <c r="Z15" s="82">
        <f t="shared" ref="Z15:Z21" si="12">W15/149</f>
        <v>0.14093959731543623</v>
      </c>
    </row>
    <row r="16" spans="1:26">
      <c r="A16" s="40">
        <v>3567</v>
      </c>
      <c r="B16" s="40">
        <v>16</v>
      </c>
      <c r="C16" s="40">
        <f t="shared" si="0"/>
        <v>1877.1875</v>
      </c>
      <c r="D16" s="8">
        <v>0.11536885245901631</v>
      </c>
      <c r="E16" s="43">
        <v>1</v>
      </c>
      <c r="F16" s="43">
        <f t="shared" si="3"/>
        <v>0.40875123627035315</v>
      </c>
      <c r="G16" s="41"/>
      <c r="H16" s="40">
        <v>4780</v>
      </c>
      <c r="I16" s="40">
        <f t="shared" si="1"/>
        <v>12</v>
      </c>
      <c r="J16" s="7">
        <v>2426.3333333333335</v>
      </c>
      <c r="K16" s="8">
        <v>0.14770459081836326</v>
      </c>
      <c r="L16" s="43">
        <v>1</v>
      </c>
      <c r="M16" s="43"/>
      <c r="N16" s="40">
        <v>3059</v>
      </c>
      <c r="O16" s="40">
        <v>12</v>
      </c>
      <c r="P16" s="7">
        <v>3371.6666666666665</v>
      </c>
      <c r="Q16" s="8">
        <v>0.35785080855503393</v>
      </c>
      <c r="R16" s="43">
        <v>11</v>
      </c>
      <c r="S16" s="43">
        <v>1</v>
      </c>
      <c r="T16" s="43"/>
      <c r="U16" s="87">
        <v>21</v>
      </c>
      <c r="V16" s="68" t="s">
        <v>1177</v>
      </c>
      <c r="W16" s="73">
        <f t="shared" si="9"/>
        <v>17</v>
      </c>
      <c r="X16" s="74">
        <f t="shared" si="10"/>
        <v>5.4117647058823533</v>
      </c>
      <c r="Y16" s="81">
        <f t="shared" si="11"/>
        <v>4490.3763305322136</v>
      </c>
      <c r="Z16" s="82">
        <f t="shared" si="12"/>
        <v>0.11409395973154363</v>
      </c>
    </row>
    <row r="17" spans="1:26">
      <c r="A17" s="40">
        <v>1726</v>
      </c>
      <c r="B17" s="40">
        <v>11</v>
      </c>
      <c r="C17" s="40">
        <f t="shared" si="0"/>
        <v>2803.5454545454545</v>
      </c>
      <c r="D17" s="8">
        <v>0.14026428912593533</v>
      </c>
      <c r="E17" s="43">
        <v>1</v>
      </c>
      <c r="F17" s="43">
        <f t="shared" si="3"/>
        <v>-3.0671088435870651E-2</v>
      </c>
      <c r="G17" s="41"/>
      <c r="H17" s="40">
        <v>3675</v>
      </c>
      <c r="I17" s="40">
        <f t="shared" si="1"/>
        <v>7</v>
      </c>
      <c r="J17" s="7">
        <v>2608.1428571428573</v>
      </c>
      <c r="K17" s="8">
        <v>0.15230825154489297</v>
      </c>
      <c r="L17" s="43">
        <v>1</v>
      </c>
      <c r="M17" s="43"/>
      <c r="N17" s="40">
        <v>1686</v>
      </c>
      <c r="O17" s="40">
        <v>77</v>
      </c>
      <c r="P17" s="7">
        <v>6419.8701298701299</v>
      </c>
      <c r="Q17" s="8">
        <v>0.37547637547637547</v>
      </c>
      <c r="R17" s="43">
        <v>11</v>
      </c>
      <c r="S17" s="43">
        <v>1</v>
      </c>
      <c r="T17" s="43"/>
      <c r="U17" s="87">
        <v>22</v>
      </c>
      <c r="V17" s="69" t="s">
        <v>1178</v>
      </c>
      <c r="W17" s="75">
        <f t="shared" si="9"/>
        <v>24</v>
      </c>
      <c r="X17" s="76">
        <f t="shared" si="10"/>
        <v>5.791666666666667</v>
      </c>
      <c r="Y17" s="83">
        <f t="shared" si="11"/>
        <v>931.37395833333323</v>
      </c>
      <c r="Z17" s="84">
        <f t="shared" si="12"/>
        <v>0.16107382550335569</v>
      </c>
    </row>
    <row r="18" spans="1:26">
      <c r="A18" s="40">
        <v>1286</v>
      </c>
      <c r="B18" s="40">
        <v>12</v>
      </c>
      <c r="C18" s="40">
        <f t="shared" si="0"/>
        <v>1294.1666666666667</v>
      </c>
      <c r="D18" s="8">
        <v>0.14395099540581943</v>
      </c>
      <c r="E18" s="43">
        <v>1</v>
      </c>
      <c r="F18" s="43">
        <f t="shared" si="3"/>
        <v>5.7213376505374114E-2</v>
      </c>
      <c r="G18" s="41"/>
      <c r="H18" s="40">
        <v>3868</v>
      </c>
      <c r="I18" s="40">
        <f t="shared" si="1"/>
        <v>7</v>
      </c>
      <c r="J18" s="7">
        <v>7660.7142857142853</v>
      </c>
      <c r="K18" s="8">
        <v>0.16425896201177101</v>
      </c>
      <c r="L18" s="43">
        <v>1</v>
      </c>
      <c r="M18" s="43"/>
      <c r="N18" s="40">
        <v>1464</v>
      </c>
      <c r="O18" s="40">
        <v>14</v>
      </c>
      <c r="P18" s="7">
        <v>615.07142857142856</v>
      </c>
      <c r="Q18" s="8">
        <v>1.9434982969344816E-2</v>
      </c>
      <c r="R18" s="43">
        <v>12</v>
      </c>
      <c r="S18" s="43">
        <v>2</v>
      </c>
      <c r="T18" s="43"/>
      <c r="U18" s="87">
        <v>44</v>
      </c>
      <c r="V18" s="68" t="s">
        <v>1179</v>
      </c>
      <c r="W18" s="73">
        <f t="shared" si="9"/>
        <v>17</v>
      </c>
      <c r="X18" s="74">
        <f t="shared" si="10"/>
        <v>20.529411764705884</v>
      </c>
      <c r="Y18" s="81">
        <f t="shared" si="11"/>
        <v>3315.8104537596355</v>
      </c>
      <c r="Z18" s="82">
        <f t="shared" si="12"/>
        <v>0.11409395973154363</v>
      </c>
    </row>
    <row r="19" spans="1:26">
      <c r="A19" s="40">
        <v>742</v>
      </c>
      <c r="B19" s="40">
        <v>11</v>
      </c>
      <c r="C19" s="40">
        <f t="shared" si="0"/>
        <v>730.81818181818187</v>
      </c>
      <c r="D19" s="8">
        <v>0.14719232265594598</v>
      </c>
      <c r="E19" s="43">
        <v>1</v>
      </c>
      <c r="F19" s="43">
        <f t="shared" si="3"/>
        <v>-3.0671088435870651E-2</v>
      </c>
      <c r="G19" s="41"/>
      <c r="H19" s="40">
        <v>2393</v>
      </c>
      <c r="I19" s="40">
        <f t="shared" si="1"/>
        <v>11</v>
      </c>
      <c r="J19" s="7">
        <v>3129.818181818182</v>
      </c>
      <c r="K19" s="8">
        <v>0.17748917748917756</v>
      </c>
      <c r="L19" s="43">
        <v>1</v>
      </c>
      <c r="M19" s="43"/>
      <c r="N19" s="40">
        <v>1677</v>
      </c>
      <c r="O19" s="40">
        <v>19</v>
      </c>
      <c r="P19" s="7">
        <v>925.68421052631584</v>
      </c>
      <c r="Q19" s="8">
        <v>3.7774616721985253E-2</v>
      </c>
      <c r="R19" s="43">
        <v>12</v>
      </c>
      <c r="S19" s="43">
        <v>2</v>
      </c>
      <c r="T19" s="43"/>
      <c r="U19" s="87">
        <v>43</v>
      </c>
      <c r="V19" s="69" t="s">
        <v>1182</v>
      </c>
      <c r="W19" s="75">
        <f t="shared" si="9"/>
        <v>12</v>
      </c>
      <c r="X19" s="76">
        <f t="shared" si="10"/>
        <v>22.583333333333332</v>
      </c>
      <c r="Y19" s="83">
        <f t="shared" si="11"/>
        <v>1161.9053842233782</v>
      </c>
      <c r="Z19" s="84">
        <f t="shared" si="12"/>
        <v>8.0536912751677847E-2</v>
      </c>
    </row>
    <row r="20" spans="1:26">
      <c r="A20" s="40">
        <v>4780</v>
      </c>
      <c r="B20" s="40">
        <v>12</v>
      </c>
      <c r="C20" s="40">
        <f t="shared" si="0"/>
        <v>2426.3333333333335</v>
      </c>
      <c r="D20" s="8">
        <v>0.14770459081836326</v>
      </c>
      <c r="E20" s="43">
        <v>1</v>
      </c>
      <c r="F20" s="43">
        <f t="shared" si="3"/>
        <v>5.7213376505374114E-2</v>
      </c>
      <c r="G20" s="41"/>
      <c r="H20" s="40">
        <v>6828</v>
      </c>
      <c r="I20" s="40">
        <f t="shared" si="1"/>
        <v>3</v>
      </c>
      <c r="J20" s="7">
        <v>10812.333333333334</v>
      </c>
      <c r="K20" s="8">
        <v>0.20353982300884957</v>
      </c>
      <c r="L20" s="43">
        <v>1</v>
      </c>
      <c r="M20" s="43"/>
      <c r="N20" s="40">
        <v>62</v>
      </c>
      <c r="O20" s="40">
        <v>14</v>
      </c>
      <c r="P20" s="7">
        <v>596.85714285714289</v>
      </c>
      <c r="Q20" s="8">
        <v>4.4369279745324348E-2</v>
      </c>
      <c r="R20" s="43">
        <v>12</v>
      </c>
      <c r="S20" s="43">
        <v>2</v>
      </c>
      <c r="T20" s="43"/>
      <c r="U20" s="87">
        <v>34</v>
      </c>
      <c r="V20" s="69" t="s">
        <v>1181</v>
      </c>
      <c r="W20" s="75">
        <f t="shared" si="9"/>
        <v>19</v>
      </c>
      <c r="X20" s="76">
        <f t="shared" si="10"/>
        <v>5.3157894736842106</v>
      </c>
      <c r="Y20" s="83">
        <f t="shared" si="11"/>
        <v>4706.8918964076865</v>
      </c>
      <c r="Z20" s="84">
        <f t="shared" si="12"/>
        <v>0.12751677852348994</v>
      </c>
    </row>
    <row r="21" spans="1:26">
      <c r="A21" s="40">
        <v>1500</v>
      </c>
      <c r="B21" s="40">
        <v>17</v>
      </c>
      <c r="C21" s="40">
        <f t="shared" si="0"/>
        <v>1023.8823529411765</v>
      </c>
      <c r="D21" s="8">
        <v>0.16345893195988084</v>
      </c>
      <c r="E21" s="43">
        <v>1</v>
      </c>
      <c r="F21" s="43">
        <f t="shared" si="3"/>
        <v>0.49663570121159795</v>
      </c>
      <c r="G21" s="41"/>
      <c r="H21" s="40">
        <v>87</v>
      </c>
      <c r="I21" s="40">
        <f t="shared" si="1"/>
        <v>11</v>
      </c>
      <c r="J21" s="7">
        <v>2657.7272727272725</v>
      </c>
      <c r="K21" s="8">
        <v>0.22642574816487865</v>
      </c>
      <c r="L21" s="43">
        <v>1</v>
      </c>
      <c r="M21" s="43"/>
      <c r="N21" s="40">
        <v>139</v>
      </c>
      <c r="O21" s="40">
        <v>15</v>
      </c>
      <c r="P21" s="7">
        <v>1176.9333333333334</v>
      </c>
      <c r="Q21" s="8">
        <v>5.0356778797145819E-2</v>
      </c>
      <c r="R21" s="43">
        <v>12</v>
      </c>
      <c r="S21" s="43">
        <v>2</v>
      </c>
      <c r="T21" s="43"/>
      <c r="U21" s="87">
        <v>33</v>
      </c>
      <c r="V21" s="70" t="s">
        <v>1180</v>
      </c>
      <c r="W21" s="77">
        <f t="shared" si="9"/>
        <v>23</v>
      </c>
      <c r="X21" s="78">
        <f t="shared" si="10"/>
        <v>5.2173913043478262</v>
      </c>
      <c r="Y21" s="85">
        <f t="shared" si="11"/>
        <v>1168.7960144927536</v>
      </c>
      <c r="Z21" s="86">
        <f t="shared" si="12"/>
        <v>0.15436241610738255</v>
      </c>
    </row>
    <row r="22" spans="1:26">
      <c r="A22" s="40">
        <v>2393</v>
      </c>
      <c r="B22" s="40">
        <v>11</v>
      </c>
      <c r="C22" s="40">
        <f t="shared" si="0"/>
        <v>3129.818181818182</v>
      </c>
      <c r="D22" s="8">
        <v>0.17748917748917756</v>
      </c>
      <c r="E22" s="43">
        <v>1</v>
      </c>
      <c r="F22" s="43">
        <f t="shared" si="3"/>
        <v>-3.0671088435870651E-2</v>
      </c>
      <c r="G22" s="41"/>
      <c r="H22" s="40">
        <v>1446</v>
      </c>
      <c r="I22" s="40">
        <f t="shared" si="1"/>
        <v>11</v>
      </c>
      <c r="J22" s="7">
        <v>3671.6363636363635</v>
      </c>
      <c r="K22" s="8">
        <v>0.24246967425378219</v>
      </c>
      <c r="L22" s="43">
        <v>1</v>
      </c>
      <c r="M22" s="43"/>
      <c r="N22" s="40">
        <v>542</v>
      </c>
      <c r="O22" s="40">
        <v>25</v>
      </c>
      <c r="P22" s="7">
        <v>1959.64</v>
      </c>
      <c r="Q22" s="8">
        <v>5.614678899082573E-2</v>
      </c>
      <c r="R22" s="43">
        <v>12</v>
      </c>
      <c r="S22" s="43">
        <v>2</v>
      </c>
      <c r="T22" s="43"/>
    </row>
    <row r="23" spans="1:26">
      <c r="A23" s="40">
        <v>923</v>
      </c>
      <c r="B23" s="40">
        <v>13</v>
      </c>
      <c r="C23" s="40">
        <f t="shared" si="0"/>
        <v>1402</v>
      </c>
      <c r="D23" s="8">
        <v>0.18138370505234419</v>
      </c>
      <c r="E23" s="43">
        <v>1</v>
      </c>
      <c r="F23" s="43">
        <f t="shared" si="3"/>
        <v>0.14509784144661889</v>
      </c>
      <c r="G23" s="41"/>
      <c r="H23" s="40">
        <v>287</v>
      </c>
      <c r="I23" s="40">
        <f t="shared" si="1"/>
        <v>11</v>
      </c>
      <c r="J23" s="7">
        <v>2059.181818181818</v>
      </c>
      <c r="K23" s="8">
        <v>0.25529632609278624</v>
      </c>
      <c r="L23" s="43">
        <v>1</v>
      </c>
      <c r="M23" s="43"/>
      <c r="N23" s="40">
        <v>3785</v>
      </c>
      <c r="O23" s="40">
        <v>10</v>
      </c>
      <c r="P23" s="7">
        <v>1407.8</v>
      </c>
      <c r="Q23" s="8">
        <v>6.2348178137651734E-2</v>
      </c>
      <c r="R23" s="43">
        <v>12</v>
      </c>
      <c r="S23" s="43">
        <v>2</v>
      </c>
      <c r="T23" s="43"/>
    </row>
    <row r="24" spans="1:26">
      <c r="A24" s="40">
        <v>4981</v>
      </c>
      <c r="B24" s="40">
        <v>10</v>
      </c>
      <c r="C24" s="40">
        <f t="shared" si="0"/>
        <v>1885.7</v>
      </c>
      <c r="D24" s="8">
        <v>0.1910386965376781</v>
      </c>
      <c r="E24" s="43">
        <v>1</v>
      </c>
      <c r="F24" s="43">
        <f t="shared" si="3"/>
        <v>-0.11855555337711542</v>
      </c>
      <c r="G24" s="41"/>
      <c r="H24" s="40">
        <v>4749</v>
      </c>
      <c r="I24" s="40">
        <f t="shared" si="1"/>
        <v>9</v>
      </c>
      <c r="J24" s="7">
        <v>3898.3333333333335</v>
      </c>
      <c r="K24" s="8">
        <v>0.26135265700483096</v>
      </c>
      <c r="L24" s="43">
        <v>1</v>
      </c>
      <c r="M24" s="43"/>
      <c r="N24" s="40">
        <v>2704</v>
      </c>
      <c r="O24" s="40">
        <v>10</v>
      </c>
      <c r="P24" s="7">
        <v>989.2</v>
      </c>
      <c r="Q24" s="8">
        <v>0.11045655375552277</v>
      </c>
      <c r="R24" s="43">
        <v>12</v>
      </c>
      <c r="S24" s="43">
        <v>2</v>
      </c>
      <c r="T24" s="43"/>
    </row>
    <row r="25" spans="1:26">
      <c r="A25" s="40">
        <v>3212</v>
      </c>
      <c r="B25" s="40">
        <v>24</v>
      </c>
      <c r="C25" s="40">
        <f t="shared" si="0"/>
        <v>1592.7083333333333</v>
      </c>
      <c r="D25" s="8">
        <v>0.20852593733949665</v>
      </c>
      <c r="E25" s="43">
        <v>1</v>
      </c>
      <c r="F25" s="43">
        <f t="shared" si="3"/>
        <v>1.1118269558003113</v>
      </c>
      <c r="G25" s="41"/>
      <c r="H25" s="40">
        <v>4389</v>
      </c>
      <c r="I25" s="40">
        <f t="shared" si="1"/>
        <v>3</v>
      </c>
      <c r="J25" s="7">
        <v>2078.3333333333335</v>
      </c>
      <c r="K25" s="8">
        <v>0.26877715704531352</v>
      </c>
      <c r="L25" s="43">
        <v>1</v>
      </c>
      <c r="M25" s="43"/>
      <c r="N25" s="40">
        <v>198</v>
      </c>
      <c r="O25" s="40">
        <v>19</v>
      </c>
      <c r="P25" s="7">
        <v>961.9473684210526</v>
      </c>
      <c r="Q25" s="8">
        <v>0.11268446643350687</v>
      </c>
      <c r="R25" s="43">
        <v>12</v>
      </c>
      <c r="S25" s="43">
        <v>2</v>
      </c>
      <c r="T25" s="43"/>
    </row>
    <row r="26" spans="1:26">
      <c r="A26" s="40">
        <v>87</v>
      </c>
      <c r="B26" s="40">
        <v>11</v>
      </c>
      <c r="C26" s="40">
        <f t="shared" si="0"/>
        <v>2657.7272727272725</v>
      </c>
      <c r="D26" s="8">
        <v>0.22642574816487865</v>
      </c>
      <c r="E26" s="43">
        <v>1</v>
      </c>
      <c r="F26" s="43">
        <f t="shared" si="3"/>
        <v>-3.0671088435870651E-2</v>
      </c>
      <c r="G26" s="41"/>
      <c r="H26" s="40">
        <v>3292</v>
      </c>
      <c r="I26" s="40">
        <f t="shared" si="1"/>
        <v>8</v>
      </c>
      <c r="J26" s="7">
        <v>3590</v>
      </c>
      <c r="K26" s="8">
        <v>0.29375000000000001</v>
      </c>
      <c r="L26" s="43">
        <v>1</v>
      </c>
      <c r="M26" s="43"/>
      <c r="N26" s="40">
        <v>3567</v>
      </c>
      <c r="O26" s="40">
        <v>16</v>
      </c>
      <c r="P26" s="7">
        <v>1877.1875</v>
      </c>
      <c r="Q26" s="8">
        <v>0.11536885245901631</v>
      </c>
      <c r="R26" s="43">
        <v>12</v>
      </c>
      <c r="S26" s="43">
        <v>2</v>
      </c>
      <c r="T26" s="43"/>
    </row>
    <row r="27" spans="1:26">
      <c r="A27" s="40">
        <v>4842</v>
      </c>
      <c r="B27" s="40">
        <v>10</v>
      </c>
      <c r="C27" s="40">
        <f t="shared" si="0"/>
        <v>1579.3</v>
      </c>
      <c r="D27" s="8">
        <v>0.24105691056910569</v>
      </c>
      <c r="E27" s="43">
        <v>1</v>
      </c>
      <c r="F27" s="43">
        <f t="shared" si="3"/>
        <v>-0.11855555337711542</v>
      </c>
      <c r="G27" s="41"/>
      <c r="H27" s="40">
        <v>3596</v>
      </c>
      <c r="I27" s="40">
        <f t="shared" si="1"/>
        <v>13</v>
      </c>
      <c r="J27" s="7">
        <v>6922.0769230769229</v>
      </c>
      <c r="K27" s="8">
        <v>0.32393693263258472</v>
      </c>
      <c r="L27" s="43">
        <v>1</v>
      </c>
      <c r="M27" s="43"/>
      <c r="N27" s="40">
        <v>1286</v>
      </c>
      <c r="O27" s="40">
        <v>12</v>
      </c>
      <c r="P27" s="7">
        <v>1294.1666666666667</v>
      </c>
      <c r="Q27" s="8">
        <v>0.14395099540581943</v>
      </c>
      <c r="R27" s="43">
        <v>12</v>
      </c>
      <c r="S27" s="43">
        <v>2</v>
      </c>
      <c r="T27" s="43"/>
    </row>
    <row r="28" spans="1:26">
      <c r="A28" s="40">
        <v>1446</v>
      </c>
      <c r="B28" s="40">
        <v>11</v>
      </c>
      <c r="C28" s="40">
        <f t="shared" si="0"/>
        <v>3671.6363636363635</v>
      </c>
      <c r="D28" s="8">
        <v>0.24246967425378219</v>
      </c>
      <c r="E28" s="43">
        <v>1</v>
      </c>
      <c r="F28" s="43">
        <f t="shared" si="3"/>
        <v>-3.0671088435870651E-2</v>
      </c>
      <c r="G28" s="41"/>
      <c r="H28" s="40">
        <v>1672</v>
      </c>
      <c r="I28" s="40">
        <f t="shared" si="1"/>
        <v>43</v>
      </c>
      <c r="J28" s="7">
        <v>4577.2558139534885</v>
      </c>
      <c r="K28" s="8">
        <v>0.32803986710963456</v>
      </c>
      <c r="L28" s="43">
        <v>1</v>
      </c>
      <c r="M28" s="43"/>
      <c r="N28" s="40">
        <v>742</v>
      </c>
      <c r="O28" s="40">
        <v>11</v>
      </c>
      <c r="P28" s="7">
        <v>730.81818181818187</v>
      </c>
      <c r="Q28" s="8">
        <v>0.14719232265594598</v>
      </c>
      <c r="R28" s="43">
        <v>12</v>
      </c>
      <c r="S28" s="43">
        <v>2</v>
      </c>
      <c r="T28" s="43"/>
    </row>
    <row r="29" spans="1:26">
      <c r="A29" s="40">
        <v>287</v>
      </c>
      <c r="B29" s="40">
        <v>11</v>
      </c>
      <c r="C29" s="40">
        <f t="shared" si="0"/>
        <v>2059.181818181818</v>
      </c>
      <c r="D29" s="8">
        <v>0.25529632609278624</v>
      </c>
      <c r="E29" s="43">
        <v>1</v>
      </c>
      <c r="F29" s="43">
        <f t="shared" si="3"/>
        <v>-3.0671088435870651E-2</v>
      </c>
      <c r="G29" s="41"/>
      <c r="H29" s="40">
        <v>1729</v>
      </c>
      <c r="I29" s="40">
        <f t="shared" si="1"/>
        <v>3</v>
      </c>
      <c r="J29" s="7">
        <v>6416.666666666667</v>
      </c>
      <c r="K29" s="8">
        <v>0.32905067808708072</v>
      </c>
      <c r="L29" s="43">
        <v>1</v>
      </c>
      <c r="M29" s="43"/>
      <c r="N29" s="40">
        <v>1500</v>
      </c>
      <c r="O29" s="40">
        <v>17</v>
      </c>
      <c r="P29" s="7">
        <v>1023.8823529411765</v>
      </c>
      <c r="Q29" s="8">
        <v>0.16345893195988084</v>
      </c>
      <c r="R29" s="43">
        <v>12</v>
      </c>
      <c r="S29" s="43">
        <v>2</v>
      </c>
      <c r="T29" s="43"/>
    </row>
    <row r="30" spans="1:26">
      <c r="A30" s="40">
        <v>4011</v>
      </c>
      <c r="B30" s="40">
        <v>10</v>
      </c>
      <c r="C30" s="40">
        <f t="shared" si="0"/>
        <v>1578</v>
      </c>
      <c r="D30" s="8">
        <v>0.27086956521739125</v>
      </c>
      <c r="E30" s="43">
        <v>1</v>
      </c>
      <c r="F30" s="43">
        <f t="shared" si="3"/>
        <v>-0.11855555337711542</v>
      </c>
      <c r="G30" s="41"/>
      <c r="H30" s="40">
        <v>3438</v>
      </c>
      <c r="I30" s="40">
        <f t="shared" si="1"/>
        <v>7</v>
      </c>
      <c r="J30" s="7">
        <v>2204</v>
      </c>
      <c r="K30" s="8">
        <v>0.34169096209912542</v>
      </c>
      <c r="L30" s="43">
        <v>1</v>
      </c>
      <c r="M30" s="43"/>
      <c r="N30" s="40">
        <v>923</v>
      </c>
      <c r="O30" s="40">
        <v>13</v>
      </c>
      <c r="P30" s="7">
        <v>1402</v>
      </c>
      <c r="Q30" s="8">
        <v>0.18138370505234419</v>
      </c>
      <c r="R30" s="43">
        <v>12</v>
      </c>
      <c r="S30" s="43">
        <v>2</v>
      </c>
      <c r="T30" s="43"/>
    </row>
    <row r="31" spans="1:26">
      <c r="A31" s="40">
        <v>4163</v>
      </c>
      <c r="B31" s="40">
        <v>11</v>
      </c>
      <c r="C31" s="40">
        <f t="shared" si="0"/>
        <v>1473.090909090909</v>
      </c>
      <c r="D31" s="8">
        <v>0.31663574520717391</v>
      </c>
      <c r="E31" s="43">
        <v>1</v>
      </c>
      <c r="F31" s="43">
        <f t="shared" si="3"/>
        <v>-3.0671088435870651E-2</v>
      </c>
      <c r="G31" s="41"/>
      <c r="H31" s="40">
        <v>3059</v>
      </c>
      <c r="I31" s="40">
        <f t="shared" si="1"/>
        <v>12</v>
      </c>
      <c r="J31" s="7">
        <v>3371.6666666666665</v>
      </c>
      <c r="K31" s="8">
        <v>0.35785080855503393</v>
      </c>
      <c r="L31" s="43">
        <v>1</v>
      </c>
      <c r="M31" s="43"/>
      <c r="N31" s="40">
        <v>4981</v>
      </c>
      <c r="O31" s="40">
        <v>10</v>
      </c>
      <c r="P31" s="7">
        <v>1885.7</v>
      </c>
      <c r="Q31" s="8">
        <v>0.1910386965376781</v>
      </c>
      <c r="R31" s="43">
        <v>12</v>
      </c>
      <c r="S31" s="43">
        <v>2</v>
      </c>
      <c r="T31" s="43"/>
    </row>
    <row r="32" spans="1:26">
      <c r="A32" s="40">
        <v>3596</v>
      </c>
      <c r="B32" s="40">
        <v>13</v>
      </c>
      <c r="C32" s="40">
        <f t="shared" si="0"/>
        <v>6922.0769230769229</v>
      </c>
      <c r="D32" s="8">
        <v>0.32393693263258472</v>
      </c>
      <c r="E32" s="43">
        <v>1</v>
      </c>
      <c r="F32" s="43">
        <f t="shared" si="3"/>
        <v>0.14509784144661889</v>
      </c>
      <c r="G32" s="41"/>
      <c r="H32" s="40">
        <v>1686</v>
      </c>
      <c r="I32" s="40">
        <f t="shared" si="1"/>
        <v>77</v>
      </c>
      <c r="J32" s="7">
        <v>6419.8701298701299</v>
      </c>
      <c r="K32" s="8">
        <v>0.37547637547637547</v>
      </c>
      <c r="L32" s="43">
        <v>1</v>
      </c>
      <c r="M32" s="43"/>
      <c r="N32" s="40">
        <v>3212</v>
      </c>
      <c r="O32" s="40">
        <v>24</v>
      </c>
      <c r="P32" s="7">
        <v>1592.7083333333333</v>
      </c>
      <c r="Q32" s="8">
        <v>0.20852593733949665</v>
      </c>
      <c r="R32" s="43">
        <v>12</v>
      </c>
      <c r="S32" s="43">
        <v>2</v>
      </c>
      <c r="T32" s="43"/>
    </row>
    <row r="33" spans="1:20">
      <c r="A33" s="40">
        <v>1672</v>
      </c>
      <c r="B33" s="40">
        <v>43</v>
      </c>
      <c r="C33" s="40">
        <f t="shared" si="0"/>
        <v>4577.2558139534885</v>
      </c>
      <c r="D33" s="8">
        <v>0.32803986710963456</v>
      </c>
      <c r="E33" s="43">
        <v>1</v>
      </c>
      <c r="F33" s="43">
        <f t="shared" si="3"/>
        <v>2.7816317896839617</v>
      </c>
      <c r="G33" s="41"/>
      <c r="H33" s="40">
        <v>338</v>
      </c>
      <c r="I33" s="40">
        <f t="shared" si="1"/>
        <v>6</v>
      </c>
      <c r="J33" s="7">
        <v>4075.3333333333335</v>
      </c>
      <c r="K33" s="8">
        <v>0.37645448323066405</v>
      </c>
      <c r="L33" s="43">
        <v>1</v>
      </c>
      <c r="M33" s="43"/>
      <c r="N33" s="40">
        <v>4842</v>
      </c>
      <c r="O33" s="40">
        <v>10</v>
      </c>
      <c r="P33" s="7">
        <v>1579.3</v>
      </c>
      <c r="Q33" s="8">
        <v>0.24105691056910569</v>
      </c>
      <c r="R33" s="43">
        <v>12</v>
      </c>
      <c r="S33" s="43">
        <v>2</v>
      </c>
      <c r="T33" s="43"/>
    </row>
    <row r="34" spans="1:20">
      <c r="A34" s="40">
        <v>5781</v>
      </c>
      <c r="B34" s="40">
        <v>11</v>
      </c>
      <c r="C34" s="40">
        <f t="shared" ref="C34:C65" si="13">INDEX(J:J,MATCH(A34,H:H,0))</f>
        <v>713.18181818181813</v>
      </c>
      <c r="D34" s="8">
        <v>0.33553719008264471</v>
      </c>
      <c r="E34" s="43">
        <v>1</v>
      </c>
      <c r="F34" s="43">
        <f t="shared" si="3"/>
        <v>-3.0671088435870651E-2</v>
      </c>
      <c r="G34" s="41"/>
      <c r="H34" s="40">
        <v>3133</v>
      </c>
      <c r="I34" s="40">
        <f t="shared" ref="I34:I65" si="14">INDEX(B:B,MATCH(H34,A:A,0))</f>
        <v>5</v>
      </c>
      <c r="J34" s="7">
        <v>3109.6</v>
      </c>
      <c r="K34" s="8">
        <v>0.38714499252615847</v>
      </c>
      <c r="L34" s="43">
        <v>1</v>
      </c>
      <c r="M34" s="43"/>
      <c r="N34" s="40">
        <v>4011</v>
      </c>
      <c r="O34" s="40">
        <v>10</v>
      </c>
      <c r="P34" s="7">
        <v>1578</v>
      </c>
      <c r="Q34" s="8">
        <v>0.27086956521739125</v>
      </c>
      <c r="R34" s="43">
        <v>12</v>
      </c>
      <c r="S34" s="43">
        <v>2</v>
      </c>
      <c r="T34" s="43"/>
    </row>
    <row r="35" spans="1:20">
      <c r="A35" s="40">
        <v>3059</v>
      </c>
      <c r="B35" s="40">
        <v>12</v>
      </c>
      <c r="C35" s="40">
        <f t="shared" si="13"/>
        <v>3371.6666666666665</v>
      </c>
      <c r="D35" s="8">
        <v>0.35785080855503393</v>
      </c>
      <c r="E35" s="43">
        <v>1</v>
      </c>
      <c r="F35" s="43">
        <f t="shared" si="3"/>
        <v>5.7213376505374114E-2</v>
      </c>
      <c r="G35" s="41"/>
      <c r="H35" s="40">
        <v>1464</v>
      </c>
      <c r="I35" s="40">
        <f t="shared" si="14"/>
        <v>14</v>
      </c>
      <c r="J35" s="7">
        <v>615.07142857142856</v>
      </c>
      <c r="K35" s="8">
        <v>1.9434982969344816E-2</v>
      </c>
      <c r="L35" s="43">
        <v>2</v>
      </c>
      <c r="M35" s="43"/>
      <c r="N35" s="40">
        <v>4163</v>
      </c>
      <c r="O35" s="40">
        <v>11</v>
      </c>
      <c r="P35" s="7">
        <v>1473.090909090909</v>
      </c>
      <c r="Q35" s="8">
        <v>0.31663574520717391</v>
      </c>
      <c r="R35" s="43">
        <v>12</v>
      </c>
      <c r="S35" s="43">
        <v>2</v>
      </c>
      <c r="T35" s="43"/>
    </row>
    <row r="36" spans="1:20">
      <c r="A36" s="40">
        <v>2501</v>
      </c>
      <c r="B36" s="40">
        <v>12</v>
      </c>
      <c r="C36" s="40">
        <f t="shared" si="13"/>
        <v>1628.1666666666667</v>
      </c>
      <c r="D36" s="8">
        <v>0.37439613526570048</v>
      </c>
      <c r="E36" s="43">
        <v>1</v>
      </c>
      <c r="F36" s="43">
        <f t="shared" si="3"/>
        <v>5.7213376505374114E-2</v>
      </c>
      <c r="G36" s="41"/>
      <c r="H36" s="40">
        <v>1677</v>
      </c>
      <c r="I36" s="40">
        <f t="shared" si="14"/>
        <v>19</v>
      </c>
      <c r="J36" s="7">
        <v>925.68421052631584</v>
      </c>
      <c r="K36" s="8">
        <v>3.7774616721985253E-2</v>
      </c>
      <c r="L36" s="43">
        <v>2</v>
      </c>
      <c r="M36" s="43"/>
      <c r="N36" s="40">
        <v>5781</v>
      </c>
      <c r="O36" s="40">
        <v>11</v>
      </c>
      <c r="P36" s="7">
        <v>713.18181818181813</v>
      </c>
      <c r="Q36" s="8">
        <v>0.33553719008264471</v>
      </c>
      <c r="R36" s="43">
        <v>12</v>
      </c>
      <c r="S36" s="43">
        <v>2</v>
      </c>
      <c r="T36" s="43"/>
    </row>
    <row r="37" spans="1:20">
      <c r="A37" s="40">
        <v>1686</v>
      </c>
      <c r="B37" s="40">
        <v>77</v>
      </c>
      <c r="C37" s="40">
        <f t="shared" si="13"/>
        <v>6419.8701298701299</v>
      </c>
      <c r="D37" s="8">
        <v>0.37547637547637547</v>
      </c>
      <c r="E37" s="43">
        <v>1</v>
      </c>
      <c r="F37" s="43">
        <f t="shared" si="3"/>
        <v>5.7697035976862834</v>
      </c>
      <c r="G37" s="41"/>
      <c r="H37" s="40">
        <v>2713</v>
      </c>
      <c r="I37" s="40">
        <f t="shared" si="14"/>
        <v>5</v>
      </c>
      <c r="J37" s="7">
        <v>528</v>
      </c>
      <c r="K37" s="8">
        <v>4.3621399176954706E-2</v>
      </c>
      <c r="L37" s="43">
        <v>2</v>
      </c>
      <c r="M37" s="43"/>
      <c r="N37" s="40">
        <v>2501</v>
      </c>
      <c r="O37" s="40">
        <v>12</v>
      </c>
      <c r="P37" s="7">
        <v>1628.1666666666667</v>
      </c>
      <c r="Q37" s="8">
        <v>0.37439613526570048</v>
      </c>
      <c r="R37" s="43">
        <v>12</v>
      </c>
      <c r="S37" s="43">
        <v>2</v>
      </c>
      <c r="T37" s="43"/>
    </row>
    <row r="38" spans="1:20">
      <c r="A38" s="40">
        <v>3827</v>
      </c>
      <c r="B38" s="40">
        <v>15</v>
      </c>
      <c r="C38" s="40">
        <f t="shared" si="13"/>
        <v>1349.0666666666666</v>
      </c>
      <c r="D38" s="8">
        <v>0.42895377128953771</v>
      </c>
      <c r="E38" s="43">
        <v>1</v>
      </c>
      <c r="F38" s="43">
        <f t="shared" si="3"/>
        <v>0.3208667713291084</v>
      </c>
      <c r="G38" s="41"/>
      <c r="H38" s="40">
        <v>62</v>
      </c>
      <c r="I38" s="40">
        <f t="shared" si="14"/>
        <v>14</v>
      </c>
      <c r="J38" s="7">
        <v>596.85714285714289</v>
      </c>
      <c r="K38" s="8">
        <v>4.4369279745324348E-2</v>
      </c>
      <c r="L38" s="43">
        <v>2</v>
      </c>
      <c r="M38" s="43"/>
      <c r="N38" s="40">
        <v>3827</v>
      </c>
      <c r="O38" s="40">
        <v>15</v>
      </c>
      <c r="P38" s="7">
        <v>1349.0666666666666</v>
      </c>
      <c r="Q38" s="8">
        <v>0.42895377128953771</v>
      </c>
      <c r="R38" s="43">
        <v>12</v>
      </c>
      <c r="S38" s="43">
        <v>2</v>
      </c>
      <c r="T38" s="43"/>
    </row>
    <row r="39" spans="1:20">
      <c r="A39" s="40">
        <v>3482</v>
      </c>
      <c r="B39" s="40">
        <v>8</v>
      </c>
      <c r="C39" s="40">
        <f t="shared" si="13"/>
        <v>4946</v>
      </c>
      <c r="D39" s="8">
        <v>1.6089108910891041E-2</v>
      </c>
      <c r="E39" s="43">
        <v>2</v>
      </c>
      <c r="F39" s="43">
        <f t="shared" si="3"/>
        <v>-0.29432448325960492</v>
      </c>
      <c r="G39" s="41"/>
      <c r="H39" s="40">
        <v>5437</v>
      </c>
      <c r="I39" s="40">
        <f t="shared" si="14"/>
        <v>3</v>
      </c>
      <c r="J39" s="7">
        <v>528.66666666666663</v>
      </c>
      <c r="K39" s="8">
        <v>4.5383411580594765E-2</v>
      </c>
      <c r="L39" s="43">
        <v>2</v>
      </c>
      <c r="M39" s="43"/>
      <c r="N39" s="40">
        <v>3482</v>
      </c>
      <c r="O39" s="40">
        <v>8</v>
      </c>
      <c r="P39" s="7">
        <v>4946</v>
      </c>
      <c r="Q39" s="8">
        <v>1.6089108910891041E-2</v>
      </c>
      <c r="R39" s="43">
        <v>21</v>
      </c>
      <c r="S39" s="43">
        <v>3</v>
      </c>
      <c r="T39" s="43"/>
    </row>
    <row r="40" spans="1:20">
      <c r="A40" s="40">
        <v>2713</v>
      </c>
      <c r="B40" s="40">
        <v>5</v>
      </c>
      <c r="C40" s="40">
        <f t="shared" si="13"/>
        <v>528</v>
      </c>
      <c r="D40" s="8">
        <v>4.3621399176954706E-2</v>
      </c>
      <c r="E40" s="43">
        <v>2</v>
      </c>
      <c r="F40" s="43">
        <f t="shared" si="3"/>
        <v>-0.55797787808333921</v>
      </c>
      <c r="G40" s="41"/>
      <c r="H40" s="40">
        <v>139</v>
      </c>
      <c r="I40" s="40">
        <f t="shared" si="14"/>
        <v>15</v>
      </c>
      <c r="J40" s="7">
        <v>1176.9333333333334</v>
      </c>
      <c r="K40" s="8">
        <v>5.0356778797145819E-2</v>
      </c>
      <c r="L40" s="43">
        <v>2</v>
      </c>
      <c r="M40" s="43"/>
      <c r="N40" s="40">
        <v>646</v>
      </c>
      <c r="O40" s="40">
        <v>3</v>
      </c>
      <c r="P40" s="7">
        <v>2445.3333333333335</v>
      </c>
      <c r="Q40" s="8">
        <v>6.1173533083645586E-2</v>
      </c>
      <c r="R40" s="43">
        <v>21</v>
      </c>
      <c r="S40" s="43">
        <v>3</v>
      </c>
      <c r="T40" s="43"/>
    </row>
    <row r="41" spans="1:20">
      <c r="A41" s="40">
        <v>5437</v>
      </c>
      <c r="B41" s="40">
        <v>3</v>
      </c>
      <c r="C41" s="40">
        <f t="shared" si="13"/>
        <v>528.66666666666663</v>
      </c>
      <c r="D41" s="8">
        <v>4.5383411580594765E-2</v>
      </c>
      <c r="E41" s="43">
        <v>2</v>
      </c>
      <c r="F41" s="43">
        <f t="shared" si="3"/>
        <v>-0.73374680796582881</v>
      </c>
      <c r="G41" s="41"/>
      <c r="H41" s="40">
        <v>921</v>
      </c>
      <c r="I41" s="40">
        <f t="shared" si="14"/>
        <v>8</v>
      </c>
      <c r="J41" s="7">
        <v>1703.75</v>
      </c>
      <c r="K41" s="8">
        <v>5.3521126760563399E-2</v>
      </c>
      <c r="L41" s="43">
        <v>2</v>
      </c>
      <c r="M41" s="43"/>
      <c r="N41" s="40">
        <v>5468</v>
      </c>
      <c r="O41" s="40">
        <v>4</v>
      </c>
      <c r="P41" s="7">
        <v>2831.75</v>
      </c>
      <c r="Q41" s="8">
        <v>7.1428571428571425E-2</v>
      </c>
      <c r="R41" s="43">
        <v>21</v>
      </c>
      <c r="S41" s="43">
        <v>3</v>
      </c>
      <c r="T41" s="43"/>
    </row>
    <row r="42" spans="1:20">
      <c r="A42" s="40">
        <v>921</v>
      </c>
      <c r="B42" s="40">
        <v>8</v>
      </c>
      <c r="C42" s="40">
        <f t="shared" si="13"/>
        <v>1703.75</v>
      </c>
      <c r="D42" s="8">
        <v>5.3521126760563399E-2</v>
      </c>
      <c r="E42" s="43">
        <v>2</v>
      </c>
      <c r="F42" s="43">
        <f t="shared" si="3"/>
        <v>-0.29432448325960492</v>
      </c>
      <c r="G42" s="41"/>
      <c r="H42" s="40">
        <v>7665</v>
      </c>
      <c r="I42" s="40">
        <f t="shared" si="14"/>
        <v>3</v>
      </c>
      <c r="J42" s="7">
        <v>369.66666666666669</v>
      </c>
      <c r="K42" s="8">
        <v>5.5555555555555712E-2</v>
      </c>
      <c r="L42" s="43">
        <v>2</v>
      </c>
      <c r="M42" s="43"/>
      <c r="N42" s="40">
        <v>4126</v>
      </c>
      <c r="O42" s="40">
        <v>7</v>
      </c>
      <c r="P42" s="7">
        <v>2610.8571428571427</v>
      </c>
      <c r="Q42" s="8">
        <v>9.0640394088669918E-2</v>
      </c>
      <c r="R42" s="43">
        <v>21</v>
      </c>
      <c r="S42" s="43">
        <v>3</v>
      </c>
      <c r="T42" s="43"/>
    </row>
    <row r="43" spans="1:20">
      <c r="A43" s="40">
        <v>7665</v>
      </c>
      <c r="B43" s="40">
        <v>3</v>
      </c>
      <c r="C43" s="40">
        <f t="shared" si="13"/>
        <v>369.66666666666669</v>
      </c>
      <c r="D43" s="8">
        <v>5.5555555555555712E-2</v>
      </c>
      <c r="E43" s="43">
        <v>2</v>
      </c>
      <c r="F43" s="43">
        <f t="shared" si="3"/>
        <v>-0.73374680796582881</v>
      </c>
      <c r="G43" s="41"/>
      <c r="H43" s="40">
        <v>542</v>
      </c>
      <c r="I43" s="40">
        <f t="shared" si="14"/>
        <v>25</v>
      </c>
      <c r="J43" s="7">
        <v>1959.64</v>
      </c>
      <c r="K43" s="8">
        <v>5.614678899082573E-2</v>
      </c>
      <c r="L43" s="43">
        <v>2</v>
      </c>
      <c r="M43" s="43"/>
      <c r="N43" s="40">
        <v>5649</v>
      </c>
      <c r="O43" s="40">
        <v>3</v>
      </c>
      <c r="P43" s="7">
        <v>3160.6666666666665</v>
      </c>
      <c r="Q43" s="8">
        <v>0.11784511784511789</v>
      </c>
      <c r="R43" s="43">
        <v>21</v>
      </c>
      <c r="S43" s="43">
        <v>3</v>
      </c>
      <c r="T43" s="43"/>
    </row>
    <row r="44" spans="1:20">
      <c r="A44" s="40">
        <v>646</v>
      </c>
      <c r="B44" s="40">
        <v>3</v>
      </c>
      <c r="C44" s="40">
        <f t="shared" si="13"/>
        <v>2445.3333333333335</v>
      </c>
      <c r="D44" s="8">
        <v>6.1173533083645586E-2</v>
      </c>
      <c r="E44" s="43">
        <v>2</v>
      </c>
      <c r="F44" s="43">
        <f t="shared" si="3"/>
        <v>-0.73374680796582881</v>
      </c>
      <c r="G44" s="41"/>
      <c r="H44" s="40">
        <v>3785</v>
      </c>
      <c r="I44" s="40">
        <f t="shared" si="14"/>
        <v>10</v>
      </c>
      <c r="J44" s="7">
        <v>1407.8</v>
      </c>
      <c r="K44" s="8">
        <v>6.2348178137651734E-2</v>
      </c>
      <c r="L44" s="43">
        <v>2</v>
      </c>
      <c r="M44" s="43"/>
      <c r="N44" s="40">
        <v>5455</v>
      </c>
      <c r="O44" s="40">
        <v>3</v>
      </c>
      <c r="P44" s="7">
        <v>11730</v>
      </c>
      <c r="Q44" s="8">
        <v>0.12866817155756208</v>
      </c>
      <c r="R44" s="43">
        <v>21</v>
      </c>
      <c r="S44" s="43">
        <v>3</v>
      </c>
      <c r="T44" s="43"/>
    </row>
    <row r="45" spans="1:20">
      <c r="A45" s="40">
        <v>5468</v>
      </c>
      <c r="B45" s="40">
        <v>4</v>
      </c>
      <c r="C45" s="40">
        <f t="shared" si="13"/>
        <v>2831.75</v>
      </c>
      <c r="D45" s="8">
        <v>7.1428571428571425E-2</v>
      </c>
      <c r="E45" s="43">
        <v>2</v>
      </c>
      <c r="F45" s="43">
        <f t="shared" si="3"/>
        <v>-0.64586234302458401</v>
      </c>
      <c r="G45" s="41"/>
      <c r="H45" s="40">
        <v>2194</v>
      </c>
      <c r="I45" s="40">
        <f t="shared" si="14"/>
        <v>7</v>
      </c>
      <c r="J45" s="7">
        <v>502.71428571428572</v>
      </c>
      <c r="K45" s="8">
        <v>8.2555635319454396E-2</v>
      </c>
      <c r="L45" s="43">
        <v>2</v>
      </c>
      <c r="M45" s="43"/>
      <c r="N45" s="40">
        <v>6000</v>
      </c>
      <c r="O45" s="40">
        <v>6</v>
      </c>
      <c r="P45" s="7">
        <v>2158.3333333333335</v>
      </c>
      <c r="Q45" s="8">
        <v>0.13636363636363646</v>
      </c>
      <c r="R45" s="43">
        <v>21</v>
      </c>
      <c r="S45" s="43">
        <v>3</v>
      </c>
      <c r="T45" s="43"/>
    </row>
    <row r="46" spans="1:20">
      <c r="A46" s="40">
        <v>2194</v>
      </c>
      <c r="B46" s="40">
        <v>7</v>
      </c>
      <c r="C46" s="40">
        <f t="shared" si="13"/>
        <v>502.71428571428572</v>
      </c>
      <c r="D46" s="8">
        <v>8.2555635319454396E-2</v>
      </c>
      <c r="E46" s="43">
        <v>2</v>
      </c>
      <c r="F46" s="43">
        <f t="shared" si="3"/>
        <v>-0.38220894820084972</v>
      </c>
      <c r="G46" s="41"/>
      <c r="H46" s="40">
        <v>4854</v>
      </c>
      <c r="I46" s="40">
        <f t="shared" si="14"/>
        <v>4</v>
      </c>
      <c r="J46" s="7">
        <v>1268.75</v>
      </c>
      <c r="K46" s="8">
        <v>8.8996763754045347E-2</v>
      </c>
      <c r="L46" s="43">
        <v>2</v>
      </c>
      <c r="M46" s="43"/>
      <c r="N46" s="40">
        <v>3675</v>
      </c>
      <c r="O46" s="40">
        <v>7</v>
      </c>
      <c r="P46" s="7">
        <v>2608.1428571428573</v>
      </c>
      <c r="Q46" s="8">
        <v>0.15230825154489297</v>
      </c>
      <c r="R46" s="43">
        <v>21</v>
      </c>
      <c r="S46" s="43">
        <v>3</v>
      </c>
      <c r="T46" s="43"/>
    </row>
    <row r="47" spans="1:20">
      <c r="A47" s="40">
        <v>4854</v>
      </c>
      <c r="B47" s="40">
        <v>4</v>
      </c>
      <c r="C47" s="40">
        <f t="shared" si="13"/>
        <v>1268.75</v>
      </c>
      <c r="D47" s="8">
        <v>8.8996763754045347E-2</v>
      </c>
      <c r="E47" s="43">
        <v>2</v>
      </c>
      <c r="F47" s="43">
        <f t="shared" si="3"/>
        <v>-0.64586234302458401</v>
      </c>
      <c r="G47" s="41"/>
      <c r="H47" s="40">
        <v>5005</v>
      </c>
      <c r="I47" s="40">
        <f t="shared" si="14"/>
        <v>5</v>
      </c>
      <c r="J47" s="7">
        <v>1172.8</v>
      </c>
      <c r="K47" s="8">
        <v>0.10999999999999997</v>
      </c>
      <c r="L47" s="43">
        <v>2</v>
      </c>
      <c r="M47" s="43"/>
      <c r="N47" s="40">
        <v>3868</v>
      </c>
      <c r="O47" s="40">
        <v>7</v>
      </c>
      <c r="P47" s="7">
        <v>7660.7142857142853</v>
      </c>
      <c r="Q47" s="8">
        <v>0.16425896201177101</v>
      </c>
      <c r="R47" s="43">
        <v>21</v>
      </c>
      <c r="S47" s="43">
        <v>3</v>
      </c>
      <c r="T47" s="43"/>
    </row>
    <row r="48" spans="1:20">
      <c r="A48" s="40">
        <v>4126</v>
      </c>
      <c r="B48" s="40">
        <v>7</v>
      </c>
      <c r="C48" s="40">
        <f t="shared" si="13"/>
        <v>2610.8571428571427</v>
      </c>
      <c r="D48" s="8">
        <v>9.0640394088669918E-2</v>
      </c>
      <c r="E48" s="43">
        <v>2</v>
      </c>
      <c r="F48" s="43">
        <f t="shared" si="3"/>
        <v>-0.38220894820084972</v>
      </c>
      <c r="G48" s="41"/>
      <c r="H48" s="40">
        <v>2704</v>
      </c>
      <c r="I48" s="40">
        <f t="shared" si="14"/>
        <v>10</v>
      </c>
      <c r="J48" s="7">
        <v>989.2</v>
      </c>
      <c r="K48" s="8">
        <v>0.11045655375552277</v>
      </c>
      <c r="L48" s="43">
        <v>2</v>
      </c>
      <c r="M48" s="43"/>
      <c r="N48" s="40">
        <v>6828</v>
      </c>
      <c r="O48" s="40">
        <v>3</v>
      </c>
      <c r="P48" s="7">
        <v>10812.333333333334</v>
      </c>
      <c r="Q48" s="8">
        <v>0.20353982300884957</v>
      </c>
      <c r="R48" s="43">
        <v>21</v>
      </c>
      <c r="S48" s="43">
        <v>3</v>
      </c>
      <c r="T48" s="43"/>
    </row>
    <row r="49" spans="1:20">
      <c r="A49" s="40">
        <v>5005</v>
      </c>
      <c r="B49" s="40">
        <v>5</v>
      </c>
      <c r="C49" s="40">
        <f t="shared" si="13"/>
        <v>1172.8</v>
      </c>
      <c r="D49" s="8">
        <v>0.10999999999999997</v>
      </c>
      <c r="E49" s="43">
        <v>2</v>
      </c>
      <c r="F49" s="43">
        <f t="shared" si="3"/>
        <v>-0.55797787808333921</v>
      </c>
      <c r="G49" s="41"/>
      <c r="H49" s="40">
        <v>198</v>
      </c>
      <c r="I49" s="40">
        <f t="shared" si="14"/>
        <v>19</v>
      </c>
      <c r="J49" s="7">
        <v>961.9473684210526</v>
      </c>
      <c r="K49" s="8">
        <v>0.11268446643350687</v>
      </c>
      <c r="L49" s="43">
        <v>2</v>
      </c>
      <c r="M49" s="43"/>
      <c r="N49" s="40">
        <v>4749</v>
      </c>
      <c r="O49" s="40">
        <v>9</v>
      </c>
      <c r="P49" s="7">
        <v>3898.3333333333335</v>
      </c>
      <c r="Q49" s="8">
        <v>0.26135265700483096</v>
      </c>
      <c r="R49" s="43">
        <v>21</v>
      </c>
      <c r="S49" s="43">
        <v>3</v>
      </c>
      <c r="T49" s="43"/>
    </row>
    <row r="50" spans="1:20">
      <c r="A50" s="40">
        <v>5649</v>
      </c>
      <c r="B50" s="40">
        <v>3</v>
      </c>
      <c r="C50" s="40">
        <f t="shared" si="13"/>
        <v>3160.6666666666665</v>
      </c>
      <c r="D50" s="8">
        <v>0.11784511784511789</v>
      </c>
      <c r="E50" s="43">
        <v>2</v>
      </c>
      <c r="F50" s="43">
        <f t="shared" si="3"/>
        <v>-0.73374680796582881</v>
      </c>
      <c r="G50" s="41"/>
      <c r="H50" s="40">
        <v>3567</v>
      </c>
      <c r="I50" s="40">
        <f t="shared" si="14"/>
        <v>16</v>
      </c>
      <c r="J50" s="7">
        <v>1877.1875</v>
      </c>
      <c r="K50" s="8">
        <v>0.11536885245901631</v>
      </c>
      <c r="L50" s="43">
        <v>2</v>
      </c>
      <c r="M50" s="43"/>
      <c r="N50" s="40">
        <v>4389</v>
      </c>
      <c r="O50" s="40">
        <v>3</v>
      </c>
      <c r="P50" s="7">
        <v>2078.3333333333335</v>
      </c>
      <c r="Q50" s="8">
        <v>0.26877715704531352</v>
      </c>
      <c r="R50" s="43">
        <v>21</v>
      </c>
      <c r="S50" s="43">
        <v>3</v>
      </c>
      <c r="T50" s="43"/>
    </row>
    <row r="51" spans="1:20">
      <c r="A51" s="40">
        <v>5455</v>
      </c>
      <c r="B51" s="40">
        <v>3</v>
      </c>
      <c r="C51" s="40">
        <f t="shared" si="13"/>
        <v>11730</v>
      </c>
      <c r="D51" s="8">
        <v>0.12866817155756208</v>
      </c>
      <c r="E51" s="43">
        <v>2</v>
      </c>
      <c r="F51" s="43">
        <f t="shared" si="3"/>
        <v>-0.73374680796582881</v>
      </c>
      <c r="G51" s="41"/>
      <c r="H51" s="40">
        <v>5096</v>
      </c>
      <c r="I51" s="40">
        <f t="shared" si="14"/>
        <v>5</v>
      </c>
      <c r="J51" s="7">
        <v>990</v>
      </c>
      <c r="K51" s="8">
        <v>0.135812133072407</v>
      </c>
      <c r="L51" s="43">
        <v>2</v>
      </c>
      <c r="M51" s="43"/>
      <c r="N51" s="40">
        <v>3292</v>
      </c>
      <c r="O51" s="40">
        <v>8</v>
      </c>
      <c r="P51" s="7">
        <v>3590</v>
      </c>
      <c r="Q51" s="8">
        <v>0.29375000000000001</v>
      </c>
      <c r="R51" s="43">
        <v>21</v>
      </c>
      <c r="S51" s="43">
        <v>3</v>
      </c>
      <c r="T51" s="43"/>
    </row>
    <row r="52" spans="1:20">
      <c r="A52" s="40">
        <v>5096</v>
      </c>
      <c r="B52" s="40">
        <v>5</v>
      </c>
      <c r="C52" s="40">
        <f t="shared" si="13"/>
        <v>990</v>
      </c>
      <c r="D52" s="8">
        <v>0.135812133072407</v>
      </c>
      <c r="E52" s="43">
        <v>2</v>
      </c>
      <c r="F52" s="43">
        <f t="shared" si="3"/>
        <v>-0.55797787808333921</v>
      </c>
      <c r="G52" s="41"/>
      <c r="H52" s="40">
        <v>6014</v>
      </c>
      <c r="I52" s="40">
        <f t="shared" si="14"/>
        <v>7</v>
      </c>
      <c r="J52" s="7">
        <v>829.42857142857144</v>
      </c>
      <c r="K52" s="8">
        <v>0.13599313599313606</v>
      </c>
      <c r="L52" s="43">
        <v>2</v>
      </c>
      <c r="M52" s="43"/>
      <c r="N52" s="40">
        <v>1729</v>
      </c>
      <c r="O52" s="40">
        <v>3</v>
      </c>
      <c r="P52" s="7">
        <v>6416.666666666667</v>
      </c>
      <c r="Q52" s="8">
        <v>0.32905067808708072</v>
      </c>
      <c r="R52" s="43">
        <v>21</v>
      </c>
      <c r="S52" s="43">
        <v>3</v>
      </c>
      <c r="T52" s="43"/>
    </row>
    <row r="53" spans="1:20">
      <c r="A53" s="40">
        <v>6014</v>
      </c>
      <c r="B53" s="40">
        <v>7</v>
      </c>
      <c r="C53" s="40">
        <f t="shared" si="13"/>
        <v>829.42857142857144</v>
      </c>
      <c r="D53" s="8">
        <v>0.13599313599313606</v>
      </c>
      <c r="E53" s="43">
        <v>2</v>
      </c>
      <c r="F53" s="43">
        <f t="shared" si="3"/>
        <v>-0.38220894820084972</v>
      </c>
      <c r="G53" s="41"/>
      <c r="H53" s="40">
        <v>1286</v>
      </c>
      <c r="I53" s="40">
        <f t="shared" si="14"/>
        <v>12</v>
      </c>
      <c r="J53" s="7">
        <v>1294.1666666666667</v>
      </c>
      <c r="K53" s="8">
        <v>0.14395099540581943</v>
      </c>
      <c r="L53" s="43">
        <v>2</v>
      </c>
      <c r="M53" s="43"/>
      <c r="N53" s="40">
        <v>3438</v>
      </c>
      <c r="O53" s="40">
        <v>7</v>
      </c>
      <c r="P53" s="7">
        <v>2204</v>
      </c>
      <c r="Q53" s="8">
        <v>0.34169096209912542</v>
      </c>
      <c r="R53" s="43">
        <v>21</v>
      </c>
      <c r="S53" s="43">
        <v>3</v>
      </c>
      <c r="T53" s="43"/>
    </row>
    <row r="54" spans="1:20">
      <c r="A54" s="40">
        <v>6000</v>
      </c>
      <c r="B54" s="40">
        <v>6</v>
      </c>
      <c r="C54" s="40">
        <f t="shared" si="13"/>
        <v>2158.3333333333335</v>
      </c>
      <c r="D54" s="8">
        <v>0.13636363636363646</v>
      </c>
      <c r="E54" s="43">
        <v>2</v>
      </c>
      <c r="F54" s="43">
        <f t="shared" si="3"/>
        <v>-0.47009341314209446</v>
      </c>
      <c r="G54" s="41"/>
      <c r="H54" s="40">
        <v>742</v>
      </c>
      <c r="I54" s="40">
        <f t="shared" si="14"/>
        <v>11</v>
      </c>
      <c r="J54" s="7">
        <v>730.81818181818187</v>
      </c>
      <c r="K54" s="8">
        <v>0.14719232265594598</v>
      </c>
      <c r="L54" s="43">
        <v>2</v>
      </c>
      <c r="M54" s="43"/>
      <c r="N54" s="40">
        <v>338</v>
      </c>
      <c r="O54" s="40">
        <v>6</v>
      </c>
      <c r="P54" s="7">
        <v>4075.3333333333335</v>
      </c>
      <c r="Q54" s="8">
        <v>0.37645448323066405</v>
      </c>
      <c r="R54" s="43">
        <v>21</v>
      </c>
      <c r="S54" s="43">
        <v>3</v>
      </c>
      <c r="T54" s="43"/>
    </row>
    <row r="55" spans="1:20">
      <c r="A55" s="40">
        <v>3675</v>
      </c>
      <c r="B55" s="40">
        <v>7</v>
      </c>
      <c r="C55" s="40">
        <f t="shared" si="13"/>
        <v>2608.1428571428573</v>
      </c>
      <c r="D55" s="8">
        <v>0.15230825154489297</v>
      </c>
      <c r="E55" s="43">
        <v>2</v>
      </c>
      <c r="F55" s="43">
        <f t="shared" si="3"/>
        <v>-0.38220894820084972</v>
      </c>
      <c r="G55" s="41"/>
      <c r="H55" s="40">
        <v>1500</v>
      </c>
      <c r="I55" s="40">
        <f t="shared" si="14"/>
        <v>17</v>
      </c>
      <c r="J55" s="7">
        <v>1023.8823529411765</v>
      </c>
      <c r="K55" s="8">
        <v>0.16345893195988084</v>
      </c>
      <c r="L55" s="43">
        <v>2</v>
      </c>
      <c r="M55" s="43"/>
      <c r="N55" s="40">
        <v>3133</v>
      </c>
      <c r="O55" s="40">
        <v>5</v>
      </c>
      <c r="P55" s="7">
        <v>3109.6</v>
      </c>
      <c r="Q55" s="8">
        <v>0.38714499252615847</v>
      </c>
      <c r="R55" s="43">
        <v>21</v>
      </c>
      <c r="S55" s="43">
        <v>3</v>
      </c>
      <c r="T55" s="43"/>
    </row>
    <row r="56" spans="1:20">
      <c r="A56" s="40">
        <v>3868</v>
      </c>
      <c r="B56" s="40">
        <v>7</v>
      </c>
      <c r="C56" s="40">
        <f t="shared" si="13"/>
        <v>7660.7142857142853</v>
      </c>
      <c r="D56" s="8">
        <v>0.16425896201177101</v>
      </c>
      <c r="E56" s="43">
        <v>2</v>
      </c>
      <c r="F56" s="43">
        <f t="shared" si="3"/>
        <v>-0.38220894820084972</v>
      </c>
      <c r="G56" s="41"/>
      <c r="H56" s="40">
        <v>3330</v>
      </c>
      <c r="I56" s="40">
        <f t="shared" si="14"/>
        <v>9</v>
      </c>
      <c r="J56" s="7">
        <v>663.88888888888891</v>
      </c>
      <c r="K56" s="8">
        <v>0.1736111111111111</v>
      </c>
      <c r="L56" s="43">
        <v>2</v>
      </c>
      <c r="M56" s="43"/>
      <c r="N56" s="40">
        <v>2713</v>
      </c>
      <c r="O56" s="40">
        <v>5</v>
      </c>
      <c r="P56" s="7">
        <v>528</v>
      </c>
      <c r="Q56" s="8">
        <v>4.3621399176954706E-2</v>
      </c>
      <c r="R56" s="43">
        <v>22</v>
      </c>
      <c r="S56" s="43">
        <v>4</v>
      </c>
      <c r="T56" s="43"/>
    </row>
    <row r="57" spans="1:20">
      <c r="A57" s="40">
        <v>3330</v>
      </c>
      <c r="B57" s="40">
        <v>9</v>
      </c>
      <c r="C57" s="40">
        <f t="shared" si="13"/>
        <v>663.88888888888891</v>
      </c>
      <c r="D57" s="8">
        <v>0.1736111111111111</v>
      </c>
      <c r="E57" s="43">
        <v>2</v>
      </c>
      <c r="F57" s="43">
        <f t="shared" si="3"/>
        <v>-0.20644001831836017</v>
      </c>
      <c r="G57" s="41"/>
      <c r="H57" s="40">
        <v>923</v>
      </c>
      <c r="I57" s="40">
        <f t="shared" si="14"/>
        <v>13</v>
      </c>
      <c r="J57" s="7">
        <v>1402</v>
      </c>
      <c r="K57" s="8">
        <v>0.18138370505234419</v>
      </c>
      <c r="L57" s="43">
        <v>2</v>
      </c>
      <c r="M57" s="43"/>
      <c r="N57" s="40">
        <v>5437</v>
      </c>
      <c r="O57" s="40">
        <v>3</v>
      </c>
      <c r="P57" s="7">
        <v>528.66666666666663</v>
      </c>
      <c r="Q57" s="8">
        <v>4.5383411580594765E-2</v>
      </c>
      <c r="R57" s="43">
        <v>22</v>
      </c>
      <c r="S57" s="43">
        <v>4</v>
      </c>
      <c r="T57" s="43"/>
    </row>
    <row r="58" spans="1:20">
      <c r="A58" s="40">
        <v>4825</v>
      </c>
      <c r="B58" s="40">
        <v>4</v>
      </c>
      <c r="C58" s="40">
        <f t="shared" si="13"/>
        <v>1061.5</v>
      </c>
      <c r="D58" s="8">
        <v>0.19696969696969704</v>
      </c>
      <c r="E58" s="43">
        <v>2</v>
      </c>
      <c r="F58" s="43">
        <f t="shared" si="3"/>
        <v>-0.64586234302458401</v>
      </c>
      <c r="G58" s="41"/>
      <c r="H58" s="40">
        <v>4981</v>
      </c>
      <c r="I58" s="40">
        <f t="shared" si="14"/>
        <v>10</v>
      </c>
      <c r="J58" s="7">
        <v>1885.7</v>
      </c>
      <c r="K58" s="8">
        <v>0.1910386965376781</v>
      </c>
      <c r="L58" s="43">
        <v>2</v>
      </c>
      <c r="M58" s="43"/>
      <c r="N58" s="40">
        <v>921</v>
      </c>
      <c r="O58" s="40">
        <v>8</v>
      </c>
      <c r="P58" s="7">
        <v>1703.75</v>
      </c>
      <c r="Q58" s="8">
        <v>5.3521126760563399E-2</v>
      </c>
      <c r="R58" s="43">
        <v>22</v>
      </c>
      <c r="S58" s="43">
        <v>4</v>
      </c>
      <c r="T58" s="43"/>
    </row>
    <row r="59" spans="1:20">
      <c r="A59" s="40">
        <v>6828</v>
      </c>
      <c r="B59" s="40">
        <v>3</v>
      </c>
      <c r="C59" s="40">
        <f t="shared" si="13"/>
        <v>10812.333333333334</v>
      </c>
      <c r="D59" s="8">
        <v>0.20353982300884957</v>
      </c>
      <c r="E59" s="43">
        <v>2</v>
      </c>
      <c r="F59" s="43">
        <f t="shared" si="3"/>
        <v>-0.73374680796582881</v>
      </c>
      <c r="G59" s="41"/>
      <c r="H59" s="40">
        <v>4825</v>
      </c>
      <c r="I59" s="40">
        <f t="shared" si="14"/>
        <v>4</v>
      </c>
      <c r="J59" s="7">
        <v>1061.5</v>
      </c>
      <c r="K59" s="8">
        <v>0.19696969696969704</v>
      </c>
      <c r="L59" s="43">
        <v>2</v>
      </c>
      <c r="M59" s="43"/>
      <c r="N59" s="40">
        <v>7665</v>
      </c>
      <c r="O59" s="40">
        <v>3</v>
      </c>
      <c r="P59" s="7">
        <v>369.66666666666669</v>
      </c>
      <c r="Q59" s="8">
        <v>5.5555555555555712E-2</v>
      </c>
      <c r="R59" s="43">
        <v>22</v>
      </c>
      <c r="S59" s="43">
        <v>4</v>
      </c>
      <c r="T59" s="43"/>
    </row>
    <row r="60" spans="1:20">
      <c r="A60" s="40">
        <v>3873</v>
      </c>
      <c r="B60" s="40">
        <v>7</v>
      </c>
      <c r="C60" s="40">
        <f t="shared" si="13"/>
        <v>1372.7142857142858</v>
      </c>
      <c r="D60" s="8">
        <v>0.21581548599670519</v>
      </c>
      <c r="E60" s="43">
        <v>2</v>
      </c>
      <c r="F60" s="43">
        <f t="shared" si="3"/>
        <v>-0.38220894820084972</v>
      </c>
      <c r="G60" s="41"/>
      <c r="H60" s="40">
        <v>3212</v>
      </c>
      <c r="I60" s="40">
        <f t="shared" si="14"/>
        <v>24</v>
      </c>
      <c r="J60" s="7">
        <v>1592.7083333333333</v>
      </c>
      <c r="K60" s="8">
        <v>0.20852593733949665</v>
      </c>
      <c r="L60" s="43">
        <v>2</v>
      </c>
      <c r="M60" s="43"/>
      <c r="N60" s="40">
        <v>2194</v>
      </c>
      <c r="O60" s="40">
        <v>7</v>
      </c>
      <c r="P60" s="7">
        <v>502.71428571428572</v>
      </c>
      <c r="Q60" s="8">
        <v>8.2555635319454396E-2</v>
      </c>
      <c r="R60" s="43">
        <v>22</v>
      </c>
      <c r="S60" s="43">
        <v>4</v>
      </c>
      <c r="T60" s="43"/>
    </row>
    <row r="61" spans="1:20">
      <c r="A61" s="40">
        <v>5959</v>
      </c>
      <c r="B61" s="40">
        <v>9</v>
      </c>
      <c r="C61" s="40">
        <f t="shared" si="13"/>
        <v>834</v>
      </c>
      <c r="D61" s="8">
        <v>0.23564504101416855</v>
      </c>
      <c r="E61" s="43">
        <v>2</v>
      </c>
      <c r="F61" s="43">
        <f t="shared" si="3"/>
        <v>-0.20644001831836017</v>
      </c>
      <c r="G61" s="41"/>
      <c r="H61" s="40">
        <v>3873</v>
      </c>
      <c r="I61" s="40">
        <f t="shared" si="14"/>
        <v>7</v>
      </c>
      <c r="J61" s="7">
        <v>1372.7142857142858</v>
      </c>
      <c r="K61" s="8">
        <v>0.21581548599670519</v>
      </c>
      <c r="L61" s="43">
        <v>2</v>
      </c>
      <c r="M61" s="43"/>
      <c r="N61" s="40">
        <v>4854</v>
      </c>
      <c r="O61" s="40">
        <v>4</v>
      </c>
      <c r="P61" s="7">
        <v>1268.75</v>
      </c>
      <c r="Q61" s="8">
        <v>8.8996763754045347E-2</v>
      </c>
      <c r="R61" s="43">
        <v>22</v>
      </c>
      <c r="S61" s="43">
        <v>4</v>
      </c>
      <c r="T61" s="43"/>
    </row>
    <row r="62" spans="1:20">
      <c r="A62" s="40">
        <v>5181</v>
      </c>
      <c r="B62" s="40">
        <v>7</v>
      </c>
      <c r="C62" s="40">
        <f t="shared" si="13"/>
        <v>1713.1428571428571</v>
      </c>
      <c r="D62" s="8">
        <v>0.24369747899159674</v>
      </c>
      <c r="E62" s="43">
        <v>2</v>
      </c>
      <c r="F62" s="43">
        <f t="shared" si="3"/>
        <v>-0.38220894820084972</v>
      </c>
      <c r="G62" s="41"/>
      <c r="H62" s="40">
        <v>5959</v>
      </c>
      <c r="I62" s="40">
        <f t="shared" si="14"/>
        <v>9</v>
      </c>
      <c r="J62" s="7">
        <v>834</v>
      </c>
      <c r="K62" s="8">
        <v>0.23564504101416855</v>
      </c>
      <c r="L62" s="43">
        <v>2</v>
      </c>
      <c r="M62" s="43"/>
      <c r="N62" s="40">
        <v>5005</v>
      </c>
      <c r="O62" s="40">
        <v>5</v>
      </c>
      <c r="P62" s="7">
        <v>1172.8</v>
      </c>
      <c r="Q62" s="8">
        <v>0.10999999999999997</v>
      </c>
      <c r="R62" s="43">
        <v>22</v>
      </c>
      <c r="S62" s="43">
        <v>4</v>
      </c>
      <c r="T62" s="43"/>
    </row>
    <row r="63" spans="1:20">
      <c r="A63" s="40">
        <v>4749</v>
      </c>
      <c r="B63" s="40">
        <v>9</v>
      </c>
      <c r="C63" s="40">
        <f t="shared" si="13"/>
        <v>3898.3333333333335</v>
      </c>
      <c r="D63" s="8">
        <v>0.26135265700483096</v>
      </c>
      <c r="E63" s="43">
        <v>2</v>
      </c>
      <c r="F63" s="43">
        <f t="shared" si="3"/>
        <v>-0.20644001831836017</v>
      </c>
      <c r="G63" s="41"/>
      <c r="H63" s="40">
        <v>4842</v>
      </c>
      <c r="I63" s="40">
        <f t="shared" si="14"/>
        <v>10</v>
      </c>
      <c r="J63" s="7">
        <v>1579.3</v>
      </c>
      <c r="K63" s="8">
        <v>0.24105691056910569</v>
      </c>
      <c r="L63" s="43">
        <v>2</v>
      </c>
      <c r="M63" s="43"/>
      <c r="N63" s="40">
        <v>5096</v>
      </c>
      <c r="O63" s="40">
        <v>5</v>
      </c>
      <c r="P63" s="7">
        <v>990</v>
      </c>
      <c r="Q63" s="8">
        <v>0.135812133072407</v>
      </c>
      <c r="R63" s="43">
        <v>22</v>
      </c>
      <c r="S63" s="43">
        <v>4</v>
      </c>
      <c r="T63" s="43"/>
    </row>
    <row r="64" spans="1:20">
      <c r="A64" s="40">
        <v>4389</v>
      </c>
      <c r="B64" s="40">
        <v>3</v>
      </c>
      <c r="C64" s="40">
        <f t="shared" si="13"/>
        <v>2078.3333333333335</v>
      </c>
      <c r="D64" s="8">
        <v>0.26877715704531352</v>
      </c>
      <c r="E64" s="43">
        <v>2</v>
      </c>
      <c r="F64" s="43">
        <f t="shared" si="3"/>
        <v>-0.73374680796582881</v>
      </c>
      <c r="G64" s="41"/>
      <c r="H64" s="40">
        <v>5181</v>
      </c>
      <c r="I64" s="40">
        <f t="shared" si="14"/>
        <v>7</v>
      </c>
      <c r="J64" s="7">
        <v>1713.1428571428571</v>
      </c>
      <c r="K64" s="8">
        <v>0.24369747899159674</v>
      </c>
      <c r="L64" s="43">
        <v>2</v>
      </c>
      <c r="M64" s="43"/>
      <c r="N64" s="40">
        <v>6014</v>
      </c>
      <c r="O64" s="40">
        <v>7</v>
      </c>
      <c r="P64" s="7">
        <v>829.42857142857144</v>
      </c>
      <c r="Q64" s="8">
        <v>0.13599313599313606</v>
      </c>
      <c r="R64" s="43">
        <v>22</v>
      </c>
      <c r="S64" s="43">
        <v>4</v>
      </c>
      <c r="T64" s="43"/>
    </row>
    <row r="65" spans="1:20">
      <c r="A65" s="40">
        <v>1276</v>
      </c>
      <c r="B65" s="40">
        <v>9</v>
      </c>
      <c r="C65" s="40">
        <f t="shared" si="13"/>
        <v>1392.6666666666667</v>
      </c>
      <c r="D65" s="8">
        <v>0.28068949452597258</v>
      </c>
      <c r="E65" s="43">
        <v>2</v>
      </c>
      <c r="F65" s="43">
        <f t="shared" si="3"/>
        <v>-0.20644001831836017</v>
      </c>
      <c r="G65" s="41"/>
      <c r="H65" s="40">
        <v>4011</v>
      </c>
      <c r="I65" s="40">
        <f t="shared" si="14"/>
        <v>10</v>
      </c>
      <c r="J65" s="7">
        <v>1578</v>
      </c>
      <c r="K65" s="8">
        <v>0.27086956521739125</v>
      </c>
      <c r="L65" s="43">
        <v>2</v>
      </c>
      <c r="M65" s="43"/>
      <c r="N65" s="40">
        <v>3330</v>
      </c>
      <c r="O65" s="40">
        <v>9</v>
      </c>
      <c r="P65" s="7">
        <v>663.88888888888891</v>
      </c>
      <c r="Q65" s="8">
        <v>0.1736111111111111</v>
      </c>
      <c r="R65" s="43">
        <v>22</v>
      </c>
      <c r="S65" s="43">
        <v>4</v>
      </c>
      <c r="T65" s="43"/>
    </row>
    <row r="66" spans="1:20">
      <c r="A66" s="40">
        <v>2030</v>
      </c>
      <c r="B66" s="40">
        <v>9</v>
      </c>
      <c r="C66" s="40">
        <f t="shared" ref="C66:C97" si="15">INDEX(J:J,MATCH(A66,H:H,0))</f>
        <v>852.11111111111109</v>
      </c>
      <c r="D66" s="8">
        <v>0.29118773946360155</v>
      </c>
      <c r="E66" s="43">
        <v>2</v>
      </c>
      <c r="F66" s="43">
        <f t="shared" si="3"/>
        <v>-0.20644001831836017</v>
      </c>
      <c r="G66" s="41"/>
      <c r="H66" s="40">
        <v>1276</v>
      </c>
      <c r="I66" s="40">
        <f t="shared" ref="I66:I97" si="16">INDEX(B:B,MATCH(H66,A:A,0))</f>
        <v>9</v>
      </c>
      <c r="J66" s="7">
        <v>1392.6666666666667</v>
      </c>
      <c r="K66" s="8">
        <v>0.28068949452597258</v>
      </c>
      <c r="L66" s="43">
        <v>2</v>
      </c>
      <c r="M66" s="43"/>
      <c r="N66" s="40">
        <v>4825</v>
      </c>
      <c r="O66" s="40">
        <v>4</v>
      </c>
      <c r="P66" s="7">
        <v>1061.5</v>
      </c>
      <c r="Q66" s="8">
        <v>0.19696969696969704</v>
      </c>
      <c r="R66" s="43">
        <v>22</v>
      </c>
      <c r="S66" s="43">
        <v>4</v>
      </c>
      <c r="T66" s="43"/>
    </row>
    <row r="67" spans="1:20">
      <c r="A67" s="40">
        <v>3292</v>
      </c>
      <c r="B67" s="40">
        <v>8</v>
      </c>
      <c r="C67" s="40">
        <f t="shared" si="15"/>
        <v>3590</v>
      </c>
      <c r="D67" s="8">
        <v>0.29375000000000001</v>
      </c>
      <c r="E67" s="43">
        <v>2</v>
      </c>
      <c r="F67" s="43">
        <f t="shared" ref="F67:F130" si="17">STANDARDIZE(B67,AVERAGE(B$2:B$150),_xlfn.STDEV.S(B$2:B$150))</f>
        <v>-0.29432448325960492</v>
      </c>
      <c r="G67" s="41"/>
      <c r="H67" s="40">
        <v>2030</v>
      </c>
      <c r="I67" s="40">
        <f t="shared" si="16"/>
        <v>9</v>
      </c>
      <c r="J67" s="7">
        <v>852.11111111111109</v>
      </c>
      <c r="K67" s="8">
        <v>0.29118773946360155</v>
      </c>
      <c r="L67" s="43">
        <v>2</v>
      </c>
      <c r="M67" s="43"/>
      <c r="N67" s="40">
        <v>3873</v>
      </c>
      <c r="O67" s="40">
        <v>7</v>
      </c>
      <c r="P67" s="7">
        <v>1372.7142857142858</v>
      </c>
      <c r="Q67" s="8">
        <v>0.21581548599670519</v>
      </c>
      <c r="R67" s="43">
        <v>22</v>
      </c>
      <c r="S67" s="43">
        <v>4</v>
      </c>
      <c r="T67" s="43"/>
    </row>
    <row r="68" spans="1:20">
      <c r="A68" s="40">
        <v>2778</v>
      </c>
      <c r="B68" s="40">
        <v>6</v>
      </c>
      <c r="C68" s="40">
        <f t="shared" si="15"/>
        <v>270.83333333333331</v>
      </c>
      <c r="D68" s="8">
        <v>0.32021379980563658</v>
      </c>
      <c r="E68" s="43">
        <v>2</v>
      </c>
      <c r="F68" s="43">
        <f t="shared" si="17"/>
        <v>-0.47009341314209446</v>
      </c>
      <c r="G68" s="41"/>
      <c r="H68" s="40">
        <v>4163</v>
      </c>
      <c r="I68" s="40">
        <f t="shared" si="16"/>
        <v>11</v>
      </c>
      <c r="J68" s="7">
        <v>1473.090909090909</v>
      </c>
      <c r="K68" s="8">
        <v>0.31663574520717391</v>
      </c>
      <c r="L68" s="43">
        <v>2</v>
      </c>
      <c r="M68" s="43"/>
      <c r="N68" s="40">
        <v>5959</v>
      </c>
      <c r="O68" s="40">
        <v>9</v>
      </c>
      <c r="P68" s="7">
        <v>834</v>
      </c>
      <c r="Q68" s="8">
        <v>0.23564504101416855</v>
      </c>
      <c r="R68" s="43">
        <v>22</v>
      </c>
      <c r="S68" s="43">
        <v>4</v>
      </c>
      <c r="T68" s="43"/>
    </row>
    <row r="69" spans="1:20">
      <c r="A69" s="40">
        <v>4926</v>
      </c>
      <c r="B69" s="40">
        <v>4</v>
      </c>
      <c r="C69" s="40">
        <f t="shared" si="15"/>
        <v>1443.75</v>
      </c>
      <c r="D69" s="8">
        <v>0.32505399568034565</v>
      </c>
      <c r="E69" s="43">
        <v>2</v>
      </c>
      <c r="F69" s="43">
        <f t="shared" si="17"/>
        <v>-0.64586234302458401</v>
      </c>
      <c r="G69" s="41"/>
      <c r="H69" s="40">
        <v>2778</v>
      </c>
      <c r="I69" s="40">
        <f t="shared" si="16"/>
        <v>6</v>
      </c>
      <c r="J69" s="7">
        <v>270.83333333333331</v>
      </c>
      <c r="K69" s="8">
        <v>0.32021379980563658</v>
      </c>
      <c r="L69" s="43">
        <v>2</v>
      </c>
      <c r="M69" s="43"/>
      <c r="N69" s="40">
        <v>5181</v>
      </c>
      <c r="O69" s="40">
        <v>7</v>
      </c>
      <c r="P69" s="7">
        <v>1713.1428571428571</v>
      </c>
      <c r="Q69" s="8">
        <v>0.24369747899159674</v>
      </c>
      <c r="R69" s="43">
        <v>22</v>
      </c>
      <c r="S69" s="43">
        <v>4</v>
      </c>
      <c r="T69" s="43"/>
    </row>
    <row r="70" spans="1:20">
      <c r="A70" s="40">
        <v>1729</v>
      </c>
      <c r="B70" s="40">
        <v>3</v>
      </c>
      <c r="C70" s="40">
        <f t="shared" si="15"/>
        <v>6416.666666666667</v>
      </c>
      <c r="D70" s="8">
        <v>0.32905067808708072</v>
      </c>
      <c r="E70" s="43">
        <v>2</v>
      </c>
      <c r="F70" s="43">
        <f t="shared" si="17"/>
        <v>-0.73374680796582881</v>
      </c>
      <c r="G70" s="41"/>
      <c r="H70" s="40">
        <v>4926</v>
      </c>
      <c r="I70" s="40">
        <f t="shared" si="16"/>
        <v>4</v>
      </c>
      <c r="J70" s="7">
        <v>1443.75</v>
      </c>
      <c r="K70" s="8">
        <v>0.32505399568034565</v>
      </c>
      <c r="L70" s="43">
        <v>2</v>
      </c>
      <c r="M70" s="43"/>
      <c r="N70" s="40">
        <v>1276</v>
      </c>
      <c r="O70" s="40">
        <v>9</v>
      </c>
      <c r="P70" s="7">
        <v>1392.6666666666667</v>
      </c>
      <c r="Q70" s="8">
        <v>0.28068949452597258</v>
      </c>
      <c r="R70" s="43">
        <v>22</v>
      </c>
      <c r="S70" s="43">
        <v>4</v>
      </c>
      <c r="T70" s="43"/>
    </row>
    <row r="71" spans="1:20">
      <c r="A71" s="40">
        <v>4575</v>
      </c>
      <c r="B71" s="40">
        <v>3</v>
      </c>
      <c r="C71" s="40">
        <f t="shared" si="15"/>
        <v>275.66666666666669</v>
      </c>
      <c r="D71" s="8">
        <v>0.33067729083665337</v>
      </c>
      <c r="E71" s="43">
        <v>2</v>
      </c>
      <c r="F71" s="43">
        <f t="shared" si="17"/>
        <v>-0.73374680796582881</v>
      </c>
      <c r="G71" s="41"/>
      <c r="H71" s="40">
        <v>4575</v>
      </c>
      <c r="I71" s="40">
        <f t="shared" si="16"/>
        <v>3</v>
      </c>
      <c r="J71" s="7">
        <v>275.66666666666669</v>
      </c>
      <c r="K71" s="8">
        <v>0.33067729083665337</v>
      </c>
      <c r="L71" s="43">
        <v>2</v>
      </c>
      <c r="M71" s="43"/>
      <c r="N71" s="40">
        <v>2030</v>
      </c>
      <c r="O71" s="40">
        <v>9</v>
      </c>
      <c r="P71" s="7">
        <v>852.11111111111109</v>
      </c>
      <c r="Q71" s="8">
        <v>0.29118773946360155</v>
      </c>
      <c r="R71" s="43">
        <v>22</v>
      </c>
      <c r="S71" s="43">
        <v>4</v>
      </c>
      <c r="T71" s="43"/>
    </row>
    <row r="72" spans="1:20">
      <c r="A72" s="40">
        <v>3438</v>
      </c>
      <c r="B72" s="40">
        <v>7</v>
      </c>
      <c r="C72" s="40">
        <f t="shared" si="15"/>
        <v>2204</v>
      </c>
      <c r="D72" s="8">
        <v>0.34169096209912542</v>
      </c>
      <c r="E72" s="43">
        <v>2</v>
      </c>
      <c r="F72" s="43">
        <f t="shared" si="17"/>
        <v>-0.38220894820084972</v>
      </c>
      <c r="G72" s="41"/>
      <c r="H72" s="40">
        <v>5781</v>
      </c>
      <c r="I72" s="40">
        <f t="shared" si="16"/>
        <v>11</v>
      </c>
      <c r="J72" s="7">
        <v>713.18181818181813</v>
      </c>
      <c r="K72" s="8">
        <v>0.33553719008264471</v>
      </c>
      <c r="L72" s="43">
        <v>2</v>
      </c>
      <c r="M72" s="43"/>
      <c r="N72" s="40">
        <v>2778</v>
      </c>
      <c r="O72" s="40">
        <v>6</v>
      </c>
      <c r="P72" s="7">
        <v>270.83333333333331</v>
      </c>
      <c r="Q72" s="8">
        <v>0.32021379980563658</v>
      </c>
      <c r="R72" s="43">
        <v>22</v>
      </c>
      <c r="S72" s="43">
        <v>4</v>
      </c>
      <c r="T72" s="43"/>
    </row>
    <row r="73" spans="1:20">
      <c r="A73" s="40">
        <v>5577</v>
      </c>
      <c r="B73" s="40">
        <v>4</v>
      </c>
      <c r="C73" s="40">
        <f t="shared" si="15"/>
        <v>874.25</v>
      </c>
      <c r="D73" s="8">
        <v>0.3669724770642202</v>
      </c>
      <c r="E73" s="43">
        <v>2</v>
      </c>
      <c r="F73" s="43">
        <f t="shared" si="17"/>
        <v>-0.64586234302458401</v>
      </c>
      <c r="G73" s="41"/>
      <c r="H73" s="40">
        <v>5577</v>
      </c>
      <c r="I73" s="40">
        <f t="shared" si="16"/>
        <v>4</v>
      </c>
      <c r="J73" s="7">
        <v>874.25</v>
      </c>
      <c r="K73" s="8">
        <v>0.3669724770642202</v>
      </c>
      <c r="L73" s="43">
        <v>2</v>
      </c>
      <c r="M73" s="43"/>
      <c r="N73" s="40">
        <v>4926</v>
      </c>
      <c r="O73" s="40">
        <v>4</v>
      </c>
      <c r="P73" s="7">
        <v>1443.75</v>
      </c>
      <c r="Q73" s="8">
        <v>0.32505399568034565</v>
      </c>
      <c r="R73" s="43">
        <v>22</v>
      </c>
      <c r="S73" s="43">
        <v>4</v>
      </c>
      <c r="T73" s="43"/>
    </row>
    <row r="74" spans="1:20">
      <c r="A74" s="40">
        <v>338</v>
      </c>
      <c r="B74" s="40">
        <v>6</v>
      </c>
      <c r="C74" s="40">
        <f t="shared" si="15"/>
        <v>4075.3333333333335</v>
      </c>
      <c r="D74" s="8">
        <v>0.37645448323066405</v>
      </c>
      <c r="E74" s="43">
        <v>2</v>
      </c>
      <c r="F74" s="43">
        <f t="shared" si="17"/>
        <v>-0.47009341314209446</v>
      </c>
      <c r="G74" s="41"/>
      <c r="H74" s="40">
        <v>2501</v>
      </c>
      <c r="I74" s="40">
        <f t="shared" si="16"/>
        <v>12</v>
      </c>
      <c r="J74" s="7">
        <v>1628.1666666666667</v>
      </c>
      <c r="K74" s="8">
        <v>0.37439613526570048</v>
      </c>
      <c r="L74" s="43">
        <v>2</v>
      </c>
      <c r="M74" s="43"/>
      <c r="N74" s="40">
        <v>4575</v>
      </c>
      <c r="O74" s="40">
        <v>3</v>
      </c>
      <c r="P74" s="7">
        <v>275.66666666666669</v>
      </c>
      <c r="Q74" s="8">
        <v>0.33067729083665337</v>
      </c>
      <c r="R74" s="43">
        <v>22</v>
      </c>
      <c r="S74" s="43">
        <v>4</v>
      </c>
      <c r="T74" s="43"/>
    </row>
    <row r="75" spans="1:20">
      <c r="A75" s="40">
        <v>1041</v>
      </c>
      <c r="B75" s="40">
        <v>4</v>
      </c>
      <c r="C75" s="40">
        <f t="shared" si="15"/>
        <v>1331.75</v>
      </c>
      <c r="D75" s="8">
        <v>0.38254310344827591</v>
      </c>
      <c r="E75" s="43">
        <v>2</v>
      </c>
      <c r="F75" s="43">
        <f t="shared" si="17"/>
        <v>-0.64586234302458401</v>
      </c>
      <c r="G75" s="41"/>
      <c r="H75" s="40">
        <v>1041</v>
      </c>
      <c r="I75" s="40">
        <f t="shared" si="16"/>
        <v>4</v>
      </c>
      <c r="J75" s="7">
        <v>1331.75</v>
      </c>
      <c r="K75" s="8">
        <v>0.38254310344827591</v>
      </c>
      <c r="L75" s="43">
        <v>2</v>
      </c>
      <c r="M75" s="43"/>
      <c r="N75" s="40">
        <v>5577</v>
      </c>
      <c r="O75" s="40">
        <v>4</v>
      </c>
      <c r="P75" s="7">
        <v>874.25</v>
      </c>
      <c r="Q75" s="8">
        <v>0.3669724770642202</v>
      </c>
      <c r="R75" s="43">
        <v>22</v>
      </c>
      <c r="S75" s="43">
        <v>4</v>
      </c>
      <c r="T75" s="43"/>
    </row>
    <row r="76" spans="1:20">
      <c r="A76" s="40">
        <v>3133</v>
      </c>
      <c r="B76" s="40">
        <v>5</v>
      </c>
      <c r="C76" s="40">
        <f t="shared" si="15"/>
        <v>3109.6</v>
      </c>
      <c r="D76" s="8">
        <v>0.38714499252615847</v>
      </c>
      <c r="E76" s="43">
        <v>2</v>
      </c>
      <c r="F76" s="43">
        <f t="shared" si="17"/>
        <v>-0.55797787808333921</v>
      </c>
      <c r="G76" s="41"/>
      <c r="H76" s="40">
        <v>4876</v>
      </c>
      <c r="I76" s="40">
        <f t="shared" si="16"/>
        <v>4</v>
      </c>
      <c r="J76" s="7">
        <v>341.25</v>
      </c>
      <c r="K76" s="8">
        <v>0.40896739130434784</v>
      </c>
      <c r="L76" s="43">
        <v>2</v>
      </c>
      <c r="M76" s="43"/>
      <c r="N76" s="40">
        <v>1041</v>
      </c>
      <c r="O76" s="40">
        <v>4</v>
      </c>
      <c r="P76" s="7">
        <v>1331.75</v>
      </c>
      <c r="Q76" s="8">
        <v>0.38254310344827591</v>
      </c>
      <c r="R76" s="43">
        <v>22</v>
      </c>
      <c r="S76" s="43">
        <v>4</v>
      </c>
      <c r="T76" s="43"/>
    </row>
    <row r="77" spans="1:20">
      <c r="A77" s="40">
        <v>4876</v>
      </c>
      <c r="B77" s="40">
        <v>4</v>
      </c>
      <c r="C77" s="40">
        <f t="shared" si="15"/>
        <v>341.25</v>
      </c>
      <c r="D77" s="8">
        <v>0.40896739130434784</v>
      </c>
      <c r="E77" s="43">
        <v>2</v>
      </c>
      <c r="F77" s="43">
        <f t="shared" si="17"/>
        <v>-0.64586234302458401</v>
      </c>
      <c r="G77" s="41"/>
      <c r="H77" s="40">
        <v>3827</v>
      </c>
      <c r="I77" s="40">
        <f t="shared" si="16"/>
        <v>15</v>
      </c>
      <c r="J77" s="7">
        <v>1349.0666666666666</v>
      </c>
      <c r="K77" s="8">
        <v>0.42895377128953771</v>
      </c>
      <c r="L77" s="43">
        <v>2</v>
      </c>
      <c r="M77" s="43"/>
      <c r="N77" s="40">
        <v>4876</v>
      </c>
      <c r="O77" s="40">
        <v>4</v>
      </c>
      <c r="P77" s="7">
        <v>341.25</v>
      </c>
      <c r="Q77" s="8">
        <v>0.40896739130434784</v>
      </c>
      <c r="R77" s="43">
        <v>22</v>
      </c>
      <c r="S77" s="43">
        <v>4</v>
      </c>
      <c r="T77" s="43"/>
    </row>
    <row r="78" spans="1:20">
      <c r="A78" s="40">
        <v>2224</v>
      </c>
      <c r="B78" s="40">
        <v>8</v>
      </c>
      <c r="C78" s="40">
        <f t="shared" si="15"/>
        <v>1513.875</v>
      </c>
      <c r="D78" s="8">
        <v>0.44768310911808668</v>
      </c>
      <c r="E78" s="43">
        <v>2</v>
      </c>
      <c r="F78" s="43">
        <f t="shared" si="17"/>
        <v>-0.29432448325960492</v>
      </c>
      <c r="G78" s="41"/>
      <c r="H78" s="40">
        <v>2224</v>
      </c>
      <c r="I78" s="40">
        <f t="shared" si="16"/>
        <v>8</v>
      </c>
      <c r="J78" s="7">
        <v>1513.875</v>
      </c>
      <c r="K78" s="8">
        <v>0.44768310911808668</v>
      </c>
      <c r="L78" s="43">
        <v>2</v>
      </c>
      <c r="M78" s="43"/>
      <c r="N78" s="40">
        <v>2224</v>
      </c>
      <c r="O78" s="40">
        <v>8</v>
      </c>
      <c r="P78" s="7">
        <v>1513.875</v>
      </c>
      <c r="Q78" s="8">
        <v>0.44768310911808668</v>
      </c>
      <c r="R78" s="43">
        <v>22</v>
      </c>
      <c r="S78" s="43">
        <v>4</v>
      </c>
      <c r="T78" s="43"/>
    </row>
    <row r="79" spans="1:20">
      <c r="A79" s="40">
        <v>4745</v>
      </c>
      <c r="B79" s="40">
        <v>5</v>
      </c>
      <c r="C79" s="40">
        <f t="shared" si="15"/>
        <v>517.79999999999995</v>
      </c>
      <c r="D79" s="8">
        <v>0.53952641165755921</v>
      </c>
      <c r="E79" s="43">
        <v>2</v>
      </c>
      <c r="F79" s="43">
        <f t="shared" si="17"/>
        <v>-0.55797787808333921</v>
      </c>
      <c r="G79" s="41"/>
      <c r="H79" s="40">
        <v>4745</v>
      </c>
      <c r="I79" s="40">
        <f t="shared" si="16"/>
        <v>5</v>
      </c>
      <c r="J79" s="7">
        <v>517.79999999999995</v>
      </c>
      <c r="K79" s="8">
        <v>0.53952641165755921</v>
      </c>
      <c r="L79" s="43">
        <v>2</v>
      </c>
      <c r="M79" s="43"/>
      <c r="N79" s="40">
        <v>4745</v>
      </c>
      <c r="O79" s="40">
        <v>5</v>
      </c>
      <c r="P79" s="7">
        <v>517.79999999999995</v>
      </c>
      <c r="Q79" s="8">
        <v>0.53952641165755921</v>
      </c>
      <c r="R79" s="43">
        <v>22</v>
      </c>
      <c r="S79" s="43">
        <v>4</v>
      </c>
      <c r="T79" s="43"/>
    </row>
    <row r="80" spans="1:20">
      <c r="A80" s="40">
        <v>6619</v>
      </c>
      <c r="B80" s="40">
        <v>5</v>
      </c>
      <c r="C80" s="40">
        <f t="shared" si="15"/>
        <v>1745.8</v>
      </c>
      <c r="D80" s="8">
        <v>-0.48066298342541436</v>
      </c>
      <c r="E80" s="43">
        <v>3</v>
      </c>
      <c r="F80" s="43">
        <f t="shared" si="17"/>
        <v>-0.55797787808333921</v>
      </c>
      <c r="G80" s="41"/>
      <c r="H80" s="40">
        <v>6619</v>
      </c>
      <c r="I80" s="40">
        <f t="shared" si="16"/>
        <v>5</v>
      </c>
      <c r="J80" s="7">
        <v>1745.8</v>
      </c>
      <c r="K80" s="8">
        <v>-0.48066298342541436</v>
      </c>
      <c r="L80" s="43">
        <v>3</v>
      </c>
      <c r="M80" s="43"/>
      <c r="N80" s="40">
        <v>2122</v>
      </c>
      <c r="O80" s="40">
        <v>12</v>
      </c>
      <c r="P80" s="7">
        <v>2052.6666666666665</v>
      </c>
      <c r="Q80" s="8">
        <v>-0.32568306010928966</v>
      </c>
      <c r="R80" s="43">
        <v>44</v>
      </c>
      <c r="S80" s="43">
        <v>5</v>
      </c>
      <c r="T80" s="43"/>
    </row>
    <row r="81" spans="1:20">
      <c r="A81" s="40">
        <v>5943</v>
      </c>
      <c r="B81" s="40">
        <v>7</v>
      </c>
      <c r="C81" s="40">
        <f t="shared" si="15"/>
        <v>6005.7142857142853</v>
      </c>
      <c r="D81" s="8">
        <v>-0.38701298701298686</v>
      </c>
      <c r="E81" s="43">
        <v>3</v>
      </c>
      <c r="F81" s="43">
        <f t="shared" si="17"/>
        <v>-0.38220894820084972</v>
      </c>
      <c r="G81" s="41"/>
      <c r="H81" s="40">
        <v>7005</v>
      </c>
      <c r="I81" s="40">
        <f t="shared" si="16"/>
        <v>5</v>
      </c>
      <c r="J81" s="7">
        <v>1911.2</v>
      </c>
      <c r="K81" s="8">
        <v>-0.30243902439024406</v>
      </c>
      <c r="L81" s="43">
        <v>3</v>
      </c>
      <c r="M81" s="43"/>
      <c r="N81" s="40">
        <v>1246</v>
      </c>
      <c r="O81" s="40">
        <v>32</v>
      </c>
      <c r="P81" s="7">
        <v>2279.84375</v>
      </c>
      <c r="Q81" s="8">
        <v>-0.30518424855491311</v>
      </c>
      <c r="R81" s="43">
        <v>44</v>
      </c>
      <c r="S81" s="43">
        <v>5</v>
      </c>
      <c r="T81" s="43"/>
    </row>
    <row r="82" spans="1:20">
      <c r="A82" s="40">
        <v>4922</v>
      </c>
      <c r="B82" s="40">
        <v>5</v>
      </c>
      <c r="C82" s="40">
        <f t="shared" si="15"/>
        <v>6425.2</v>
      </c>
      <c r="D82" s="8">
        <v>-0.32547528517110275</v>
      </c>
      <c r="E82" s="43">
        <v>3</v>
      </c>
      <c r="F82" s="43">
        <f t="shared" si="17"/>
        <v>-0.55797787808333921</v>
      </c>
      <c r="G82" s="41"/>
      <c r="H82" s="40">
        <v>6820</v>
      </c>
      <c r="I82" s="40">
        <f t="shared" si="16"/>
        <v>4</v>
      </c>
      <c r="J82" s="7">
        <v>419</v>
      </c>
      <c r="K82" s="8">
        <v>-0.27027027027027017</v>
      </c>
      <c r="L82" s="43">
        <v>3</v>
      </c>
      <c r="M82" s="43"/>
      <c r="N82" s="40">
        <v>977</v>
      </c>
      <c r="O82" s="40">
        <v>21</v>
      </c>
      <c r="P82" s="7">
        <v>2339.1904761904761</v>
      </c>
      <c r="Q82" s="8">
        <v>-0.27044287102596148</v>
      </c>
      <c r="R82" s="43">
        <v>44</v>
      </c>
      <c r="S82" s="43">
        <v>5</v>
      </c>
      <c r="T82" s="43"/>
    </row>
    <row r="83" spans="1:20">
      <c r="A83" s="40">
        <v>5918</v>
      </c>
      <c r="B83" s="40">
        <v>3</v>
      </c>
      <c r="C83" s="40">
        <f t="shared" si="15"/>
        <v>2416.6666666666665</v>
      </c>
      <c r="D83" s="8">
        <v>-0.32363636363636361</v>
      </c>
      <c r="E83" s="43">
        <v>3</v>
      </c>
      <c r="F83" s="43">
        <f t="shared" si="17"/>
        <v>-0.73374680796582881</v>
      </c>
      <c r="G83" s="41"/>
      <c r="H83" s="40">
        <v>6078</v>
      </c>
      <c r="I83" s="40">
        <f t="shared" si="16"/>
        <v>3</v>
      </c>
      <c r="J83" s="7">
        <v>1319</v>
      </c>
      <c r="K83" s="8">
        <v>-0.25306577480490511</v>
      </c>
      <c r="L83" s="43">
        <v>3</v>
      </c>
      <c r="M83" s="43"/>
      <c r="N83" s="40">
        <v>1096</v>
      </c>
      <c r="O83" s="40">
        <v>11</v>
      </c>
      <c r="P83" s="7">
        <v>2414.4545454545455</v>
      </c>
      <c r="Q83" s="8">
        <v>-0.22789162426076193</v>
      </c>
      <c r="R83" s="43">
        <v>44</v>
      </c>
      <c r="S83" s="43">
        <v>5</v>
      </c>
      <c r="T83" s="43"/>
    </row>
    <row r="84" spans="1:20">
      <c r="A84" s="40">
        <v>7005</v>
      </c>
      <c r="B84" s="40">
        <v>5</v>
      </c>
      <c r="C84" s="40">
        <f t="shared" si="15"/>
        <v>1911.2</v>
      </c>
      <c r="D84" s="8">
        <v>-0.30243902439024406</v>
      </c>
      <c r="E84" s="43">
        <v>3</v>
      </c>
      <c r="F84" s="43">
        <f t="shared" si="17"/>
        <v>-0.55797787808333921</v>
      </c>
      <c r="G84" s="41"/>
      <c r="H84" s="40">
        <v>915</v>
      </c>
      <c r="I84" s="40">
        <f t="shared" si="16"/>
        <v>12</v>
      </c>
      <c r="J84" s="7">
        <v>1573.0833333333333</v>
      </c>
      <c r="K84" s="8">
        <v>-0.22508851795649998</v>
      </c>
      <c r="L84" s="43">
        <v>3</v>
      </c>
      <c r="M84" s="43"/>
      <c r="N84" s="40">
        <v>2787</v>
      </c>
      <c r="O84" s="40">
        <v>10</v>
      </c>
      <c r="P84" s="7">
        <v>3824.6</v>
      </c>
      <c r="Q84" s="8">
        <v>-0.21953818827708704</v>
      </c>
      <c r="R84" s="43">
        <v>44</v>
      </c>
      <c r="S84" s="43">
        <v>5</v>
      </c>
      <c r="T84" s="43"/>
    </row>
    <row r="85" spans="1:20">
      <c r="A85" s="40">
        <v>6820</v>
      </c>
      <c r="B85" s="40">
        <v>4</v>
      </c>
      <c r="C85" s="40">
        <f t="shared" si="15"/>
        <v>419</v>
      </c>
      <c r="D85" s="8">
        <v>-0.27027027027027017</v>
      </c>
      <c r="E85" s="43">
        <v>3</v>
      </c>
      <c r="F85" s="43">
        <f t="shared" si="17"/>
        <v>-0.64586234302458401</v>
      </c>
      <c r="G85" s="41"/>
      <c r="H85" s="40">
        <v>2942</v>
      </c>
      <c r="I85" s="40">
        <f t="shared" si="16"/>
        <v>7</v>
      </c>
      <c r="J85" s="7">
        <v>1400.2857142857142</v>
      </c>
      <c r="K85" s="8">
        <v>-0.22380058965424818</v>
      </c>
      <c r="L85" s="43">
        <v>3</v>
      </c>
      <c r="M85" s="43"/>
      <c r="N85" s="40">
        <v>4785</v>
      </c>
      <c r="O85" s="40">
        <v>10</v>
      </c>
      <c r="P85" s="7">
        <v>9241.6</v>
      </c>
      <c r="Q85" s="8">
        <v>-0.19293680297397756</v>
      </c>
      <c r="R85" s="43">
        <v>44</v>
      </c>
      <c r="S85" s="43">
        <v>5</v>
      </c>
      <c r="T85" s="43"/>
    </row>
    <row r="86" spans="1:20">
      <c r="A86" s="40">
        <v>6078</v>
      </c>
      <c r="B86" s="40">
        <v>3</v>
      </c>
      <c r="C86" s="40">
        <f t="shared" si="15"/>
        <v>1319</v>
      </c>
      <c r="D86" s="8">
        <v>-0.25306577480490511</v>
      </c>
      <c r="E86" s="43">
        <v>3</v>
      </c>
      <c r="F86" s="43">
        <f t="shared" si="17"/>
        <v>-0.73374680796582881</v>
      </c>
      <c r="G86" s="41"/>
      <c r="H86" s="40">
        <v>6736</v>
      </c>
      <c r="I86" s="40">
        <f t="shared" si="16"/>
        <v>4</v>
      </c>
      <c r="J86" s="7">
        <v>1109.75</v>
      </c>
      <c r="K86" s="8">
        <v>-0.20886075949367089</v>
      </c>
      <c r="L86" s="43">
        <v>3</v>
      </c>
      <c r="M86" s="43"/>
      <c r="N86" s="40">
        <v>2307</v>
      </c>
      <c r="O86" s="40">
        <v>15</v>
      </c>
      <c r="P86" s="7">
        <v>2297.3333333333335</v>
      </c>
      <c r="Q86" s="8">
        <v>-0.18434442270058726</v>
      </c>
      <c r="R86" s="43">
        <v>44</v>
      </c>
      <c r="S86" s="43">
        <v>5</v>
      </c>
      <c r="T86" s="43"/>
    </row>
    <row r="87" spans="1:20">
      <c r="A87" s="40">
        <v>2942</v>
      </c>
      <c r="B87" s="40">
        <v>7</v>
      </c>
      <c r="C87" s="40">
        <f t="shared" si="15"/>
        <v>1400.2857142857142</v>
      </c>
      <c r="D87" s="8">
        <v>-0.22380058965424818</v>
      </c>
      <c r="E87" s="43">
        <v>3</v>
      </c>
      <c r="F87" s="43">
        <f t="shared" si="17"/>
        <v>-0.38220894820084972</v>
      </c>
      <c r="G87" s="41"/>
      <c r="H87" s="40">
        <v>3794</v>
      </c>
      <c r="I87" s="40">
        <f t="shared" si="16"/>
        <v>7</v>
      </c>
      <c r="J87" s="7">
        <v>1870.7142857142858</v>
      </c>
      <c r="K87" s="8">
        <v>-0.1920849420849419</v>
      </c>
      <c r="L87" s="43">
        <v>3</v>
      </c>
      <c r="M87" s="43"/>
      <c r="N87" s="40">
        <v>1982</v>
      </c>
      <c r="O87" s="40">
        <v>23</v>
      </c>
      <c r="P87" s="7">
        <v>4660.95652173913</v>
      </c>
      <c r="Q87" s="8">
        <v>-0.17990106743035678</v>
      </c>
      <c r="R87" s="43">
        <v>44</v>
      </c>
      <c r="S87" s="43">
        <v>5</v>
      </c>
      <c r="T87" s="43"/>
    </row>
    <row r="88" spans="1:20">
      <c r="A88" s="40">
        <v>6736</v>
      </c>
      <c r="B88" s="40">
        <v>4</v>
      </c>
      <c r="C88" s="40">
        <f t="shared" si="15"/>
        <v>1109.75</v>
      </c>
      <c r="D88" s="8">
        <v>-0.20886075949367089</v>
      </c>
      <c r="E88" s="43">
        <v>3</v>
      </c>
      <c r="F88" s="43">
        <f t="shared" si="17"/>
        <v>-0.64586234302458401</v>
      </c>
      <c r="G88" s="41"/>
      <c r="H88" s="40">
        <v>1679</v>
      </c>
      <c r="I88" s="40">
        <f t="shared" si="16"/>
        <v>8</v>
      </c>
      <c r="J88" s="7">
        <v>1518.375</v>
      </c>
      <c r="K88" s="8">
        <v>-0.18969298245614041</v>
      </c>
      <c r="L88" s="43">
        <v>3</v>
      </c>
      <c r="M88" s="43"/>
      <c r="N88" s="40">
        <v>2956</v>
      </c>
      <c r="O88" s="40">
        <v>15</v>
      </c>
      <c r="P88" s="7">
        <v>3754.6</v>
      </c>
      <c r="Q88" s="8">
        <v>-0.1594104308390023</v>
      </c>
      <c r="R88" s="43">
        <v>44</v>
      </c>
      <c r="S88" s="43">
        <v>5</v>
      </c>
      <c r="T88" s="43"/>
    </row>
    <row r="89" spans="1:20">
      <c r="A89" s="40">
        <v>3558</v>
      </c>
      <c r="B89" s="40">
        <v>8</v>
      </c>
      <c r="C89" s="40">
        <f t="shared" si="15"/>
        <v>3936.125</v>
      </c>
      <c r="D89" s="8">
        <v>-0.19290465631929049</v>
      </c>
      <c r="E89" s="43">
        <v>3</v>
      </c>
      <c r="F89" s="43">
        <f t="shared" si="17"/>
        <v>-0.29432448325960492</v>
      </c>
      <c r="G89" s="41"/>
      <c r="H89" s="40">
        <v>527</v>
      </c>
      <c r="I89" s="40">
        <f t="shared" si="16"/>
        <v>5</v>
      </c>
      <c r="J89" s="7">
        <v>1748.2</v>
      </c>
      <c r="K89" s="8">
        <v>-0.17924528301886791</v>
      </c>
      <c r="L89" s="43">
        <v>3</v>
      </c>
      <c r="M89" s="43"/>
      <c r="N89" s="40">
        <v>332</v>
      </c>
      <c r="O89" s="40">
        <v>64</v>
      </c>
      <c r="P89" s="7">
        <v>6639.140625</v>
      </c>
      <c r="Q89" s="8">
        <v>-0.13153967696629207</v>
      </c>
      <c r="R89" s="43">
        <v>44</v>
      </c>
      <c r="S89" s="43">
        <v>5</v>
      </c>
      <c r="T89" s="43"/>
    </row>
    <row r="90" spans="1:20">
      <c r="A90" s="40">
        <v>3794</v>
      </c>
      <c r="B90" s="40">
        <v>7</v>
      </c>
      <c r="C90" s="40">
        <f t="shared" si="15"/>
        <v>1870.7142857142858</v>
      </c>
      <c r="D90" s="8">
        <v>-0.1920849420849419</v>
      </c>
      <c r="E90" s="43">
        <v>3</v>
      </c>
      <c r="F90" s="43">
        <f t="shared" si="17"/>
        <v>-0.38220894820084972</v>
      </c>
      <c r="G90" s="41"/>
      <c r="H90" s="40">
        <v>4967</v>
      </c>
      <c r="I90" s="40">
        <f t="shared" si="16"/>
        <v>8</v>
      </c>
      <c r="J90" s="7">
        <v>1111.5</v>
      </c>
      <c r="K90" s="8">
        <v>-0.16351351351351359</v>
      </c>
      <c r="L90" s="43">
        <v>3</v>
      </c>
      <c r="M90" s="43"/>
      <c r="N90" s="40">
        <v>1479</v>
      </c>
      <c r="O90" s="40">
        <v>11</v>
      </c>
      <c r="P90" s="7">
        <v>2229.7272727272725</v>
      </c>
      <c r="Q90" s="8">
        <v>-8.4340514976353018E-2</v>
      </c>
      <c r="R90" s="43">
        <v>44</v>
      </c>
      <c r="S90" s="43">
        <v>5</v>
      </c>
      <c r="T90" s="43"/>
    </row>
    <row r="91" spans="1:20">
      <c r="A91" s="40">
        <v>1679</v>
      </c>
      <c r="B91" s="40">
        <v>8</v>
      </c>
      <c r="C91" s="40">
        <f t="shared" si="15"/>
        <v>1518.375</v>
      </c>
      <c r="D91" s="8">
        <v>-0.18969298245614041</v>
      </c>
      <c r="E91" s="43">
        <v>3</v>
      </c>
      <c r="F91" s="43">
        <f t="shared" si="17"/>
        <v>-0.29432448325960492</v>
      </c>
      <c r="G91" s="41"/>
      <c r="H91" s="40">
        <v>5521</v>
      </c>
      <c r="I91" s="40">
        <f t="shared" si="16"/>
        <v>6</v>
      </c>
      <c r="J91" s="7">
        <v>883.66666666666663</v>
      </c>
      <c r="K91" s="8">
        <v>-0.15625000000000017</v>
      </c>
      <c r="L91" s="43">
        <v>3</v>
      </c>
      <c r="M91" s="43"/>
      <c r="N91" s="40">
        <v>1006</v>
      </c>
      <c r="O91" s="40">
        <v>18</v>
      </c>
      <c r="P91" s="7">
        <v>3074.9444444444443</v>
      </c>
      <c r="Q91" s="8">
        <v>-6.1490273656445812E-2</v>
      </c>
      <c r="R91" s="43">
        <v>44</v>
      </c>
      <c r="S91" s="43">
        <v>5</v>
      </c>
      <c r="T91" s="43"/>
    </row>
    <row r="92" spans="1:20">
      <c r="A92" s="40">
        <v>6449</v>
      </c>
      <c r="B92" s="40">
        <v>3</v>
      </c>
      <c r="C92" s="40">
        <f t="shared" si="15"/>
        <v>3172.3333333333335</v>
      </c>
      <c r="D92" s="8">
        <v>-0.18773946360153251</v>
      </c>
      <c r="E92" s="43">
        <v>3</v>
      </c>
      <c r="F92" s="43">
        <f t="shared" si="17"/>
        <v>-0.73374680796582881</v>
      </c>
      <c r="G92" s="41"/>
      <c r="H92" s="40">
        <v>7076</v>
      </c>
      <c r="I92" s="40">
        <f t="shared" si="16"/>
        <v>3</v>
      </c>
      <c r="J92" s="7">
        <v>419</v>
      </c>
      <c r="K92" s="8">
        <v>-0.15151515151515152</v>
      </c>
      <c r="L92" s="43">
        <v>3</v>
      </c>
      <c r="M92" s="43"/>
      <c r="N92" s="40">
        <v>3610</v>
      </c>
      <c r="O92" s="40">
        <v>20</v>
      </c>
      <c r="P92" s="7">
        <v>2343.35</v>
      </c>
      <c r="Q92" s="8">
        <v>-4.4884488448844802E-2</v>
      </c>
      <c r="R92" s="43">
        <v>44</v>
      </c>
      <c r="S92" s="43">
        <v>5</v>
      </c>
      <c r="T92" s="43"/>
    </row>
    <row r="93" spans="1:20">
      <c r="A93" s="40">
        <v>527</v>
      </c>
      <c r="B93" s="40">
        <v>5</v>
      </c>
      <c r="C93" s="40">
        <f t="shared" si="15"/>
        <v>1748.2</v>
      </c>
      <c r="D93" s="8">
        <v>-0.17924528301886791</v>
      </c>
      <c r="E93" s="43">
        <v>3</v>
      </c>
      <c r="F93" s="43">
        <f t="shared" si="17"/>
        <v>-0.55797787808333921</v>
      </c>
      <c r="G93" s="41"/>
      <c r="H93" s="40">
        <v>805</v>
      </c>
      <c r="I93" s="40">
        <f t="shared" si="16"/>
        <v>16</v>
      </c>
      <c r="J93" s="7">
        <v>1072.875</v>
      </c>
      <c r="K93" s="8">
        <v>-0.15090266875981156</v>
      </c>
      <c r="L93" s="43">
        <v>3</v>
      </c>
      <c r="M93" s="43"/>
      <c r="N93" s="40">
        <v>2800</v>
      </c>
      <c r="O93" s="40">
        <v>15</v>
      </c>
      <c r="P93" s="7">
        <v>2185.0666666666666</v>
      </c>
      <c r="Q93" s="8">
        <v>-2.470284237726101E-2</v>
      </c>
      <c r="R93" s="43">
        <v>44</v>
      </c>
      <c r="S93" s="43">
        <v>5</v>
      </c>
      <c r="T93" s="43"/>
    </row>
    <row r="94" spans="1:20">
      <c r="A94" s="40">
        <v>4967</v>
      </c>
      <c r="B94" s="40">
        <v>8</v>
      </c>
      <c r="C94" s="40">
        <f t="shared" si="15"/>
        <v>1111.5</v>
      </c>
      <c r="D94" s="8">
        <v>-0.16351351351351359</v>
      </c>
      <c r="E94" s="43">
        <v>3</v>
      </c>
      <c r="F94" s="43">
        <f t="shared" si="17"/>
        <v>-0.29432448325960492</v>
      </c>
      <c r="G94" s="41"/>
      <c r="H94" s="40">
        <v>2989</v>
      </c>
      <c r="I94" s="40">
        <f t="shared" si="16"/>
        <v>6</v>
      </c>
      <c r="J94" s="7">
        <v>398</v>
      </c>
      <c r="K94" s="8">
        <v>-0.15057915057915053</v>
      </c>
      <c r="L94" s="43">
        <v>3</v>
      </c>
      <c r="M94" s="43"/>
      <c r="N94" s="40">
        <v>539</v>
      </c>
      <c r="O94" s="40">
        <v>38</v>
      </c>
      <c r="P94" s="7">
        <v>2264.7105263157896</v>
      </c>
      <c r="Q94" s="8">
        <v>-1.0494752623688172E-2</v>
      </c>
      <c r="R94" s="43">
        <v>44</v>
      </c>
      <c r="S94" s="43">
        <v>5</v>
      </c>
      <c r="T94" s="43"/>
    </row>
    <row r="95" spans="1:20">
      <c r="A95" s="40">
        <v>5521</v>
      </c>
      <c r="B95" s="40">
        <v>6</v>
      </c>
      <c r="C95" s="40">
        <f t="shared" si="15"/>
        <v>883.66666666666663</v>
      </c>
      <c r="D95" s="8">
        <v>-0.15625000000000017</v>
      </c>
      <c r="E95" s="43">
        <v>3</v>
      </c>
      <c r="F95" s="43">
        <f t="shared" si="17"/>
        <v>-0.47009341314209446</v>
      </c>
      <c r="G95" s="41"/>
      <c r="H95" s="40">
        <v>2036</v>
      </c>
      <c r="I95" s="40">
        <f t="shared" si="16"/>
        <v>4</v>
      </c>
      <c r="J95" s="7">
        <v>1082.25</v>
      </c>
      <c r="K95" s="8">
        <v>-0.14175257731958746</v>
      </c>
      <c r="L95" s="43">
        <v>3</v>
      </c>
      <c r="M95" s="43"/>
      <c r="N95" s="40">
        <v>2995</v>
      </c>
      <c r="O95" s="40">
        <v>11</v>
      </c>
      <c r="P95" s="7">
        <v>2179.6363636363635</v>
      </c>
      <c r="Q95" s="8">
        <v>-7.0995670995671386E-3</v>
      </c>
      <c r="R95" s="43">
        <v>44</v>
      </c>
      <c r="S95" s="43">
        <v>5</v>
      </c>
      <c r="T95" s="43"/>
    </row>
    <row r="96" spans="1:20">
      <c r="A96" s="40">
        <v>7076</v>
      </c>
      <c r="B96" s="40">
        <v>3</v>
      </c>
      <c r="C96" s="40">
        <f t="shared" si="15"/>
        <v>419</v>
      </c>
      <c r="D96" s="8">
        <v>-0.15151515151515152</v>
      </c>
      <c r="E96" s="43">
        <v>3</v>
      </c>
      <c r="F96" s="43">
        <f t="shared" si="17"/>
        <v>-0.73374680796582881</v>
      </c>
      <c r="G96" s="41"/>
      <c r="H96" s="40">
        <v>6716</v>
      </c>
      <c r="I96" s="40">
        <f t="shared" si="16"/>
        <v>5</v>
      </c>
      <c r="J96" s="7">
        <v>1462.6</v>
      </c>
      <c r="K96" s="8">
        <v>-0.13913043478260861</v>
      </c>
      <c r="L96" s="43">
        <v>3</v>
      </c>
      <c r="M96" s="43"/>
      <c r="N96" s="40">
        <v>4687</v>
      </c>
      <c r="O96" s="40">
        <v>23</v>
      </c>
      <c r="P96" s="7">
        <v>2586.9565217391305</v>
      </c>
      <c r="Q96" s="8">
        <v>-1.1842327863306964E-3</v>
      </c>
      <c r="R96" s="43">
        <v>44</v>
      </c>
      <c r="S96" s="43">
        <v>5</v>
      </c>
      <c r="T96" s="43"/>
    </row>
    <row r="97" spans="1:20">
      <c r="A97" s="40">
        <v>2989</v>
      </c>
      <c r="B97" s="40">
        <v>6</v>
      </c>
      <c r="C97" s="40">
        <f t="shared" si="15"/>
        <v>398</v>
      </c>
      <c r="D97" s="8">
        <v>-0.15057915057915053</v>
      </c>
      <c r="E97" s="43">
        <v>3</v>
      </c>
      <c r="F97" s="43">
        <f t="shared" si="17"/>
        <v>-0.47009341314209446</v>
      </c>
      <c r="G97" s="41"/>
      <c r="H97" s="40">
        <v>2814</v>
      </c>
      <c r="I97" s="40">
        <f t="shared" si="16"/>
        <v>10</v>
      </c>
      <c r="J97" s="7">
        <v>1345.3</v>
      </c>
      <c r="K97" s="8">
        <v>-0.13223880597014931</v>
      </c>
      <c r="L97" s="43">
        <v>3</v>
      </c>
      <c r="M97" s="43"/>
      <c r="N97" s="40">
        <v>915</v>
      </c>
      <c r="O97" s="40">
        <v>12</v>
      </c>
      <c r="P97" s="7">
        <v>1573.0833333333333</v>
      </c>
      <c r="Q97" s="8">
        <v>-0.22508851795649998</v>
      </c>
      <c r="R97" s="43">
        <v>43</v>
      </c>
      <c r="S97" s="43">
        <v>6</v>
      </c>
      <c r="T97" s="43"/>
    </row>
    <row r="98" spans="1:20">
      <c r="A98" s="40">
        <v>2036</v>
      </c>
      <c r="B98" s="40">
        <v>4</v>
      </c>
      <c r="C98" s="40">
        <f t="shared" ref="C98:C129" si="18">INDEX(J:J,MATCH(A98,H:H,0))</f>
        <v>1082.25</v>
      </c>
      <c r="D98" s="8">
        <v>-0.14175257731958746</v>
      </c>
      <c r="E98" s="43">
        <v>3</v>
      </c>
      <c r="F98" s="43">
        <f t="shared" si="17"/>
        <v>-0.64586234302458401</v>
      </c>
      <c r="G98" s="41"/>
      <c r="H98" s="40">
        <v>637</v>
      </c>
      <c r="I98" s="40">
        <f t="shared" ref="I98:I129" si="19">INDEX(B:B,MATCH(H98,A:A,0))</f>
        <v>32</v>
      </c>
      <c r="J98" s="7">
        <v>780.03125</v>
      </c>
      <c r="K98" s="8">
        <v>-0.13010204081632654</v>
      </c>
      <c r="L98" s="43">
        <v>3</v>
      </c>
      <c r="M98" s="43"/>
      <c r="N98" s="40">
        <v>805</v>
      </c>
      <c r="O98" s="40">
        <v>16</v>
      </c>
      <c r="P98" s="7">
        <v>1072.875</v>
      </c>
      <c r="Q98" s="8">
        <v>-0.15090266875981156</v>
      </c>
      <c r="R98" s="43">
        <v>43</v>
      </c>
      <c r="S98" s="43">
        <v>6</v>
      </c>
      <c r="T98" s="43"/>
    </row>
    <row r="99" spans="1:20">
      <c r="A99" s="40">
        <v>6716</v>
      </c>
      <c r="B99" s="40">
        <v>5</v>
      </c>
      <c r="C99" s="40">
        <f t="shared" si="18"/>
        <v>1462.6</v>
      </c>
      <c r="D99" s="8">
        <v>-0.13913043478260861</v>
      </c>
      <c r="E99" s="43">
        <v>3</v>
      </c>
      <c r="F99" s="43">
        <f t="shared" si="17"/>
        <v>-0.55797787808333921</v>
      </c>
      <c r="G99" s="41"/>
      <c r="H99" s="40">
        <v>1121</v>
      </c>
      <c r="I99" s="40">
        <f t="shared" si="19"/>
        <v>33</v>
      </c>
      <c r="J99" s="7">
        <v>1058.3030303030303</v>
      </c>
      <c r="K99" s="8">
        <v>-0.12327511117223659</v>
      </c>
      <c r="L99" s="43">
        <v>3</v>
      </c>
      <c r="M99" s="43"/>
      <c r="N99" s="40">
        <v>2814</v>
      </c>
      <c r="O99" s="40">
        <v>10</v>
      </c>
      <c r="P99" s="7">
        <v>1345.3</v>
      </c>
      <c r="Q99" s="8">
        <v>-0.13223880597014931</v>
      </c>
      <c r="R99" s="43">
        <v>43</v>
      </c>
      <c r="S99" s="43">
        <v>6</v>
      </c>
      <c r="T99" s="43"/>
    </row>
    <row r="100" spans="1:20">
      <c r="A100" s="40">
        <v>6189</v>
      </c>
      <c r="B100" s="40">
        <v>5</v>
      </c>
      <c r="C100" s="40">
        <f t="shared" si="18"/>
        <v>604.79999999999995</v>
      </c>
      <c r="D100" s="8">
        <v>-0.12000000000000008</v>
      </c>
      <c r="E100" s="43">
        <v>3</v>
      </c>
      <c r="F100" s="43">
        <f t="shared" si="17"/>
        <v>-0.55797787808333921</v>
      </c>
      <c r="G100" s="41"/>
      <c r="H100" s="40">
        <v>6189</v>
      </c>
      <c r="I100" s="40">
        <f t="shared" si="19"/>
        <v>5</v>
      </c>
      <c r="J100" s="7">
        <v>604.79999999999995</v>
      </c>
      <c r="K100" s="8">
        <v>-0.12000000000000008</v>
      </c>
      <c r="L100" s="43">
        <v>3</v>
      </c>
      <c r="M100" s="43"/>
      <c r="N100" s="40">
        <v>637</v>
      </c>
      <c r="O100" s="40">
        <v>32</v>
      </c>
      <c r="P100" s="7">
        <v>780.03125</v>
      </c>
      <c r="Q100" s="8">
        <v>-0.13010204081632654</v>
      </c>
      <c r="R100" s="43">
        <v>43</v>
      </c>
      <c r="S100" s="43">
        <v>6</v>
      </c>
      <c r="T100" s="43"/>
    </row>
    <row r="101" spans="1:20">
      <c r="A101" s="40">
        <v>655</v>
      </c>
      <c r="B101" s="40">
        <v>6</v>
      </c>
      <c r="C101" s="40">
        <f t="shared" si="18"/>
        <v>3053.8333333333335</v>
      </c>
      <c r="D101" s="8">
        <v>-0.11711711711711718</v>
      </c>
      <c r="E101" s="43">
        <v>3</v>
      </c>
      <c r="F101" s="43">
        <f t="shared" si="17"/>
        <v>-0.47009341314209446</v>
      </c>
      <c r="G101" s="41"/>
      <c r="H101" s="40">
        <v>2205</v>
      </c>
      <c r="I101" s="40">
        <f t="shared" si="19"/>
        <v>8</v>
      </c>
      <c r="J101" s="7">
        <v>1546.5</v>
      </c>
      <c r="K101" s="8">
        <v>-0.11285008237232298</v>
      </c>
      <c r="L101" s="43">
        <v>3</v>
      </c>
      <c r="M101" s="43"/>
      <c r="N101" s="40">
        <v>1121</v>
      </c>
      <c r="O101" s="40">
        <v>33</v>
      </c>
      <c r="P101" s="7">
        <v>1058.3030303030303</v>
      </c>
      <c r="Q101" s="8">
        <v>-0.12327511117223659</v>
      </c>
      <c r="R101" s="43">
        <v>43</v>
      </c>
      <c r="S101" s="43">
        <v>6</v>
      </c>
      <c r="T101" s="43"/>
    </row>
    <row r="102" spans="1:20">
      <c r="A102" s="40">
        <v>2205</v>
      </c>
      <c r="B102" s="40">
        <v>8</v>
      </c>
      <c r="C102" s="40">
        <f t="shared" si="18"/>
        <v>1546.5</v>
      </c>
      <c r="D102" s="8">
        <v>-0.11285008237232298</v>
      </c>
      <c r="E102" s="43">
        <v>3</v>
      </c>
      <c r="F102" s="43">
        <f t="shared" si="17"/>
        <v>-0.29432448325960492</v>
      </c>
      <c r="G102" s="41"/>
      <c r="H102" s="40">
        <v>7854</v>
      </c>
      <c r="I102" s="40">
        <f t="shared" si="19"/>
        <v>31</v>
      </c>
      <c r="J102" s="7">
        <v>838.70967741935488</v>
      </c>
      <c r="K102" s="8">
        <v>-0.10682865521575206</v>
      </c>
      <c r="L102" s="43">
        <v>3</v>
      </c>
      <c r="M102" s="43"/>
      <c r="N102" s="40">
        <v>7854</v>
      </c>
      <c r="O102" s="40">
        <v>31</v>
      </c>
      <c r="P102" s="7">
        <v>838.70967741935488</v>
      </c>
      <c r="Q102" s="8">
        <v>-0.10682865521575206</v>
      </c>
      <c r="R102" s="43">
        <v>43</v>
      </c>
      <c r="S102" s="43">
        <v>6</v>
      </c>
      <c r="T102" s="43"/>
    </row>
    <row r="103" spans="1:20">
      <c r="A103" s="40">
        <v>5348</v>
      </c>
      <c r="B103" s="40">
        <v>6</v>
      </c>
      <c r="C103" s="40">
        <f t="shared" si="18"/>
        <v>6358.5</v>
      </c>
      <c r="D103" s="8">
        <v>-0.11263318112633175</v>
      </c>
      <c r="E103" s="43">
        <v>3</v>
      </c>
      <c r="F103" s="43">
        <f t="shared" si="17"/>
        <v>-0.47009341314209446</v>
      </c>
      <c r="G103" s="41"/>
      <c r="H103" s="40">
        <v>284</v>
      </c>
      <c r="I103" s="40">
        <f t="shared" si="19"/>
        <v>72</v>
      </c>
      <c r="J103" s="7">
        <v>1611.0138888888889</v>
      </c>
      <c r="K103" s="8">
        <v>-0.10516166092237016</v>
      </c>
      <c r="L103" s="43">
        <v>3</v>
      </c>
      <c r="M103" s="43"/>
      <c r="N103" s="40">
        <v>284</v>
      </c>
      <c r="O103" s="40">
        <v>72</v>
      </c>
      <c r="P103" s="7">
        <v>1611.0138888888889</v>
      </c>
      <c r="Q103" s="8">
        <v>-0.10516166092237016</v>
      </c>
      <c r="R103" s="43">
        <v>43</v>
      </c>
      <c r="S103" s="43">
        <v>6</v>
      </c>
      <c r="T103" s="43"/>
    </row>
    <row r="104" spans="1:20">
      <c r="A104" s="40">
        <v>3508</v>
      </c>
      <c r="B104" s="40">
        <v>6</v>
      </c>
      <c r="C104" s="40">
        <f t="shared" si="18"/>
        <v>472.83333333333331</v>
      </c>
      <c r="D104" s="8">
        <v>-0.10168350168350179</v>
      </c>
      <c r="E104" s="43">
        <v>3</v>
      </c>
      <c r="F104" s="43">
        <f t="shared" si="17"/>
        <v>-0.47009341314209446</v>
      </c>
      <c r="G104" s="41"/>
      <c r="H104" s="40">
        <v>3508</v>
      </c>
      <c r="I104" s="40">
        <f t="shared" si="19"/>
        <v>6</v>
      </c>
      <c r="J104" s="7">
        <v>472.83333333333331</v>
      </c>
      <c r="K104" s="8">
        <v>-0.10168350168350179</v>
      </c>
      <c r="L104" s="43">
        <v>3</v>
      </c>
      <c r="M104" s="43"/>
      <c r="N104" s="40">
        <v>3429</v>
      </c>
      <c r="O104" s="40">
        <v>12</v>
      </c>
      <c r="P104" s="7">
        <v>1612.25</v>
      </c>
      <c r="Q104" s="8">
        <v>-0.10068892421833599</v>
      </c>
      <c r="R104" s="43">
        <v>43</v>
      </c>
      <c r="S104" s="43">
        <v>6</v>
      </c>
      <c r="T104" s="43"/>
    </row>
    <row r="105" spans="1:20">
      <c r="A105" s="40">
        <v>2549</v>
      </c>
      <c r="B105" s="40">
        <v>7</v>
      </c>
      <c r="C105" s="40">
        <f t="shared" si="18"/>
        <v>3121.1428571428573</v>
      </c>
      <c r="D105" s="8">
        <v>-9.7782624500181645E-2</v>
      </c>
      <c r="E105" s="43">
        <v>3</v>
      </c>
      <c r="F105" s="43">
        <f t="shared" si="17"/>
        <v>-0.38220894820084972</v>
      </c>
      <c r="G105" s="41"/>
      <c r="H105" s="40">
        <v>3429</v>
      </c>
      <c r="I105" s="40">
        <f t="shared" si="19"/>
        <v>12</v>
      </c>
      <c r="J105" s="7">
        <v>1612.25</v>
      </c>
      <c r="K105" s="8">
        <v>-0.10068892421833599</v>
      </c>
      <c r="L105" s="43">
        <v>3</v>
      </c>
      <c r="M105" s="43"/>
      <c r="N105" s="40">
        <v>3233</v>
      </c>
      <c r="O105" s="40">
        <v>12</v>
      </c>
      <c r="P105" s="7">
        <v>1838.0833333333333</v>
      </c>
      <c r="Q105" s="8">
        <v>-5.7494866529774154E-2</v>
      </c>
      <c r="R105" s="43">
        <v>43</v>
      </c>
      <c r="S105" s="43">
        <v>6</v>
      </c>
      <c r="T105" s="43"/>
    </row>
    <row r="106" spans="1:20">
      <c r="A106" s="40">
        <v>3855</v>
      </c>
      <c r="B106" s="40">
        <v>9</v>
      </c>
      <c r="C106" s="40">
        <f t="shared" si="18"/>
        <v>6955.666666666667</v>
      </c>
      <c r="D106" s="8">
        <v>-8.8428141059720022E-2</v>
      </c>
      <c r="E106" s="43">
        <v>3</v>
      </c>
      <c r="F106" s="43">
        <f t="shared" si="17"/>
        <v>-0.20644001831836017</v>
      </c>
      <c r="G106" s="41"/>
      <c r="H106" s="40">
        <v>3529</v>
      </c>
      <c r="I106" s="40">
        <f t="shared" si="19"/>
        <v>3</v>
      </c>
      <c r="J106" s="7">
        <v>1096.6666666666667</v>
      </c>
      <c r="K106" s="8">
        <v>-5.8201058201058142E-2</v>
      </c>
      <c r="L106" s="43">
        <v>3</v>
      </c>
      <c r="M106" s="43"/>
      <c r="N106" s="40">
        <v>2239</v>
      </c>
      <c r="O106" s="40">
        <v>16</v>
      </c>
      <c r="P106" s="7">
        <v>681.8125</v>
      </c>
      <c r="Q106" s="8">
        <v>-4.5801526717559535E-3</v>
      </c>
      <c r="R106" s="43">
        <v>43</v>
      </c>
      <c r="S106" s="43">
        <v>6</v>
      </c>
      <c r="T106" s="43"/>
    </row>
    <row r="107" spans="1:20">
      <c r="A107" s="40">
        <v>2377</v>
      </c>
      <c r="B107" s="40">
        <v>3</v>
      </c>
      <c r="C107" s="40">
        <f t="shared" si="18"/>
        <v>3595.3333333333335</v>
      </c>
      <c r="D107" s="8">
        <v>-7.5471698113207419E-2</v>
      </c>
      <c r="E107" s="43">
        <v>3</v>
      </c>
      <c r="F107" s="43">
        <f t="shared" si="17"/>
        <v>-0.73374680796582881</v>
      </c>
      <c r="G107" s="41"/>
      <c r="H107" s="40">
        <v>3233</v>
      </c>
      <c r="I107" s="40">
        <f t="shared" si="19"/>
        <v>12</v>
      </c>
      <c r="J107" s="7">
        <v>1838.0833333333333</v>
      </c>
      <c r="K107" s="8">
        <v>-5.7494866529774154E-2</v>
      </c>
      <c r="L107" s="43">
        <v>3</v>
      </c>
      <c r="M107" s="43"/>
      <c r="N107" s="40">
        <v>2747</v>
      </c>
      <c r="O107" s="40">
        <v>11</v>
      </c>
      <c r="P107" s="7">
        <v>495.54545454545456</v>
      </c>
      <c r="Q107" s="8">
        <v>-2.0444323292899587E-3</v>
      </c>
      <c r="R107" s="43">
        <v>43</v>
      </c>
      <c r="S107" s="43">
        <v>6</v>
      </c>
      <c r="T107" s="43"/>
    </row>
    <row r="108" spans="1:20">
      <c r="A108" s="40">
        <v>4608</v>
      </c>
      <c r="B108" s="40">
        <v>4</v>
      </c>
      <c r="C108" s="40">
        <f t="shared" si="18"/>
        <v>10051.25</v>
      </c>
      <c r="D108" s="8">
        <v>-6.6312997347480071E-2</v>
      </c>
      <c r="E108" s="43">
        <v>3</v>
      </c>
      <c r="F108" s="43">
        <f t="shared" si="17"/>
        <v>-0.64586234302458401</v>
      </c>
      <c r="G108" s="41"/>
      <c r="H108" s="40">
        <v>2843</v>
      </c>
      <c r="I108" s="40">
        <f t="shared" si="19"/>
        <v>8</v>
      </c>
      <c r="J108" s="7">
        <v>1611.75</v>
      </c>
      <c r="K108" s="8">
        <v>-1.8533123028391191E-2</v>
      </c>
      <c r="L108" s="43">
        <v>3</v>
      </c>
      <c r="M108" s="43"/>
      <c r="N108" s="40">
        <v>1944</v>
      </c>
      <c r="O108" s="40">
        <v>14</v>
      </c>
      <c r="P108" s="7">
        <v>1035.8571428571429</v>
      </c>
      <c r="Q108" s="8">
        <v>-2.6652452025577642E-4</v>
      </c>
      <c r="R108" s="43">
        <v>43</v>
      </c>
      <c r="S108" s="43">
        <v>6</v>
      </c>
      <c r="T108" s="43"/>
    </row>
    <row r="109" spans="1:20">
      <c r="A109" s="40">
        <v>1118</v>
      </c>
      <c r="B109" s="40">
        <v>6</v>
      </c>
      <c r="C109" s="40">
        <f t="shared" si="18"/>
        <v>5536.166666666667</v>
      </c>
      <c r="D109" s="8">
        <v>-5.9183673469387729E-2</v>
      </c>
      <c r="E109" s="43">
        <v>3</v>
      </c>
      <c r="F109" s="43">
        <f t="shared" si="17"/>
        <v>-0.47009341314209446</v>
      </c>
      <c r="G109" s="41"/>
      <c r="H109" s="40">
        <v>6561</v>
      </c>
      <c r="I109" s="40">
        <f t="shared" si="19"/>
        <v>3</v>
      </c>
      <c r="J109" s="7">
        <v>933</v>
      </c>
      <c r="K109" s="8">
        <v>-1.397205588822344E-2</v>
      </c>
      <c r="L109" s="43">
        <v>3</v>
      </c>
      <c r="M109" s="43"/>
      <c r="N109" s="40">
        <v>5943</v>
      </c>
      <c r="O109" s="40">
        <v>7</v>
      </c>
      <c r="P109" s="7">
        <v>6005.7142857142853</v>
      </c>
      <c r="Q109" s="8">
        <v>-0.38701298701298686</v>
      </c>
      <c r="R109" s="43">
        <v>34</v>
      </c>
      <c r="S109" s="43">
        <v>7</v>
      </c>
      <c r="T109" s="43"/>
    </row>
    <row r="110" spans="1:20">
      <c r="A110" s="40">
        <v>3529</v>
      </c>
      <c r="B110" s="40">
        <v>3</v>
      </c>
      <c r="C110" s="40">
        <f t="shared" si="18"/>
        <v>1096.6666666666667</v>
      </c>
      <c r="D110" s="8">
        <v>-5.8201058201058142E-2</v>
      </c>
      <c r="E110" s="43">
        <v>3</v>
      </c>
      <c r="F110" s="43">
        <f t="shared" si="17"/>
        <v>-0.73374680796582881</v>
      </c>
      <c r="G110" s="41"/>
      <c r="H110" s="40">
        <v>5764</v>
      </c>
      <c r="I110" s="40">
        <f t="shared" si="19"/>
        <v>4</v>
      </c>
      <c r="J110" s="7">
        <v>944.75</v>
      </c>
      <c r="K110" s="8">
        <v>-1.1695906432748496E-2</v>
      </c>
      <c r="L110" s="43">
        <v>3</v>
      </c>
      <c r="M110" s="43"/>
      <c r="N110" s="40">
        <v>4922</v>
      </c>
      <c r="O110" s="40">
        <v>5</v>
      </c>
      <c r="P110" s="7">
        <v>6425.2</v>
      </c>
      <c r="Q110" s="8">
        <v>-0.32547528517110275</v>
      </c>
      <c r="R110" s="43">
        <v>34</v>
      </c>
      <c r="S110" s="43">
        <v>7</v>
      </c>
      <c r="T110" s="43"/>
    </row>
    <row r="111" spans="1:20">
      <c r="A111" s="40">
        <v>2220</v>
      </c>
      <c r="B111" s="40">
        <v>4</v>
      </c>
      <c r="C111" s="40">
        <f t="shared" si="18"/>
        <v>7217.25</v>
      </c>
      <c r="D111" s="8">
        <v>-5.3648068669527899E-2</v>
      </c>
      <c r="E111" s="43">
        <v>3</v>
      </c>
      <c r="F111" s="43">
        <f t="shared" si="17"/>
        <v>-0.64586234302458401</v>
      </c>
      <c r="G111" s="41"/>
      <c r="H111" s="40">
        <v>2239</v>
      </c>
      <c r="I111" s="40">
        <f t="shared" si="19"/>
        <v>16</v>
      </c>
      <c r="J111" s="7">
        <v>681.8125</v>
      </c>
      <c r="K111" s="8">
        <v>-4.5801526717559535E-3</v>
      </c>
      <c r="L111" s="43">
        <v>3</v>
      </c>
      <c r="M111" s="43"/>
      <c r="N111" s="40">
        <v>5918</v>
      </c>
      <c r="O111" s="40">
        <v>3</v>
      </c>
      <c r="P111" s="7">
        <v>2416.6666666666665</v>
      </c>
      <c r="Q111" s="8">
        <v>-0.32363636363636361</v>
      </c>
      <c r="R111" s="43">
        <v>34</v>
      </c>
      <c r="S111" s="43">
        <v>7</v>
      </c>
      <c r="T111" s="43"/>
    </row>
    <row r="112" spans="1:20">
      <c r="A112" s="40">
        <v>3056</v>
      </c>
      <c r="B112" s="40">
        <v>3</v>
      </c>
      <c r="C112" s="40">
        <f t="shared" si="18"/>
        <v>4107.666666666667</v>
      </c>
      <c r="D112" s="8">
        <v>-5.2208835341365403E-2</v>
      </c>
      <c r="E112" s="43">
        <v>3</v>
      </c>
      <c r="F112" s="43">
        <f t="shared" si="17"/>
        <v>-0.73374680796582881</v>
      </c>
      <c r="G112" s="41"/>
      <c r="H112" s="40">
        <v>5239</v>
      </c>
      <c r="I112" s="40">
        <f t="shared" si="19"/>
        <v>3</v>
      </c>
      <c r="J112" s="7">
        <v>1272.6666666666667</v>
      </c>
      <c r="K112" s="8">
        <v>-4.0983606557377051E-3</v>
      </c>
      <c r="L112" s="43">
        <v>3</v>
      </c>
      <c r="M112" s="43"/>
      <c r="N112" s="40">
        <v>3558</v>
      </c>
      <c r="O112" s="40">
        <v>8</v>
      </c>
      <c r="P112" s="7">
        <v>3936.125</v>
      </c>
      <c r="Q112" s="8">
        <v>-0.19290465631929049</v>
      </c>
      <c r="R112" s="43">
        <v>34</v>
      </c>
      <c r="S112" s="43">
        <v>7</v>
      </c>
      <c r="T112" s="43"/>
    </row>
    <row r="113" spans="1:20">
      <c r="A113" s="40">
        <v>5705</v>
      </c>
      <c r="B113" s="40">
        <v>3</v>
      </c>
      <c r="C113" s="40">
        <f t="shared" si="18"/>
        <v>4791.666666666667</v>
      </c>
      <c r="D113" s="8">
        <v>-5.1738761662425595E-2</v>
      </c>
      <c r="E113" s="43">
        <v>3</v>
      </c>
      <c r="F113" s="43">
        <f t="shared" si="17"/>
        <v>-0.73374680796582881</v>
      </c>
      <c r="G113" s="41"/>
      <c r="H113" s="40">
        <v>2747</v>
      </c>
      <c r="I113" s="40">
        <f t="shared" si="19"/>
        <v>11</v>
      </c>
      <c r="J113" s="7">
        <v>495.54545454545456</v>
      </c>
      <c r="K113" s="8">
        <v>-2.0444323292899587E-3</v>
      </c>
      <c r="L113" s="43">
        <v>3</v>
      </c>
      <c r="M113" s="43"/>
      <c r="N113" s="40">
        <v>6449</v>
      </c>
      <c r="O113" s="40">
        <v>3</v>
      </c>
      <c r="P113" s="7">
        <v>3172.3333333333335</v>
      </c>
      <c r="Q113" s="8">
        <v>-0.18773946360153251</v>
      </c>
      <c r="R113" s="43">
        <v>34</v>
      </c>
      <c r="S113" s="43">
        <v>7</v>
      </c>
      <c r="T113" s="43"/>
    </row>
    <row r="114" spans="1:20">
      <c r="A114" s="40">
        <v>4515</v>
      </c>
      <c r="B114" s="40">
        <v>9</v>
      </c>
      <c r="C114" s="40">
        <f t="shared" si="18"/>
        <v>3930.8888888888887</v>
      </c>
      <c r="D114" s="8">
        <v>-4.9622437971952427E-2</v>
      </c>
      <c r="E114" s="43">
        <v>3</v>
      </c>
      <c r="F114" s="43">
        <f t="shared" si="17"/>
        <v>-0.20644001831836017</v>
      </c>
      <c r="G114" s="41"/>
      <c r="H114" s="40">
        <v>1944</v>
      </c>
      <c r="I114" s="40">
        <f t="shared" si="19"/>
        <v>14</v>
      </c>
      <c r="J114" s="7">
        <v>1035.8571428571429</v>
      </c>
      <c r="K114" s="8">
        <v>-2.6652452025577642E-4</v>
      </c>
      <c r="L114" s="43">
        <v>3</v>
      </c>
      <c r="M114" s="43"/>
      <c r="N114" s="40">
        <v>655</v>
      </c>
      <c r="O114" s="40">
        <v>6</v>
      </c>
      <c r="P114" s="7">
        <v>3053.8333333333335</v>
      </c>
      <c r="Q114" s="8">
        <v>-0.11711711711711718</v>
      </c>
      <c r="R114" s="43">
        <v>34</v>
      </c>
      <c r="S114" s="43">
        <v>7</v>
      </c>
      <c r="T114" s="43"/>
    </row>
    <row r="115" spans="1:20">
      <c r="A115" s="40">
        <v>5697</v>
      </c>
      <c r="B115" s="40">
        <v>8</v>
      </c>
      <c r="C115" s="40">
        <f t="shared" si="18"/>
        <v>3443.125</v>
      </c>
      <c r="D115" s="8">
        <v>-4.1554959785522809E-2</v>
      </c>
      <c r="E115" s="43">
        <v>3</v>
      </c>
      <c r="F115" s="43">
        <f t="shared" si="17"/>
        <v>-0.29432448325960492</v>
      </c>
      <c r="G115" s="41"/>
      <c r="H115" s="40">
        <v>5943</v>
      </c>
      <c r="I115" s="40">
        <f t="shared" si="19"/>
        <v>7</v>
      </c>
      <c r="J115" s="7">
        <v>6005.7142857142853</v>
      </c>
      <c r="K115" s="8">
        <v>-0.38701298701298686</v>
      </c>
      <c r="L115" s="43">
        <v>4</v>
      </c>
      <c r="M115" s="43"/>
      <c r="N115" s="40">
        <v>5348</v>
      </c>
      <c r="O115" s="40">
        <v>6</v>
      </c>
      <c r="P115" s="7">
        <v>6358.5</v>
      </c>
      <c r="Q115" s="8">
        <v>-0.11263318112633175</v>
      </c>
      <c r="R115" s="43">
        <v>34</v>
      </c>
      <c r="S115" s="43">
        <v>7</v>
      </c>
      <c r="T115" s="43"/>
    </row>
    <row r="116" spans="1:20">
      <c r="A116" s="40">
        <v>5899</v>
      </c>
      <c r="B116" s="40">
        <v>3</v>
      </c>
      <c r="C116" s="40">
        <f t="shared" si="18"/>
        <v>2592.6666666666665</v>
      </c>
      <c r="D116" s="8">
        <v>-2.6706231454005934E-2</v>
      </c>
      <c r="E116" s="43">
        <v>3</v>
      </c>
      <c r="F116" s="43">
        <f t="shared" si="17"/>
        <v>-0.73374680796582881</v>
      </c>
      <c r="G116" s="41"/>
      <c r="H116" s="40">
        <v>2122</v>
      </c>
      <c r="I116" s="40">
        <f t="shared" si="19"/>
        <v>12</v>
      </c>
      <c r="J116" s="7">
        <v>2052.6666666666665</v>
      </c>
      <c r="K116" s="8">
        <v>-0.32568306010928966</v>
      </c>
      <c r="L116" s="43">
        <v>4</v>
      </c>
      <c r="M116" s="43"/>
      <c r="N116" s="40">
        <v>2549</v>
      </c>
      <c r="O116" s="40">
        <v>7</v>
      </c>
      <c r="P116" s="7">
        <v>3121.1428571428573</v>
      </c>
      <c r="Q116" s="8">
        <v>-9.7782624500181645E-2</v>
      </c>
      <c r="R116" s="43">
        <v>34</v>
      </c>
      <c r="S116" s="43">
        <v>7</v>
      </c>
      <c r="T116" s="43"/>
    </row>
    <row r="117" spans="1:20">
      <c r="A117" s="40">
        <v>2843</v>
      </c>
      <c r="B117" s="40">
        <v>8</v>
      </c>
      <c r="C117" s="40">
        <f t="shared" si="18"/>
        <v>1611.75</v>
      </c>
      <c r="D117" s="8">
        <v>-1.8533123028391191E-2</v>
      </c>
      <c r="E117" s="43">
        <v>3</v>
      </c>
      <c r="F117" s="43">
        <f t="shared" si="17"/>
        <v>-0.29432448325960492</v>
      </c>
      <c r="G117" s="41"/>
      <c r="H117" s="40">
        <v>4922</v>
      </c>
      <c r="I117" s="40">
        <f t="shared" si="19"/>
        <v>5</v>
      </c>
      <c r="J117" s="7">
        <v>6425.2</v>
      </c>
      <c r="K117" s="8">
        <v>-0.32547528517110275</v>
      </c>
      <c r="L117" s="43">
        <v>4</v>
      </c>
      <c r="M117" s="43"/>
      <c r="N117" s="40">
        <v>3855</v>
      </c>
      <c r="O117" s="40">
        <v>9</v>
      </c>
      <c r="P117" s="7">
        <v>6955.666666666667</v>
      </c>
      <c r="Q117" s="8">
        <v>-8.8428141059720022E-2</v>
      </c>
      <c r="R117" s="43">
        <v>34</v>
      </c>
      <c r="S117" s="43">
        <v>7</v>
      </c>
      <c r="T117" s="43"/>
    </row>
    <row r="118" spans="1:20">
      <c r="A118" s="40">
        <v>6561</v>
      </c>
      <c r="B118" s="40">
        <v>3</v>
      </c>
      <c r="C118" s="40">
        <f t="shared" si="18"/>
        <v>933</v>
      </c>
      <c r="D118" s="8">
        <v>-1.397205588822344E-2</v>
      </c>
      <c r="E118" s="43">
        <v>3</v>
      </c>
      <c r="F118" s="43">
        <f t="shared" si="17"/>
        <v>-0.73374680796582881</v>
      </c>
      <c r="G118" s="41"/>
      <c r="H118" s="40">
        <v>5918</v>
      </c>
      <c r="I118" s="40">
        <f t="shared" si="19"/>
        <v>3</v>
      </c>
      <c r="J118" s="7">
        <v>2416.6666666666665</v>
      </c>
      <c r="K118" s="8">
        <v>-0.32363636363636361</v>
      </c>
      <c r="L118" s="43">
        <v>4</v>
      </c>
      <c r="M118" s="43"/>
      <c r="N118" s="40">
        <v>2377</v>
      </c>
      <c r="O118" s="40">
        <v>3</v>
      </c>
      <c r="P118" s="7">
        <v>3595.3333333333335</v>
      </c>
      <c r="Q118" s="8">
        <v>-7.5471698113207419E-2</v>
      </c>
      <c r="R118" s="43">
        <v>34</v>
      </c>
      <c r="S118" s="43">
        <v>7</v>
      </c>
      <c r="T118" s="43"/>
    </row>
    <row r="119" spans="1:20">
      <c r="A119" s="40">
        <v>4866</v>
      </c>
      <c r="B119" s="40">
        <v>4</v>
      </c>
      <c r="C119" s="40">
        <f t="shared" si="18"/>
        <v>2719.75</v>
      </c>
      <c r="D119" s="8">
        <v>-1.2770137524557901E-2</v>
      </c>
      <c r="E119" s="43">
        <v>3</v>
      </c>
      <c r="F119" s="43">
        <f t="shared" si="17"/>
        <v>-0.64586234302458401</v>
      </c>
      <c r="G119" s="41"/>
      <c r="H119" s="40">
        <v>1246</v>
      </c>
      <c r="I119" s="40">
        <f t="shared" si="19"/>
        <v>32</v>
      </c>
      <c r="J119" s="7">
        <v>2279.84375</v>
      </c>
      <c r="K119" s="8">
        <v>-0.30518424855491311</v>
      </c>
      <c r="L119" s="43">
        <v>4</v>
      </c>
      <c r="M119" s="43"/>
      <c r="N119" s="40">
        <v>4608</v>
      </c>
      <c r="O119" s="40">
        <v>4</v>
      </c>
      <c r="P119" s="7">
        <v>10051.25</v>
      </c>
      <c r="Q119" s="8">
        <v>-6.6312997347480071E-2</v>
      </c>
      <c r="R119" s="43">
        <v>34</v>
      </c>
      <c r="S119" s="43">
        <v>7</v>
      </c>
      <c r="T119" s="43"/>
    </row>
    <row r="120" spans="1:20">
      <c r="A120" s="40">
        <v>5764</v>
      </c>
      <c r="B120" s="40">
        <v>4</v>
      </c>
      <c r="C120" s="40">
        <f t="shared" si="18"/>
        <v>944.75</v>
      </c>
      <c r="D120" s="8">
        <v>-1.1695906432748496E-2</v>
      </c>
      <c r="E120" s="43">
        <v>3</v>
      </c>
      <c r="F120" s="43">
        <f t="shared" si="17"/>
        <v>-0.64586234302458401</v>
      </c>
      <c r="G120" s="41"/>
      <c r="H120" s="40">
        <v>977</v>
      </c>
      <c r="I120" s="40">
        <f t="shared" si="19"/>
        <v>21</v>
      </c>
      <c r="J120" s="7">
        <v>2339.1904761904761</v>
      </c>
      <c r="K120" s="8">
        <v>-0.27044287102596148</v>
      </c>
      <c r="L120" s="43">
        <v>4</v>
      </c>
      <c r="M120" s="43"/>
      <c r="N120" s="40">
        <v>1118</v>
      </c>
      <c r="O120" s="40">
        <v>6</v>
      </c>
      <c r="P120" s="7">
        <v>5536.166666666667</v>
      </c>
      <c r="Q120" s="8">
        <v>-5.9183673469387729E-2</v>
      </c>
      <c r="R120" s="43">
        <v>34</v>
      </c>
      <c r="S120" s="43">
        <v>7</v>
      </c>
      <c r="T120" s="43"/>
    </row>
    <row r="121" spans="1:20">
      <c r="A121" s="40">
        <v>5239</v>
      </c>
      <c r="B121" s="40">
        <v>3</v>
      </c>
      <c r="C121" s="40">
        <f t="shared" si="18"/>
        <v>1272.6666666666667</v>
      </c>
      <c r="D121" s="8">
        <v>-4.0983606557377051E-3</v>
      </c>
      <c r="E121" s="43">
        <v>3</v>
      </c>
      <c r="F121" s="43">
        <f t="shared" si="17"/>
        <v>-0.73374680796582881</v>
      </c>
      <c r="G121" s="41"/>
      <c r="H121" s="40">
        <v>1096</v>
      </c>
      <c r="I121" s="40">
        <f t="shared" si="19"/>
        <v>11</v>
      </c>
      <c r="J121" s="7">
        <v>2414.4545454545455</v>
      </c>
      <c r="K121" s="8">
        <v>-0.22789162426076193</v>
      </c>
      <c r="L121" s="43">
        <v>4</v>
      </c>
      <c r="M121" s="43"/>
      <c r="N121" s="40">
        <v>2220</v>
      </c>
      <c r="O121" s="40">
        <v>4</v>
      </c>
      <c r="P121" s="7">
        <v>7217.25</v>
      </c>
      <c r="Q121" s="8">
        <v>-5.3648068669527899E-2</v>
      </c>
      <c r="R121" s="43">
        <v>34</v>
      </c>
      <c r="S121" s="43">
        <v>7</v>
      </c>
      <c r="T121" s="43"/>
    </row>
    <row r="122" spans="1:20">
      <c r="A122" s="40">
        <v>2122</v>
      </c>
      <c r="B122" s="40">
        <v>12</v>
      </c>
      <c r="C122" s="40">
        <f t="shared" si="18"/>
        <v>2052.6666666666665</v>
      </c>
      <c r="D122" s="8">
        <v>-0.32568306010928966</v>
      </c>
      <c r="E122" s="43">
        <v>4</v>
      </c>
      <c r="F122" s="43">
        <f t="shared" si="17"/>
        <v>5.7213376505374114E-2</v>
      </c>
      <c r="G122" s="41"/>
      <c r="H122" s="40">
        <v>2787</v>
      </c>
      <c r="I122" s="40">
        <f t="shared" si="19"/>
        <v>10</v>
      </c>
      <c r="J122" s="7">
        <v>3824.6</v>
      </c>
      <c r="K122" s="8">
        <v>-0.21953818827708704</v>
      </c>
      <c r="L122" s="43">
        <v>4</v>
      </c>
      <c r="M122" s="43"/>
      <c r="N122" s="40">
        <v>3056</v>
      </c>
      <c r="O122" s="40">
        <v>3</v>
      </c>
      <c r="P122" s="7">
        <v>4107.666666666667</v>
      </c>
      <c r="Q122" s="8">
        <v>-5.2208835341365403E-2</v>
      </c>
      <c r="R122" s="43">
        <v>34</v>
      </c>
      <c r="S122" s="43">
        <v>7</v>
      </c>
      <c r="T122" s="43"/>
    </row>
    <row r="123" spans="1:20">
      <c r="A123" s="40">
        <v>1246</v>
      </c>
      <c r="B123" s="40">
        <v>32</v>
      </c>
      <c r="C123" s="40">
        <f t="shared" si="18"/>
        <v>2279.84375</v>
      </c>
      <c r="D123" s="8">
        <v>-0.30518424855491311</v>
      </c>
      <c r="E123" s="43">
        <v>4</v>
      </c>
      <c r="F123" s="43">
        <f t="shared" si="17"/>
        <v>1.8149026753302693</v>
      </c>
      <c r="G123" s="41"/>
      <c r="H123" s="40">
        <v>4785</v>
      </c>
      <c r="I123" s="40">
        <f t="shared" si="19"/>
        <v>10</v>
      </c>
      <c r="J123" s="7">
        <v>9241.6</v>
      </c>
      <c r="K123" s="8">
        <v>-0.19293680297397756</v>
      </c>
      <c r="L123" s="43">
        <v>4</v>
      </c>
      <c r="M123" s="43"/>
      <c r="N123" s="40">
        <v>5705</v>
      </c>
      <c r="O123" s="40">
        <v>3</v>
      </c>
      <c r="P123" s="7">
        <v>4791.666666666667</v>
      </c>
      <c r="Q123" s="8">
        <v>-5.1738761662425595E-2</v>
      </c>
      <c r="R123" s="43">
        <v>34</v>
      </c>
      <c r="S123" s="43">
        <v>7</v>
      </c>
      <c r="T123" s="43"/>
    </row>
    <row r="124" spans="1:20">
      <c r="A124" s="40">
        <v>977</v>
      </c>
      <c r="B124" s="40">
        <v>21</v>
      </c>
      <c r="C124" s="40">
        <f t="shared" si="18"/>
        <v>2339.1904761904761</v>
      </c>
      <c r="D124" s="8">
        <v>-0.27044287102596148</v>
      </c>
      <c r="E124" s="43">
        <v>4</v>
      </c>
      <c r="F124" s="43">
        <f t="shared" si="17"/>
        <v>0.84817356097657703</v>
      </c>
      <c r="G124" s="41"/>
      <c r="H124" s="40">
        <v>3558</v>
      </c>
      <c r="I124" s="40">
        <f t="shared" si="19"/>
        <v>8</v>
      </c>
      <c r="J124" s="7">
        <v>3936.125</v>
      </c>
      <c r="K124" s="8">
        <v>-0.19290465631929049</v>
      </c>
      <c r="L124" s="43">
        <v>4</v>
      </c>
      <c r="M124" s="43"/>
      <c r="N124" s="40">
        <v>4515</v>
      </c>
      <c r="O124" s="40">
        <v>9</v>
      </c>
      <c r="P124" s="7">
        <v>3930.8888888888887</v>
      </c>
      <c r="Q124" s="8">
        <v>-4.9622437971952427E-2</v>
      </c>
      <c r="R124" s="43">
        <v>34</v>
      </c>
      <c r="S124" s="43">
        <v>7</v>
      </c>
      <c r="T124" s="43"/>
    </row>
    <row r="125" spans="1:20">
      <c r="A125" s="40">
        <v>1096</v>
      </c>
      <c r="B125" s="40">
        <v>11</v>
      </c>
      <c r="C125" s="40">
        <f t="shared" si="18"/>
        <v>2414.4545454545455</v>
      </c>
      <c r="D125" s="8">
        <v>-0.22789162426076193</v>
      </c>
      <c r="E125" s="43">
        <v>4</v>
      </c>
      <c r="F125" s="43">
        <f t="shared" si="17"/>
        <v>-3.0671088435870651E-2</v>
      </c>
      <c r="G125" s="41"/>
      <c r="H125" s="40">
        <v>6449</v>
      </c>
      <c r="I125" s="40">
        <f t="shared" si="19"/>
        <v>3</v>
      </c>
      <c r="J125" s="7">
        <v>3172.3333333333335</v>
      </c>
      <c r="K125" s="8">
        <v>-0.18773946360153251</v>
      </c>
      <c r="L125" s="43">
        <v>4</v>
      </c>
      <c r="M125" s="43"/>
      <c r="N125" s="40">
        <v>5697</v>
      </c>
      <c r="O125" s="40">
        <v>8</v>
      </c>
      <c r="P125" s="7">
        <v>3443.125</v>
      </c>
      <c r="Q125" s="8">
        <v>-4.1554959785522809E-2</v>
      </c>
      <c r="R125" s="43">
        <v>34</v>
      </c>
      <c r="S125" s="43">
        <v>7</v>
      </c>
      <c r="T125" s="43"/>
    </row>
    <row r="126" spans="1:20">
      <c r="A126" s="40">
        <v>915</v>
      </c>
      <c r="B126" s="40">
        <v>12</v>
      </c>
      <c r="C126" s="40">
        <f t="shared" si="18"/>
        <v>1573.0833333333333</v>
      </c>
      <c r="D126" s="8">
        <v>-0.22508851795649998</v>
      </c>
      <c r="E126" s="43">
        <v>4</v>
      </c>
      <c r="F126" s="43">
        <f t="shared" si="17"/>
        <v>5.7213376505374114E-2</v>
      </c>
      <c r="G126" s="41"/>
      <c r="H126" s="40">
        <v>2307</v>
      </c>
      <c r="I126" s="40">
        <f t="shared" si="19"/>
        <v>15</v>
      </c>
      <c r="J126" s="7">
        <v>2297.3333333333335</v>
      </c>
      <c r="K126" s="8">
        <v>-0.18434442270058726</v>
      </c>
      <c r="L126" s="43">
        <v>4</v>
      </c>
      <c r="M126" s="43"/>
      <c r="N126" s="40">
        <v>5899</v>
      </c>
      <c r="O126" s="40">
        <v>3</v>
      </c>
      <c r="P126" s="7">
        <v>2592.6666666666665</v>
      </c>
      <c r="Q126" s="8">
        <v>-2.6706231454005934E-2</v>
      </c>
      <c r="R126" s="43">
        <v>34</v>
      </c>
      <c r="S126" s="43">
        <v>7</v>
      </c>
      <c r="T126" s="43"/>
    </row>
    <row r="127" spans="1:20">
      <c r="A127" s="40">
        <v>2787</v>
      </c>
      <c r="B127" s="40">
        <v>10</v>
      </c>
      <c r="C127" s="40">
        <f t="shared" si="18"/>
        <v>3824.6</v>
      </c>
      <c r="D127" s="8">
        <v>-0.21953818827708704</v>
      </c>
      <c r="E127" s="43">
        <v>4</v>
      </c>
      <c r="F127" s="43">
        <f t="shared" si="17"/>
        <v>-0.11855555337711542</v>
      </c>
      <c r="G127" s="41"/>
      <c r="H127" s="40">
        <v>1982</v>
      </c>
      <c r="I127" s="40">
        <f t="shared" si="19"/>
        <v>23</v>
      </c>
      <c r="J127" s="7">
        <v>4660.95652173913</v>
      </c>
      <c r="K127" s="8">
        <v>-0.17990106743035678</v>
      </c>
      <c r="L127" s="43">
        <v>4</v>
      </c>
      <c r="M127" s="43"/>
      <c r="N127" s="40">
        <v>4866</v>
      </c>
      <c r="O127" s="40">
        <v>4</v>
      </c>
      <c r="P127" s="7">
        <v>2719.75</v>
      </c>
      <c r="Q127" s="8">
        <v>-1.2770137524557901E-2</v>
      </c>
      <c r="R127" s="43">
        <v>34</v>
      </c>
      <c r="S127" s="43">
        <v>7</v>
      </c>
      <c r="T127" s="43"/>
    </row>
    <row r="128" spans="1:20">
      <c r="A128" s="40">
        <v>4785</v>
      </c>
      <c r="B128" s="40">
        <v>10</v>
      </c>
      <c r="C128" s="40">
        <f t="shared" si="18"/>
        <v>9241.6</v>
      </c>
      <c r="D128" s="8">
        <v>-0.19293680297397756</v>
      </c>
      <c r="E128" s="43">
        <v>4</v>
      </c>
      <c r="F128" s="43">
        <f t="shared" si="17"/>
        <v>-0.11855555337711542</v>
      </c>
      <c r="G128" s="41"/>
      <c r="H128" s="40">
        <v>2956</v>
      </c>
      <c r="I128" s="40">
        <f t="shared" si="19"/>
        <v>15</v>
      </c>
      <c r="J128" s="7">
        <v>3754.6</v>
      </c>
      <c r="K128" s="8">
        <v>-0.1594104308390023</v>
      </c>
      <c r="L128" s="43">
        <v>4</v>
      </c>
      <c r="M128" s="43"/>
      <c r="N128" s="40">
        <v>6619</v>
      </c>
      <c r="O128" s="40">
        <v>5</v>
      </c>
      <c r="P128" s="7">
        <v>1745.8</v>
      </c>
      <c r="Q128" s="8">
        <v>-0.48066298342541436</v>
      </c>
      <c r="R128" s="43">
        <v>33</v>
      </c>
      <c r="S128" s="43">
        <v>8</v>
      </c>
      <c r="T128" s="43"/>
    </row>
    <row r="129" spans="1:20">
      <c r="A129" s="40">
        <v>2307</v>
      </c>
      <c r="B129" s="40">
        <v>15</v>
      </c>
      <c r="C129" s="40">
        <f t="shared" si="18"/>
        <v>2297.3333333333335</v>
      </c>
      <c r="D129" s="8">
        <v>-0.18434442270058726</v>
      </c>
      <c r="E129" s="43">
        <v>4</v>
      </c>
      <c r="F129" s="43">
        <f t="shared" si="17"/>
        <v>0.3208667713291084</v>
      </c>
      <c r="G129" s="41"/>
      <c r="H129" s="40">
        <v>332</v>
      </c>
      <c r="I129" s="40">
        <f t="shared" si="19"/>
        <v>64</v>
      </c>
      <c r="J129" s="7">
        <v>6639.140625</v>
      </c>
      <c r="K129" s="8">
        <v>-0.13153967696629207</v>
      </c>
      <c r="L129" s="43">
        <v>4</v>
      </c>
      <c r="M129" s="43"/>
      <c r="N129" s="40">
        <v>7005</v>
      </c>
      <c r="O129" s="40">
        <v>5</v>
      </c>
      <c r="P129" s="7">
        <v>1911.2</v>
      </c>
      <c r="Q129" s="8">
        <v>-0.30243902439024406</v>
      </c>
      <c r="R129" s="43">
        <v>33</v>
      </c>
      <c r="S129" s="43">
        <v>8</v>
      </c>
      <c r="T129" s="43"/>
    </row>
    <row r="130" spans="1:20">
      <c r="A130" s="40">
        <v>1982</v>
      </c>
      <c r="B130" s="40">
        <v>23</v>
      </c>
      <c r="C130" s="40">
        <f t="shared" ref="C130:C150" si="20">INDEX(J:J,MATCH(A130,H:H,0))</f>
        <v>4660.95652173913</v>
      </c>
      <c r="D130" s="8">
        <v>-0.17990106743035678</v>
      </c>
      <c r="E130" s="43">
        <v>4</v>
      </c>
      <c r="F130" s="43">
        <f t="shared" si="17"/>
        <v>1.0239424908590664</v>
      </c>
      <c r="G130" s="41"/>
      <c r="H130" s="40">
        <v>655</v>
      </c>
      <c r="I130" s="40">
        <f t="shared" ref="I130:I150" si="21">INDEX(B:B,MATCH(H130,A:A,0))</f>
        <v>6</v>
      </c>
      <c r="J130" s="7">
        <v>3053.8333333333335</v>
      </c>
      <c r="K130" s="8">
        <v>-0.11711711711711718</v>
      </c>
      <c r="L130" s="43">
        <v>4</v>
      </c>
      <c r="M130" s="43"/>
      <c r="N130" s="40">
        <v>6820</v>
      </c>
      <c r="O130" s="40">
        <v>4</v>
      </c>
      <c r="P130" s="7">
        <v>419</v>
      </c>
      <c r="Q130" s="8">
        <v>-0.27027027027027017</v>
      </c>
      <c r="R130" s="43">
        <v>33</v>
      </c>
      <c r="S130" s="43">
        <v>8</v>
      </c>
      <c r="T130" s="43"/>
    </row>
    <row r="131" spans="1:20">
      <c r="A131" s="40">
        <v>2956</v>
      </c>
      <c r="B131" s="40">
        <v>15</v>
      </c>
      <c r="C131" s="40">
        <f t="shared" si="20"/>
        <v>3754.6</v>
      </c>
      <c r="D131" s="8">
        <v>-0.1594104308390023</v>
      </c>
      <c r="E131" s="43">
        <v>4</v>
      </c>
      <c r="F131" s="43">
        <f t="shared" ref="F131:F150" si="22">STANDARDIZE(B131,AVERAGE(B$2:B$150),_xlfn.STDEV.S(B$2:B$150))</f>
        <v>0.3208667713291084</v>
      </c>
      <c r="G131" s="41"/>
      <c r="H131" s="40">
        <v>5348</v>
      </c>
      <c r="I131" s="40">
        <f t="shared" si="21"/>
        <v>6</v>
      </c>
      <c r="J131" s="7">
        <v>6358.5</v>
      </c>
      <c r="K131" s="8">
        <v>-0.11263318112633175</v>
      </c>
      <c r="L131" s="43">
        <v>4</v>
      </c>
      <c r="M131" s="43"/>
      <c r="N131" s="40">
        <v>6078</v>
      </c>
      <c r="O131" s="40">
        <v>3</v>
      </c>
      <c r="P131" s="7">
        <v>1319</v>
      </c>
      <c r="Q131" s="8">
        <v>-0.25306577480490511</v>
      </c>
      <c r="R131" s="43">
        <v>33</v>
      </c>
      <c r="S131" s="43">
        <v>8</v>
      </c>
      <c r="T131" s="43"/>
    </row>
    <row r="132" spans="1:20">
      <c r="A132" s="40">
        <v>805</v>
      </c>
      <c r="B132" s="40">
        <v>16</v>
      </c>
      <c r="C132" s="40">
        <f t="shared" si="20"/>
        <v>1072.875</v>
      </c>
      <c r="D132" s="8">
        <v>-0.15090266875981156</v>
      </c>
      <c r="E132" s="43">
        <v>4</v>
      </c>
      <c r="F132" s="43">
        <f t="shared" si="22"/>
        <v>0.40875123627035315</v>
      </c>
      <c r="G132" s="41"/>
      <c r="H132" s="40">
        <v>2549</v>
      </c>
      <c r="I132" s="40">
        <f t="shared" si="21"/>
        <v>7</v>
      </c>
      <c r="J132" s="7">
        <v>3121.1428571428573</v>
      </c>
      <c r="K132" s="8">
        <v>-9.7782624500181645E-2</v>
      </c>
      <c r="L132" s="43">
        <v>4</v>
      </c>
      <c r="M132" s="43"/>
      <c r="N132" s="40">
        <v>2942</v>
      </c>
      <c r="O132" s="40">
        <v>7</v>
      </c>
      <c r="P132" s="7">
        <v>1400.2857142857142</v>
      </c>
      <c r="Q132" s="8">
        <v>-0.22380058965424818</v>
      </c>
      <c r="R132" s="43">
        <v>33</v>
      </c>
      <c r="S132" s="43">
        <v>8</v>
      </c>
      <c r="T132" s="43"/>
    </row>
    <row r="133" spans="1:20">
      <c r="A133" s="40">
        <v>2814</v>
      </c>
      <c r="B133" s="40">
        <v>10</v>
      </c>
      <c r="C133" s="40">
        <f t="shared" si="20"/>
        <v>1345.3</v>
      </c>
      <c r="D133" s="8">
        <v>-0.13223880597014931</v>
      </c>
      <c r="E133" s="43">
        <v>4</v>
      </c>
      <c r="F133" s="43">
        <f t="shared" si="22"/>
        <v>-0.11855555337711542</v>
      </c>
      <c r="G133" s="41"/>
      <c r="H133" s="40">
        <v>3855</v>
      </c>
      <c r="I133" s="40">
        <f t="shared" si="21"/>
        <v>9</v>
      </c>
      <c r="J133" s="7">
        <v>6955.666666666667</v>
      </c>
      <c r="K133" s="8">
        <v>-8.8428141059720022E-2</v>
      </c>
      <c r="L133" s="43">
        <v>4</v>
      </c>
      <c r="M133" s="43"/>
      <c r="N133" s="40">
        <v>6736</v>
      </c>
      <c r="O133" s="40">
        <v>4</v>
      </c>
      <c r="P133" s="7">
        <v>1109.75</v>
      </c>
      <c r="Q133" s="8">
        <v>-0.20886075949367089</v>
      </c>
      <c r="R133" s="43">
        <v>33</v>
      </c>
      <c r="S133" s="43">
        <v>8</v>
      </c>
      <c r="T133" s="43"/>
    </row>
    <row r="134" spans="1:20">
      <c r="A134" s="40">
        <v>332</v>
      </c>
      <c r="B134" s="40">
        <v>64</v>
      </c>
      <c r="C134" s="40">
        <f t="shared" si="20"/>
        <v>6639.140625</v>
      </c>
      <c r="D134" s="8">
        <v>-0.13153967696629207</v>
      </c>
      <c r="E134" s="43">
        <v>4</v>
      </c>
      <c r="F134" s="43">
        <f t="shared" si="22"/>
        <v>4.6272055534501018</v>
      </c>
      <c r="G134" s="41"/>
      <c r="H134" s="40">
        <v>1479</v>
      </c>
      <c r="I134" s="40">
        <f t="shared" si="21"/>
        <v>11</v>
      </c>
      <c r="J134" s="7">
        <v>2229.7272727272725</v>
      </c>
      <c r="K134" s="8">
        <v>-8.4340514976353018E-2</v>
      </c>
      <c r="L134" s="43">
        <v>4</v>
      </c>
      <c r="M134" s="43"/>
      <c r="N134" s="40">
        <v>3794</v>
      </c>
      <c r="O134" s="40">
        <v>7</v>
      </c>
      <c r="P134" s="7">
        <v>1870.7142857142858</v>
      </c>
      <c r="Q134" s="8">
        <v>-0.1920849420849419</v>
      </c>
      <c r="R134" s="43">
        <v>33</v>
      </c>
      <c r="S134" s="43">
        <v>8</v>
      </c>
      <c r="T134" s="43"/>
    </row>
    <row r="135" spans="1:20">
      <c r="A135" s="40">
        <v>637</v>
      </c>
      <c r="B135" s="40">
        <v>32</v>
      </c>
      <c r="C135" s="40">
        <f t="shared" si="20"/>
        <v>780.03125</v>
      </c>
      <c r="D135" s="8">
        <v>-0.13010204081632654</v>
      </c>
      <c r="E135" s="43">
        <v>4</v>
      </c>
      <c r="F135" s="43">
        <f t="shared" si="22"/>
        <v>1.8149026753302693</v>
      </c>
      <c r="G135" s="41"/>
      <c r="H135" s="40">
        <v>2377</v>
      </c>
      <c r="I135" s="40">
        <f t="shared" si="21"/>
        <v>3</v>
      </c>
      <c r="J135" s="7">
        <v>3595.3333333333335</v>
      </c>
      <c r="K135" s="8">
        <v>-7.5471698113207419E-2</v>
      </c>
      <c r="L135" s="43">
        <v>4</v>
      </c>
      <c r="M135" s="43"/>
      <c r="N135" s="40">
        <v>1679</v>
      </c>
      <c r="O135" s="40">
        <v>8</v>
      </c>
      <c r="P135" s="7">
        <v>1518.375</v>
      </c>
      <c r="Q135" s="8">
        <v>-0.18969298245614041</v>
      </c>
      <c r="R135" s="43">
        <v>33</v>
      </c>
      <c r="S135" s="43">
        <v>8</v>
      </c>
      <c r="T135" s="43"/>
    </row>
    <row r="136" spans="1:20">
      <c r="A136" s="40">
        <v>1121</v>
      </c>
      <c r="B136" s="40">
        <v>33</v>
      </c>
      <c r="C136" s="40">
        <f t="shared" si="20"/>
        <v>1058.3030303030303</v>
      </c>
      <c r="D136" s="8">
        <v>-0.12327511117223659</v>
      </c>
      <c r="E136" s="43">
        <v>4</v>
      </c>
      <c r="F136" s="43">
        <f t="shared" si="22"/>
        <v>1.902787140271514</v>
      </c>
      <c r="G136" s="41"/>
      <c r="H136" s="40">
        <v>4608</v>
      </c>
      <c r="I136" s="40">
        <f t="shared" si="21"/>
        <v>4</v>
      </c>
      <c r="J136" s="7">
        <v>10051.25</v>
      </c>
      <c r="K136" s="8">
        <v>-6.6312997347480071E-2</v>
      </c>
      <c r="L136" s="43">
        <v>4</v>
      </c>
      <c r="M136" s="43"/>
      <c r="N136" s="40">
        <v>527</v>
      </c>
      <c r="O136" s="40">
        <v>5</v>
      </c>
      <c r="P136" s="7">
        <v>1748.2</v>
      </c>
      <c r="Q136" s="8">
        <v>-0.17924528301886791</v>
      </c>
      <c r="R136" s="43">
        <v>33</v>
      </c>
      <c r="S136" s="43">
        <v>8</v>
      </c>
      <c r="T136" s="43"/>
    </row>
    <row r="137" spans="1:20">
      <c r="A137" s="40">
        <v>7854</v>
      </c>
      <c r="B137" s="40">
        <v>31</v>
      </c>
      <c r="C137" s="40">
        <f t="shared" si="20"/>
        <v>838.70967741935488</v>
      </c>
      <c r="D137" s="8">
        <v>-0.10682865521575206</v>
      </c>
      <c r="E137" s="43">
        <v>4</v>
      </c>
      <c r="F137" s="43">
        <f t="shared" si="22"/>
        <v>1.7270182103890244</v>
      </c>
      <c r="G137" s="41"/>
      <c r="H137" s="40">
        <v>1006</v>
      </c>
      <c r="I137" s="40">
        <f t="shared" si="21"/>
        <v>18</v>
      </c>
      <c r="J137" s="7">
        <v>3074.9444444444443</v>
      </c>
      <c r="K137" s="8">
        <v>-6.1490273656445812E-2</v>
      </c>
      <c r="L137" s="43">
        <v>4</v>
      </c>
      <c r="M137" s="43"/>
      <c r="N137" s="40">
        <v>4967</v>
      </c>
      <c r="O137" s="40">
        <v>8</v>
      </c>
      <c r="P137" s="7">
        <v>1111.5</v>
      </c>
      <c r="Q137" s="8">
        <v>-0.16351351351351359</v>
      </c>
      <c r="R137" s="43">
        <v>33</v>
      </c>
      <c r="S137" s="43">
        <v>8</v>
      </c>
      <c r="T137" s="43"/>
    </row>
    <row r="138" spans="1:20">
      <c r="A138" s="40">
        <v>284</v>
      </c>
      <c r="B138" s="40">
        <v>72</v>
      </c>
      <c r="C138" s="40">
        <f t="shared" si="20"/>
        <v>1611.0138888888889</v>
      </c>
      <c r="D138" s="8">
        <v>-0.10516166092237016</v>
      </c>
      <c r="E138" s="43">
        <v>4</v>
      </c>
      <c r="F138" s="43">
        <f t="shared" si="22"/>
        <v>5.3302812729800602</v>
      </c>
      <c r="G138" s="41"/>
      <c r="H138" s="40">
        <v>1118</v>
      </c>
      <c r="I138" s="40">
        <f t="shared" si="21"/>
        <v>6</v>
      </c>
      <c r="J138" s="7">
        <v>5536.166666666667</v>
      </c>
      <c r="K138" s="8">
        <v>-5.9183673469387729E-2</v>
      </c>
      <c r="L138" s="43">
        <v>4</v>
      </c>
      <c r="M138" s="43"/>
      <c r="N138" s="40">
        <v>5521</v>
      </c>
      <c r="O138" s="40">
        <v>6</v>
      </c>
      <c r="P138" s="7">
        <v>883.66666666666663</v>
      </c>
      <c r="Q138" s="8">
        <v>-0.15625000000000017</v>
      </c>
      <c r="R138" s="43">
        <v>33</v>
      </c>
      <c r="S138" s="43">
        <v>8</v>
      </c>
      <c r="T138" s="43"/>
    </row>
    <row r="139" spans="1:20">
      <c r="A139" s="40">
        <v>3429</v>
      </c>
      <c r="B139" s="40">
        <v>12</v>
      </c>
      <c r="C139" s="40">
        <f t="shared" si="20"/>
        <v>1612.25</v>
      </c>
      <c r="D139" s="8">
        <v>-0.10068892421833599</v>
      </c>
      <c r="E139" s="43">
        <v>4</v>
      </c>
      <c r="F139" s="43">
        <f t="shared" si="22"/>
        <v>5.7213376505374114E-2</v>
      </c>
      <c r="G139" s="41"/>
      <c r="H139" s="40">
        <v>2220</v>
      </c>
      <c r="I139" s="40">
        <f t="shared" si="21"/>
        <v>4</v>
      </c>
      <c r="J139" s="7">
        <v>7217.25</v>
      </c>
      <c r="K139" s="8">
        <v>-5.3648068669527899E-2</v>
      </c>
      <c r="L139" s="43">
        <v>4</v>
      </c>
      <c r="M139" s="43"/>
      <c r="N139" s="40">
        <v>7076</v>
      </c>
      <c r="O139" s="40">
        <v>3</v>
      </c>
      <c r="P139" s="7">
        <v>419</v>
      </c>
      <c r="Q139" s="8">
        <v>-0.15151515151515152</v>
      </c>
      <c r="R139" s="43">
        <v>33</v>
      </c>
      <c r="S139" s="43">
        <v>8</v>
      </c>
      <c r="T139" s="43"/>
    </row>
    <row r="140" spans="1:20">
      <c r="A140" s="40">
        <v>1479</v>
      </c>
      <c r="B140" s="40">
        <v>11</v>
      </c>
      <c r="C140" s="40">
        <f t="shared" si="20"/>
        <v>2229.7272727272725</v>
      </c>
      <c r="D140" s="8">
        <v>-8.4340514976353018E-2</v>
      </c>
      <c r="E140" s="43">
        <v>4</v>
      </c>
      <c r="F140" s="43">
        <f t="shared" si="22"/>
        <v>-3.0671088435870651E-2</v>
      </c>
      <c r="G140" s="41"/>
      <c r="H140" s="40">
        <v>3056</v>
      </c>
      <c r="I140" s="40">
        <f t="shared" si="21"/>
        <v>3</v>
      </c>
      <c r="J140" s="7">
        <v>4107.666666666667</v>
      </c>
      <c r="K140" s="8">
        <v>-5.2208835341365403E-2</v>
      </c>
      <c r="L140" s="43">
        <v>4</v>
      </c>
      <c r="M140" s="43"/>
      <c r="N140" s="40">
        <v>2989</v>
      </c>
      <c r="O140" s="40">
        <v>6</v>
      </c>
      <c r="P140" s="7">
        <v>398</v>
      </c>
      <c r="Q140" s="8">
        <v>-0.15057915057915053</v>
      </c>
      <c r="R140" s="43">
        <v>33</v>
      </c>
      <c r="S140" s="43">
        <v>8</v>
      </c>
      <c r="T140" s="43"/>
    </row>
    <row r="141" spans="1:20">
      <c r="A141" s="40">
        <v>1006</v>
      </c>
      <c r="B141" s="40">
        <v>18</v>
      </c>
      <c r="C141" s="40">
        <f t="shared" si="20"/>
        <v>3074.9444444444443</v>
      </c>
      <c r="D141" s="8">
        <v>-6.1490273656445812E-2</v>
      </c>
      <c r="E141" s="43">
        <v>4</v>
      </c>
      <c r="F141" s="43">
        <f t="shared" si="22"/>
        <v>0.58452016615284275</v>
      </c>
      <c r="G141" s="41"/>
      <c r="H141" s="40">
        <v>5705</v>
      </c>
      <c r="I141" s="40">
        <f t="shared" si="21"/>
        <v>3</v>
      </c>
      <c r="J141" s="7">
        <v>4791.666666666667</v>
      </c>
      <c r="K141" s="8">
        <v>-5.1738761662425595E-2</v>
      </c>
      <c r="L141" s="43">
        <v>4</v>
      </c>
      <c r="M141" s="43"/>
      <c r="N141" s="40">
        <v>2036</v>
      </c>
      <c r="O141" s="40">
        <v>4</v>
      </c>
      <c r="P141" s="7">
        <v>1082.25</v>
      </c>
      <c r="Q141" s="8">
        <v>-0.14175257731958746</v>
      </c>
      <c r="R141" s="43">
        <v>33</v>
      </c>
      <c r="S141" s="43">
        <v>8</v>
      </c>
      <c r="T141" s="43"/>
    </row>
    <row r="142" spans="1:20">
      <c r="A142" s="40">
        <v>3233</v>
      </c>
      <c r="B142" s="40">
        <v>12</v>
      </c>
      <c r="C142" s="40">
        <f t="shared" si="20"/>
        <v>1838.0833333333333</v>
      </c>
      <c r="D142" s="8">
        <v>-5.7494866529774154E-2</v>
      </c>
      <c r="E142" s="43">
        <v>4</v>
      </c>
      <c r="F142" s="43">
        <f t="shared" si="22"/>
        <v>5.7213376505374114E-2</v>
      </c>
      <c r="G142" s="41"/>
      <c r="H142" s="40">
        <v>4515</v>
      </c>
      <c r="I142" s="40">
        <f t="shared" si="21"/>
        <v>9</v>
      </c>
      <c r="J142" s="7">
        <v>3930.8888888888887</v>
      </c>
      <c r="K142" s="8">
        <v>-4.9622437971952427E-2</v>
      </c>
      <c r="L142" s="43">
        <v>4</v>
      </c>
      <c r="M142" s="43"/>
      <c r="N142" s="40">
        <v>6716</v>
      </c>
      <c r="O142" s="40">
        <v>5</v>
      </c>
      <c r="P142" s="7">
        <v>1462.6</v>
      </c>
      <c r="Q142" s="8">
        <v>-0.13913043478260861</v>
      </c>
      <c r="R142" s="43">
        <v>33</v>
      </c>
      <c r="S142" s="43">
        <v>8</v>
      </c>
      <c r="T142" s="43"/>
    </row>
    <row r="143" spans="1:20">
      <c r="A143" s="40">
        <v>3610</v>
      </c>
      <c r="B143" s="40">
        <v>20</v>
      </c>
      <c r="C143" s="40">
        <f t="shared" si="20"/>
        <v>2343.35</v>
      </c>
      <c r="D143" s="8">
        <v>-4.4884488448844802E-2</v>
      </c>
      <c r="E143" s="43">
        <v>4</v>
      </c>
      <c r="F143" s="43">
        <f t="shared" si="22"/>
        <v>0.76028909603533223</v>
      </c>
      <c r="G143" s="41"/>
      <c r="H143" s="40">
        <v>3610</v>
      </c>
      <c r="I143" s="40">
        <f t="shared" si="21"/>
        <v>20</v>
      </c>
      <c r="J143" s="7">
        <v>2343.35</v>
      </c>
      <c r="K143" s="8">
        <v>-4.4884488448844802E-2</v>
      </c>
      <c r="L143" s="43">
        <v>4</v>
      </c>
      <c r="M143" s="43"/>
      <c r="N143" s="40">
        <v>6189</v>
      </c>
      <c r="O143" s="40">
        <v>5</v>
      </c>
      <c r="P143" s="7">
        <v>604.79999999999995</v>
      </c>
      <c r="Q143" s="8">
        <v>-0.12000000000000008</v>
      </c>
      <c r="R143" s="43">
        <v>33</v>
      </c>
      <c r="S143" s="43">
        <v>8</v>
      </c>
      <c r="T143" s="43"/>
    </row>
    <row r="144" spans="1:20">
      <c r="A144" s="40">
        <v>2800</v>
      </c>
      <c r="B144" s="40">
        <v>15</v>
      </c>
      <c r="C144" s="40">
        <f t="shared" si="20"/>
        <v>2185.0666666666666</v>
      </c>
      <c r="D144" s="8">
        <v>-2.470284237726101E-2</v>
      </c>
      <c r="E144" s="43">
        <v>4</v>
      </c>
      <c r="F144" s="43">
        <f t="shared" si="22"/>
        <v>0.3208667713291084</v>
      </c>
      <c r="G144" s="41"/>
      <c r="H144" s="40">
        <v>5697</v>
      </c>
      <c r="I144" s="40">
        <f t="shared" si="21"/>
        <v>8</v>
      </c>
      <c r="J144" s="7">
        <v>3443.125</v>
      </c>
      <c r="K144" s="8">
        <v>-4.1554959785522809E-2</v>
      </c>
      <c r="L144" s="43">
        <v>4</v>
      </c>
      <c r="M144" s="43"/>
      <c r="N144" s="40">
        <v>2205</v>
      </c>
      <c r="O144" s="40">
        <v>8</v>
      </c>
      <c r="P144" s="7">
        <v>1546.5</v>
      </c>
      <c r="Q144" s="8">
        <v>-0.11285008237232298</v>
      </c>
      <c r="R144" s="43">
        <v>33</v>
      </c>
      <c r="S144" s="43">
        <v>8</v>
      </c>
      <c r="T144" s="43"/>
    </row>
    <row r="145" spans="1:20">
      <c r="A145" s="40">
        <v>539</v>
      </c>
      <c r="B145" s="40">
        <v>38</v>
      </c>
      <c r="C145" s="40">
        <f t="shared" si="20"/>
        <v>2264.7105263157896</v>
      </c>
      <c r="D145" s="8">
        <v>-1.0494752623688172E-2</v>
      </c>
      <c r="E145" s="43">
        <v>4</v>
      </c>
      <c r="F145" s="43">
        <f t="shared" si="22"/>
        <v>2.3422094649777376</v>
      </c>
      <c r="G145" s="41"/>
      <c r="H145" s="40">
        <v>5899</v>
      </c>
      <c r="I145" s="40">
        <f t="shared" si="21"/>
        <v>3</v>
      </c>
      <c r="J145" s="7">
        <v>2592.6666666666665</v>
      </c>
      <c r="K145" s="8">
        <v>-2.6706231454005934E-2</v>
      </c>
      <c r="L145" s="43">
        <v>4</v>
      </c>
      <c r="M145" s="43"/>
      <c r="N145" s="40">
        <v>3508</v>
      </c>
      <c r="O145" s="40">
        <v>6</v>
      </c>
      <c r="P145" s="7">
        <v>472.83333333333331</v>
      </c>
      <c r="Q145" s="8">
        <v>-0.10168350168350179</v>
      </c>
      <c r="R145" s="43">
        <v>33</v>
      </c>
      <c r="S145" s="43">
        <v>8</v>
      </c>
      <c r="T145" s="43"/>
    </row>
    <row r="146" spans="1:20">
      <c r="A146" s="40">
        <v>2995</v>
      </c>
      <c r="B146" s="40">
        <v>11</v>
      </c>
      <c r="C146" s="40">
        <f t="shared" si="20"/>
        <v>2179.6363636363635</v>
      </c>
      <c r="D146" s="8">
        <v>-7.0995670995671386E-3</v>
      </c>
      <c r="E146" s="43">
        <v>4</v>
      </c>
      <c r="F146" s="43">
        <f t="shared" si="22"/>
        <v>-3.0671088435870651E-2</v>
      </c>
      <c r="G146" s="41"/>
      <c r="H146" s="40">
        <v>2800</v>
      </c>
      <c r="I146" s="40">
        <f t="shared" si="21"/>
        <v>15</v>
      </c>
      <c r="J146" s="7">
        <v>2185.0666666666666</v>
      </c>
      <c r="K146" s="8">
        <v>-2.470284237726101E-2</v>
      </c>
      <c r="L146" s="43">
        <v>4</v>
      </c>
      <c r="M146" s="43"/>
      <c r="N146" s="40">
        <v>3529</v>
      </c>
      <c r="O146" s="40">
        <v>3</v>
      </c>
      <c r="P146" s="7">
        <v>1096.6666666666667</v>
      </c>
      <c r="Q146" s="8">
        <v>-5.8201058201058142E-2</v>
      </c>
      <c r="R146" s="43">
        <v>33</v>
      </c>
      <c r="S146" s="43">
        <v>8</v>
      </c>
      <c r="T146" s="43"/>
    </row>
    <row r="147" spans="1:20">
      <c r="A147" s="40">
        <v>2239</v>
      </c>
      <c r="B147" s="40">
        <v>16</v>
      </c>
      <c r="C147" s="40">
        <f t="shared" si="20"/>
        <v>681.8125</v>
      </c>
      <c r="D147" s="8">
        <v>-4.5801526717559535E-3</v>
      </c>
      <c r="E147" s="43">
        <v>4</v>
      </c>
      <c r="F147" s="43">
        <f t="shared" si="22"/>
        <v>0.40875123627035315</v>
      </c>
      <c r="G147" s="41"/>
      <c r="H147" s="40">
        <v>4866</v>
      </c>
      <c r="I147" s="40">
        <f t="shared" si="21"/>
        <v>4</v>
      </c>
      <c r="J147" s="7">
        <v>2719.75</v>
      </c>
      <c r="K147" s="8">
        <v>-1.2770137524557901E-2</v>
      </c>
      <c r="L147" s="43">
        <v>4</v>
      </c>
      <c r="M147" s="43"/>
      <c r="N147" s="40">
        <v>2843</v>
      </c>
      <c r="O147" s="40">
        <v>8</v>
      </c>
      <c r="P147" s="7">
        <v>1611.75</v>
      </c>
      <c r="Q147" s="8">
        <v>-1.8533123028391191E-2</v>
      </c>
      <c r="R147" s="43">
        <v>33</v>
      </c>
      <c r="S147" s="43">
        <v>8</v>
      </c>
      <c r="T147" s="43"/>
    </row>
    <row r="148" spans="1:20">
      <c r="A148" s="40">
        <v>2747</v>
      </c>
      <c r="B148" s="40">
        <v>11</v>
      </c>
      <c r="C148" s="40">
        <f t="shared" si="20"/>
        <v>495.54545454545456</v>
      </c>
      <c r="D148" s="8">
        <v>-2.0444323292899587E-3</v>
      </c>
      <c r="E148" s="43">
        <v>4</v>
      </c>
      <c r="F148" s="43">
        <f t="shared" si="22"/>
        <v>-3.0671088435870651E-2</v>
      </c>
      <c r="G148" s="41"/>
      <c r="H148" s="40">
        <v>539</v>
      </c>
      <c r="I148" s="40">
        <f t="shared" si="21"/>
        <v>38</v>
      </c>
      <c r="J148" s="7">
        <v>2264.7105263157896</v>
      </c>
      <c r="K148" s="8">
        <v>-1.0494752623688172E-2</v>
      </c>
      <c r="L148" s="43">
        <v>4</v>
      </c>
      <c r="M148" s="43"/>
      <c r="N148" s="40">
        <v>6561</v>
      </c>
      <c r="O148" s="40">
        <v>3</v>
      </c>
      <c r="P148" s="7">
        <v>933</v>
      </c>
      <c r="Q148" s="8">
        <v>-1.397205588822344E-2</v>
      </c>
      <c r="R148" s="43">
        <v>33</v>
      </c>
      <c r="S148" s="43">
        <v>8</v>
      </c>
      <c r="T148" s="43"/>
    </row>
    <row r="149" spans="1:20">
      <c r="A149" s="40">
        <v>4687</v>
      </c>
      <c r="B149" s="40">
        <v>23</v>
      </c>
      <c r="C149" s="40">
        <f t="shared" si="20"/>
        <v>2586.9565217391305</v>
      </c>
      <c r="D149" s="8">
        <v>-1.1842327863306964E-3</v>
      </c>
      <c r="E149" s="43">
        <v>4</v>
      </c>
      <c r="F149" s="43">
        <f t="shared" si="22"/>
        <v>1.0239424908590664</v>
      </c>
      <c r="G149" s="41"/>
      <c r="H149" s="40">
        <v>2995</v>
      </c>
      <c r="I149" s="40">
        <f t="shared" si="21"/>
        <v>11</v>
      </c>
      <c r="J149" s="7">
        <v>2179.6363636363635</v>
      </c>
      <c r="K149" s="8">
        <v>-7.0995670995671386E-3</v>
      </c>
      <c r="L149" s="43">
        <v>4</v>
      </c>
      <c r="M149" s="43"/>
      <c r="N149" s="40">
        <v>5764</v>
      </c>
      <c r="O149" s="40">
        <v>4</v>
      </c>
      <c r="P149" s="7">
        <v>944.75</v>
      </c>
      <c r="Q149" s="8">
        <v>-1.1695906432748496E-2</v>
      </c>
      <c r="R149" s="43">
        <v>33</v>
      </c>
      <c r="S149" s="43">
        <v>8</v>
      </c>
      <c r="T149" s="43"/>
    </row>
    <row r="150" spans="1:20">
      <c r="A150" s="40">
        <v>1944</v>
      </c>
      <c r="B150" s="40">
        <v>14</v>
      </c>
      <c r="C150" s="40">
        <f t="shared" si="20"/>
        <v>1035.8571428571429</v>
      </c>
      <c r="D150" s="8">
        <v>-2.6652452025577642E-4</v>
      </c>
      <c r="E150" s="43">
        <v>4</v>
      </c>
      <c r="F150" s="43">
        <f t="shared" si="22"/>
        <v>0.23298230638786363</v>
      </c>
      <c r="G150" s="41"/>
      <c r="H150" s="40">
        <v>4687</v>
      </c>
      <c r="I150" s="40">
        <f t="shared" si="21"/>
        <v>23</v>
      </c>
      <c r="J150" s="7">
        <v>2586.9565217391305</v>
      </c>
      <c r="K150" s="8">
        <v>-1.1842327863306964E-3</v>
      </c>
      <c r="L150" s="43">
        <v>4</v>
      </c>
      <c r="M150" s="43"/>
      <c r="N150" s="40">
        <v>5239</v>
      </c>
      <c r="O150" s="40">
        <v>3</v>
      </c>
      <c r="P150" s="7">
        <v>1272.6666666666667</v>
      </c>
      <c r="Q150" s="8">
        <v>-4.0983606557377051E-3</v>
      </c>
      <c r="R150" s="43">
        <v>33</v>
      </c>
      <c r="S150" s="43">
        <v>8</v>
      </c>
      <c r="T150" s="43"/>
    </row>
    <row r="151" spans="1:20">
      <c r="D151" s="8" t="s">
        <v>1111</v>
      </c>
      <c r="J151" s="7"/>
      <c r="K151" s="8" t="s">
        <v>1111</v>
      </c>
    </row>
    <row r="152" spans="1:20">
      <c r="D152" s="8" t="s">
        <v>1111</v>
      </c>
      <c r="J152" s="7"/>
      <c r="K152" s="8" t="s">
        <v>1111</v>
      </c>
    </row>
    <row r="153" spans="1:20">
      <c r="D153" s="8" t="s">
        <v>1111</v>
      </c>
      <c r="J153" s="7"/>
      <c r="K153" s="8" t="s">
        <v>1111</v>
      </c>
    </row>
    <row r="154" spans="1:20">
      <c r="D154" s="8" t="s">
        <v>1111</v>
      </c>
      <c r="J154" s="7"/>
      <c r="K154" s="8" t="s">
        <v>1111</v>
      </c>
    </row>
    <row r="155" spans="1:20">
      <c r="D155" s="8" t="s">
        <v>1111</v>
      </c>
      <c r="J155" s="7"/>
      <c r="K155" s="8" t="s">
        <v>1111</v>
      </c>
    </row>
    <row r="156" spans="1:20">
      <c r="D156" s="8" t="s">
        <v>1111</v>
      </c>
      <c r="J156" s="7"/>
      <c r="K156" s="8" t="s">
        <v>1111</v>
      </c>
    </row>
    <row r="157" spans="1:20">
      <c r="D157" s="8" t="s">
        <v>1111</v>
      </c>
      <c r="J157" s="7"/>
      <c r="K157" s="8" t="s">
        <v>1111</v>
      </c>
    </row>
    <row r="158" spans="1:20">
      <c r="D158" s="8" t="s">
        <v>1111</v>
      </c>
      <c r="J158" s="7"/>
      <c r="K158" s="8" t="s">
        <v>1111</v>
      </c>
    </row>
    <row r="159" spans="1:20">
      <c r="D159" s="8" t="s">
        <v>1111</v>
      </c>
      <c r="J159" s="7"/>
      <c r="K159" s="8" t="s">
        <v>1111</v>
      </c>
    </row>
    <row r="160" spans="1:20">
      <c r="D160" s="8" t="s">
        <v>1111</v>
      </c>
      <c r="J160" s="7"/>
      <c r="K160" s="8" t="s">
        <v>1111</v>
      </c>
    </row>
    <row r="161" spans="4:11">
      <c r="D161" s="8" t="s">
        <v>1111</v>
      </c>
      <c r="J161" s="7"/>
      <c r="K161" s="8" t="s">
        <v>1111</v>
      </c>
    </row>
    <row r="162" spans="4:11">
      <c r="D162" s="8" t="s">
        <v>1111</v>
      </c>
      <c r="J162" s="7"/>
      <c r="K162" s="8" t="s">
        <v>1111</v>
      </c>
    </row>
    <row r="163" spans="4:11">
      <c r="D163" s="8" t="s">
        <v>1111</v>
      </c>
      <c r="J163" s="7"/>
      <c r="K163" s="8" t="s">
        <v>1111</v>
      </c>
    </row>
    <row r="164" spans="4:11">
      <c r="D164" s="8" t="s">
        <v>1111</v>
      </c>
      <c r="J164" s="7"/>
      <c r="K164" s="8" t="s">
        <v>1111</v>
      </c>
    </row>
    <row r="165" spans="4:11">
      <c r="D165" s="8" t="s">
        <v>1111</v>
      </c>
      <c r="J165" s="7"/>
      <c r="K165" s="8" t="s">
        <v>1111</v>
      </c>
    </row>
    <row r="166" spans="4:11">
      <c r="D166" s="8" t="s">
        <v>1111</v>
      </c>
      <c r="J166" s="7"/>
      <c r="K166" s="8" t="s">
        <v>1111</v>
      </c>
    </row>
    <row r="167" spans="4:11">
      <c r="D167" s="8" t="s">
        <v>1111</v>
      </c>
      <c r="J167" s="7"/>
      <c r="K167" s="8" t="s">
        <v>1111</v>
      </c>
    </row>
    <row r="168" spans="4:11">
      <c r="D168" s="8" t="s">
        <v>1111</v>
      </c>
      <c r="J168" s="7"/>
      <c r="K168" s="8" t="s">
        <v>1111</v>
      </c>
    </row>
    <row r="169" spans="4:11">
      <c r="D169" s="8" t="s">
        <v>1111</v>
      </c>
      <c r="J169" s="7"/>
      <c r="K169" s="8" t="s">
        <v>1111</v>
      </c>
    </row>
    <row r="170" spans="4:11">
      <c r="D170" s="8" t="s">
        <v>1111</v>
      </c>
      <c r="J170" s="7"/>
      <c r="K170" s="8" t="s">
        <v>1111</v>
      </c>
    </row>
    <row r="171" spans="4:11">
      <c r="D171" s="8" t="s">
        <v>1111</v>
      </c>
      <c r="J171" s="7"/>
      <c r="K171" s="8" t="s">
        <v>1111</v>
      </c>
    </row>
    <row r="172" spans="4:11">
      <c r="D172" s="8" t="s">
        <v>1111</v>
      </c>
      <c r="J172" s="7"/>
      <c r="K172" s="8" t="s">
        <v>1111</v>
      </c>
    </row>
    <row r="173" spans="4:11">
      <c r="D173" s="8" t="s">
        <v>1111</v>
      </c>
      <c r="J173" s="7"/>
      <c r="K173" s="8" t="s">
        <v>1111</v>
      </c>
    </row>
    <row r="174" spans="4:11">
      <c r="D174" s="8" t="s">
        <v>1111</v>
      </c>
      <c r="J174" s="7"/>
      <c r="K174" s="8" t="s">
        <v>1111</v>
      </c>
    </row>
    <row r="175" spans="4:11">
      <c r="D175" s="8" t="s">
        <v>1111</v>
      </c>
      <c r="J175" s="7"/>
      <c r="K175" s="8" t="s">
        <v>1111</v>
      </c>
    </row>
    <row r="176" spans="4:11">
      <c r="D176" s="8" t="s">
        <v>1111</v>
      </c>
      <c r="J176" s="7"/>
      <c r="K176" s="8" t="s">
        <v>1111</v>
      </c>
    </row>
    <row r="177" spans="4:11">
      <c r="D177" s="8" t="s">
        <v>1111</v>
      </c>
      <c r="J177" s="7"/>
      <c r="K177" s="8" t="s">
        <v>1111</v>
      </c>
    </row>
    <row r="178" spans="4:11">
      <c r="D178" s="8" t="s">
        <v>1111</v>
      </c>
      <c r="J178" s="7"/>
      <c r="K178" s="8" t="s">
        <v>1111</v>
      </c>
    </row>
    <row r="179" spans="4:11">
      <c r="D179" s="8" t="s">
        <v>1111</v>
      </c>
      <c r="J179" s="7"/>
      <c r="K179" s="8" t="s">
        <v>1111</v>
      </c>
    </row>
    <row r="180" spans="4:11">
      <c r="D180" s="8" t="s">
        <v>1111</v>
      </c>
      <c r="J180" s="7"/>
      <c r="K180" s="8" t="s">
        <v>1111</v>
      </c>
    </row>
    <row r="181" spans="4:11">
      <c r="D181" s="8" t="s">
        <v>1111</v>
      </c>
      <c r="J181" s="7"/>
      <c r="K181" s="8" t="s">
        <v>1111</v>
      </c>
    </row>
    <row r="182" spans="4:11">
      <c r="D182" s="8" t="s">
        <v>1111</v>
      </c>
      <c r="J182" s="7"/>
      <c r="K182" s="8" t="s">
        <v>1111</v>
      </c>
    </row>
    <row r="183" spans="4:11">
      <c r="D183" s="8" t="s">
        <v>1111</v>
      </c>
      <c r="J183" s="7"/>
      <c r="K183" s="8" t="s">
        <v>1111</v>
      </c>
    </row>
    <row r="184" spans="4:11">
      <c r="D184" s="8" t="s">
        <v>1111</v>
      </c>
      <c r="J184" s="7"/>
      <c r="K184" s="8" t="s">
        <v>1111</v>
      </c>
    </row>
    <row r="185" spans="4:11">
      <c r="D185" s="8" t="s">
        <v>1111</v>
      </c>
      <c r="J185" s="7"/>
      <c r="K185" s="8" t="s">
        <v>1111</v>
      </c>
    </row>
    <row r="186" spans="4:11">
      <c r="D186" s="8" t="s">
        <v>1111</v>
      </c>
      <c r="J186" s="7"/>
      <c r="K186" s="8" t="s">
        <v>1111</v>
      </c>
    </row>
    <row r="187" spans="4:11">
      <c r="D187" s="8" t="s">
        <v>1111</v>
      </c>
      <c r="J187" s="7"/>
      <c r="K187" s="8" t="s">
        <v>1111</v>
      </c>
    </row>
    <row r="188" spans="4:11">
      <c r="D188" s="8" t="s">
        <v>1111</v>
      </c>
      <c r="J188" s="7"/>
      <c r="K188" s="8" t="s">
        <v>1111</v>
      </c>
    </row>
    <row r="189" spans="4:11">
      <c r="D189" s="8" t="s">
        <v>1111</v>
      </c>
      <c r="J189" s="7"/>
      <c r="K189" s="8" t="s">
        <v>1111</v>
      </c>
    </row>
    <row r="190" spans="4:11">
      <c r="D190" s="8" t="s">
        <v>1111</v>
      </c>
      <c r="J190" s="7"/>
      <c r="K190" s="8" t="s">
        <v>1111</v>
      </c>
    </row>
    <row r="191" spans="4:11">
      <c r="D191" s="8" t="s">
        <v>1111</v>
      </c>
      <c r="J191" s="7"/>
      <c r="K191" s="8" t="s">
        <v>1111</v>
      </c>
    </row>
    <row r="192" spans="4:11">
      <c r="D192" s="8" t="s">
        <v>1111</v>
      </c>
      <c r="J192" s="7"/>
      <c r="K192" s="8" t="s">
        <v>1111</v>
      </c>
    </row>
    <row r="193" spans="4:11">
      <c r="D193" s="8" t="s">
        <v>1111</v>
      </c>
      <c r="J193" s="7"/>
      <c r="K193" s="8" t="s">
        <v>1111</v>
      </c>
    </row>
    <row r="194" spans="4:11">
      <c r="D194" s="8" t="s">
        <v>1111</v>
      </c>
      <c r="J194" s="7"/>
      <c r="K194" s="8" t="s">
        <v>1111</v>
      </c>
    </row>
    <row r="195" spans="4:11">
      <c r="D195" s="8" t="s">
        <v>1111</v>
      </c>
      <c r="J195" s="7"/>
      <c r="K195" s="8" t="s">
        <v>1111</v>
      </c>
    </row>
    <row r="196" spans="4:11">
      <c r="D196" s="8" t="s">
        <v>1111</v>
      </c>
      <c r="J196" s="7"/>
      <c r="K196" s="8" t="s">
        <v>1111</v>
      </c>
    </row>
    <row r="197" spans="4:11">
      <c r="D197" s="8" t="s">
        <v>1111</v>
      </c>
      <c r="J197" s="7"/>
      <c r="K197" s="8" t="s">
        <v>1111</v>
      </c>
    </row>
    <row r="198" spans="4:11">
      <c r="D198" s="8" t="s">
        <v>1111</v>
      </c>
      <c r="J198" s="7"/>
      <c r="K198" s="8" t="s">
        <v>1111</v>
      </c>
    </row>
    <row r="199" spans="4:11">
      <c r="D199" s="8" t="s">
        <v>1111</v>
      </c>
      <c r="J199" s="7"/>
      <c r="K199" s="8" t="s">
        <v>1111</v>
      </c>
    </row>
    <row r="200" spans="4:11">
      <c r="D200" s="8" t="s">
        <v>1111</v>
      </c>
      <c r="J200" s="7"/>
      <c r="K200" s="8" t="s">
        <v>1111</v>
      </c>
    </row>
  </sheetData>
  <sortState ref="N2:S200">
    <sortCondition ref="S2:S200"/>
  </sortState>
  <phoneticPr fontId="1" type="noConversion"/>
  <conditionalFormatting sqref="B2:B200">
    <cfRule type="cellIs" dxfId="11" priority="11" operator="between">
      <formula>1</formula>
      <formula>2</formula>
    </cfRule>
    <cfRule type="cellIs" dxfId="10" priority="12" operator="between">
      <formula>3</formula>
      <formula>4</formula>
    </cfRule>
    <cfRule type="cellIs" dxfId="9" priority="13" operator="between">
      <formula>5</formula>
      <formula>9</formula>
    </cfRule>
    <cfRule type="cellIs" dxfId="8" priority="14" operator="between">
      <formula>10</formula>
      <formula>14</formula>
    </cfRule>
    <cfRule type="cellIs" dxfId="7" priority="15" operator="between">
      <formula>15</formula>
      <formula>19</formula>
    </cfRule>
    <cfRule type="cellIs" dxfId="6" priority="16" operator="greaterThanOrEqual">
      <formula>20</formula>
    </cfRule>
  </conditionalFormatting>
  <conditionalFormatting sqref="D2:D20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0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F90C-AC66-5844-968B-6BF703F13E9F}">
  <sheetPr>
    <tabColor theme="9"/>
  </sheetPr>
  <dimension ref="A1:K9"/>
  <sheetViews>
    <sheetView topLeftCell="A41" zoomScale="144" zoomScaleNormal="75" workbookViewId="0">
      <selection activeCell="J50" sqref="J50"/>
    </sheetView>
  </sheetViews>
  <sheetFormatPr baseColWidth="10" defaultRowHeight="16"/>
  <cols>
    <col min="1" max="2" width="10.83203125" style="6"/>
    <col min="3" max="5" width="10.83203125" style="9"/>
    <col min="6" max="6" width="2.5" style="9" customWidth="1"/>
    <col min="7" max="7" width="10.5" style="18" bestFit="1" customWidth="1"/>
    <col min="8" max="9" width="8.6640625" style="18" bestFit="1" customWidth="1"/>
    <col min="10" max="10" width="16.1640625" style="18" bestFit="1" customWidth="1"/>
    <col min="11" max="11" width="12.33203125" style="18" bestFit="1" customWidth="1"/>
    <col min="12" max="12" width="0.6640625" style="9" customWidth="1"/>
    <col min="13" max="16384" width="10.83203125" style="9"/>
  </cols>
  <sheetData>
    <row r="1" spans="1:11" ht="23">
      <c r="A1" s="88" t="s">
        <v>1117</v>
      </c>
      <c r="B1" s="88"/>
      <c r="G1" s="89" t="s">
        <v>1131</v>
      </c>
      <c r="H1" s="89"/>
      <c r="I1" s="89"/>
      <c r="J1" s="89"/>
      <c r="K1" s="89"/>
    </row>
    <row r="2" spans="1:11">
      <c r="A2" s="6" t="s">
        <v>1104</v>
      </c>
      <c r="B2" s="6" t="s">
        <v>1118</v>
      </c>
      <c r="G2" s="18" t="s">
        <v>1132</v>
      </c>
      <c r="H2" s="18" t="s">
        <v>1133</v>
      </c>
      <c r="I2" s="18" t="s">
        <v>1134</v>
      </c>
      <c r="J2" s="18" t="s">
        <v>1158</v>
      </c>
      <c r="K2" s="18" t="s">
        <v>1157</v>
      </c>
    </row>
    <row r="3" spans="1:11">
      <c r="A3" s="11" t="s">
        <v>1125</v>
      </c>
      <c r="B3" s="11">
        <f>COUNTIFS(客戶資料檔!G:G,"&gt;=0",客戶資料檔!G:G,"&lt;=2")</f>
        <v>51</v>
      </c>
      <c r="G3" s="18" t="s">
        <v>1130</v>
      </c>
      <c r="H3" s="18">
        <v>30</v>
      </c>
      <c r="I3" s="22">
        <v>0.2</v>
      </c>
      <c r="J3" s="42">
        <f>AVERAGEIF(客戶資料檔!N:N,相關圖表!G3,客戶資料檔!F:F)</f>
        <v>2374.7285359192911</v>
      </c>
      <c r="K3" s="7">
        <f>AVERAGEIF(客戶資料檔!N:N,相關圖表!G3,客戶資料檔!J:J)</f>
        <v>89.75240291385029</v>
      </c>
    </row>
    <row r="4" spans="1:11">
      <c r="A4" s="12" t="s">
        <v>1124</v>
      </c>
      <c r="B4" s="12">
        <f>COUNTIFS(客戶資料檔!G:G,"&gt;=3",客戶資料檔!G:G,"&lt;=4")</f>
        <v>34</v>
      </c>
      <c r="G4" s="18" t="s">
        <v>1135</v>
      </c>
      <c r="H4" s="18">
        <v>90</v>
      </c>
      <c r="I4" s="22">
        <v>0.6</v>
      </c>
      <c r="J4" s="42">
        <f>AVERAGEIF(客戶資料檔!N:N,相關圖表!G4,客戶資料檔!F:F)</f>
        <v>2617.5183811480028</v>
      </c>
      <c r="K4" s="7">
        <f>AVERAGEIF(客戶資料檔!N:N,相關圖表!G4,客戶資料檔!J:J)</f>
        <v>78.932220950799277</v>
      </c>
    </row>
    <row r="5" spans="1:11">
      <c r="A5" s="10" t="s">
        <v>1119</v>
      </c>
      <c r="B5" s="10">
        <f>COUNTIFS(客戶資料檔!G:G,"&gt;=5",客戶資料檔!G:G,"&lt;=9")</f>
        <v>49</v>
      </c>
      <c r="G5" s="18" t="s">
        <v>1129</v>
      </c>
      <c r="H5" s="18">
        <v>30</v>
      </c>
      <c r="I5" s="22">
        <v>0.2</v>
      </c>
      <c r="J5" s="42">
        <f>AVERAGEIF(客戶資料檔!N:N,相關圖表!G5,客戶資料檔!F:F)</f>
        <v>2480.1328193032814</v>
      </c>
      <c r="K5" s="7">
        <f>AVERAGEIF(客戶資料檔!N:N,相關圖表!G5,客戶資料檔!J:J)</f>
        <v>67.117772890192242</v>
      </c>
    </row>
    <row r="6" spans="1:11">
      <c r="A6" s="13" t="s">
        <v>1120</v>
      </c>
      <c r="B6" s="13">
        <f>COUNTIFS(客戶資料檔!G:G,"&gt;=10",客戶資料檔!G:G,"&lt;=14")</f>
        <v>36</v>
      </c>
      <c r="K6" s="7"/>
    </row>
    <row r="7" spans="1:11">
      <c r="A7" s="14" t="s">
        <v>1121</v>
      </c>
      <c r="B7" s="14">
        <f>COUNTIFS(客戶資料檔!G:G,"&gt;=15",客戶資料檔!G:G,"&lt;=19")</f>
        <v>12</v>
      </c>
    </row>
    <row r="8" spans="1:11">
      <c r="A8" s="15" t="s">
        <v>1122</v>
      </c>
      <c r="B8" s="15">
        <f>COUNTIF(客戶資料檔!G:G,"&gt;=20")</f>
        <v>18</v>
      </c>
    </row>
    <row r="9" spans="1:11">
      <c r="A9" s="6" t="s">
        <v>1123</v>
      </c>
      <c r="B9" s="6">
        <f>SUM(B3:B8)</f>
        <v>200</v>
      </c>
    </row>
  </sheetData>
  <mergeCells count="2">
    <mergeCell ref="A1:B1"/>
    <mergeCell ref="G1:K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1131"/>
  <sheetViews>
    <sheetView tabSelected="1" zoomScaleNormal="120" workbookViewId="0">
      <pane ySplit="1" topLeftCell="A151" activePane="bottomLeft" state="frozen"/>
      <selection activeCell="A16" sqref="A16"/>
      <selection pane="bottomLeft" activeCell="A16" sqref="A16"/>
    </sheetView>
  </sheetViews>
  <sheetFormatPr baseColWidth="10" defaultColWidth="8.83203125" defaultRowHeight="16"/>
  <cols>
    <col min="1" max="1" width="11" style="1" bestFit="1" customWidth="1"/>
    <col min="2" max="2" width="44.83203125" style="3" bestFit="1" customWidth="1"/>
    <col min="3" max="3" width="12.1640625" style="1" bestFit="1" customWidth="1"/>
    <col min="4" max="4" width="25.1640625" style="1" bestFit="1" customWidth="1"/>
    <col min="5" max="16384" width="8.83203125" style="1"/>
  </cols>
  <sheetData>
    <row r="1" spans="1:4">
      <c r="A1" s="1" t="s">
        <v>18</v>
      </c>
      <c r="B1" s="3" t="s">
        <v>19</v>
      </c>
      <c r="C1" s="1" t="s">
        <v>20</v>
      </c>
      <c r="D1" s="1" t="s">
        <v>21</v>
      </c>
    </row>
    <row r="2" spans="1:4">
      <c r="A2" s="1">
        <v>2760</v>
      </c>
      <c r="B2" s="3" t="s">
        <v>22</v>
      </c>
      <c r="C2" s="1">
        <v>40301</v>
      </c>
      <c r="D2" s="1" t="s">
        <v>23</v>
      </c>
    </row>
    <row r="3" spans="1:4">
      <c r="A3" s="1">
        <v>2761</v>
      </c>
      <c r="B3" s="3" t="s">
        <v>24</v>
      </c>
      <c r="C3" s="1">
        <v>40301</v>
      </c>
      <c r="D3" s="1" t="s">
        <v>23</v>
      </c>
    </row>
    <row r="4" spans="1:4">
      <c r="A4" s="1">
        <v>2762</v>
      </c>
      <c r="B4" s="3" t="s">
        <v>25</v>
      </c>
      <c r="C4" s="1">
        <v>40301</v>
      </c>
      <c r="D4" s="1" t="s">
        <v>23</v>
      </c>
    </row>
    <row r="5" spans="1:4">
      <c r="A5" s="1">
        <v>2766</v>
      </c>
      <c r="B5" s="3" t="s">
        <v>26</v>
      </c>
      <c r="C5" s="1">
        <v>40302</v>
      </c>
      <c r="D5" s="1" t="s">
        <v>27</v>
      </c>
    </row>
    <row r="6" spans="1:4">
      <c r="A6" s="1">
        <v>2772</v>
      </c>
      <c r="B6" s="3" t="s">
        <v>28</v>
      </c>
      <c r="C6" s="1">
        <v>40302</v>
      </c>
      <c r="D6" s="1" t="s">
        <v>27</v>
      </c>
    </row>
    <row r="7" spans="1:4">
      <c r="A7" s="1">
        <v>2781</v>
      </c>
      <c r="B7" s="3" t="s">
        <v>29</v>
      </c>
      <c r="C7" s="1">
        <v>40301</v>
      </c>
      <c r="D7" s="1" t="s">
        <v>23</v>
      </c>
    </row>
    <row r="8" spans="1:4">
      <c r="A8" s="1">
        <v>2787</v>
      </c>
      <c r="B8" s="3" t="s">
        <v>30</v>
      </c>
      <c r="C8" s="1">
        <v>40302</v>
      </c>
      <c r="D8" s="1" t="s">
        <v>27</v>
      </c>
    </row>
    <row r="9" spans="1:4">
      <c r="A9" s="1">
        <v>2800</v>
      </c>
      <c r="B9" s="3" t="s">
        <v>31</v>
      </c>
      <c r="C9" s="1">
        <v>40302</v>
      </c>
      <c r="D9" s="1" t="s">
        <v>27</v>
      </c>
    </row>
    <row r="10" spans="1:4">
      <c r="A10" s="1">
        <v>2802</v>
      </c>
      <c r="B10" s="3" t="s">
        <v>32</v>
      </c>
      <c r="C10" s="1">
        <v>40301</v>
      </c>
      <c r="D10" s="1" t="s">
        <v>23</v>
      </c>
    </row>
    <row r="11" spans="1:4">
      <c r="A11" s="1">
        <v>2805</v>
      </c>
      <c r="B11" s="3" t="s">
        <v>33</v>
      </c>
      <c r="C11" s="1">
        <v>40302</v>
      </c>
      <c r="D11" s="1" t="s">
        <v>27</v>
      </c>
    </row>
    <row r="12" spans="1:4">
      <c r="A12" s="1">
        <v>2808</v>
      </c>
      <c r="B12" s="3" t="s">
        <v>34</v>
      </c>
      <c r="C12" s="1">
        <v>40302</v>
      </c>
      <c r="D12" s="1" t="s">
        <v>27</v>
      </c>
    </row>
    <row r="13" spans="1:4">
      <c r="A13" s="1">
        <v>2809</v>
      </c>
      <c r="B13" s="3" t="s">
        <v>35</v>
      </c>
      <c r="C13" s="1">
        <v>40302</v>
      </c>
      <c r="D13" s="1" t="s">
        <v>27</v>
      </c>
    </row>
    <row r="14" spans="1:4">
      <c r="A14" s="1">
        <v>2810</v>
      </c>
      <c r="B14" s="3" t="s">
        <v>36</v>
      </c>
      <c r="C14" s="1">
        <v>40301</v>
      </c>
      <c r="D14" s="1" t="s">
        <v>23</v>
      </c>
    </row>
    <row r="15" spans="1:4">
      <c r="A15" s="1">
        <v>2811</v>
      </c>
      <c r="B15" s="3" t="s">
        <v>37</v>
      </c>
      <c r="C15" s="1">
        <v>40302</v>
      </c>
      <c r="D15" s="1" t="s">
        <v>27</v>
      </c>
    </row>
    <row r="16" spans="1:4">
      <c r="A16" s="1">
        <v>2812</v>
      </c>
      <c r="B16" s="3" t="s">
        <v>38</v>
      </c>
      <c r="C16" s="1">
        <v>40302</v>
      </c>
      <c r="D16" s="1" t="s">
        <v>27</v>
      </c>
    </row>
    <row r="17" spans="1:4">
      <c r="A17" s="1">
        <v>2813</v>
      </c>
      <c r="B17" s="3" t="s">
        <v>39</v>
      </c>
      <c r="C17" s="1">
        <v>40302</v>
      </c>
      <c r="D17" s="1" t="s">
        <v>27</v>
      </c>
    </row>
    <row r="18" spans="1:4">
      <c r="A18" s="1">
        <v>2814</v>
      </c>
      <c r="B18" s="3" t="s">
        <v>40</v>
      </c>
      <c r="C18" s="1">
        <v>40302</v>
      </c>
      <c r="D18" s="1" t="s">
        <v>27</v>
      </c>
    </row>
    <row r="19" spans="1:4">
      <c r="A19" s="1">
        <v>2815</v>
      </c>
      <c r="B19" s="3" t="s">
        <v>41</v>
      </c>
      <c r="C19" s="1">
        <v>40302</v>
      </c>
      <c r="D19" s="1" t="s">
        <v>27</v>
      </c>
    </row>
    <row r="20" spans="1:4">
      <c r="A20" s="1">
        <v>2816</v>
      </c>
      <c r="B20" s="3" t="s">
        <v>42</v>
      </c>
      <c r="C20" s="1">
        <v>40302</v>
      </c>
      <c r="D20" s="1" t="s">
        <v>27</v>
      </c>
    </row>
    <row r="21" spans="1:4">
      <c r="A21" s="1">
        <v>2834</v>
      </c>
      <c r="B21" s="3" t="s">
        <v>43</v>
      </c>
      <c r="C21" s="1">
        <v>40301</v>
      </c>
      <c r="D21" s="1" t="s">
        <v>23</v>
      </c>
    </row>
    <row r="22" spans="1:4">
      <c r="A22" s="1">
        <v>2836</v>
      </c>
      <c r="B22" s="3" t="s">
        <v>44</v>
      </c>
      <c r="C22" s="1">
        <v>40302</v>
      </c>
      <c r="D22" s="1" t="s">
        <v>27</v>
      </c>
    </row>
    <row r="23" spans="1:4">
      <c r="A23" s="1">
        <v>2837</v>
      </c>
      <c r="B23" s="3" t="s">
        <v>45</v>
      </c>
      <c r="C23" s="1">
        <v>40302</v>
      </c>
      <c r="D23" s="1" t="s">
        <v>27</v>
      </c>
    </row>
    <row r="24" spans="1:4">
      <c r="A24" s="1">
        <v>2839</v>
      </c>
      <c r="B24" s="3" t="s">
        <v>46</v>
      </c>
      <c r="C24" s="1">
        <v>40301</v>
      </c>
      <c r="D24" s="1" t="s">
        <v>23</v>
      </c>
    </row>
    <row r="25" spans="1:4">
      <c r="A25" s="1">
        <v>2840</v>
      </c>
      <c r="B25" s="3" t="s">
        <v>47</v>
      </c>
      <c r="C25" s="1">
        <v>40301</v>
      </c>
      <c r="D25" s="1" t="s">
        <v>23</v>
      </c>
    </row>
    <row r="26" spans="1:4">
      <c r="A26" s="1">
        <v>2841</v>
      </c>
      <c r="B26" s="3" t="s">
        <v>48</v>
      </c>
      <c r="C26" s="1">
        <v>40301</v>
      </c>
      <c r="D26" s="1" t="s">
        <v>23</v>
      </c>
    </row>
    <row r="27" spans="1:4">
      <c r="A27" s="1">
        <v>2842</v>
      </c>
      <c r="B27" s="3" t="s">
        <v>49</v>
      </c>
      <c r="C27" s="1">
        <v>40301</v>
      </c>
      <c r="D27" s="1" t="s">
        <v>23</v>
      </c>
    </row>
    <row r="28" spans="1:4">
      <c r="A28" s="1">
        <v>2860</v>
      </c>
      <c r="B28" s="3" t="s">
        <v>50</v>
      </c>
      <c r="C28" s="1">
        <v>40302</v>
      </c>
      <c r="D28" s="1" t="s">
        <v>27</v>
      </c>
    </row>
    <row r="29" spans="1:4">
      <c r="A29" s="1">
        <v>2867</v>
      </c>
      <c r="B29" s="3" t="s">
        <v>51</v>
      </c>
      <c r="C29" s="1">
        <v>40301</v>
      </c>
      <c r="D29" s="1" t="s">
        <v>23</v>
      </c>
    </row>
    <row r="30" spans="1:4">
      <c r="A30" s="1">
        <v>2968</v>
      </c>
      <c r="B30" s="3" t="s">
        <v>52</v>
      </c>
      <c r="C30" s="1">
        <v>40202</v>
      </c>
      <c r="D30" s="1" t="s">
        <v>53</v>
      </c>
    </row>
    <row r="31" spans="1:4">
      <c r="A31" s="1">
        <v>2969</v>
      </c>
      <c r="B31" s="3" t="s">
        <v>52</v>
      </c>
      <c r="C31" s="1">
        <v>40202</v>
      </c>
      <c r="D31" s="1" t="s">
        <v>53</v>
      </c>
    </row>
    <row r="32" spans="1:4">
      <c r="A32" s="1">
        <v>3009</v>
      </c>
      <c r="B32" s="3" t="s">
        <v>54</v>
      </c>
      <c r="C32" s="1">
        <v>40202</v>
      </c>
      <c r="D32" s="1" t="s">
        <v>53</v>
      </c>
    </row>
    <row r="33" spans="1:4">
      <c r="A33" s="1">
        <v>3013</v>
      </c>
      <c r="B33" s="3" t="s">
        <v>55</v>
      </c>
      <c r="C33" s="1">
        <v>40202</v>
      </c>
      <c r="D33" s="1" t="s">
        <v>53</v>
      </c>
    </row>
    <row r="34" spans="1:4">
      <c r="A34" s="1">
        <v>3014</v>
      </c>
      <c r="B34" s="3" t="s">
        <v>56</v>
      </c>
      <c r="C34" s="1">
        <v>40202</v>
      </c>
      <c r="D34" s="1" t="s">
        <v>53</v>
      </c>
    </row>
    <row r="35" spans="1:4">
      <c r="A35" s="1">
        <v>16579</v>
      </c>
      <c r="B35" s="3" t="s">
        <v>57</v>
      </c>
      <c r="C35" s="1">
        <v>5220300</v>
      </c>
      <c r="D35" s="1" t="s">
        <v>58</v>
      </c>
    </row>
    <row r="36" spans="1:4">
      <c r="A36" s="1">
        <v>16672</v>
      </c>
      <c r="B36" s="3" t="s">
        <v>59</v>
      </c>
      <c r="C36" s="1">
        <v>5100200</v>
      </c>
      <c r="D36" s="1" t="s">
        <v>60</v>
      </c>
    </row>
    <row r="37" spans="1:4">
      <c r="A37" s="1">
        <v>16681</v>
      </c>
      <c r="B37" s="3" t="s">
        <v>61</v>
      </c>
      <c r="C37" s="1">
        <v>5100200</v>
      </c>
      <c r="D37" s="1" t="s">
        <v>60</v>
      </c>
    </row>
    <row r="38" spans="1:4">
      <c r="A38" s="1">
        <v>16689</v>
      </c>
      <c r="B38" s="3" t="s">
        <v>62</v>
      </c>
      <c r="C38" s="1">
        <v>5100200</v>
      </c>
      <c r="D38" s="1" t="s">
        <v>60</v>
      </c>
    </row>
    <row r="39" spans="1:4">
      <c r="A39" s="1">
        <v>16691</v>
      </c>
      <c r="B39" s="3" t="s">
        <v>63</v>
      </c>
      <c r="C39" s="1">
        <v>5100200</v>
      </c>
      <c r="D39" s="1" t="s">
        <v>60</v>
      </c>
    </row>
    <row r="40" spans="1:4">
      <c r="A40" s="1">
        <v>16692</v>
      </c>
      <c r="B40" s="3" t="s">
        <v>64</v>
      </c>
      <c r="C40" s="1">
        <v>5100200</v>
      </c>
      <c r="D40" s="1" t="s">
        <v>60</v>
      </c>
    </row>
    <row r="41" spans="1:4">
      <c r="A41" s="1">
        <v>16693</v>
      </c>
      <c r="B41" s="3" t="s">
        <v>65</v>
      </c>
      <c r="C41" s="1">
        <v>5100200</v>
      </c>
      <c r="D41" s="1" t="s">
        <v>60</v>
      </c>
    </row>
    <row r="42" spans="1:4">
      <c r="A42" s="1">
        <v>16694</v>
      </c>
      <c r="B42" s="3" t="s">
        <v>66</v>
      </c>
      <c r="C42" s="1">
        <v>5100200</v>
      </c>
      <c r="D42" s="1" t="s">
        <v>60</v>
      </c>
    </row>
    <row r="43" spans="1:4">
      <c r="A43" s="1">
        <v>16695</v>
      </c>
      <c r="B43" s="3" t="s">
        <v>67</v>
      </c>
      <c r="C43" s="1">
        <v>5100200</v>
      </c>
      <c r="D43" s="1" t="s">
        <v>60</v>
      </c>
    </row>
    <row r="44" spans="1:4">
      <c r="A44" s="1">
        <v>16697</v>
      </c>
      <c r="B44" s="3" t="s">
        <v>68</v>
      </c>
      <c r="C44" s="1">
        <v>5100200</v>
      </c>
      <c r="D44" s="1" t="s">
        <v>60</v>
      </c>
    </row>
    <row r="45" spans="1:4">
      <c r="A45" s="1">
        <v>16773</v>
      </c>
      <c r="B45" s="3" t="s">
        <v>69</v>
      </c>
      <c r="C45" s="1">
        <v>5100201</v>
      </c>
      <c r="D45" s="1" t="s">
        <v>70</v>
      </c>
    </row>
    <row r="46" spans="1:4">
      <c r="A46" s="1">
        <v>16775</v>
      </c>
      <c r="B46" s="3" t="s">
        <v>71</v>
      </c>
      <c r="C46" s="1">
        <v>5100201</v>
      </c>
      <c r="D46" s="1" t="s">
        <v>70</v>
      </c>
    </row>
    <row r="47" spans="1:4">
      <c r="A47" s="1">
        <v>16778</v>
      </c>
      <c r="B47" s="3" t="s">
        <v>72</v>
      </c>
      <c r="C47" s="1">
        <v>5100201</v>
      </c>
      <c r="D47" s="1" t="s">
        <v>70</v>
      </c>
    </row>
    <row r="48" spans="1:4">
      <c r="A48" s="1">
        <v>16779</v>
      </c>
      <c r="B48" s="3" t="s">
        <v>73</v>
      </c>
      <c r="C48" s="1">
        <v>5100201</v>
      </c>
      <c r="D48" s="1" t="s">
        <v>70</v>
      </c>
    </row>
    <row r="49" spans="1:4">
      <c r="A49" s="1">
        <v>16780</v>
      </c>
      <c r="B49" s="3" t="s">
        <v>74</v>
      </c>
      <c r="C49" s="1">
        <v>5100201</v>
      </c>
      <c r="D49" s="1" t="s">
        <v>70</v>
      </c>
    </row>
    <row r="50" spans="1:4">
      <c r="A50" s="1">
        <v>16781</v>
      </c>
      <c r="B50" s="3" t="s">
        <v>75</v>
      </c>
      <c r="C50" s="1">
        <v>5100201</v>
      </c>
      <c r="D50" s="1" t="s">
        <v>70</v>
      </c>
    </row>
    <row r="51" spans="1:4">
      <c r="A51" s="1">
        <v>16782</v>
      </c>
      <c r="B51" s="3" t="s">
        <v>76</v>
      </c>
      <c r="C51" s="1">
        <v>5100201</v>
      </c>
      <c r="D51" s="1" t="s">
        <v>70</v>
      </c>
    </row>
    <row r="52" spans="1:4">
      <c r="A52" s="1">
        <v>16783</v>
      </c>
      <c r="B52" s="3" t="s">
        <v>77</v>
      </c>
      <c r="C52" s="1">
        <v>5100201</v>
      </c>
      <c r="D52" s="1" t="s">
        <v>70</v>
      </c>
    </row>
    <row r="53" spans="1:4">
      <c r="A53" s="1">
        <v>16784</v>
      </c>
      <c r="B53" s="3" t="s">
        <v>78</v>
      </c>
      <c r="C53" s="1">
        <v>5100201</v>
      </c>
      <c r="D53" s="1" t="s">
        <v>70</v>
      </c>
    </row>
    <row r="54" spans="1:4">
      <c r="A54" s="1">
        <v>16785</v>
      </c>
      <c r="B54" s="3" t="s">
        <v>79</v>
      </c>
      <c r="C54" s="1">
        <v>5100201</v>
      </c>
      <c r="D54" s="1" t="s">
        <v>70</v>
      </c>
    </row>
    <row r="55" spans="1:4">
      <c r="A55" s="1">
        <v>16805</v>
      </c>
      <c r="B55" s="3" t="s">
        <v>80</v>
      </c>
      <c r="C55" s="1">
        <v>5100201</v>
      </c>
      <c r="D55" s="1" t="s">
        <v>70</v>
      </c>
    </row>
    <row r="56" spans="1:4">
      <c r="A56" s="1">
        <v>16806</v>
      </c>
      <c r="B56" s="3" t="s">
        <v>81</v>
      </c>
      <c r="C56" s="1">
        <v>5100201</v>
      </c>
      <c r="D56" s="1" t="s">
        <v>70</v>
      </c>
    </row>
    <row r="57" spans="1:4">
      <c r="A57" s="1">
        <v>16825</v>
      </c>
      <c r="B57" s="3" t="s">
        <v>82</v>
      </c>
      <c r="C57" s="1">
        <v>5220300</v>
      </c>
      <c r="D57" s="1" t="s">
        <v>58</v>
      </c>
    </row>
    <row r="58" spans="1:4">
      <c r="A58" s="1">
        <v>16826</v>
      </c>
      <c r="B58" s="3" t="s">
        <v>83</v>
      </c>
      <c r="C58" s="1">
        <v>5220300</v>
      </c>
      <c r="D58" s="1" t="s">
        <v>58</v>
      </c>
    </row>
    <row r="59" spans="1:4">
      <c r="A59" s="1">
        <v>16886</v>
      </c>
      <c r="B59" s="3" t="s">
        <v>84</v>
      </c>
      <c r="C59" s="1">
        <v>5170100</v>
      </c>
      <c r="D59" s="1" t="s">
        <v>85</v>
      </c>
    </row>
    <row r="60" spans="1:4">
      <c r="A60" s="1">
        <v>16944</v>
      </c>
      <c r="B60" s="3" t="s">
        <v>86</v>
      </c>
      <c r="C60" s="1">
        <v>5110201</v>
      </c>
      <c r="D60" s="1" t="s">
        <v>87</v>
      </c>
    </row>
    <row r="61" spans="1:4">
      <c r="A61" s="1">
        <v>16959</v>
      </c>
      <c r="B61" s="3" t="s">
        <v>88</v>
      </c>
      <c r="C61" s="1">
        <v>5110201</v>
      </c>
      <c r="D61" s="1" t="s">
        <v>87</v>
      </c>
    </row>
    <row r="62" spans="1:4">
      <c r="A62" s="1">
        <v>16960</v>
      </c>
      <c r="B62" s="3" t="s">
        <v>89</v>
      </c>
      <c r="C62" s="1">
        <v>5110201</v>
      </c>
      <c r="D62" s="1" t="s">
        <v>87</v>
      </c>
    </row>
    <row r="63" spans="1:4">
      <c r="A63" s="1">
        <v>17357</v>
      </c>
      <c r="B63" s="3" t="s">
        <v>90</v>
      </c>
      <c r="C63" s="1">
        <v>5110201</v>
      </c>
      <c r="D63" s="1" t="s">
        <v>87</v>
      </c>
    </row>
    <row r="64" spans="1:4">
      <c r="A64" s="1">
        <v>17358</v>
      </c>
      <c r="B64" s="3" t="s">
        <v>91</v>
      </c>
      <c r="C64" s="1">
        <v>5110201</v>
      </c>
      <c r="D64" s="1" t="s">
        <v>87</v>
      </c>
    </row>
    <row r="65" spans="1:4">
      <c r="A65" s="1">
        <v>17475</v>
      </c>
      <c r="B65" s="3" t="s">
        <v>92</v>
      </c>
      <c r="C65" s="1">
        <v>5110201</v>
      </c>
      <c r="D65" s="1" t="s">
        <v>87</v>
      </c>
    </row>
    <row r="66" spans="1:4">
      <c r="A66" s="1">
        <v>17559</v>
      </c>
      <c r="B66" s="3" t="s">
        <v>93</v>
      </c>
      <c r="C66" s="1">
        <v>5110202</v>
      </c>
      <c r="D66" s="1" t="s">
        <v>94</v>
      </c>
    </row>
    <row r="67" spans="1:4">
      <c r="A67" s="1">
        <v>17560</v>
      </c>
      <c r="B67" s="3" t="s">
        <v>95</v>
      </c>
      <c r="C67" s="1">
        <v>5110202</v>
      </c>
      <c r="D67" s="1" t="s">
        <v>94</v>
      </c>
    </row>
    <row r="68" spans="1:4">
      <c r="A68" s="1">
        <v>17610</v>
      </c>
      <c r="B68" s="3" t="s">
        <v>96</v>
      </c>
      <c r="C68" s="1">
        <v>5110202</v>
      </c>
      <c r="D68" s="1" t="s">
        <v>94</v>
      </c>
    </row>
    <row r="69" spans="1:4">
      <c r="A69" s="1">
        <v>17630</v>
      </c>
      <c r="B69" s="3" t="s">
        <v>97</v>
      </c>
      <c r="C69" s="1">
        <v>5110201</v>
      </c>
      <c r="D69" s="1" t="s">
        <v>87</v>
      </c>
    </row>
    <row r="70" spans="1:4">
      <c r="A70" s="1">
        <v>17652</v>
      </c>
      <c r="B70" s="3" t="s">
        <v>98</v>
      </c>
      <c r="C70" s="1">
        <v>5110202</v>
      </c>
      <c r="D70" s="1" t="s">
        <v>94</v>
      </c>
    </row>
    <row r="71" spans="1:4">
      <c r="A71" s="1">
        <v>26465</v>
      </c>
      <c r="B71" s="3" t="s">
        <v>99</v>
      </c>
      <c r="C71" s="1">
        <v>6010401</v>
      </c>
      <c r="D71" s="1" t="s">
        <v>99</v>
      </c>
    </row>
    <row r="72" spans="1:4">
      <c r="A72" s="1">
        <v>26466</v>
      </c>
      <c r="B72" s="3" t="s">
        <v>100</v>
      </c>
      <c r="C72" s="1">
        <v>6010401</v>
      </c>
      <c r="D72" s="1" t="s">
        <v>99</v>
      </c>
    </row>
    <row r="73" spans="1:4">
      <c r="A73" s="1">
        <v>26471</v>
      </c>
      <c r="B73" s="3" t="s">
        <v>101</v>
      </c>
      <c r="C73" s="1">
        <v>6010401</v>
      </c>
      <c r="D73" s="1" t="s">
        <v>99</v>
      </c>
    </row>
    <row r="74" spans="1:4">
      <c r="A74" s="1">
        <v>26952</v>
      </c>
      <c r="B74" s="3" t="s">
        <v>102</v>
      </c>
      <c r="C74" s="1">
        <v>5100201</v>
      </c>
      <c r="D74" s="1" t="s">
        <v>70</v>
      </c>
    </row>
    <row r="75" spans="1:4">
      <c r="A75" s="1">
        <v>26956</v>
      </c>
      <c r="B75" s="3" t="s">
        <v>103</v>
      </c>
      <c r="C75" s="1">
        <v>5100201</v>
      </c>
      <c r="D75" s="1" t="s">
        <v>70</v>
      </c>
    </row>
    <row r="76" spans="1:4">
      <c r="A76" s="1">
        <v>34645</v>
      </c>
      <c r="B76" s="3" t="s">
        <v>104</v>
      </c>
      <c r="C76" s="1">
        <v>5110202</v>
      </c>
      <c r="D76" s="1" t="s">
        <v>94</v>
      </c>
    </row>
    <row r="77" spans="1:4">
      <c r="A77" s="1">
        <v>34646</v>
      </c>
      <c r="B77" s="3" t="s">
        <v>105</v>
      </c>
      <c r="C77" s="1">
        <v>5110202</v>
      </c>
      <c r="D77" s="1" t="s">
        <v>94</v>
      </c>
    </row>
    <row r="78" spans="1:4">
      <c r="A78" s="1">
        <v>34647</v>
      </c>
      <c r="B78" s="3" t="s">
        <v>106</v>
      </c>
      <c r="C78" s="1">
        <v>5110202</v>
      </c>
      <c r="D78" s="1" t="s">
        <v>94</v>
      </c>
    </row>
    <row r="79" spans="1:4">
      <c r="A79" s="1">
        <v>34938</v>
      </c>
      <c r="B79" s="3" t="s">
        <v>107</v>
      </c>
      <c r="C79" s="1">
        <v>40202</v>
      </c>
      <c r="D79" s="1" t="s">
        <v>53</v>
      </c>
    </row>
    <row r="80" spans="1:4">
      <c r="A80" s="1">
        <v>35818</v>
      </c>
      <c r="B80" s="3" t="s">
        <v>108</v>
      </c>
      <c r="C80" s="1">
        <v>5170100</v>
      </c>
      <c r="D80" s="1" t="s">
        <v>85</v>
      </c>
    </row>
    <row r="81" spans="1:4">
      <c r="A81" s="1">
        <v>37420</v>
      </c>
      <c r="B81" s="3" t="s">
        <v>109</v>
      </c>
      <c r="C81" s="1">
        <v>40202</v>
      </c>
      <c r="D81" s="1" t="s">
        <v>53</v>
      </c>
    </row>
    <row r="82" spans="1:4">
      <c r="A82" s="1">
        <v>37422</v>
      </c>
      <c r="B82" s="3" t="s">
        <v>110</v>
      </c>
      <c r="C82" s="1">
        <v>40202</v>
      </c>
      <c r="D82" s="1" t="s">
        <v>53</v>
      </c>
    </row>
    <row r="83" spans="1:4">
      <c r="A83" s="1">
        <v>38679</v>
      </c>
      <c r="B83" s="3" t="s">
        <v>111</v>
      </c>
      <c r="C83" s="1">
        <v>5100200</v>
      </c>
      <c r="D83" s="1" t="s">
        <v>60</v>
      </c>
    </row>
    <row r="84" spans="1:4">
      <c r="A84" s="1">
        <v>38701</v>
      </c>
      <c r="B84" s="3" t="s">
        <v>112</v>
      </c>
      <c r="C84" s="1">
        <v>5100200</v>
      </c>
      <c r="D84" s="1" t="s">
        <v>60</v>
      </c>
    </row>
    <row r="85" spans="1:4">
      <c r="A85" s="1">
        <v>38706</v>
      </c>
      <c r="B85" s="3" t="s">
        <v>111</v>
      </c>
      <c r="C85" s="1">
        <v>5100200</v>
      </c>
      <c r="D85" s="1" t="s">
        <v>60</v>
      </c>
    </row>
    <row r="86" spans="1:4">
      <c r="A86" s="1">
        <v>38714</v>
      </c>
      <c r="B86" s="3" t="s">
        <v>113</v>
      </c>
      <c r="C86" s="1">
        <v>5100200</v>
      </c>
      <c r="D86" s="1" t="s">
        <v>60</v>
      </c>
    </row>
    <row r="87" spans="1:4">
      <c r="A87" s="1">
        <v>38715</v>
      </c>
      <c r="B87" s="3" t="s">
        <v>113</v>
      </c>
      <c r="C87" s="1">
        <v>5100200</v>
      </c>
      <c r="D87" s="1" t="s">
        <v>60</v>
      </c>
    </row>
    <row r="88" spans="1:4">
      <c r="A88" s="1">
        <v>39948</v>
      </c>
      <c r="B88" s="3" t="s">
        <v>114</v>
      </c>
      <c r="C88" s="1">
        <v>5110202</v>
      </c>
      <c r="D88" s="1" t="s">
        <v>94</v>
      </c>
    </row>
    <row r="89" spans="1:4">
      <c r="A89" s="1">
        <v>39949</v>
      </c>
      <c r="B89" s="3" t="s">
        <v>115</v>
      </c>
      <c r="C89" s="1">
        <v>5110202</v>
      </c>
      <c r="D89" s="1" t="s">
        <v>94</v>
      </c>
    </row>
    <row r="90" spans="1:4">
      <c r="A90" s="1">
        <v>40069</v>
      </c>
      <c r="B90" s="3" t="s">
        <v>116</v>
      </c>
      <c r="C90" s="1">
        <v>5090101</v>
      </c>
      <c r="D90" s="1" t="s">
        <v>117</v>
      </c>
    </row>
    <row r="91" spans="1:4">
      <c r="A91" s="1">
        <v>40071</v>
      </c>
      <c r="B91" s="3" t="s">
        <v>118</v>
      </c>
      <c r="C91" s="1">
        <v>5090101</v>
      </c>
      <c r="D91" s="1" t="s">
        <v>117</v>
      </c>
    </row>
    <row r="92" spans="1:4">
      <c r="A92" s="1">
        <v>40233</v>
      </c>
      <c r="B92" s="3" t="s">
        <v>119</v>
      </c>
      <c r="C92" s="1">
        <v>5110201</v>
      </c>
      <c r="D92" s="1" t="s">
        <v>87</v>
      </c>
    </row>
    <row r="93" spans="1:4">
      <c r="A93" s="1">
        <v>40234</v>
      </c>
      <c r="B93" s="3" t="s">
        <v>120</v>
      </c>
      <c r="C93" s="1">
        <v>5110201</v>
      </c>
      <c r="D93" s="1" t="s">
        <v>87</v>
      </c>
    </row>
    <row r="94" spans="1:4">
      <c r="A94" s="1">
        <v>40236</v>
      </c>
      <c r="B94" s="3" t="s">
        <v>121</v>
      </c>
      <c r="C94" s="1">
        <v>5110201</v>
      </c>
      <c r="D94" s="1" t="s">
        <v>87</v>
      </c>
    </row>
    <row r="95" spans="1:4">
      <c r="A95" s="1">
        <v>40237</v>
      </c>
      <c r="B95" s="3" t="s">
        <v>122</v>
      </c>
      <c r="C95" s="1">
        <v>5110201</v>
      </c>
      <c r="D95" s="1" t="s">
        <v>87</v>
      </c>
    </row>
    <row r="96" spans="1:4">
      <c r="A96" s="1">
        <v>40513</v>
      </c>
      <c r="B96" s="3" t="s">
        <v>123</v>
      </c>
      <c r="C96" s="1">
        <v>5100201</v>
      </c>
      <c r="D96" s="1" t="s">
        <v>70</v>
      </c>
    </row>
    <row r="97" spans="1:4">
      <c r="A97" s="1">
        <v>41244</v>
      </c>
      <c r="B97" s="3" t="s">
        <v>124</v>
      </c>
      <c r="C97" s="1">
        <v>5100201</v>
      </c>
      <c r="D97" s="1" t="s">
        <v>70</v>
      </c>
    </row>
    <row r="98" spans="1:4">
      <c r="A98" s="1">
        <v>41256</v>
      </c>
      <c r="B98" s="3" t="s">
        <v>125</v>
      </c>
      <c r="C98" s="1">
        <v>5100201</v>
      </c>
      <c r="D98" s="1" t="s">
        <v>70</v>
      </c>
    </row>
    <row r="99" spans="1:4">
      <c r="A99" s="1">
        <v>41263</v>
      </c>
      <c r="B99" s="3" t="s">
        <v>126</v>
      </c>
      <c r="C99" s="1">
        <v>5100200</v>
      </c>
      <c r="D99" s="1" t="s">
        <v>60</v>
      </c>
    </row>
    <row r="100" spans="1:4">
      <c r="A100" s="1">
        <v>41369</v>
      </c>
      <c r="B100" s="3" t="s">
        <v>127</v>
      </c>
      <c r="C100" s="1">
        <v>40202</v>
      </c>
      <c r="D100" s="1" t="s">
        <v>53</v>
      </c>
    </row>
    <row r="101" spans="1:4">
      <c r="A101" s="1">
        <v>41879</v>
      </c>
      <c r="B101" s="3" t="s">
        <v>126</v>
      </c>
      <c r="C101" s="1">
        <v>5100200</v>
      </c>
      <c r="D101" s="1" t="s">
        <v>60</v>
      </c>
    </row>
    <row r="102" spans="1:4">
      <c r="A102" s="1">
        <v>41880</v>
      </c>
      <c r="B102" s="3" t="s">
        <v>126</v>
      </c>
      <c r="C102" s="1">
        <v>5100200</v>
      </c>
      <c r="D102" s="1" t="s">
        <v>60</v>
      </c>
    </row>
    <row r="103" spans="1:4">
      <c r="A103" s="1">
        <v>42701</v>
      </c>
      <c r="B103" s="3" t="s">
        <v>128</v>
      </c>
      <c r="C103" s="1">
        <v>10809</v>
      </c>
      <c r="D103" s="1" t="s">
        <v>129</v>
      </c>
    </row>
    <row r="104" spans="1:4">
      <c r="A104" s="1">
        <v>43788</v>
      </c>
      <c r="B104" s="3" t="s">
        <v>130</v>
      </c>
      <c r="C104" s="1">
        <v>5100200</v>
      </c>
      <c r="D104" s="1" t="s">
        <v>60</v>
      </c>
    </row>
    <row r="105" spans="1:4">
      <c r="A105" s="1">
        <v>43943</v>
      </c>
      <c r="B105" s="3" t="s">
        <v>131</v>
      </c>
      <c r="C105" s="1">
        <v>5110202</v>
      </c>
      <c r="D105" s="1" t="s">
        <v>94</v>
      </c>
    </row>
    <row r="106" spans="1:4">
      <c r="A106" s="1">
        <v>43944</v>
      </c>
      <c r="B106" s="3" t="s">
        <v>132</v>
      </c>
      <c r="C106" s="1">
        <v>5110202</v>
      </c>
      <c r="D106" s="1" t="s">
        <v>94</v>
      </c>
    </row>
    <row r="107" spans="1:4">
      <c r="A107" s="1">
        <v>43945</v>
      </c>
      <c r="B107" s="3" t="s">
        <v>133</v>
      </c>
      <c r="C107" s="1">
        <v>5110202</v>
      </c>
      <c r="D107" s="1" t="s">
        <v>94</v>
      </c>
    </row>
    <row r="108" spans="1:4">
      <c r="A108" s="1">
        <v>44857</v>
      </c>
      <c r="B108" s="3" t="s">
        <v>134</v>
      </c>
      <c r="C108" s="1">
        <v>5220300</v>
      </c>
      <c r="D108" s="1" t="s">
        <v>58</v>
      </c>
    </row>
    <row r="109" spans="1:4">
      <c r="A109" s="1">
        <v>45158</v>
      </c>
      <c r="B109" s="3" t="s">
        <v>135</v>
      </c>
      <c r="C109" s="1">
        <v>5100200</v>
      </c>
      <c r="D109" s="1" t="s">
        <v>60</v>
      </c>
    </row>
    <row r="110" spans="1:4">
      <c r="A110" s="1">
        <v>46336</v>
      </c>
      <c r="B110" s="3" t="s">
        <v>136</v>
      </c>
      <c r="C110" s="1">
        <v>5090201</v>
      </c>
      <c r="D110" s="1" t="s">
        <v>137</v>
      </c>
    </row>
    <row r="111" spans="1:4">
      <c r="A111" s="1">
        <v>47816</v>
      </c>
      <c r="B111" s="3" t="s">
        <v>138</v>
      </c>
      <c r="C111" s="1">
        <v>5170100</v>
      </c>
      <c r="D111" s="1" t="s">
        <v>85</v>
      </c>
    </row>
    <row r="112" spans="1:4">
      <c r="A112" s="1">
        <v>48551</v>
      </c>
      <c r="B112" s="3" t="s">
        <v>139</v>
      </c>
      <c r="C112" s="1">
        <v>40202</v>
      </c>
      <c r="D112" s="1" t="s">
        <v>53</v>
      </c>
    </row>
    <row r="113" spans="1:4">
      <c r="A113" s="1">
        <v>48862</v>
      </c>
      <c r="B113" s="3" t="s">
        <v>140</v>
      </c>
      <c r="C113" s="1">
        <v>6010403</v>
      </c>
      <c r="D113" s="1" t="s">
        <v>141</v>
      </c>
    </row>
    <row r="114" spans="1:4">
      <c r="A114" s="1">
        <v>48863</v>
      </c>
      <c r="B114" s="3" t="s">
        <v>142</v>
      </c>
      <c r="C114" s="1">
        <v>6010403</v>
      </c>
      <c r="D114" s="1" t="s">
        <v>141</v>
      </c>
    </row>
    <row r="115" spans="1:4">
      <c r="A115" s="1">
        <v>49325</v>
      </c>
      <c r="B115" s="3" t="s">
        <v>143</v>
      </c>
      <c r="C115" s="1">
        <v>5090101</v>
      </c>
      <c r="D115" s="1" t="s">
        <v>117</v>
      </c>
    </row>
    <row r="116" spans="1:4">
      <c r="A116" s="1">
        <v>49329</v>
      </c>
      <c r="B116" s="3" t="s">
        <v>144</v>
      </c>
      <c r="C116" s="1">
        <v>5090201</v>
      </c>
      <c r="D116" s="1" t="s">
        <v>137</v>
      </c>
    </row>
    <row r="117" spans="1:4">
      <c r="A117" s="1">
        <v>49598</v>
      </c>
      <c r="B117" s="3" t="s">
        <v>145</v>
      </c>
      <c r="C117" s="1">
        <v>5190100</v>
      </c>
      <c r="D117" s="1" t="s">
        <v>146</v>
      </c>
    </row>
    <row r="118" spans="1:4">
      <c r="A118" s="1">
        <v>49748</v>
      </c>
      <c r="B118" s="3" t="s">
        <v>147</v>
      </c>
      <c r="C118" s="1">
        <v>6010402</v>
      </c>
      <c r="D118" s="1" t="s">
        <v>148</v>
      </c>
    </row>
    <row r="119" spans="1:4">
      <c r="A119" s="1">
        <v>49749</v>
      </c>
      <c r="B119" s="3" t="s">
        <v>149</v>
      </c>
      <c r="C119" s="1">
        <v>6010402</v>
      </c>
      <c r="D119" s="1" t="s">
        <v>148</v>
      </c>
    </row>
    <row r="120" spans="1:4">
      <c r="A120" s="1">
        <v>50544</v>
      </c>
      <c r="B120" s="3" t="s">
        <v>150</v>
      </c>
      <c r="C120" s="1">
        <v>5090201</v>
      </c>
      <c r="D120" s="1" t="s">
        <v>137</v>
      </c>
    </row>
    <row r="121" spans="1:4">
      <c r="A121" s="1">
        <v>50984</v>
      </c>
      <c r="B121" s="3" t="s">
        <v>151</v>
      </c>
      <c r="C121" s="1">
        <v>5090101</v>
      </c>
      <c r="D121" s="1" t="s">
        <v>117</v>
      </c>
    </row>
    <row r="122" spans="1:4">
      <c r="A122" s="1">
        <v>51157</v>
      </c>
      <c r="B122" s="3" t="s">
        <v>152</v>
      </c>
      <c r="C122" s="1">
        <v>5110202</v>
      </c>
      <c r="D122" s="1" t="s">
        <v>94</v>
      </c>
    </row>
    <row r="123" spans="1:4">
      <c r="A123" s="1">
        <v>51158</v>
      </c>
      <c r="B123" s="3" t="s">
        <v>153</v>
      </c>
      <c r="C123" s="1">
        <v>5110202</v>
      </c>
      <c r="D123" s="1" t="s">
        <v>94</v>
      </c>
    </row>
    <row r="124" spans="1:4">
      <c r="A124" s="1">
        <v>51159</v>
      </c>
      <c r="B124" s="3" t="s">
        <v>154</v>
      </c>
      <c r="C124" s="1">
        <v>5110202</v>
      </c>
      <c r="D124" s="1" t="s">
        <v>94</v>
      </c>
    </row>
    <row r="125" spans="1:4">
      <c r="A125" s="1">
        <v>51160</v>
      </c>
      <c r="B125" s="3" t="s">
        <v>155</v>
      </c>
      <c r="C125" s="1">
        <v>5110202</v>
      </c>
      <c r="D125" s="1" t="s">
        <v>94</v>
      </c>
    </row>
    <row r="126" spans="1:4">
      <c r="A126" s="1">
        <v>51232</v>
      </c>
      <c r="B126" s="3" t="s">
        <v>156</v>
      </c>
      <c r="C126" s="1">
        <v>5220300</v>
      </c>
      <c r="D126" s="1" t="s">
        <v>58</v>
      </c>
    </row>
    <row r="127" spans="1:4">
      <c r="A127" s="1">
        <v>51291</v>
      </c>
      <c r="B127" s="3" t="s">
        <v>157</v>
      </c>
      <c r="C127" s="1">
        <v>6010401</v>
      </c>
      <c r="D127" s="1" t="s">
        <v>99</v>
      </c>
    </row>
    <row r="128" spans="1:4">
      <c r="A128" s="1">
        <v>51333</v>
      </c>
      <c r="B128" s="3" t="s">
        <v>158</v>
      </c>
      <c r="C128" s="1">
        <v>5090201</v>
      </c>
      <c r="D128" s="1" t="s">
        <v>137</v>
      </c>
    </row>
    <row r="129" spans="1:4">
      <c r="A129" s="1">
        <v>51397</v>
      </c>
      <c r="B129" s="3" t="s">
        <v>159</v>
      </c>
      <c r="C129" s="1">
        <v>5110202</v>
      </c>
      <c r="D129" s="1" t="s">
        <v>94</v>
      </c>
    </row>
    <row r="130" spans="1:4">
      <c r="A130" s="1">
        <v>51398</v>
      </c>
      <c r="B130" s="3" t="s">
        <v>160</v>
      </c>
      <c r="C130" s="1">
        <v>5110202</v>
      </c>
      <c r="D130" s="1" t="s">
        <v>94</v>
      </c>
    </row>
    <row r="131" spans="1:4">
      <c r="A131" s="1">
        <v>51399</v>
      </c>
      <c r="B131" s="3" t="s">
        <v>161</v>
      </c>
      <c r="C131" s="1">
        <v>5110202</v>
      </c>
      <c r="D131" s="1" t="s">
        <v>94</v>
      </c>
    </row>
    <row r="132" spans="1:4">
      <c r="A132" s="1">
        <v>51400</v>
      </c>
      <c r="B132" s="3" t="s">
        <v>162</v>
      </c>
      <c r="C132" s="1">
        <v>5110202</v>
      </c>
      <c r="D132" s="1" t="s">
        <v>94</v>
      </c>
    </row>
    <row r="133" spans="1:4">
      <c r="A133" s="1">
        <v>51602</v>
      </c>
      <c r="B133" s="3" t="s">
        <v>163</v>
      </c>
      <c r="C133" s="1">
        <v>6010402</v>
      </c>
      <c r="D133" s="1" t="s">
        <v>148</v>
      </c>
    </row>
    <row r="134" spans="1:4">
      <c r="A134" s="1">
        <v>51897</v>
      </c>
      <c r="B134" s="3" t="s">
        <v>164</v>
      </c>
      <c r="C134" s="1">
        <v>5190100</v>
      </c>
      <c r="D134" s="1" t="s">
        <v>146</v>
      </c>
    </row>
    <row r="135" spans="1:4">
      <c r="A135" s="1">
        <v>52133</v>
      </c>
      <c r="B135" s="3" t="s">
        <v>165</v>
      </c>
      <c r="C135" s="1">
        <v>5090101</v>
      </c>
      <c r="D135" s="1" t="s">
        <v>117</v>
      </c>
    </row>
    <row r="136" spans="1:4">
      <c r="A136" s="1">
        <v>52134</v>
      </c>
      <c r="B136" s="3" t="s">
        <v>166</v>
      </c>
      <c r="C136" s="1">
        <v>5090101</v>
      </c>
      <c r="D136" s="1" t="s">
        <v>117</v>
      </c>
    </row>
    <row r="137" spans="1:4">
      <c r="A137" s="1">
        <v>52604</v>
      </c>
      <c r="B137" s="3" t="s">
        <v>167</v>
      </c>
      <c r="C137" s="1">
        <v>10809</v>
      </c>
      <c r="D137" s="1" t="s">
        <v>129</v>
      </c>
    </row>
    <row r="138" spans="1:4">
      <c r="A138" s="1">
        <v>52672</v>
      </c>
      <c r="B138" s="3" t="s">
        <v>168</v>
      </c>
      <c r="C138" s="1">
        <v>5110202</v>
      </c>
      <c r="D138" s="1" t="s">
        <v>94</v>
      </c>
    </row>
    <row r="139" spans="1:4">
      <c r="A139" s="1">
        <v>52673</v>
      </c>
      <c r="B139" s="3" t="s">
        <v>169</v>
      </c>
      <c r="C139" s="1">
        <v>5110202</v>
      </c>
      <c r="D139" s="1" t="s">
        <v>94</v>
      </c>
    </row>
    <row r="140" spans="1:4">
      <c r="A140" s="1">
        <v>52699</v>
      </c>
      <c r="B140" s="3" t="s">
        <v>170</v>
      </c>
      <c r="C140" s="1">
        <v>5110202</v>
      </c>
      <c r="D140" s="1" t="s">
        <v>94</v>
      </c>
    </row>
    <row r="141" spans="1:4">
      <c r="A141" s="1">
        <v>52700</v>
      </c>
      <c r="B141" s="3" t="s">
        <v>171</v>
      </c>
      <c r="C141" s="1">
        <v>5110202</v>
      </c>
      <c r="D141" s="1" t="s">
        <v>94</v>
      </c>
    </row>
    <row r="142" spans="1:4">
      <c r="A142" s="1">
        <v>52902</v>
      </c>
      <c r="B142" s="3" t="s">
        <v>172</v>
      </c>
      <c r="C142" s="1">
        <v>5220300</v>
      </c>
      <c r="D142" s="1" t="s">
        <v>58</v>
      </c>
    </row>
    <row r="143" spans="1:4">
      <c r="A143" s="1">
        <v>53150</v>
      </c>
      <c r="B143" s="3" t="s">
        <v>173</v>
      </c>
      <c r="C143" s="1">
        <v>4300200</v>
      </c>
      <c r="D143" s="1" t="s">
        <v>174</v>
      </c>
    </row>
    <row r="144" spans="1:4">
      <c r="A144" s="1">
        <v>54161</v>
      </c>
      <c r="B144" s="3" t="s">
        <v>175</v>
      </c>
      <c r="C144" s="1">
        <v>10809</v>
      </c>
      <c r="D144" s="1" t="s">
        <v>129</v>
      </c>
    </row>
    <row r="145" spans="1:4">
      <c r="A145" s="1">
        <v>54214</v>
      </c>
      <c r="B145" s="3" t="s">
        <v>176</v>
      </c>
      <c r="C145" s="1">
        <v>5090201</v>
      </c>
      <c r="D145" s="1" t="s">
        <v>137</v>
      </c>
    </row>
    <row r="146" spans="1:4">
      <c r="A146" s="1">
        <v>54280</v>
      </c>
      <c r="B146" s="3" t="s">
        <v>177</v>
      </c>
      <c r="C146" s="1">
        <v>40302</v>
      </c>
      <c r="D146" s="1" t="s">
        <v>27</v>
      </c>
    </row>
    <row r="147" spans="1:4">
      <c r="A147" s="1">
        <v>54450</v>
      </c>
      <c r="B147" s="3" t="s">
        <v>178</v>
      </c>
      <c r="C147" s="1">
        <v>40202</v>
      </c>
      <c r="D147" s="1" t="s">
        <v>53</v>
      </c>
    </row>
    <row r="148" spans="1:4">
      <c r="A148" s="1">
        <v>54452</v>
      </c>
      <c r="B148" s="3" t="s">
        <v>179</v>
      </c>
      <c r="C148" s="1">
        <v>40302</v>
      </c>
      <c r="D148" s="1" t="s">
        <v>27</v>
      </c>
    </row>
    <row r="149" spans="1:4">
      <c r="A149" s="1">
        <v>54462</v>
      </c>
      <c r="B149" s="3" t="s">
        <v>180</v>
      </c>
      <c r="C149" s="1">
        <v>40202</v>
      </c>
      <c r="D149" s="1" t="s">
        <v>53</v>
      </c>
    </row>
    <row r="150" spans="1:4">
      <c r="A150" s="1">
        <v>54816</v>
      </c>
      <c r="B150" s="3" t="s">
        <v>181</v>
      </c>
      <c r="C150" s="1">
        <v>40302</v>
      </c>
      <c r="D150" s="1" t="s">
        <v>27</v>
      </c>
    </row>
    <row r="151" spans="1:4">
      <c r="A151" s="1">
        <v>54817</v>
      </c>
      <c r="B151" s="3" t="s">
        <v>182</v>
      </c>
      <c r="C151" s="1">
        <v>40302</v>
      </c>
      <c r="D151" s="1" t="s">
        <v>27</v>
      </c>
    </row>
    <row r="152" spans="1:4">
      <c r="A152" s="1">
        <v>54831</v>
      </c>
      <c r="B152" s="3" t="s">
        <v>183</v>
      </c>
      <c r="C152" s="1">
        <v>5090201</v>
      </c>
      <c r="D152" s="1" t="s">
        <v>137</v>
      </c>
    </row>
    <row r="153" spans="1:4">
      <c r="A153" s="1">
        <v>55184</v>
      </c>
      <c r="B153" s="3" t="s">
        <v>184</v>
      </c>
      <c r="C153" s="1">
        <v>5100200</v>
      </c>
      <c r="D153" s="1" t="s">
        <v>60</v>
      </c>
    </row>
    <row r="154" spans="1:4">
      <c r="A154" s="1">
        <v>55186</v>
      </c>
      <c r="B154" s="3" t="s">
        <v>185</v>
      </c>
      <c r="C154" s="1">
        <v>5100200</v>
      </c>
      <c r="D154" s="1" t="s">
        <v>60</v>
      </c>
    </row>
    <row r="155" spans="1:4">
      <c r="A155" s="1">
        <v>55187</v>
      </c>
      <c r="B155" s="3" t="s">
        <v>186</v>
      </c>
      <c r="C155" s="1">
        <v>5100200</v>
      </c>
      <c r="D155" s="1" t="s">
        <v>60</v>
      </c>
    </row>
    <row r="156" spans="1:4">
      <c r="A156" s="1">
        <v>55190</v>
      </c>
      <c r="B156" s="3" t="s">
        <v>187</v>
      </c>
      <c r="C156" s="1">
        <v>5100200</v>
      </c>
      <c r="D156" s="1" t="s">
        <v>60</v>
      </c>
    </row>
    <row r="157" spans="1:4">
      <c r="A157" s="1">
        <v>55191</v>
      </c>
      <c r="B157" s="3" t="s">
        <v>188</v>
      </c>
      <c r="C157" s="1">
        <v>5100200</v>
      </c>
      <c r="D157" s="1" t="s">
        <v>60</v>
      </c>
    </row>
    <row r="158" spans="1:4">
      <c r="A158" s="1">
        <v>55203</v>
      </c>
      <c r="B158" s="3" t="s">
        <v>189</v>
      </c>
      <c r="C158" s="1">
        <v>5100200</v>
      </c>
      <c r="D158" s="1" t="s">
        <v>60</v>
      </c>
    </row>
    <row r="159" spans="1:4">
      <c r="A159" s="1">
        <v>55215</v>
      </c>
      <c r="B159" s="3" t="s">
        <v>190</v>
      </c>
      <c r="C159" s="1">
        <v>5100201</v>
      </c>
      <c r="D159" s="1" t="s">
        <v>70</v>
      </c>
    </row>
    <row r="160" spans="1:4">
      <c r="A160" s="1">
        <v>55216</v>
      </c>
      <c r="B160" s="3" t="s">
        <v>191</v>
      </c>
      <c r="C160" s="1">
        <v>5100201</v>
      </c>
      <c r="D160" s="1" t="s">
        <v>70</v>
      </c>
    </row>
    <row r="161" spans="1:4">
      <c r="A161" s="1">
        <v>55217</v>
      </c>
      <c r="B161" s="3" t="s">
        <v>192</v>
      </c>
      <c r="C161" s="1">
        <v>5100201</v>
      </c>
      <c r="D161" s="1" t="s">
        <v>70</v>
      </c>
    </row>
    <row r="162" spans="1:4">
      <c r="A162" s="1">
        <v>55218</v>
      </c>
      <c r="B162" s="3" t="s">
        <v>193</v>
      </c>
      <c r="C162" s="1">
        <v>5100201</v>
      </c>
      <c r="D162" s="1" t="s">
        <v>70</v>
      </c>
    </row>
    <row r="163" spans="1:4">
      <c r="A163" s="1">
        <v>55219</v>
      </c>
      <c r="B163" s="3" t="s">
        <v>194</v>
      </c>
      <c r="C163" s="1">
        <v>5100201</v>
      </c>
      <c r="D163" s="1" t="s">
        <v>70</v>
      </c>
    </row>
    <row r="164" spans="1:4">
      <c r="A164" s="1">
        <v>55221</v>
      </c>
      <c r="B164" s="3" t="s">
        <v>195</v>
      </c>
      <c r="C164" s="1">
        <v>5100201</v>
      </c>
      <c r="D164" s="1" t="s">
        <v>70</v>
      </c>
    </row>
    <row r="165" spans="1:4">
      <c r="A165" s="1">
        <v>55222</v>
      </c>
      <c r="B165" s="3" t="s">
        <v>196</v>
      </c>
      <c r="C165" s="1">
        <v>5100201</v>
      </c>
      <c r="D165" s="1" t="s">
        <v>70</v>
      </c>
    </row>
    <row r="166" spans="1:4">
      <c r="A166" s="1">
        <v>55225</v>
      </c>
      <c r="B166" s="3" t="s">
        <v>197</v>
      </c>
      <c r="C166" s="1">
        <v>5100201</v>
      </c>
      <c r="D166" s="1" t="s">
        <v>70</v>
      </c>
    </row>
    <row r="167" spans="1:4">
      <c r="A167" s="1">
        <v>55227</v>
      </c>
      <c r="B167" s="3" t="s">
        <v>198</v>
      </c>
      <c r="C167" s="1">
        <v>5100201</v>
      </c>
      <c r="D167" s="1" t="s">
        <v>70</v>
      </c>
    </row>
    <row r="168" spans="1:4">
      <c r="A168" s="1">
        <v>55230</v>
      </c>
      <c r="B168" s="3" t="s">
        <v>199</v>
      </c>
      <c r="C168" s="1">
        <v>5100201</v>
      </c>
      <c r="D168" s="1" t="s">
        <v>70</v>
      </c>
    </row>
    <row r="169" spans="1:4">
      <c r="A169" s="1">
        <v>55231</v>
      </c>
      <c r="B169" s="3" t="s">
        <v>200</v>
      </c>
      <c r="C169" s="1">
        <v>5100201</v>
      </c>
      <c r="D169" s="1" t="s">
        <v>70</v>
      </c>
    </row>
    <row r="170" spans="1:4">
      <c r="A170" s="1">
        <v>55232</v>
      </c>
      <c r="B170" s="3" t="s">
        <v>201</v>
      </c>
      <c r="C170" s="1">
        <v>5100201</v>
      </c>
      <c r="D170" s="1" t="s">
        <v>70</v>
      </c>
    </row>
    <row r="171" spans="1:4">
      <c r="A171" s="1">
        <v>55250</v>
      </c>
      <c r="B171" s="3" t="s">
        <v>202</v>
      </c>
      <c r="C171" s="1">
        <v>5100201</v>
      </c>
      <c r="D171" s="1" t="s">
        <v>70</v>
      </c>
    </row>
    <row r="172" spans="1:4">
      <c r="A172" s="1">
        <v>55254</v>
      </c>
      <c r="B172" s="3" t="s">
        <v>203</v>
      </c>
      <c r="C172" s="1">
        <v>5100200</v>
      </c>
      <c r="D172" s="1" t="s">
        <v>60</v>
      </c>
    </row>
    <row r="173" spans="1:4">
      <c r="A173" s="1">
        <v>55259</v>
      </c>
      <c r="B173" s="3" t="s">
        <v>204</v>
      </c>
      <c r="C173" s="1">
        <v>5100200</v>
      </c>
      <c r="D173" s="1" t="s">
        <v>60</v>
      </c>
    </row>
    <row r="174" spans="1:4">
      <c r="A174" s="1">
        <v>55262</v>
      </c>
      <c r="B174" s="3" t="s">
        <v>205</v>
      </c>
      <c r="C174" s="1">
        <v>5100200</v>
      </c>
      <c r="D174" s="1" t="s">
        <v>60</v>
      </c>
    </row>
    <row r="175" spans="1:4">
      <c r="A175" s="1">
        <v>55263</v>
      </c>
      <c r="B175" s="3" t="s">
        <v>206</v>
      </c>
      <c r="C175" s="1">
        <v>5100200</v>
      </c>
      <c r="D175" s="1" t="s">
        <v>60</v>
      </c>
    </row>
    <row r="176" spans="1:4">
      <c r="A176" s="1">
        <v>55265</v>
      </c>
      <c r="B176" s="3" t="s">
        <v>207</v>
      </c>
      <c r="C176" s="1">
        <v>5100200</v>
      </c>
      <c r="D176" s="1" t="s">
        <v>60</v>
      </c>
    </row>
    <row r="177" spans="1:4">
      <c r="A177" s="1">
        <v>55269</v>
      </c>
      <c r="B177" s="3" t="s">
        <v>208</v>
      </c>
      <c r="C177" s="1">
        <v>5100200</v>
      </c>
      <c r="D177" s="1" t="s">
        <v>60</v>
      </c>
    </row>
    <row r="178" spans="1:4">
      <c r="A178" s="1">
        <v>55270</v>
      </c>
      <c r="B178" s="3" t="s">
        <v>209</v>
      </c>
      <c r="C178" s="1">
        <v>5100200</v>
      </c>
      <c r="D178" s="1" t="s">
        <v>60</v>
      </c>
    </row>
    <row r="179" spans="1:4">
      <c r="A179" s="1">
        <v>55436</v>
      </c>
      <c r="B179" s="3" t="s">
        <v>210</v>
      </c>
      <c r="C179" s="1">
        <v>5220300</v>
      </c>
      <c r="D179" s="1" t="s">
        <v>58</v>
      </c>
    </row>
    <row r="180" spans="1:4">
      <c r="A180" s="1">
        <v>55441</v>
      </c>
      <c r="B180" s="3" t="s">
        <v>211</v>
      </c>
      <c r="C180" s="1">
        <v>5220400</v>
      </c>
      <c r="D180" s="1" t="s">
        <v>212</v>
      </c>
    </row>
    <row r="181" spans="1:4">
      <c r="A181" s="1">
        <v>55539</v>
      </c>
      <c r="B181" s="3" t="s">
        <v>213</v>
      </c>
      <c r="C181" s="1">
        <v>5090101</v>
      </c>
      <c r="D181" s="1" t="s">
        <v>117</v>
      </c>
    </row>
    <row r="182" spans="1:4">
      <c r="A182" s="1">
        <v>55573</v>
      </c>
      <c r="B182" s="3" t="s">
        <v>214</v>
      </c>
      <c r="C182" s="1">
        <v>5100200</v>
      </c>
      <c r="D182" s="1" t="s">
        <v>60</v>
      </c>
    </row>
    <row r="183" spans="1:4">
      <c r="A183" s="1">
        <v>55624</v>
      </c>
      <c r="B183" s="3" t="s">
        <v>215</v>
      </c>
      <c r="C183" s="1">
        <v>4100101</v>
      </c>
      <c r="D183" s="1" t="s">
        <v>216</v>
      </c>
    </row>
    <row r="184" spans="1:4">
      <c r="A184" s="1">
        <v>55856</v>
      </c>
      <c r="B184" s="3" t="s">
        <v>217</v>
      </c>
      <c r="C184" s="1">
        <v>40202</v>
      </c>
      <c r="D184" s="1" t="s">
        <v>53</v>
      </c>
    </row>
    <row r="185" spans="1:4">
      <c r="A185" s="1">
        <v>55963</v>
      </c>
      <c r="B185" s="3" t="s">
        <v>218</v>
      </c>
      <c r="C185" s="1">
        <v>4300200</v>
      </c>
      <c r="D185" s="1" t="s">
        <v>174</v>
      </c>
    </row>
    <row r="186" spans="1:4">
      <c r="A186" s="1">
        <v>56059</v>
      </c>
      <c r="B186" s="3" t="s">
        <v>219</v>
      </c>
      <c r="C186" s="1">
        <v>5090201</v>
      </c>
      <c r="D186" s="1" t="s">
        <v>137</v>
      </c>
    </row>
    <row r="187" spans="1:4">
      <c r="A187" s="1">
        <v>56152</v>
      </c>
      <c r="B187" s="3" t="s">
        <v>220</v>
      </c>
      <c r="C187" s="1">
        <v>5220300</v>
      </c>
      <c r="D187" s="1" t="s">
        <v>58</v>
      </c>
    </row>
    <row r="188" spans="1:4">
      <c r="A188" s="1">
        <v>56266</v>
      </c>
      <c r="B188" s="3" t="s">
        <v>221</v>
      </c>
      <c r="C188" s="1">
        <v>5090201</v>
      </c>
      <c r="D188" s="1" t="s">
        <v>137</v>
      </c>
    </row>
    <row r="189" spans="1:4">
      <c r="A189" s="1">
        <v>56268</v>
      </c>
      <c r="B189" s="3" t="s">
        <v>222</v>
      </c>
      <c r="C189" s="1">
        <v>5090101</v>
      </c>
      <c r="D189" s="1" t="s">
        <v>117</v>
      </c>
    </row>
    <row r="190" spans="1:4">
      <c r="A190" s="1">
        <v>56307</v>
      </c>
      <c r="B190" s="3" t="s">
        <v>223</v>
      </c>
      <c r="C190" s="1">
        <v>5220400</v>
      </c>
      <c r="D190" s="1" t="s">
        <v>212</v>
      </c>
    </row>
    <row r="191" spans="1:4">
      <c r="A191" s="1">
        <v>56392</v>
      </c>
      <c r="B191" s="3" t="s">
        <v>224</v>
      </c>
      <c r="C191" s="1">
        <v>5100200</v>
      </c>
      <c r="D191" s="1" t="s">
        <v>60</v>
      </c>
    </row>
    <row r="192" spans="1:4">
      <c r="A192" s="1">
        <v>56394</v>
      </c>
      <c r="B192" s="3" t="s">
        <v>225</v>
      </c>
      <c r="C192" s="1">
        <v>5100200</v>
      </c>
      <c r="D192" s="1" t="s">
        <v>60</v>
      </c>
    </row>
    <row r="193" spans="1:4">
      <c r="A193" s="1">
        <v>56914</v>
      </c>
      <c r="B193" s="3" t="s">
        <v>226</v>
      </c>
      <c r="C193" s="1">
        <v>5220400</v>
      </c>
      <c r="D193" s="1" t="s">
        <v>212</v>
      </c>
    </row>
    <row r="194" spans="1:4">
      <c r="A194" s="1">
        <v>57243</v>
      </c>
      <c r="B194" s="3" t="s">
        <v>227</v>
      </c>
      <c r="C194" s="1">
        <v>4300202</v>
      </c>
      <c r="D194" s="1" t="s">
        <v>228</v>
      </c>
    </row>
    <row r="195" spans="1:4">
      <c r="A195" s="1">
        <v>57303</v>
      </c>
      <c r="B195" s="3" t="s">
        <v>229</v>
      </c>
      <c r="C195" s="1">
        <v>5100200</v>
      </c>
      <c r="D195" s="1" t="s">
        <v>60</v>
      </c>
    </row>
    <row r="196" spans="1:4">
      <c r="A196" s="1">
        <v>57342</v>
      </c>
      <c r="B196" s="3" t="s">
        <v>230</v>
      </c>
      <c r="C196" s="1">
        <v>4100101</v>
      </c>
      <c r="D196" s="1" t="s">
        <v>216</v>
      </c>
    </row>
    <row r="197" spans="1:4">
      <c r="A197" s="1">
        <v>57344</v>
      </c>
      <c r="B197" s="3" t="s">
        <v>231</v>
      </c>
      <c r="C197" s="1">
        <v>4100101</v>
      </c>
      <c r="D197" s="1" t="s">
        <v>216</v>
      </c>
    </row>
    <row r="198" spans="1:4">
      <c r="A198" s="1">
        <v>57468</v>
      </c>
      <c r="B198" s="3" t="s">
        <v>232</v>
      </c>
      <c r="C198" s="1">
        <v>5090201</v>
      </c>
      <c r="D198" s="1" t="s">
        <v>137</v>
      </c>
    </row>
    <row r="199" spans="1:4">
      <c r="A199" s="1">
        <v>57477</v>
      </c>
      <c r="B199" s="3" t="s">
        <v>233</v>
      </c>
      <c r="C199" s="1">
        <v>5090101</v>
      </c>
      <c r="D199" s="1" t="s">
        <v>117</v>
      </c>
    </row>
    <row r="200" spans="1:4">
      <c r="A200" s="1">
        <v>57549</v>
      </c>
      <c r="B200" s="3" t="s">
        <v>234</v>
      </c>
      <c r="C200" s="1">
        <v>5220300</v>
      </c>
      <c r="D200" s="1" t="s">
        <v>58</v>
      </c>
    </row>
    <row r="201" spans="1:4">
      <c r="A201" s="1">
        <v>57550</v>
      </c>
      <c r="B201" s="3" t="s">
        <v>235</v>
      </c>
      <c r="C201" s="1">
        <v>5220300</v>
      </c>
      <c r="D201" s="1" t="s">
        <v>58</v>
      </c>
    </row>
    <row r="202" spans="1:4">
      <c r="A202" s="1">
        <v>58002</v>
      </c>
      <c r="B202" s="3" t="s">
        <v>236</v>
      </c>
      <c r="C202" s="1">
        <v>4300200</v>
      </c>
      <c r="D202" s="1" t="s">
        <v>174</v>
      </c>
    </row>
    <row r="203" spans="1:4">
      <c r="A203" s="1">
        <v>58086</v>
      </c>
      <c r="B203" s="3" t="s">
        <v>237</v>
      </c>
      <c r="C203" s="1">
        <v>5190100</v>
      </c>
      <c r="D203" s="1" t="s">
        <v>146</v>
      </c>
    </row>
    <row r="204" spans="1:4">
      <c r="A204" s="1">
        <v>58087</v>
      </c>
      <c r="B204" s="3" t="s">
        <v>238</v>
      </c>
      <c r="C204" s="1">
        <v>5190100</v>
      </c>
      <c r="D204" s="1" t="s">
        <v>146</v>
      </c>
    </row>
    <row r="205" spans="1:4">
      <c r="A205" s="1">
        <v>58088</v>
      </c>
      <c r="B205" s="3" t="s">
        <v>239</v>
      </c>
      <c r="C205" s="1">
        <v>5190100</v>
      </c>
      <c r="D205" s="1" t="s">
        <v>146</v>
      </c>
    </row>
    <row r="206" spans="1:4">
      <c r="A206" s="1">
        <v>58089</v>
      </c>
      <c r="B206" s="3" t="s">
        <v>240</v>
      </c>
      <c r="C206" s="1">
        <v>5190100</v>
      </c>
      <c r="D206" s="1" t="s">
        <v>146</v>
      </c>
    </row>
    <row r="207" spans="1:4">
      <c r="A207" s="1">
        <v>58160</v>
      </c>
      <c r="B207" s="3" t="s">
        <v>241</v>
      </c>
      <c r="C207" s="1">
        <v>7000101</v>
      </c>
      <c r="D207" s="1" t="s">
        <v>242</v>
      </c>
    </row>
    <row r="208" spans="1:4">
      <c r="A208" s="1">
        <v>58224</v>
      </c>
      <c r="B208" s="3" t="s">
        <v>243</v>
      </c>
      <c r="C208" s="1">
        <v>5220400</v>
      </c>
      <c r="D208" s="1" t="s">
        <v>212</v>
      </c>
    </row>
    <row r="209" spans="1:4">
      <c r="A209" s="1">
        <v>58316</v>
      </c>
      <c r="B209" s="3" t="s">
        <v>244</v>
      </c>
      <c r="C209" s="1">
        <v>4100101</v>
      </c>
      <c r="D209" s="1" t="s">
        <v>216</v>
      </c>
    </row>
    <row r="210" spans="1:4">
      <c r="A210" s="1">
        <v>58850</v>
      </c>
      <c r="B210" s="3" t="s">
        <v>245</v>
      </c>
      <c r="C210" s="1">
        <v>5090101</v>
      </c>
      <c r="D210" s="1" t="s">
        <v>117</v>
      </c>
    </row>
    <row r="211" spans="1:4">
      <c r="A211" s="1">
        <v>58858</v>
      </c>
      <c r="B211" s="3" t="s">
        <v>246</v>
      </c>
      <c r="C211" s="1">
        <v>5090201</v>
      </c>
      <c r="D211" s="1" t="s">
        <v>137</v>
      </c>
    </row>
    <row r="212" spans="1:4">
      <c r="A212" s="1">
        <v>58913</v>
      </c>
      <c r="B212" s="3" t="s">
        <v>247</v>
      </c>
      <c r="C212" s="1">
        <v>6010401</v>
      </c>
      <c r="D212" s="1" t="s">
        <v>99</v>
      </c>
    </row>
    <row r="213" spans="1:4">
      <c r="A213" s="1">
        <v>58930</v>
      </c>
      <c r="B213" s="3" t="s">
        <v>248</v>
      </c>
      <c r="C213" s="1">
        <v>5100200</v>
      </c>
      <c r="D213" s="1" t="s">
        <v>60</v>
      </c>
    </row>
    <row r="214" spans="1:4">
      <c r="A214" s="1">
        <v>58931</v>
      </c>
      <c r="B214" s="3" t="s">
        <v>249</v>
      </c>
      <c r="C214" s="1">
        <v>5100200</v>
      </c>
      <c r="D214" s="1" t="s">
        <v>60</v>
      </c>
    </row>
    <row r="215" spans="1:4">
      <c r="A215" s="1">
        <v>59067</v>
      </c>
      <c r="B215" s="3" t="s">
        <v>250</v>
      </c>
      <c r="C215" s="1">
        <v>5220400</v>
      </c>
      <c r="D215" s="1" t="s">
        <v>212</v>
      </c>
    </row>
    <row r="216" spans="1:4">
      <c r="A216" s="1">
        <v>59148</v>
      </c>
      <c r="B216" s="3" t="s">
        <v>251</v>
      </c>
      <c r="C216" s="1">
        <v>5220300</v>
      </c>
      <c r="D216" s="1" t="s">
        <v>58</v>
      </c>
    </row>
    <row r="217" spans="1:4">
      <c r="A217" s="1">
        <v>59730</v>
      </c>
      <c r="B217" s="3" t="s">
        <v>252</v>
      </c>
      <c r="C217" s="1">
        <v>40301</v>
      </c>
      <c r="D217" s="1" t="s">
        <v>23</v>
      </c>
    </row>
    <row r="218" spans="1:4">
      <c r="A218" s="1">
        <v>59731</v>
      </c>
      <c r="B218" s="3" t="s">
        <v>253</v>
      </c>
      <c r="C218" s="1">
        <v>40301</v>
      </c>
      <c r="D218" s="1" t="s">
        <v>23</v>
      </c>
    </row>
    <row r="219" spans="1:4">
      <c r="A219" s="1">
        <v>59768</v>
      </c>
      <c r="B219" s="3" t="s">
        <v>254</v>
      </c>
      <c r="C219" s="1">
        <v>5190100</v>
      </c>
      <c r="D219" s="1" t="s">
        <v>146</v>
      </c>
    </row>
    <row r="220" spans="1:4">
      <c r="A220" s="1">
        <v>59832</v>
      </c>
      <c r="B220" s="3" t="s">
        <v>255</v>
      </c>
      <c r="C220" s="1">
        <v>4300200</v>
      </c>
      <c r="D220" s="1" t="s">
        <v>174</v>
      </c>
    </row>
    <row r="221" spans="1:4">
      <c r="A221" s="1">
        <v>59859</v>
      </c>
      <c r="B221" s="3" t="s">
        <v>256</v>
      </c>
      <c r="C221" s="1">
        <v>5220300</v>
      </c>
      <c r="D221" s="1" t="s">
        <v>58</v>
      </c>
    </row>
    <row r="222" spans="1:4">
      <c r="A222" s="1">
        <v>59920</v>
      </c>
      <c r="B222" s="3" t="s">
        <v>257</v>
      </c>
      <c r="C222" s="1">
        <v>5220300</v>
      </c>
      <c r="D222" s="1" t="s">
        <v>58</v>
      </c>
    </row>
    <row r="223" spans="1:4">
      <c r="A223" s="1">
        <v>59976</v>
      </c>
      <c r="B223" s="3" t="s">
        <v>258</v>
      </c>
      <c r="C223" s="1">
        <v>5100200</v>
      </c>
      <c r="D223" s="1" t="s">
        <v>60</v>
      </c>
    </row>
    <row r="224" spans="1:4">
      <c r="A224" s="1">
        <v>60031</v>
      </c>
      <c r="B224" s="3" t="s">
        <v>259</v>
      </c>
      <c r="C224" s="1">
        <v>5110202</v>
      </c>
      <c r="D224" s="1" t="s">
        <v>94</v>
      </c>
    </row>
    <row r="225" spans="1:4">
      <c r="A225" s="1">
        <v>60033</v>
      </c>
      <c r="B225" s="3" t="s">
        <v>260</v>
      </c>
      <c r="C225" s="1">
        <v>5110202</v>
      </c>
      <c r="D225" s="1" t="s">
        <v>94</v>
      </c>
    </row>
    <row r="226" spans="1:4">
      <c r="A226" s="1">
        <v>60034</v>
      </c>
      <c r="B226" s="3" t="s">
        <v>261</v>
      </c>
      <c r="C226" s="1">
        <v>5110202</v>
      </c>
      <c r="D226" s="1" t="s">
        <v>94</v>
      </c>
    </row>
    <row r="227" spans="1:4">
      <c r="A227" s="1">
        <v>60144</v>
      </c>
      <c r="B227" s="3" t="s">
        <v>262</v>
      </c>
      <c r="C227" s="1">
        <v>5220400</v>
      </c>
      <c r="D227" s="1" t="s">
        <v>212</v>
      </c>
    </row>
    <row r="228" spans="1:4">
      <c r="A228" s="1">
        <v>60180</v>
      </c>
      <c r="B228" s="3" t="s">
        <v>263</v>
      </c>
      <c r="C228" s="1">
        <v>5220400</v>
      </c>
      <c r="D228" s="1" t="s">
        <v>212</v>
      </c>
    </row>
    <row r="229" spans="1:4">
      <c r="A229" s="1">
        <v>60376</v>
      </c>
      <c r="B229" s="3" t="s">
        <v>264</v>
      </c>
      <c r="C229" s="1">
        <v>5100200</v>
      </c>
      <c r="D229" s="1" t="s">
        <v>60</v>
      </c>
    </row>
    <row r="230" spans="1:4">
      <c r="A230" s="1">
        <v>60405</v>
      </c>
      <c r="B230" s="3" t="s">
        <v>265</v>
      </c>
      <c r="C230" s="1">
        <v>5110201</v>
      </c>
      <c r="D230" s="1" t="s">
        <v>87</v>
      </c>
    </row>
    <row r="231" spans="1:4">
      <c r="A231" s="1">
        <v>60408</v>
      </c>
      <c r="B231" s="3" t="s">
        <v>266</v>
      </c>
      <c r="C231" s="1">
        <v>5110201</v>
      </c>
      <c r="D231" s="1" t="s">
        <v>87</v>
      </c>
    </row>
    <row r="232" spans="1:4">
      <c r="A232" s="1">
        <v>60526</v>
      </c>
      <c r="B232" s="3" t="s">
        <v>267</v>
      </c>
      <c r="C232" s="1">
        <v>7000101</v>
      </c>
      <c r="D232" s="1" t="s">
        <v>242</v>
      </c>
    </row>
    <row r="233" spans="1:4">
      <c r="A233" s="1">
        <v>60574</v>
      </c>
      <c r="B233" s="3" t="s">
        <v>268</v>
      </c>
      <c r="C233" s="1">
        <v>5220300</v>
      </c>
      <c r="D233" s="1" t="s">
        <v>58</v>
      </c>
    </row>
    <row r="234" spans="1:4">
      <c r="A234" s="1">
        <v>60721</v>
      </c>
      <c r="B234" s="3" t="s">
        <v>269</v>
      </c>
      <c r="C234" s="1">
        <v>40302</v>
      </c>
      <c r="D234" s="1" t="s">
        <v>27</v>
      </c>
    </row>
    <row r="235" spans="1:4">
      <c r="A235" s="1">
        <v>60722</v>
      </c>
      <c r="B235" s="3" t="s">
        <v>270</v>
      </c>
      <c r="C235" s="1">
        <v>40302</v>
      </c>
      <c r="D235" s="1" t="s">
        <v>27</v>
      </c>
    </row>
    <row r="236" spans="1:4">
      <c r="A236" s="1">
        <v>61151</v>
      </c>
      <c r="B236" s="3" t="s">
        <v>271</v>
      </c>
      <c r="C236" s="1">
        <v>5220400</v>
      </c>
      <c r="D236" s="1" t="s">
        <v>212</v>
      </c>
    </row>
    <row r="237" spans="1:4">
      <c r="A237" s="1">
        <v>61409</v>
      </c>
      <c r="B237" s="3" t="s">
        <v>272</v>
      </c>
      <c r="C237" s="1">
        <v>4300200</v>
      </c>
      <c r="D237" s="1" t="s">
        <v>174</v>
      </c>
    </row>
    <row r="238" spans="1:4">
      <c r="A238" s="1">
        <v>61414</v>
      </c>
      <c r="B238" s="3" t="s">
        <v>273</v>
      </c>
      <c r="C238" s="1">
        <v>4100101</v>
      </c>
      <c r="D238" s="1" t="s">
        <v>216</v>
      </c>
    </row>
    <row r="239" spans="1:4">
      <c r="A239" s="1">
        <v>61484</v>
      </c>
      <c r="B239" s="3" t="s">
        <v>274</v>
      </c>
      <c r="C239" s="1">
        <v>5190100</v>
      </c>
      <c r="D239" s="1" t="s">
        <v>146</v>
      </c>
    </row>
    <row r="240" spans="1:4">
      <c r="A240" s="1">
        <v>61485</v>
      </c>
      <c r="B240" s="3" t="s">
        <v>275</v>
      </c>
      <c r="C240" s="1">
        <v>5190100</v>
      </c>
      <c r="D240" s="1" t="s">
        <v>146</v>
      </c>
    </row>
    <row r="241" spans="1:4">
      <c r="A241" s="1">
        <v>61528</v>
      </c>
      <c r="B241" s="3" t="s">
        <v>276</v>
      </c>
      <c r="C241" s="1">
        <v>5190100</v>
      </c>
      <c r="D241" s="1" t="s">
        <v>146</v>
      </c>
    </row>
    <row r="242" spans="1:4">
      <c r="A242" s="1">
        <v>61564</v>
      </c>
      <c r="B242" s="3" t="s">
        <v>277</v>
      </c>
      <c r="C242" s="1">
        <v>4300200</v>
      </c>
      <c r="D242" s="1" t="s">
        <v>174</v>
      </c>
    </row>
    <row r="243" spans="1:4">
      <c r="A243" s="1">
        <v>61600</v>
      </c>
      <c r="B243" s="3" t="s">
        <v>278</v>
      </c>
      <c r="C243" s="1">
        <v>5220400</v>
      </c>
      <c r="D243" s="1" t="s">
        <v>212</v>
      </c>
    </row>
    <row r="244" spans="1:4">
      <c r="A244" s="1">
        <v>61636</v>
      </c>
      <c r="B244" s="3" t="s">
        <v>279</v>
      </c>
      <c r="C244" s="1">
        <v>4300200</v>
      </c>
      <c r="D244" s="1" t="s">
        <v>174</v>
      </c>
    </row>
    <row r="245" spans="1:4">
      <c r="A245" s="1">
        <v>61956</v>
      </c>
      <c r="B245" s="3" t="s">
        <v>280</v>
      </c>
      <c r="C245" s="1">
        <v>5090201</v>
      </c>
      <c r="D245" s="1" t="s">
        <v>137</v>
      </c>
    </row>
    <row r="246" spans="1:4">
      <c r="A246" s="1">
        <v>61986</v>
      </c>
      <c r="B246" s="3" t="s">
        <v>281</v>
      </c>
      <c r="C246" s="1">
        <v>5170100</v>
      </c>
      <c r="D246" s="1" t="s">
        <v>85</v>
      </c>
    </row>
    <row r="247" spans="1:4">
      <c r="A247" s="1">
        <v>61987</v>
      </c>
      <c r="B247" s="3" t="s">
        <v>282</v>
      </c>
      <c r="C247" s="1">
        <v>5170100</v>
      </c>
      <c r="D247" s="1" t="s">
        <v>85</v>
      </c>
    </row>
    <row r="248" spans="1:4">
      <c r="A248" s="1">
        <v>61988</v>
      </c>
      <c r="B248" s="3" t="s">
        <v>283</v>
      </c>
      <c r="C248" s="1">
        <v>5220300</v>
      </c>
      <c r="D248" s="1" t="s">
        <v>58</v>
      </c>
    </row>
    <row r="249" spans="1:4">
      <c r="A249" s="1">
        <v>61989</v>
      </c>
      <c r="B249" s="3" t="s">
        <v>284</v>
      </c>
      <c r="C249" s="1">
        <v>5220300</v>
      </c>
      <c r="D249" s="1" t="s">
        <v>58</v>
      </c>
    </row>
    <row r="250" spans="1:4">
      <c r="A250" s="1">
        <v>61990</v>
      </c>
      <c r="B250" s="3" t="s">
        <v>285</v>
      </c>
      <c r="C250" s="1">
        <v>5220400</v>
      </c>
      <c r="D250" s="1" t="s">
        <v>212</v>
      </c>
    </row>
    <row r="251" spans="1:4">
      <c r="A251" s="1">
        <v>62123</v>
      </c>
      <c r="B251" s="3" t="s">
        <v>286</v>
      </c>
      <c r="C251" s="1">
        <v>5220300</v>
      </c>
      <c r="D251" s="1" t="s">
        <v>58</v>
      </c>
    </row>
    <row r="252" spans="1:4">
      <c r="A252" s="1">
        <v>62125</v>
      </c>
      <c r="B252" s="3" t="s">
        <v>287</v>
      </c>
      <c r="C252" s="1">
        <v>5220300</v>
      </c>
      <c r="D252" s="1" t="s">
        <v>58</v>
      </c>
    </row>
    <row r="253" spans="1:4">
      <c r="A253" s="1">
        <v>62127</v>
      </c>
      <c r="B253" s="3" t="s">
        <v>288</v>
      </c>
      <c r="C253" s="1">
        <v>5220400</v>
      </c>
      <c r="D253" s="1" t="s">
        <v>212</v>
      </c>
    </row>
    <row r="254" spans="1:4">
      <c r="A254" s="1">
        <v>62426</v>
      </c>
      <c r="B254" s="3" t="s">
        <v>289</v>
      </c>
      <c r="C254" s="1">
        <v>1060105</v>
      </c>
      <c r="D254" s="1" t="s">
        <v>290</v>
      </c>
    </row>
    <row r="255" spans="1:4">
      <c r="A255" s="1">
        <v>62476</v>
      </c>
      <c r="B255" s="3" t="s">
        <v>291</v>
      </c>
      <c r="C255" s="1">
        <v>5190100</v>
      </c>
      <c r="D255" s="1" t="s">
        <v>146</v>
      </c>
    </row>
    <row r="256" spans="1:4">
      <c r="A256" s="1">
        <v>62483</v>
      </c>
      <c r="B256" s="3" t="s">
        <v>292</v>
      </c>
      <c r="C256" s="1">
        <v>5220300</v>
      </c>
      <c r="D256" s="1" t="s">
        <v>58</v>
      </c>
    </row>
    <row r="257" spans="1:4">
      <c r="A257" s="1">
        <v>62492</v>
      </c>
      <c r="B257" s="3" t="s">
        <v>293</v>
      </c>
      <c r="C257" s="1">
        <v>4300202</v>
      </c>
      <c r="D257" s="1" t="s">
        <v>228</v>
      </c>
    </row>
    <row r="258" spans="1:4">
      <c r="A258" s="1">
        <v>62533</v>
      </c>
      <c r="B258" s="3" t="s">
        <v>294</v>
      </c>
      <c r="C258" s="1">
        <v>5190100</v>
      </c>
      <c r="D258" s="1" t="s">
        <v>146</v>
      </c>
    </row>
    <row r="259" spans="1:4">
      <c r="A259" s="1">
        <v>62584</v>
      </c>
      <c r="B259" s="3" t="s">
        <v>295</v>
      </c>
      <c r="C259" s="1">
        <v>4300200</v>
      </c>
      <c r="D259" s="1" t="s">
        <v>174</v>
      </c>
    </row>
    <row r="260" spans="1:4">
      <c r="A260" s="1">
        <v>62763</v>
      </c>
      <c r="B260" s="3" t="s">
        <v>296</v>
      </c>
      <c r="C260" s="1">
        <v>5190100</v>
      </c>
      <c r="D260" s="1" t="s">
        <v>146</v>
      </c>
    </row>
    <row r="261" spans="1:4">
      <c r="A261" s="1">
        <v>62814</v>
      </c>
      <c r="B261" s="3" t="s">
        <v>297</v>
      </c>
      <c r="C261" s="1">
        <v>4250400</v>
      </c>
      <c r="D261" s="1" t="s">
        <v>298</v>
      </c>
    </row>
    <row r="262" spans="1:4">
      <c r="A262" s="1">
        <v>62940</v>
      </c>
      <c r="B262" s="3" t="s">
        <v>299</v>
      </c>
      <c r="C262" s="1">
        <v>5220400</v>
      </c>
      <c r="D262" s="1" t="s">
        <v>212</v>
      </c>
    </row>
    <row r="263" spans="1:4">
      <c r="A263" s="1">
        <v>63042</v>
      </c>
      <c r="B263" s="3" t="s">
        <v>300</v>
      </c>
      <c r="C263" s="1">
        <v>7000200</v>
      </c>
      <c r="D263" s="1" t="s">
        <v>301</v>
      </c>
    </row>
    <row r="264" spans="1:4">
      <c r="A264" s="1">
        <v>63144</v>
      </c>
      <c r="B264" s="3" t="s">
        <v>302</v>
      </c>
      <c r="C264" s="1">
        <v>5190100</v>
      </c>
      <c r="D264" s="1" t="s">
        <v>146</v>
      </c>
    </row>
    <row r="265" spans="1:4">
      <c r="A265" s="1">
        <v>63336</v>
      </c>
      <c r="B265" s="3" t="s">
        <v>303</v>
      </c>
      <c r="C265" s="1">
        <v>1010102</v>
      </c>
      <c r="D265" s="1" t="s">
        <v>304</v>
      </c>
    </row>
    <row r="266" spans="1:4">
      <c r="A266" s="1">
        <v>63440</v>
      </c>
      <c r="B266" s="3" t="s">
        <v>305</v>
      </c>
      <c r="C266" s="1">
        <v>5220300</v>
      </c>
      <c r="D266" s="1" t="s">
        <v>58</v>
      </c>
    </row>
    <row r="267" spans="1:4">
      <c r="A267" s="1">
        <v>63498</v>
      </c>
      <c r="B267" s="3" t="s">
        <v>306</v>
      </c>
      <c r="C267" s="1">
        <v>4300200</v>
      </c>
      <c r="D267" s="1" t="s">
        <v>174</v>
      </c>
    </row>
    <row r="268" spans="1:4">
      <c r="A268" s="1">
        <v>63685</v>
      </c>
      <c r="B268" s="3" t="s">
        <v>307</v>
      </c>
      <c r="C268" s="1">
        <v>5220400</v>
      </c>
      <c r="D268" s="1" t="s">
        <v>212</v>
      </c>
    </row>
    <row r="269" spans="1:4">
      <c r="A269" s="1">
        <v>63687</v>
      </c>
      <c r="B269" s="3" t="s">
        <v>308</v>
      </c>
      <c r="C269" s="1">
        <v>5170100</v>
      </c>
      <c r="D269" s="1" t="s">
        <v>85</v>
      </c>
    </row>
    <row r="270" spans="1:4">
      <c r="A270" s="1">
        <v>63711</v>
      </c>
      <c r="B270" s="3" t="s">
        <v>309</v>
      </c>
      <c r="C270" s="1">
        <v>5220400</v>
      </c>
      <c r="D270" s="1" t="s">
        <v>212</v>
      </c>
    </row>
    <row r="271" spans="1:4">
      <c r="A271" s="1">
        <v>63712</v>
      </c>
      <c r="B271" s="3" t="s">
        <v>310</v>
      </c>
      <c r="C271" s="1">
        <v>5220400</v>
      </c>
      <c r="D271" s="1" t="s">
        <v>212</v>
      </c>
    </row>
    <row r="272" spans="1:4">
      <c r="A272" s="1">
        <v>63844</v>
      </c>
      <c r="B272" s="3" t="s">
        <v>311</v>
      </c>
      <c r="C272" s="1">
        <v>4100101</v>
      </c>
      <c r="D272" s="1" t="s">
        <v>216</v>
      </c>
    </row>
    <row r="273" spans="1:4">
      <c r="A273" s="1">
        <v>63922</v>
      </c>
      <c r="B273" s="3" t="s">
        <v>312</v>
      </c>
      <c r="C273" s="1">
        <v>5170100</v>
      </c>
      <c r="D273" s="1" t="s">
        <v>85</v>
      </c>
    </row>
    <row r="274" spans="1:4">
      <c r="A274" s="1">
        <v>63924</v>
      </c>
      <c r="B274" s="3" t="s">
        <v>313</v>
      </c>
      <c r="C274" s="1">
        <v>5170100</v>
      </c>
      <c r="D274" s="1" t="s">
        <v>85</v>
      </c>
    </row>
    <row r="275" spans="1:4">
      <c r="A275" s="1">
        <v>63926</v>
      </c>
      <c r="B275" s="3" t="s">
        <v>314</v>
      </c>
      <c r="C275" s="1">
        <v>5170100</v>
      </c>
      <c r="D275" s="1" t="s">
        <v>85</v>
      </c>
    </row>
    <row r="276" spans="1:4">
      <c r="A276" s="1">
        <v>63927</v>
      </c>
      <c r="B276" s="3" t="s">
        <v>315</v>
      </c>
      <c r="C276" s="1">
        <v>5170100</v>
      </c>
      <c r="D276" s="1" t="s">
        <v>85</v>
      </c>
    </row>
    <row r="277" spans="1:4">
      <c r="A277" s="1">
        <v>63949</v>
      </c>
      <c r="B277" s="3" t="s">
        <v>316</v>
      </c>
      <c r="C277" s="1">
        <v>5090201</v>
      </c>
      <c r="D277" s="1" t="s">
        <v>137</v>
      </c>
    </row>
    <row r="278" spans="1:4">
      <c r="A278" s="1">
        <v>63982</v>
      </c>
      <c r="B278" s="3" t="s">
        <v>317</v>
      </c>
      <c r="C278" s="1">
        <v>4100301</v>
      </c>
      <c r="D278" s="1" t="s">
        <v>318</v>
      </c>
    </row>
    <row r="279" spans="1:4">
      <c r="A279" s="1">
        <v>63992</v>
      </c>
      <c r="B279" s="3" t="s">
        <v>319</v>
      </c>
      <c r="C279" s="1">
        <v>7000101</v>
      </c>
      <c r="D279" s="1" t="s">
        <v>242</v>
      </c>
    </row>
    <row r="280" spans="1:4">
      <c r="A280" s="1">
        <v>64110</v>
      </c>
      <c r="B280" s="3" t="s">
        <v>320</v>
      </c>
      <c r="C280" s="1">
        <v>4090300</v>
      </c>
      <c r="D280" s="1" t="s">
        <v>321</v>
      </c>
    </row>
    <row r="281" spans="1:4">
      <c r="A281" s="1">
        <v>64216</v>
      </c>
      <c r="B281" s="3" t="s">
        <v>322</v>
      </c>
      <c r="C281" s="1">
        <v>5220300</v>
      </c>
      <c r="D281" s="1" t="s">
        <v>58</v>
      </c>
    </row>
    <row r="282" spans="1:4">
      <c r="A282" s="1">
        <v>64217</v>
      </c>
      <c r="B282" s="3" t="s">
        <v>323</v>
      </c>
      <c r="C282" s="1">
        <v>5220400</v>
      </c>
      <c r="D282" s="1" t="s">
        <v>212</v>
      </c>
    </row>
    <row r="283" spans="1:4">
      <c r="A283" s="1">
        <v>64267</v>
      </c>
      <c r="B283" s="3" t="s">
        <v>324</v>
      </c>
      <c r="C283" s="1">
        <v>5100200</v>
      </c>
      <c r="D283" s="1" t="s">
        <v>60</v>
      </c>
    </row>
    <row r="284" spans="1:4">
      <c r="A284" s="1">
        <v>64268</v>
      </c>
      <c r="B284" s="3" t="s">
        <v>325</v>
      </c>
      <c r="C284" s="1">
        <v>5100200</v>
      </c>
      <c r="D284" s="1" t="s">
        <v>60</v>
      </c>
    </row>
    <row r="285" spans="1:4">
      <c r="A285" s="1">
        <v>64329</v>
      </c>
      <c r="B285" s="3" t="s">
        <v>326</v>
      </c>
      <c r="C285" s="1">
        <v>5220400</v>
      </c>
      <c r="D285" s="1" t="s">
        <v>212</v>
      </c>
    </row>
    <row r="286" spans="1:4">
      <c r="A286" s="1">
        <v>64331</v>
      </c>
      <c r="B286" s="3" t="s">
        <v>327</v>
      </c>
      <c r="C286" s="1">
        <v>5220400</v>
      </c>
      <c r="D286" s="1" t="s">
        <v>212</v>
      </c>
    </row>
    <row r="287" spans="1:4">
      <c r="A287" s="1">
        <v>64453</v>
      </c>
      <c r="B287" s="3" t="s">
        <v>328</v>
      </c>
      <c r="C287" s="1">
        <v>4110100</v>
      </c>
      <c r="D287" s="1" t="s">
        <v>329</v>
      </c>
    </row>
    <row r="288" spans="1:4">
      <c r="A288" s="1">
        <v>64512</v>
      </c>
      <c r="B288" s="3" t="s">
        <v>330</v>
      </c>
      <c r="C288" s="1">
        <v>4300200</v>
      </c>
      <c r="D288" s="1" t="s">
        <v>174</v>
      </c>
    </row>
    <row r="289" spans="1:4">
      <c r="A289" s="1">
        <v>64598</v>
      </c>
      <c r="B289" s="3" t="s">
        <v>331</v>
      </c>
      <c r="C289" s="1">
        <v>10809</v>
      </c>
      <c r="D289" s="1" t="s">
        <v>129</v>
      </c>
    </row>
    <row r="290" spans="1:4">
      <c r="A290" s="1">
        <v>64600</v>
      </c>
      <c r="B290" s="3" t="s">
        <v>332</v>
      </c>
      <c r="C290" s="1">
        <v>10809</v>
      </c>
      <c r="D290" s="1" t="s">
        <v>129</v>
      </c>
    </row>
    <row r="291" spans="1:4">
      <c r="A291" s="1">
        <v>64602</v>
      </c>
      <c r="B291" s="3" t="s">
        <v>333</v>
      </c>
      <c r="C291" s="1">
        <v>4110100</v>
      </c>
      <c r="D291" s="1" t="s">
        <v>329</v>
      </c>
    </row>
    <row r="292" spans="1:4">
      <c r="A292" s="1">
        <v>64665</v>
      </c>
      <c r="B292" s="3" t="s">
        <v>334</v>
      </c>
      <c r="C292" s="1">
        <v>5090101</v>
      </c>
      <c r="D292" s="1" t="s">
        <v>117</v>
      </c>
    </row>
    <row r="293" spans="1:4">
      <c r="A293" s="1">
        <v>64687</v>
      </c>
      <c r="B293" s="3" t="s">
        <v>335</v>
      </c>
      <c r="C293" s="1">
        <v>5220400</v>
      </c>
      <c r="D293" s="1" t="s">
        <v>212</v>
      </c>
    </row>
    <row r="294" spans="1:4">
      <c r="A294" s="1">
        <v>64704</v>
      </c>
      <c r="B294" s="3" t="s">
        <v>336</v>
      </c>
      <c r="C294" s="1">
        <v>5190100</v>
      </c>
      <c r="D294" s="1" t="s">
        <v>146</v>
      </c>
    </row>
    <row r="295" spans="1:4">
      <c r="A295" s="1">
        <v>64707</v>
      </c>
      <c r="B295" s="3" t="s">
        <v>337</v>
      </c>
      <c r="C295" s="1">
        <v>5190100</v>
      </c>
      <c r="D295" s="1" t="s">
        <v>146</v>
      </c>
    </row>
    <row r="296" spans="1:4">
      <c r="A296" s="1">
        <v>64708</v>
      </c>
      <c r="B296" s="3" t="s">
        <v>338</v>
      </c>
      <c r="C296" s="1">
        <v>5190100</v>
      </c>
      <c r="D296" s="1" t="s">
        <v>146</v>
      </c>
    </row>
    <row r="297" spans="1:4">
      <c r="A297" s="1">
        <v>64710</v>
      </c>
      <c r="B297" s="3" t="s">
        <v>339</v>
      </c>
      <c r="C297" s="1">
        <v>5190100</v>
      </c>
      <c r="D297" s="1" t="s">
        <v>146</v>
      </c>
    </row>
    <row r="298" spans="1:4">
      <c r="A298" s="1">
        <v>64783</v>
      </c>
      <c r="B298" s="3" t="s">
        <v>340</v>
      </c>
      <c r="C298" s="1">
        <v>5190100</v>
      </c>
      <c r="D298" s="1" t="s">
        <v>146</v>
      </c>
    </row>
    <row r="299" spans="1:4">
      <c r="A299" s="1">
        <v>64791</v>
      </c>
      <c r="B299" s="3" t="s">
        <v>341</v>
      </c>
      <c r="C299" s="1">
        <v>5220300</v>
      </c>
      <c r="D299" s="1" t="s">
        <v>58</v>
      </c>
    </row>
    <row r="300" spans="1:4">
      <c r="A300" s="1">
        <v>64840</v>
      </c>
      <c r="B300" s="3" t="s">
        <v>342</v>
      </c>
      <c r="C300" s="1">
        <v>4300200</v>
      </c>
      <c r="D300" s="1" t="s">
        <v>174</v>
      </c>
    </row>
    <row r="301" spans="1:4">
      <c r="A301" s="1">
        <v>64868</v>
      </c>
      <c r="B301" s="3" t="s">
        <v>343</v>
      </c>
      <c r="C301" s="1">
        <v>4300202</v>
      </c>
      <c r="D301" s="1" t="s">
        <v>228</v>
      </c>
    </row>
    <row r="302" spans="1:4">
      <c r="A302" s="1">
        <v>64896</v>
      </c>
      <c r="B302" s="3" t="s">
        <v>344</v>
      </c>
      <c r="C302" s="1">
        <v>5090101</v>
      </c>
      <c r="D302" s="1" t="s">
        <v>117</v>
      </c>
    </row>
    <row r="303" spans="1:4">
      <c r="A303" s="1">
        <v>64918</v>
      </c>
      <c r="B303" s="3" t="s">
        <v>331</v>
      </c>
      <c r="C303" s="1">
        <v>10809</v>
      </c>
      <c r="D303" s="1" t="s">
        <v>129</v>
      </c>
    </row>
    <row r="304" spans="1:4">
      <c r="A304" s="1">
        <v>64999</v>
      </c>
      <c r="B304" s="3" t="s">
        <v>345</v>
      </c>
      <c r="C304" s="1">
        <v>40106</v>
      </c>
      <c r="D304" s="1" t="s">
        <v>346</v>
      </c>
    </row>
    <row r="305" spans="1:4">
      <c r="A305" s="1">
        <v>65000</v>
      </c>
      <c r="B305" s="3" t="s">
        <v>347</v>
      </c>
      <c r="C305" s="1">
        <v>40106</v>
      </c>
      <c r="D305" s="1" t="s">
        <v>346</v>
      </c>
    </row>
    <row r="306" spans="1:4">
      <c r="A306" s="1">
        <v>65001</v>
      </c>
      <c r="B306" s="3" t="s">
        <v>348</v>
      </c>
      <c r="C306" s="1">
        <v>40106</v>
      </c>
      <c r="D306" s="1" t="s">
        <v>346</v>
      </c>
    </row>
    <row r="307" spans="1:4">
      <c r="A307" s="1">
        <v>65011</v>
      </c>
      <c r="B307" s="3" t="s">
        <v>349</v>
      </c>
      <c r="C307" s="1">
        <v>5170100</v>
      </c>
      <c r="D307" s="1" t="s">
        <v>85</v>
      </c>
    </row>
    <row r="308" spans="1:4">
      <c r="A308" s="1">
        <v>65012</v>
      </c>
      <c r="B308" s="3" t="s">
        <v>350</v>
      </c>
      <c r="C308" s="1">
        <v>5170100</v>
      </c>
      <c r="D308" s="1" t="s">
        <v>85</v>
      </c>
    </row>
    <row r="309" spans="1:4">
      <c r="A309" s="1">
        <v>65082</v>
      </c>
      <c r="B309" s="3" t="s">
        <v>351</v>
      </c>
      <c r="C309" s="1">
        <v>5220400</v>
      </c>
      <c r="D309" s="1" t="s">
        <v>212</v>
      </c>
    </row>
    <row r="310" spans="1:4">
      <c r="A310" s="1">
        <v>65118</v>
      </c>
      <c r="B310" s="3" t="s">
        <v>352</v>
      </c>
      <c r="C310" s="1">
        <v>4300200</v>
      </c>
      <c r="D310" s="1" t="s">
        <v>174</v>
      </c>
    </row>
    <row r="311" spans="1:4">
      <c r="A311" s="1">
        <v>65119</v>
      </c>
      <c r="B311" s="3" t="s">
        <v>353</v>
      </c>
      <c r="C311" s="1">
        <v>4300202</v>
      </c>
      <c r="D311" s="1" t="s">
        <v>228</v>
      </c>
    </row>
    <row r="312" spans="1:4">
      <c r="A312" s="1">
        <v>65152</v>
      </c>
      <c r="B312" s="3" t="s">
        <v>354</v>
      </c>
      <c r="C312" s="1">
        <v>5190100</v>
      </c>
      <c r="D312" s="1" t="s">
        <v>146</v>
      </c>
    </row>
    <row r="313" spans="1:4">
      <c r="A313" s="1">
        <v>65153</v>
      </c>
      <c r="B313" s="3" t="s">
        <v>355</v>
      </c>
      <c r="C313" s="1">
        <v>4300200</v>
      </c>
      <c r="D313" s="1" t="s">
        <v>174</v>
      </c>
    </row>
    <row r="314" spans="1:4">
      <c r="A314" s="1">
        <v>65186</v>
      </c>
      <c r="B314" s="3" t="s">
        <v>356</v>
      </c>
      <c r="C314" s="1">
        <v>4110100</v>
      </c>
      <c r="D314" s="1" t="s">
        <v>329</v>
      </c>
    </row>
    <row r="315" spans="1:4">
      <c r="A315" s="1">
        <v>65230</v>
      </c>
      <c r="B315" s="3" t="s">
        <v>357</v>
      </c>
      <c r="C315" s="1">
        <v>5220300</v>
      </c>
      <c r="D315" s="1" t="s">
        <v>58</v>
      </c>
    </row>
    <row r="316" spans="1:4">
      <c r="A316" s="1">
        <v>65249</v>
      </c>
      <c r="B316" s="3" t="s">
        <v>358</v>
      </c>
      <c r="C316" s="1">
        <v>5090201</v>
      </c>
      <c r="D316" s="1" t="s">
        <v>137</v>
      </c>
    </row>
    <row r="317" spans="1:4">
      <c r="A317" s="1">
        <v>65250</v>
      </c>
      <c r="B317" s="3" t="s">
        <v>359</v>
      </c>
      <c r="C317" s="1">
        <v>5090201</v>
      </c>
      <c r="D317" s="1" t="s">
        <v>137</v>
      </c>
    </row>
    <row r="318" spans="1:4">
      <c r="A318" s="1">
        <v>65361</v>
      </c>
      <c r="B318" s="3" t="s">
        <v>360</v>
      </c>
      <c r="C318" s="1">
        <v>1060105</v>
      </c>
      <c r="D318" s="1" t="s">
        <v>290</v>
      </c>
    </row>
    <row r="319" spans="1:4">
      <c r="A319" s="1">
        <v>65376</v>
      </c>
      <c r="B319" s="3" t="s">
        <v>361</v>
      </c>
      <c r="C319" s="1">
        <v>1010102</v>
      </c>
      <c r="D319" s="1" t="s">
        <v>304</v>
      </c>
    </row>
    <row r="320" spans="1:4">
      <c r="A320" s="1">
        <v>65497</v>
      </c>
      <c r="B320" s="3" t="s">
        <v>362</v>
      </c>
      <c r="C320" s="1">
        <v>5090201</v>
      </c>
      <c r="D320" s="1" t="s">
        <v>137</v>
      </c>
    </row>
    <row r="321" spans="1:4">
      <c r="A321" s="1">
        <v>65549</v>
      </c>
      <c r="B321" s="3" t="s">
        <v>363</v>
      </c>
      <c r="C321" s="1">
        <v>4090300</v>
      </c>
      <c r="D321" s="1" t="s">
        <v>321</v>
      </c>
    </row>
    <row r="322" spans="1:4">
      <c r="A322" s="1">
        <v>65629</v>
      </c>
      <c r="B322" s="3" t="s">
        <v>364</v>
      </c>
      <c r="C322" s="1">
        <v>40302</v>
      </c>
      <c r="D322" s="1" t="s">
        <v>27</v>
      </c>
    </row>
    <row r="323" spans="1:4">
      <c r="A323" s="1">
        <v>65630</v>
      </c>
      <c r="B323" s="3" t="s">
        <v>365</v>
      </c>
      <c r="C323" s="1">
        <v>40302</v>
      </c>
      <c r="D323" s="1" t="s">
        <v>27</v>
      </c>
    </row>
    <row r="324" spans="1:4">
      <c r="A324" s="1">
        <v>65674</v>
      </c>
      <c r="B324" s="3" t="s">
        <v>366</v>
      </c>
      <c r="C324" s="1">
        <v>5110201</v>
      </c>
      <c r="D324" s="1" t="s">
        <v>87</v>
      </c>
    </row>
    <row r="325" spans="1:4">
      <c r="A325" s="1">
        <v>65675</v>
      </c>
      <c r="B325" s="3" t="s">
        <v>367</v>
      </c>
      <c r="C325" s="1">
        <v>5110201</v>
      </c>
      <c r="D325" s="1" t="s">
        <v>87</v>
      </c>
    </row>
    <row r="326" spans="1:4">
      <c r="A326" s="1">
        <v>65693</v>
      </c>
      <c r="B326" s="3" t="s">
        <v>368</v>
      </c>
      <c r="C326" s="1">
        <v>4100301</v>
      </c>
      <c r="D326" s="1" t="s">
        <v>318</v>
      </c>
    </row>
    <row r="327" spans="1:4">
      <c r="A327" s="1">
        <v>65707</v>
      </c>
      <c r="B327" s="3" t="s">
        <v>369</v>
      </c>
      <c r="C327" s="1">
        <v>5170100</v>
      </c>
      <c r="D327" s="1" t="s">
        <v>85</v>
      </c>
    </row>
    <row r="328" spans="1:4">
      <c r="A328" s="1">
        <v>65709</v>
      </c>
      <c r="B328" s="3" t="s">
        <v>370</v>
      </c>
      <c r="C328" s="1">
        <v>5220300</v>
      </c>
      <c r="D328" s="1" t="s">
        <v>58</v>
      </c>
    </row>
    <row r="329" spans="1:4">
      <c r="A329" s="1">
        <v>65711</v>
      </c>
      <c r="B329" s="3" t="s">
        <v>371</v>
      </c>
      <c r="C329" s="1">
        <v>5190100</v>
      </c>
      <c r="D329" s="1" t="s">
        <v>146</v>
      </c>
    </row>
    <row r="330" spans="1:4">
      <c r="A330" s="1">
        <v>65717</v>
      </c>
      <c r="B330" s="3" t="s">
        <v>372</v>
      </c>
      <c r="C330" s="1">
        <v>5190100</v>
      </c>
      <c r="D330" s="1" t="s">
        <v>146</v>
      </c>
    </row>
    <row r="331" spans="1:4">
      <c r="A331" s="1">
        <v>65739</v>
      </c>
      <c r="B331" s="3" t="s">
        <v>373</v>
      </c>
      <c r="C331" s="1">
        <v>4250400</v>
      </c>
      <c r="D331" s="1" t="s">
        <v>298</v>
      </c>
    </row>
    <row r="332" spans="1:4">
      <c r="A332" s="1">
        <v>65935</v>
      </c>
      <c r="B332" s="3" t="s">
        <v>374</v>
      </c>
      <c r="C332" s="1">
        <v>4020100</v>
      </c>
      <c r="D332" s="1" t="s">
        <v>375</v>
      </c>
    </row>
    <row r="333" spans="1:4">
      <c r="A333" s="1">
        <v>65938</v>
      </c>
      <c r="B333" s="3" t="s">
        <v>376</v>
      </c>
      <c r="C333" s="1">
        <v>4020100</v>
      </c>
      <c r="D333" s="1" t="s">
        <v>375</v>
      </c>
    </row>
    <row r="334" spans="1:4">
      <c r="A334" s="1">
        <v>65955</v>
      </c>
      <c r="B334" s="3" t="s">
        <v>377</v>
      </c>
      <c r="C334" s="1">
        <v>4300200</v>
      </c>
      <c r="D334" s="1" t="s">
        <v>174</v>
      </c>
    </row>
    <row r="335" spans="1:4">
      <c r="A335" s="1">
        <v>65977</v>
      </c>
      <c r="B335" s="3" t="s">
        <v>378</v>
      </c>
      <c r="C335" s="1">
        <v>5090101</v>
      </c>
      <c r="D335" s="1" t="s">
        <v>117</v>
      </c>
    </row>
    <row r="336" spans="1:4">
      <c r="A336" s="1">
        <v>66040</v>
      </c>
      <c r="B336" s="3" t="s">
        <v>379</v>
      </c>
      <c r="C336" s="1">
        <v>4300200</v>
      </c>
      <c r="D336" s="1" t="s">
        <v>174</v>
      </c>
    </row>
    <row r="337" spans="1:4">
      <c r="A337" s="1">
        <v>66089</v>
      </c>
      <c r="B337" s="3" t="s">
        <v>380</v>
      </c>
      <c r="C337" s="1">
        <v>5190100</v>
      </c>
      <c r="D337" s="1" t="s">
        <v>146</v>
      </c>
    </row>
    <row r="338" spans="1:4">
      <c r="A338" s="1">
        <v>66185</v>
      </c>
      <c r="B338" s="3" t="s">
        <v>381</v>
      </c>
      <c r="C338" s="1">
        <v>5090101</v>
      </c>
      <c r="D338" s="1" t="s">
        <v>117</v>
      </c>
    </row>
    <row r="339" spans="1:4">
      <c r="A339" s="1">
        <v>66186</v>
      </c>
      <c r="B339" s="3" t="s">
        <v>382</v>
      </c>
      <c r="C339" s="1">
        <v>5090101</v>
      </c>
      <c r="D339" s="1" t="s">
        <v>117</v>
      </c>
    </row>
    <row r="340" spans="1:4">
      <c r="A340" s="1">
        <v>66187</v>
      </c>
      <c r="B340" s="3" t="s">
        <v>383</v>
      </c>
      <c r="C340" s="1">
        <v>5090101</v>
      </c>
      <c r="D340" s="1" t="s">
        <v>117</v>
      </c>
    </row>
    <row r="341" spans="1:4">
      <c r="A341" s="1">
        <v>66205</v>
      </c>
      <c r="B341" s="3" t="s">
        <v>384</v>
      </c>
      <c r="C341" s="1">
        <v>5170100</v>
      </c>
      <c r="D341" s="1" t="s">
        <v>85</v>
      </c>
    </row>
    <row r="342" spans="1:4">
      <c r="A342" s="1">
        <v>66258</v>
      </c>
      <c r="B342" s="3" t="s">
        <v>385</v>
      </c>
      <c r="C342" s="1">
        <v>5090201</v>
      </c>
      <c r="D342" s="1" t="s">
        <v>137</v>
      </c>
    </row>
    <row r="343" spans="1:4">
      <c r="A343" s="1">
        <v>66271</v>
      </c>
      <c r="B343" s="3" t="s">
        <v>386</v>
      </c>
      <c r="C343" s="1">
        <v>5090201</v>
      </c>
      <c r="D343" s="1" t="s">
        <v>137</v>
      </c>
    </row>
    <row r="344" spans="1:4">
      <c r="A344" s="1">
        <v>66337</v>
      </c>
      <c r="B344" s="3" t="s">
        <v>387</v>
      </c>
      <c r="C344" s="1">
        <v>5190100</v>
      </c>
      <c r="D344" s="1" t="s">
        <v>146</v>
      </c>
    </row>
    <row r="345" spans="1:4">
      <c r="A345" s="1">
        <v>66388</v>
      </c>
      <c r="B345" s="3" t="s">
        <v>388</v>
      </c>
      <c r="C345" s="1">
        <v>10809</v>
      </c>
      <c r="D345" s="1" t="s">
        <v>129</v>
      </c>
    </row>
    <row r="346" spans="1:4">
      <c r="A346" s="1">
        <v>66406</v>
      </c>
      <c r="B346" s="3" t="s">
        <v>389</v>
      </c>
      <c r="C346" s="1">
        <v>4300200</v>
      </c>
      <c r="D346" s="1" t="s">
        <v>174</v>
      </c>
    </row>
    <row r="347" spans="1:4">
      <c r="A347" s="1">
        <v>66433</v>
      </c>
      <c r="B347" s="3" t="s">
        <v>390</v>
      </c>
      <c r="C347" s="1">
        <v>4100101</v>
      </c>
      <c r="D347" s="1" t="s">
        <v>216</v>
      </c>
    </row>
    <row r="348" spans="1:4">
      <c r="A348" s="1">
        <v>66454</v>
      </c>
      <c r="B348" s="3" t="s">
        <v>391</v>
      </c>
      <c r="C348" s="1">
        <v>4100301</v>
      </c>
      <c r="D348" s="1" t="s">
        <v>318</v>
      </c>
    </row>
    <row r="349" spans="1:4">
      <c r="A349" s="1">
        <v>66568</v>
      </c>
      <c r="B349" s="3" t="s">
        <v>392</v>
      </c>
      <c r="C349" s="1">
        <v>7000101</v>
      </c>
      <c r="D349" s="1" t="s">
        <v>242</v>
      </c>
    </row>
    <row r="350" spans="1:4">
      <c r="A350" s="1">
        <v>66569</v>
      </c>
      <c r="B350" s="3" t="s">
        <v>393</v>
      </c>
      <c r="C350" s="1">
        <v>7000101</v>
      </c>
      <c r="D350" s="1" t="s">
        <v>242</v>
      </c>
    </row>
    <row r="351" spans="1:4">
      <c r="A351" s="1">
        <v>66570</v>
      </c>
      <c r="B351" s="3" t="s">
        <v>394</v>
      </c>
      <c r="C351" s="1">
        <v>7000101</v>
      </c>
      <c r="D351" s="1" t="s">
        <v>242</v>
      </c>
    </row>
    <row r="352" spans="1:4">
      <c r="A352" s="1">
        <v>66584</v>
      </c>
      <c r="B352" s="3" t="s">
        <v>395</v>
      </c>
      <c r="C352" s="1">
        <v>5220400</v>
      </c>
      <c r="D352" s="1" t="s">
        <v>212</v>
      </c>
    </row>
    <row r="353" spans="1:4">
      <c r="A353" s="1">
        <v>66593</v>
      </c>
      <c r="B353" s="3" t="s">
        <v>396</v>
      </c>
      <c r="C353" s="1">
        <v>5220300</v>
      </c>
      <c r="D353" s="1" t="s">
        <v>58</v>
      </c>
    </row>
    <row r="354" spans="1:4">
      <c r="A354" s="1">
        <v>66596</v>
      </c>
      <c r="B354" s="3" t="s">
        <v>397</v>
      </c>
      <c r="C354" s="1">
        <v>5220400</v>
      </c>
      <c r="D354" s="1" t="s">
        <v>212</v>
      </c>
    </row>
    <row r="355" spans="1:4">
      <c r="A355" s="1">
        <v>66609</v>
      </c>
      <c r="B355" s="3" t="s">
        <v>374</v>
      </c>
      <c r="C355" s="1">
        <v>4020100</v>
      </c>
      <c r="D355" s="1" t="s">
        <v>375</v>
      </c>
    </row>
    <row r="356" spans="1:4">
      <c r="A356" s="1">
        <v>66683</v>
      </c>
      <c r="B356" s="3" t="s">
        <v>398</v>
      </c>
      <c r="C356" s="1">
        <v>5090201</v>
      </c>
      <c r="D356" s="1" t="s">
        <v>137</v>
      </c>
    </row>
    <row r="357" spans="1:4">
      <c r="A357" s="1">
        <v>66694</v>
      </c>
      <c r="B357" s="3" t="s">
        <v>399</v>
      </c>
      <c r="C357" s="1">
        <v>5190100</v>
      </c>
      <c r="D357" s="1" t="s">
        <v>146</v>
      </c>
    </row>
    <row r="358" spans="1:4">
      <c r="A358" s="1">
        <v>66697</v>
      </c>
      <c r="B358" s="3" t="s">
        <v>400</v>
      </c>
      <c r="C358" s="1">
        <v>5190100</v>
      </c>
      <c r="D358" s="1" t="s">
        <v>146</v>
      </c>
    </row>
    <row r="359" spans="1:4">
      <c r="A359" s="1">
        <v>66776</v>
      </c>
      <c r="B359" s="3" t="s">
        <v>401</v>
      </c>
      <c r="C359" s="1">
        <v>5220300</v>
      </c>
      <c r="D359" s="1" t="s">
        <v>58</v>
      </c>
    </row>
    <row r="360" spans="1:4">
      <c r="A360" s="1">
        <v>66813</v>
      </c>
      <c r="B360" s="3" t="s">
        <v>402</v>
      </c>
      <c r="C360" s="1">
        <v>5100200</v>
      </c>
      <c r="D360" s="1" t="s">
        <v>60</v>
      </c>
    </row>
    <row r="361" spans="1:4">
      <c r="A361" s="1">
        <v>66816</v>
      </c>
      <c r="B361" s="3" t="s">
        <v>332</v>
      </c>
      <c r="C361" s="1">
        <v>10809</v>
      </c>
      <c r="D361" s="1" t="s">
        <v>129</v>
      </c>
    </row>
    <row r="362" spans="1:4">
      <c r="A362" s="1">
        <v>66817</v>
      </c>
      <c r="B362" s="3" t="s">
        <v>403</v>
      </c>
      <c r="C362" s="1">
        <v>5220400</v>
      </c>
      <c r="D362" s="1" t="s">
        <v>212</v>
      </c>
    </row>
    <row r="363" spans="1:4">
      <c r="A363" s="1">
        <v>66818</v>
      </c>
      <c r="B363" s="3" t="s">
        <v>404</v>
      </c>
      <c r="C363" s="1">
        <v>5220400</v>
      </c>
      <c r="D363" s="1" t="s">
        <v>212</v>
      </c>
    </row>
    <row r="364" spans="1:4">
      <c r="A364" s="1">
        <v>66847</v>
      </c>
      <c r="B364" s="3" t="s">
        <v>405</v>
      </c>
      <c r="C364" s="1">
        <v>5090201</v>
      </c>
      <c r="D364" s="1" t="s">
        <v>137</v>
      </c>
    </row>
    <row r="365" spans="1:4">
      <c r="A365" s="1">
        <v>66857</v>
      </c>
      <c r="B365" s="3" t="s">
        <v>406</v>
      </c>
      <c r="C365" s="1">
        <v>5090201</v>
      </c>
      <c r="D365" s="1" t="s">
        <v>137</v>
      </c>
    </row>
    <row r="366" spans="1:4">
      <c r="A366" s="1">
        <v>66917</v>
      </c>
      <c r="B366" s="3" t="s">
        <v>407</v>
      </c>
      <c r="C366" s="1">
        <v>5090201</v>
      </c>
      <c r="D366" s="1" t="s">
        <v>137</v>
      </c>
    </row>
    <row r="367" spans="1:4">
      <c r="A367" s="1">
        <v>66920</v>
      </c>
      <c r="B367" s="3" t="s">
        <v>408</v>
      </c>
      <c r="C367" s="1">
        <v>5090201</v>
      </c>
      <c r="D367" s="1" t="s">
        <v>137</v>
      </c>
    </row>
    <row r="368" spans="1:4">
      <c r="A368" s="1">
        <v>66939</v>
      </c>
      <c r="B368" s="3" t="s">
        <v>409</v>
      </c>
      <c r="C368" s="1">
        <v>5090201</v>
      </c>
      <c r="D368" s="1" t="s">
        <v>137</v>
      </c>
    </row>
    <row r="369" spans="1:4">
      <c r="A369" s="1">
        <v>67003</v>
      </c>
      <c r="B369" s="3" t="s">
        <v>410</v>
      </c>
      <c r="C369" s="1">
        <v>4100301</v>
      </c>
      <c r="D369" s="1" t="s">
        <v>318</v>
      </c>
    </row>
    <row r="370" spans="1:4">
      <c r="A370" s="1">
        <v>67056</v>
      </c>
      <c r="B370" s="3" t="s">
        <v>411</v>
      </c>
      <c r="C370" s="1">
        <v>5220300</v>
      </c>
      <c r="D370" s="1" t="s">
        <v>58</v>
      </c>
    </row>
    <row r="371" spans="1:4">
      <c r="A371" s="1">
        <v>67148</v>
      </c>
      <c r="B371" s="3" t="s">
        <v>412</v>
      </c>
      <c r="C371" s="1">
        <v>5110201</v>
      </c>
      <c r="D371" s="1" t="s">
        <v>87</v>
      </c>
    </row>
    <row r="372" spans="1:4">
      <c r="A372" s="1">
        <v>67149</v>
      </c>
      <c r="B372" s="3" t="s">
        <v>413</v>
      </c>
      <c r="C372" s="1">
        <v>5110201</v>
      </c>
      <c r="D372" s="1" t="s">
        <v>87</v>
      </c>
    </row>
    <row r="373" spans="1:4">
      <c r="A373" s="1">
        <v>67186</v>
      </c>
      <c r="B373" s="3" t="s">
        <v>414</v>
      </c>
      <c r="C373" s="1">
        <v>5090201</v>
      </c>
      <c r="D373" s="1" t="s">
        <v>137</v>
      </c>
    </row>
    <row r="374" spans="1:4">
      <c r="A374" s="1">
        <v>67187</v>
      </c>
      <c r="B374" s="3" t="s">
        <v>415</v>
      </c>
      <c r="C374" s="1">
        <v>5090201</v>
      </c>
      <c r="D374" s="1" t="s">
        <v>137</v>
      </c>
    </row>
    <row r="375" spans="1:4">
      <c r="A375" s="1">
        <v>67189</v>
      </c>
      <c r="B375" s="3" t="s">
        <v>416</v>
      </c>
      <c r="C375" s="1">
        <v>5090201</v>
      </c>
      <c r="D375" s="1" t="s">
        <v>137</v>
      </c>
    </row>
    <row r="376" spans="1:4">
      <c r="A376" s="1">
        <v>67206</v>
      </c>
      <c r="B376" s="3" t="s">
        <v>417</v>
      </c>
      <c r="C376" s="1">
        <v>5090201</v>
      </c>
      <c r="D376" s="1" t="s">
        <v>137</v>
      </c>
    </row>
    <row r="377" spans="1:4">
      <c r="A377" s="1">
        <v>67269</v>
      </c>
      <c r="B377" s="3" t="s">
        <v>418</v>
      </c>
      <c r="C377" s="1">
        <v>5190100</v>
      </c>
      <c r="D377" s="1" t="s">
        <v>146</v>
      </c>
    </row>
    <row r="378" spans="1:4">
      <c r="A378" s="1">
        <v>67273</v>
      </c>
      <c r="B378" s="3" t="s">
        <v>419</v>
      </c>
      <c r="C378" s="1">
        <v>5190100</v>
      </c>
      <c r="D378" s="1" t="s">
        <v>146</v>
      </c>
    </row>
    <row r="379" spans="1:4">
      <c r="A379" s="1">
        <v>67274</v>
      </c>
      <c r="B379" s="3" t="s">
        <v>420</v>
      </c>
      <c r="C379" s="1">
        <v>5190100</v>
      </c>
      <c r="D379" s="1" t="s">
        <v>146</v>
      </c>
    </row>
    <row r="380" spans="1:4">
      <c r="A380" s="1">
        <v>67313</v>
      </c>
      <c r="B380" s="3" t="s">
        <v>421</v>
      </c>
      <c r="C380" s="1">
        <v>4250400</v>
      </c>
      <c r="D380" s="1" t="s">
        <v>298</v>
      </c>
    </row>
    <row r="381" spans="1:4">
      <c r="A381" s="1">
        <v>67340</v>
      </c>
      <c r="B381" s="3" t="s">
        <v>422</v>
      </c>
      <c r="C381" s="1">
        <v>5220400</v>
      </c>
      <c r="D381" s="1" t="s">
        <v>212</v>
      </c>
    </row>
    <row r="382" spans="1:4">
      <c r="A382" s="1">
        <v>67364</v>
      </c>
      <c r="B382" s="3" t="s">
        <v>423</v>
      </c>
      <c r="C382" s="1">
        <v>5110202</v>
      </c>
      <c r="D382" s="1" t="s">
        <v>94</v>
      </c>
    </row>
    <row r="383" spans="1:4">
      <c r="A383" s="1">
        <v>67365</v>
      </c>
      <c r="B383" s="3" t="s">
        <v>424</v>
      </c>
      <c r="C383" s="1">
        <v>5110202</v>
      </c>
      <c r="D383" s="1" t="s">
        <v>94</v>
      </c>
    </row>
    <row r="384" spans="1:4">
      <c r="A384" s="1">
        <v>67366</v>
      </c>
      <c r="B384" s="3" t="s">
        <v>425</v>
      </c>
      <c r="C384" s="1">
        <v>5110202</v>
      </c>
      <c r="D384" s="1" t="s">
        <v>94</v>
      </c>
    </row>
    <row r="385" spans="1:4">
      <c r="A385" s="1">
        <v>67367</v>
      </c>
      <c r="B385" s="3" t="s">
        <v>426</v>
      </c>
      <c r="C385" s="1">
        <v>5110202</v>
      </c>
      <c r="D385" s="1" t="s">
        <v>94</v>
      </c>
    </row>
    <row r="386" spans="1:4">
      <c r="A386" s="1">
        <v>67368</v>
      </c>
      <c r="B386" s="3" t="s">
        <v>427</v>
      </c>
      <c r="C386" s="1">
        <v>5110202</v>
      </c>
      <c r="D386" s="1" t="s">
        <v>94</v>
      </c>
    </row>
    <row r="387" spans="1:4">
      <c r="A387" s="1">
        <v>67438</v>
      </c>
      <c r="B387" s="3" t="s">
        <v>428</v>
      </c>
      <c r="C387" s="1">
        <v>5220400</v>
      </c>
      <c r="D387" s="1" t="s">
        <v>212</v>
      </c>
    </row>
    <row r="388" spans="1:4">
      <c r="A388" s="1">
        <v>67459</v>
      </c>
      <c r="B388" s="3" t="s">
        <v>429</v>
      </c>
      <c r="C388" s="1">
        <v>4250400</v>
      </c>
      <c r="D388" s="1" t="s">
        <v>298</v>
      </c>
    </row>
    <row r="389" spans="1:4">
      <c r="A389" s="1">
        <v>67460</v>
      </c>
      <c r="B389" s="3" t="s">
        <v>430</v>
      </c>
      <c r="C389" s="1">
        <v>5090201</v>
      </c>
      <c r="D389" s="1" t="s">
        <v>137</v>
      </c>
    </row>
    <row r="390" spans="1:4">
      <c r="A390" s="1">
        <v>67483</v>
      </c>
      <c r="B390" s="3" t="s">
        <v>431</v>
      </c>
      <c r="C390" s="1">
        <v>4090300</v>
      </c>
      <c r="D390" s="1" t="s">
        <v>321</v>
      </c>
    </row>
    <row r="391" spans="1:4">
      <c r="A391" s="1">
        <v>67511</v>
      </c>
      <c r="B391" s="3" t="s">
        <v>432</v>
      </c>
      <c r="C391" s="1">
        <v>4300202</v>
      </c>
      <c r="D391" s="1" t="s">
        <v>228</v>
      </c>
    </row>
    <row r="392" spans="1:4">
      <c r="A392" s="1">
        <v>67512</v>
      </c>
      <c r="B392" s="3" t="s">
        <v>433</v>
      </c>
      <c r="C392" s="1">
        <v>4300202</v>
      </c>
      <c r="D392" s="1" t="s">
        <v>228</v>
      </c>
    </row>
    <row r="393" spans="1:4">
      <c r="A393" s="1">
        <v>67515</v>
      </c>
      <c r="B393" s="3" t="s">
        <v>434</v>
      </c>
      <c r="C393" s="1">
        <v>40106</v>
      </c>
      <c r="D393" s="1" t="s">
        <v>346</v>
      </c>
    </row>
    <row r="394" spans="1:4">
      <c r="A394" s="1">
        <v>67545</v>
      </c>
      <c r="B394" s="3" t="s">
        <v>435</v>
      </c>
      <c r="C394" s="1">
        <v>4250400</v>
      </c>
      <c r="D394" s="1" t="s">
        <v>298</v>
      </c>
    </row>
    <row r="395" spans="1:4">
      <c r="A395" s="1">
        <v>67570</v>
      </c>
      <c r="B395" s="3" t="s">
        <v>436</v>
      </c>
      <c r="C395" s="1">
        <v>5190100</v>
      </c>
      <c r="D395" s="1" t="s">
        <v>146</v>
      </c>
    </row>
    <row r="396" spans="1:4">
      <c r="A396" s="1">
        <v>67622</v>
      </c>
      <c r="B396" s="3" t="s">
        <v>437</v>
      </c>
      <c r="C396" s="1">
        <v>4090300</v>
      </c>
      <c r="D396" s="1" t="s">
        <v>321</v>
      </c>
    </row>
    <row r="397" spans="1:4">
      <c r="A397" s="1">
        <v>67644</v>
      </c>
      <c r="B397" s="3" t="s">
        <v>438</v>
      </c>
      <c r="C397" s="1">
        <v>5110201</v>
      </c>
      <c r="D397" s="1" t="s">
        <v>87</v>
      </c>
    </row>
    <row r="398" spans="1:4">
      <c r="A398" s="1">
        <v>67651</v>
      </c>
      <c r="B398" s="3" t="s">
        <v>439</v>
      </c>
      <c r="C398" s="1">
        <v>4100301</v>
      </c>
      <c r="D398" s="1" t="s">
        <v>318</v>
      </c>
    </row>
    <row r="399" spans="1:4">
      <c r="A399" s="1">
        <v>67653</v>
      </c>
      <c r="B399" s="3" t="s">
        <v>440</v>
      </c>
      <c r="C399" s="1">
        <v>1010102</v>
      </c>
      <c r="D399" s="1" t="s">
        <v>304</v>
      </c>
    </row>
    <row r="400" spans="1:4">
      <c r="A400" s="1">
        <v>67720</v>
      </c>
      <c r="B400" s="3" t="s">
        <v>441</v>
      </c>
      <c r="C400" s="1">
        <v>1010102</v>
      </c>
      <c r="D400" s="1" t="s">
        <v>304</v>
      </c>
    </row>
    <row r="401" spans="1:4">
      <c r="A401" s="1">
        <v>67754</v>
      </c>
      <c r="B401" s="3" t="s">
        <v>442</v>
      </c>
      <c r="C401" s="1">
        <v>4110100</v>
      </c>
      <c r="D401" s="1" t="s">
        <v>329</v>
      </c>
    </row>
    <row r="402" spans="1:4">
      <c r="A402" s="1">
        <v>67757</v>
      </c>
      <c r="B402" s="3" t="s">
        <v>443</v>
      </c>
      <c r="C402" s="1">
        <v>5090101</v>
      </c>
      <c r="D402" s="1" t="s">
        <v>117</v>
      </c>
    </row>
    <row r="403" spans="1:4">
      <c r="A403" s="1">
        <v>67811</v>
      </c>
      <c r="B403" s="3" t="s">
        <v>444</v>
      </c>
      <c r="C403" s="1">
        <v>5090201</v>
      </c>
      <c r="D403" s="1" t="s">
        <v>137</v>
      </c>
    </row>
    <row r="404" spans="1:4">
      <c r="A404" s="1">
        <v>67824</v>
      </c>
      <c r="B404" s="3" t="s">
        <v>445</v>
      </c>
      <c r="C404" s="1">
        <v>4020100</v>
      </c>
      <c r="D404" s="1" t="s">
        <v>375</v>
      </c>
    </row>
    <row r="405" spans="1:4">
      <c r="A405" s="1">
        <v>67833</v>
      </c>
      <c r="B405" s="3" t="s">
        <v>446</v>
      </c>
      <c r="C405" s="1">
        <v>4250400</v>
      </c>
      <c r="D405" s="1" t="s">
        <v>298</v>
      </c>
    </row>
    <row r="406" spans="1:4">
      <c r="A406" s="1">
        <v>67868</v>
      </c>
      <c r="B406" s="3" t="s">
        <v>447</v>
      </c>
      <c r="C406" s="1">
        <v>10809</v>
      </c>
      <c r="D406" s="1" t="s">
        <v>129</v>
      </c>
    </row>
    <row r="407" spans="1:4">
      <c r="A407" s="1">
        <v>67882</v>
      </c>
      <c r="B407" s="3" t="s">
        <v>448</v>
      </c>
      <c r="C407" s="1">
        <v>5190100</v>
      </c>
      <c r="D407" s="1" t="s">
        <v>146</v>
      </c>
    </row>
    <row r="408" spans="1:4">
      <c r="A408" s="1">
        <v>67886</v>
      </c>
      <c r="B408" s="3" t="s">
        <v>449</v>
      </c>
      <c r="C408" s="1">
        <v>5090201</v>
      </c>
      <c r="D408" s="1" t="s">
        <v>137</v>
      </c>
    </row>
    <row r="409" spans="1:4">
      <c r="A409" s="1">
        <v>67943</v>
      </c>
      <c r="B409" s="3" t="s">
        <v>450</v>
      </c>
      <c r="C409" s="1">
        <v>4300202</v>
      </c>
      <c r="D409" s="1" t="s">
        <v>228</v>
      </c>
    </row>
    <row r="410" spans="1:4">
      <c r="A410" s="1">
        <v>67975</v>
      </c>
      <c r="B410" s="3" t="s">
        <v>451</v>
      </c>
      <c r="C410" s="1">
        <v>4100101</v>
      </c>
      <c r="D410" s="1" t="s">
        <v>216</v>
      </c>
    </row>
    <row r="411" spans="1:4">
      <c r="A411" s="1">
        <v>67976</v>
      </c>
      <c r="B411" s="3" t="s">
        <v>452</v>
      </c>
      <c r="C411" s="1">
        <v>4100301</v>
      </c>
      <c r="D411" s="1" t="s">
        <v>318</v>
      </c>
    </row>
    <row r="412" spans="1:4">
      <c r="A412" s="1">
        <v>67979</v>
      </c>
      <c r="B412" s="3" t="s">
        <v>453</v>
      </c>
      <c r="C412" s="1">
        <v>5220400</v>
      </c>
      <c r="D412" s="1" t="s">
        <v>212</v>
      </c>
    </row>
    <row r="413" spans="1:4">
      <c r="A413" s="1">
        <v>67980</v>
      </c>
      <c r="B413" s="3" t="s">
        <v>454</v>
      </c>
      <c r="C413" s="1">
        <v>5220400</v>
      </c>
      <c r="D413" s="1" t="s">
        <v>212</v>
      </c>
    </row>
    <row r="414" spans="1:4">
      <c r="A414" s="1">
        <v>67996</v>
      </c>
      <c r="B414" s="3" t="s">
        <v>361</v>
      </c>
      <c r="C414" s="1">
        <v>1010102</v>
      </c>
      <c r="D414" s="1" t="s">
        <v>304</v>
      </c>
    </row>
    <row r="415" spans="1:4">
      <c r="A415" s="1">
        <v>68034</v>
      </c>
      <c r="B415" s="3" t="s">
        <v>455</v>
      </c>
      <c r="C415" s="1">
        <v>4100301</v>
      </c>
      <c r="D415" s="1" t="s">
        <v>318</v>
      </c>
    </row>
    <row r="416" spans="1:4">
      <c r="A416" s="1">
        <v>68035</v>
      </c>
      <c r="B416" s="3" t="s">
        <v>456</v>
      </c>
      <c r="C416" s="1">
        <v>4100301</v>
      </c>
      <c r="D416" s="1" t="s">
        <v>318</v>
      </c>
    </row>
    <row r="417" spans="1:4">
      <c r="A417" s="1">
        <v>68080</v>
      </c>
      <c r="B417" s="3" t="s">
        <v>457</v>
      </c>
      <c r="C417" s="1">
        <v>4110100</v>
      </c>
      <c r="D417" s="1" t="s">
        <v>329</v>
      </c>
    </row>
    <row r="418" spans="1:4">
      <c r="A418" s="1">
        <v>68197</v>
      </c>
      <c r="B418" s="3" t="s">
        <v>458</v>
      </c>
      <c r="C418" s="1">
        <v>4300200</v>
      </c>
      <c r="D418" s="1" t="s">
        <v>174</v>
      </c>
    </row>
    <row r="419" spans="1:4">
      <c r="A419" s="1">
        <v>68247</v>
      </c>
      <c r="B419" s="3" t="s">
        <v>459</v>
      </c>
      <c r="C419" s="1">
        <v>4100301</v>
      </c>
      <c r="D419" s="1" t="s">
        <v>318</v>
      </c>
    </row>
    <row r="420" spans="1:4">
      <c r="A420" s="1">
        <v>68262</v>
      </c>
      <c r="B420" s="3" t="s">
        <v>445</v>
      </c>
      <c r="C420" s="1">
        <v>4020100</v>
      </c>
      <c r="D420" s="1" t="s">
        <v>375</v>
      </c>
    </row>
    <row r="421" spans="1:4">
      <c r="A421" s="1">
        <v>68291</v>
      </c>
      <c r="B421" s="3" t="s">
        <v>460</v>
      </c>
      <c r="C421" s="1">
        <v>4090300</v>
      </c>
      <c r="D421" s="1" t="s">
        <v>321</v>
      </c>
    </row>
    <row r="422" spans="1:4">
      <c r="A422" s="1">
        <v>68293</v>
      </c>
      <c r="B422" s="3" t="s">
        <v>461</v>
      </c>
      <c r="C422" s="1">
        <v>4090300</v>
      </c>
      <c r="D422" s="1" t="s">
        <v>321</v>
      </c>
    </row>
    <row r="423" spans="1:4">
      <c r="A423" s="1">
        <v>68315</v>
      </c>
      <c r="B423" s="3" t="s">
        <v>462</v>
      </c>
      <c r="C423" s="1">
        <v>4250400</v>
      </c>
      <c r="D423" s="1" t="s">
        <v>298</v>
      </c>
    </row>
    <row r="424" spans="1:4">
      <c r="A424" s="1">
        <v>68316</v>
      </c>
      <c r="B424" s="3" t="s">
        <v>462</v>
      </c>
      <c r="C424" s="1">
        <v>4250400</v>
      </c>
      <c r="D424" s="1" t="s">
        <v>298</v>
      </c>
    </row>
    <row r="425" spans="1:4">
      <c r="A425" s="1">
        <v>68360</v>
      </c>
      <c r="B425" s="3" t="s">
        <v>463</v>
      </c>
      <c r="C425" s="1">
        <v>5090101</v>
      </c>
      <c r="D425" s="1" t="s">
        <v>117</v>
      </c>
    </row>
    <row r="426" spans="1:4">
      <c r="A426" s="1">
        <v>68375</v>
      </c>
      <c r="B426" s="3" t="s">
        <v>464</v>
      </c>
      <c r="C426" s="1">
        <v>5220400</v>
      </c>
      <c r="D426" s="1" t="s">
        <v>212</v>
      </c>
    </row>
    <row r="427" spans="1:4">
      <c r="A427" s="1">
        <v>68420</v>
      </c>
      <c r="B427" s="3" t="s">
        <v>465</v>
      </c>
      <c r="C427" s="1">
        <v>5220400</v>
      </c>
      <c r="D427" s="1" t="s">
        <v>212</v>
      </c>
    </row>
    <row r="428" spans="1:4">
      <c r="A428" s="1">
        <v>68425</v>
      </c>
      <c r="B428" s="3" t="s">
        <v>466</v>
      </c>
      <c r="C428" s="1">
        <v>5220400</v>
      </c>
      <c r="D428" s="1" t="s">
        <v>212</v>
      </c>
    </row>
    <row r="429" spans="1:4">
      <c r="A429" s="1">
        <v>68431</v>
      </c>
      <c r="B429" s="3" t="s">
        <v>467</v>
      </c>
      <c r="C429" s="1">
        <v>1010102</v>
      </c>
      <c r="D429" s="1" t="s">
        <v>304</v>
      </c>
    </row>
    <row r="430" spans="1:4">
      <c r="A430" s="1">
        <v>68549</v>
      </c>
      <c r="B430" s="3" t="s">
        <v>374</v>
      </c>
      <c r="C430" s="1">
        <v>4020100</v>
      </c>
      <c r="D430" s="1" t="s">
        <v>375</v>
      </c>
    </row>
    <row r="431" spans="1:4">
      <c r="A431" s="1">
        <v>68718</v>
      </c>
      <c r="B431" s="3" t="s">
        <v>468</v>
      </c>
      <c r="C431" s="1">
        <v>5110201</v>
      </c>
      <c r="D431" s="1" t="s">
        <v>87</v>
      </c>
    </row>
    <row r="432" spans="1:4">
      <c r="A432" s="1">
        <v>68719</v>
      </c>
      <c r="B432" s="3" t="s">
        <v>469</v>
      </c>
      <c r="C432" s="1">
        <v>5110201</v>
      </c>
      <c r="D432" s="1" t="s">
        <v>87</v>
      </c>
    </row>
    <row r="433" spans="1:4">
      <c r="A433" s="1">
        <v>68721</v>
      </c>
      <c r="B433" s="3" t="s">
        <v>470</v>
      </c>
      <c r="C433" s="1">
        <v>5110201</v>
      </c>
      <c r="D433" s="1" t="s">
        <v>87</v>
      </c>
    </row>
    <row r="434" spans="1:4">
      <c r="A434" s="1">
        <v>68722</v>
      </c>
      <c r="B434" s="3" t="s">
        <v>471</v>
      </c>
      <c r="C434" s="1">
        <v>5110201</v>
      </c>
      <c r="D434" s="1" t="s">
        <v>87</v>
      </c>
    </row>
    <row r="435" spans="1:4">
      <c r="A435" s="1">
        <v>68723</v>
      </c>
      <c r="B435" s="3" t="s">
        <v>472</v>
      </c>
      <c r="C435" s="1">
        <v>5110201</v>
      </c>
      <c r="D435" s="1" t="s">
        <v>87</v>
      </c>
    </row>
    <row r="436" spans="1:4">
      <c r="A436" s="1">
        <v>68767</v>
      </c>
      <c r="B436" s="3" t="s">
        <v>473</v>
      </c>
      <c r="C436" s="1">
        <v>5220400</v>
      </c>
      <c r="D436" s="1" t="s">
        <v>212</v>
      </c>
    </row>
    <row r="437" spans="1:4">
      <c r="A437" s="1">
        <v>68768</v>
      </c>
      <c r="B437" s="3" t="s">
        <v>474</v>
      </c>
      <c r="C437" s="1">
        <v>5220400</v>
      </c>
      <c r="D437" s="1" t="s">
        <v>212</v>
      </c>
    </row>
    <row r="438" spans="1:4">
      <c r="A438" s="1">
        <v>68769</v>
      </c>
      <c r="B438" s="3" t="s">
        <v>475</v>
      </c>
      <c r="C438" s="1">
        <v>5220400</v>
      </c>
      <c r="D438" s="1" t="s">
        <v>212</v>
      </c>
    </row>
    <row r="439" spans="1:4">
      <c r="A439" s="1">
        <v>68772</v>
      </c>
      <c r="B439" s="3" t="s">
        <v>476</v>
      </c>
      <c r="C439" s="1">
        <v>5220400</v>
      </c>
      <c r="D439" s="1" t="s">
        <v>212</v>
      </c>
    </row>
    <row r="440" spans="1:4">
      <c r="A440" s="1">
        <v>68806</v>
      </c>
      <c r="B440" s="3" t="s">
        <v>477</v>
      </c>
      <c r="C440" s="1">
        <v>5090101</v>
      </c>
      <c r="D440" s="1" t="s">
        <v>117</v>
      </c>
    </row>
    <row r="441" spans="1:4">
      <c r="A441" s="1">
        <v>68814</v>
      </c>
      <c r="B441" s="3" t="s">
        <v>478</v>
      </c>
      <c r="C441" s="1">
        <v>5090201</v>
      </c>
      <c r="D441" s="1" t="s">
        <v>137</v>
      </c>
    </row>
    <row r="442" spans="1:4">
      <c r="A442" s="1">
        <v>68837</v>
      </c>
      <c r="B442" s="3" t="s">
        <v>479</v>
      </c>
      <c r="C442" s="1">
        <v>5220400</v>
      </c>
      <c r="D442" s="1" t="s">
        <v>212</v>
      </c>
    </row>
    <row r="443" spans="1:4">
      <c r="A443" s="1">
        <v>68838</v>
      </c>
      <c r="B443" s="3" t="s">
        <v>480</v>
      </c>
      <c r="C443" s="1">
        <v>5220400</v>
      </c>
      <c r="D443" s="1" t="s">
        <v>212</v>
      </c>
    </row>
    <row r="444" spans="1:4">
      <c r="A444" s="1">
        <v>68840</v>
      </c>
      <c r="B444" s="3" t="s">
        <v>481</v>
      </c>
      <c r="C444" s="1">
        <v>5220300</v>
      </c>
      <c r="D444" s="1" t="s">
        <v>58</v>
      </c>
    </row>
    <row r="445" spans="1:4">
      <c r="A445" s="1">
        <v>68949</v>
      </c>
      <c r="B445" s="3" t="s">
        <v>482</v>
      </c>
      <c r="C445" s="1">
        <v>4300202</v>
      </c>
      <c r="D445" s="1" t="s">
        <v>228</v>
      </c>
    </row>
    <row r="446" spans="1:4">
      <c r="A446" s="1">
        <v>68950</v>
      </c>
      <c r="B446" s="3" t="s">
        <v>483</v>
      </c>
      <c r="C446" s="1">
        <v>4090300</v>
      </c>
      <c r="D446" s="1" t="s">
        <v>321</v>
      </c>
    </row>
    <row r="447" spans="1:4">
      <c r="A447" s="1">
        <v>68951</v>
      </c>
      <c r="B447" s="3" t="s">
        <v>484</v>
      </c>
      <c r="C447" s="1">
        <v>4090300</v>
      </c>
      <c r="D447" s="1" t="s">
        <v>321</v>
      </c>
    </row>
    <row r="448" spans="1:4">
      <c r="A448" s="1">
        <v>69083</v>
      </c>
      <c r="B448" s="3" t="s">
        <v>485</v>
      </c>
      <c r="C448" s="1">
        <v>4090300</v>
      </c>
      <c r="D448" s="1" t="s">
        <v>321</v>
      </c>
    </row>
    <row r="449" spans="1:4">
      <c r="A449" s="1">
        <v>69131</v>
      </c>
      <c r="B449" s="3" t="s">
        <v>486</v>
      </c>
      <c r="C449" s="1">
        <v>4090300</v>
      </c>
      <c r="D449" s="1" t="s">
        <v>321</v>
      </c>
    </row>
    <row r="450" spans="1:4">
      <c r="A450" s="1">
        <v>69133</v>
      </c>
      <c r="B450" s="3" t="s">
        <v>487</v>
      </c>
      <c r="C450" s="1">
        <v>4020100</v>
      </c>
      <c r="D450" s="1" t="s">
        <v>375</v>
      </c>
    </row>
    <row r="451" spans="1:4">
      <c r="A451" s="1">
        <v>69165</v>
      </c>
      <c r="B451" s="3" t="s">
        <v>488</v>
      </c>
      <c r="C451" s="1">
        <v>5090201</v>
      </c>
      <c r="D451" s="1" t="s">
        <v>137</v>
      </c>
    </row>
    <row r="452" spans="1:4">
      <c r="A452" s="1">
        <v>69167</v>
      </c>
      <c r="B452" s="3" t="s">
        <v>489</v>
      </c>
      <c r="C452" s="1">
        <v>5090201</v>
      </c>
      <c r="D452" s="1" t="s">
        <v>137</v>
      </c>
    </row>
    <row r="453" spans="1:4">
      <c r="A453" s="1">
        <v>69249</v>
      </c>
      <c r="B453" s="3" t="s">
        <v>490</v>
      </c>
      <c r="C453" s="1">
        <v>4100101</v>
      </c>
      <c r="D453" s="1" t="s">
        <v>216</v>
      </c>
    </row>
    <row r="454" spans="1:4">
      <c r="A454" s="1">
        <v>69264</v>
      </c>
      <c r="B454" s="3" t="s">
        <v>491</v>
      </c>
      <c r="C454" s="1">
        <v>7000101</v>
      </c>
      <c r="D454" s="1" t="s">
        <v>242</v>
      </c>
    </row>
    <row r="455" spans="1:4">
      <c r="A455" s="1">
        <v>69265</v>
      </c>
      <c r="B455" s="3" t="s">
        <v>492</v>
      </c>
      <c r="C455" s="1">
        <v>7000101</v>
      </c>
      <c r="D455" s="1" t="s">
        <v>242</v>
      </c>
    </row>
    <row r="456" spans="1:4">
      <c r="A456" s="1">
        <v>69266</v>
      </c>
      <c r="B456" s="3" t="s">
        <v>493</v>
      </c>
      <c r="C456" s="1">
        <v>7000101</v>
      </c>
      <c r="D456" s="1" t="s">
        <v>242</v>
      </c>
    </row>
    <row r="457" spans="1:4">
      <c r="A457" s="1">
        <v>69334</v>
      </c>
      <c r="B457" s="3" t="s">
        <v>374</v>
      </c>
      <c r="C457" s="1">
        <v>4020100</v>
      </c>
      <c r="D457" s="1" t="s">
        <v>375</v>
      </c>
    </row>
    <row r="458" spans="1:4">
      <c r="A458" s="1">
        <v>69342</v>
      </c>
      <c r="B458" s="3" t="s">
        <v>494</v>
      </c>
      <c r="C458" s="1">
        <v>5220400</v>
      </c>
      <c r="D458" s="1" t="s">
        <v>212</v>
      </c>
    </row>
    <row r="459" spans="1:4">
      <c r="A459" s="1">
        <v>69379</v>
      </c>
      <c r="B459" s="3" t="s">
        <v>495</v>
      </c>
      <c r="C459" s="1">
        <v>4300200</v>
      </c>
      <c r="D459" s="1" t="s">
        <v>174</v>
      </c>
    </row>
    <row r="460" spans="1:4">
      <c r="A460" s="1">
        <v>69380</v>
      </c>
      <c r="B460" s="3" t="s">
        <v>333</v>
      </c>
      <c r="C460" s="1">
        <v>4110100</v>
      </c>
      <c r="D460" s="1" t="s">
        <v>329</v>
      </c>
    </row>
    <row r="461" spans="1:4">
      <c r="A461" s="1">
        <v>69386</v>
      </c>
      <c r="B461" s="3" t="s">
        <v>496</v>
      </c>
      <c r="C461" s="1">
        <v>1060105</v>
      </c>
      <c r="D461" s="1" t="s">
        <v>290</v>
      </c>
    </row>
    <row r="462" spans="1:4">
      <c r="A462" s="1">
        <v>69404</v>
      </c>
      <c r="B462" s="3" t="s">
        <v>497</v>
      </c>
      <c r="C462" s="1">
        <v>1010102</v>
      </c>
      <c r="D462" s="1" t="s">
        <v>304</v>
      </c>
    </row>
    <row r="463" spans="1:4">
      <c r="A463" s="1">
        <v>69492</v>
      </c>
      <c r="B463" s="3" t="s">
        <v>498</v>
      </c>
      <c r="C463" s="1">
        <v>5090201</v>
      </c>
      <c r="D463" s="1" t="s">
        <v>137</v>
      </c>
    </row>
    <row r="464" spans="1:4">
      <c r="A464" s="1">
        <v>69506</v>
      </c>
      <c r="B464" s="3" t="s">
        <v>499</v>
      </c>
      <c r="C464" s="1">
        <v>10809</v>
      </c>
      <c r="D464" s="1" t="s">
        <v>129</v>
      </c>
    </row>
    <row r="465" spans="1:4">
      <c r="A465" s="1">
        <v>69512</v>
      </c>
      <c r="B465" s="3" t="s">
        <v>500</v>
      </c>
      <c r="C465" s="1">
        <v>5220300</v>
      </c>
      <c r="D465" s="1" t="s">
        <v>58</v>
      </c>
    </row>
    <row r="466" spans="1:4">
      <c r="A466" s="1">
        <v>69527</v>
      </c>
      <c r="B466" s="3" t="s">
        <v>501</v>
      </c>
      <c r="C466" s="1">
        <v>5220400</v>
      </c>
      <c r="D466" s="1" t="s">
        <v>212</v>
      </c>
    </row>
    <row r="467" spans="1:4">
      <c r="A467" s="1">
        <v>69528</v>
      </c>
      <c r="B467" s="3" t="s">
        <v>502</v>
      </c>
      <c r="C467" s="1">
        <v>5220400</v>
      </c>
      <c r="D467" s="1" t="s">
        <v>212</v>
      </c>
    </row>
    <row r="468" spans="1:4">
      <c r="A468" s="1">
        <v>69542</v>
      </c>
      <c r="B468" s="3" t="s">
        <v>503</v>
      </c>
      <c r="C468" s="1">
        <v>6010403</v>
      </c>
      <c r="D468" s="1" t="s">
        <v>141</v>
      </c>
    </row>
    <row r="469" spans="1:4">
      <c r="A469" s="1">
        <v>69548</v>
      </c>
      <c r="B469" s="3" t="s">
        <v>504</v>
      </c>
      <c r="C469" s="1">
        <v>4300202</v>
      </c>
      <c r="D469" s="1" t="s">
        <v>228</v>
      </c>
    </row>
    <row r="470" spans="1:4">
      <c r="A470" s="1">
        <v>69573</v>
      </c>
      <c r="B470" s="3" t="s">
        <v>505</v>
      </c>
      <c r="C470" s="1">
        <v>4250400</v>
      </c>
      <c r="D470" s="1" t="s">
        <v>298</v>
      </c>
    </row>
    <row r="471" spans="1:4">
      <c r="A471" s="1">
        <v>69583</v>
      </c>
      <c r="B471" s="3" t="s">
        <v>506</v>
      </c>
      <c r="C471" s="1">
        <v>6010403</v>
      </c>
      <c r="D471" s="1" t="s">
        <v>141</v>
      </c>
    </row>
    <row r="472" spans="1:4">
      <c r="A472" s="1">
        <v>69715</v>
      </c>
      <c r="B472" s="3" t="s">
        <v>507</v>
      </c>
      <c r="C472" s="1">
        <v>5220400</v>
      </c>
      <c r="D472" s="1" t="s">
        <v>212</v>
      </c>
    </row>
    <row r="473" spans="1:4">
      <c r="A473" s="1">
        <v>69725</v>
      </c>
      <c r="B473" s="3" t="s">
        <v>508</v>
      </c>
      <c r="C473" s="1">
        <v>5220400</v>
      </c>
      <c r="D473" s="1" t="s">
        <v>212</v>
      </c>
    </row>
    <row r="474" spans="1:4">
      <c r="A474" s="1">
        <v>69726</v>
      </c>
      <c r="B474" s="3" t="s">
        <v>509</v>
      </c>
      <c r="C474" s="1">
        <v>5170100</v>
      </c>
      <c r="D474" s="1" t="s">
        <v>85</v>
      </c>
    </row>
    <row r="475" spans="1:4">
      <c r="A475" s="1">
        <v>69727</v>
      </c>
      <c r="B475" s="3" t="s">
        <v>510</v>
      </c>
      <c r="C475" s="1">
        <v>5220300</v>
      </c>
      <c r="D475" s="1" t="s">
        <v>58</v>
      </c>
    </row>
    <row r="476" spans="1:4">
      <c r="A476" s="1">
        <v>69728</v>
      </c>
      <c r="B476" s="3" t="s">
        <v>511</v>
      </c>
      <c r="C476" s="1">
        <v>5220300</v>
      </c>
      <c r="D476" s="1" t="s">
        <v>58</v>
      </c>
    </row>
    <row r="477" spans="1:4">
      <c r="A477" s="1">
        <v>69729</v>
      </c>
      <c r="B477" s="3" t="s">
        <v>512</v>
      </c>
      <c r="C477" s="1">
        <v>5220300</v>
      </c>
      <c r="D477" s="1" t="s">
        <v>58</v>
      </c>
    </row>
    <row r="478" spans="1:4">
      <c r="A478" s="1">
        <v>69730</v>
      </c>
      <c r="B478" s="3" t="s">
        <v>513</v>
      </c>
      <c r="C478" s="1">
        <v>5220300</v>
      </c>
      <c r="D478" s="1" t="s">
        <v>58</v>
      </c>
    </row>
    <row r="479" spans="1:4">
      <c r="A479" s="1">
        <v>69744</v>
      </c>
      <c r="B479" s="3" t="s">
        <v>514</v>
      </c>
      <c r="C479" s="1">
        <v>4250400</v>
      </c>
      <c r="D479" s="1" t="s">
        <v>298</v>
      </c>
    </row>
    <row r="480" spans="1:4">
      <c r="A480" s="1">
        <v>69771</v>
      </c>
      <c r="B480" s="3" t="s">
        <v>515</v>
      </c>
      <c r="C480" s="1">
        <v>4300200</v>
      </c>
      <c r="D480" s="1" t="s">
        <v>174</v>
      </c>
    </row>
    <row r="481" spans="1:4">
      <c r="A481" s="1">
        <v>69825</v>
      </c>
      <c r="B481" s="3" t="s">
        <v>516</v>
      </c>
      <c r="C481" s="1">
        <v>5220300</v>
      </c>
      <c r="D481" s="1" t="s">
        <v>58</v>
      </c>
    </row>
    <row r="482" spans="1:4">
      <c r="A482" s="1">
        <v>69832</v>
      </c>
      <c r="B482" s="3" t="s">
        <v>517</v>
      </c>
      <c r="C482" s="1">
        <v>5220300</v>
      </c>
      <c r="D482" s="1" t="s">
        <v>58</v>
      </c>
    </row>
    <row r="483" spans="1:4">
      <c r="A483" s="1">
        <v>69833</v>
      </c>
      <c r="B483" s="3" t="s">
        <v>518</v>
      </c>
      <c r="C483" s="1">
        <v>5220400</v>
      </c>
      <c r="D483" s="1" t="s">
        <v>212</v>
      </c>
    </row>
    <row r="484" spans="1:4">
      <c r="A484" s="1">
        <v>69834</v>
      </c>
      <c r="B484" s="3" t="s">
        <v>519</v>
      </c>
      <c r="C484" s="1">
        <v>5220300</v>
      </c>
      <c r="D484" s="1" t="s">
        <v>58</v>
      </c>
    </row>
    <row r="485" spans="1:4">
      <c r="A485" s="1">
        <v>69879</v>
      </c>
      <c r="B485" s="3" t="s">
        <v>520</v>
      </c>
      <c r="C485" s="1">
        <v>4100301</v>
      </c>
      <c r="D485" s="1" t="s">
        <v>318</v>
      </c>
    </row>
    <row r="486" spans="1:4">
      <c r="A486" s="1">
        <v>69913</v>
      </c>
      <c r="B486" s="3" t="s">
        <v>521</v>
      </c>
      <c r="C486" s="1">
        <v>4300200</v>
      </c>
      <c r="D486" s="1" t="s">
        <v>174</v>
      </c>
    </row>
    <row r="487" spans="1:4">
      <c r="A487" s="1">
        <v>69945</v>
      </c>
      <c r="B487" s="3" t="s">
        <v>522</v>
      </c>
      <c r="C487" s="1">
        <v>4250400</v>
      </c>
      <c r="D487" s="1" t="s">
        <v>298</v>
      </c>
    </row>
    <row r="488" spans="1:4">
      <c r="A488" s="1">
        <v>69946</v>
      </c>
      <c r="B488" s="3" t="s">
        <v>523</v>
      </c>
      <c r="C488" s="1">
        <v>4250400</v>
      </c>
      <c r="D488" s="1" t="s">
        <v>298</v>
      </c>
    </row>
    <row r="489" spans="1:4">
      <c r="A489" s="1">
        <v>69947</v>
      </c>
      <c r="B489" s="3" t="s">
        <v>524</v>
      </c>
      <c r="C489" s="1">
        <v>4250400</v>
      </c>
      <c r="D489" s="1" t="s">
        <v>298</v>
      </c>
    </row>
    <row r="490" spans="1:4">
      <c r="A490" s="1">
        <v>69952</v>
      </c>
      <c r="B490" s="3" t="s">
        <v>333</v>
      </c>
      <c r="C490" s="1">
        <v>4110100</v>
      </c>
      <c r="D490" s="1" t="s">
        <v>329</v>
      </c>
    </row>
    <row r="491" spans="1:4">
      <c r="A491" s="1">
        <v>69955</v>
      </c>
      <c r="B491" s="3" t="s">
        <v>525</v>
      </c>
      <c r="C491" s="1">
        <v>5220400</v>
      </c>
      <c r="D491" s="1" t="s">
        <v>212</v>
      </c>
    </row>
    <row r="492" spans="1:4">
      <c r="A492" s="1">
        <v>69957</v>
      </c>
      <c r="B492" s="3" t="s">
        <v>526</v>
      </c>
      <c r="C492" s="1">
        <v>5220400</v>
      </c>
      <c r="D492" s="1" t="s">
        <v>212</v>
      </c>
    </row>
    <row r="493" spans="1:4">
      <c r="A493" s="1">
        <v>69958</v>
      </c>
      <c r="B493" s="3" t="s">
        <v>527</v>
      </c>
      <c r="C493" s="1">
        <v>5220400</v>
      </c>
      <c r="D493" s="1" t="s">
        <v>212</v>
      </c>
    </row>
    <row r="494" spans="1:4">
      <c r="A494" s="1">
        <v>69960</v>
      </c>
      <c r="B494" s="3" t="s">
        <v>528</v>
      </c>
      <c r="C494" s="1">
        <v>4100301</v>
      </c>
      <c r="D494" s="1" t="s">
        <v>318</v>
      </c>
    </row>
    <row r="495" spans="1:4">
      <c r="A495" s="1">
        <v>69968</v>
      </c>
      <c r="B495" s="3" t="s">
        <v>529</v>
      </c>
      <c r="C495" s="1">
        <v>4100301</v>
      </c>
      <c r="D495" s="1" t="s">
        <v>318</v>
      </c>
    </row>
    <row r="496" spans="1:4">
      <c r="A496" s="1">
        <v>69997</v>
      </c>
      <c r="B496" s="3" t="s">
        <v>530</v>
      </c>
      <c r="C496" s="1">
        <v>5220400</v>
      </c>
      <c r="D496" s="1" t="s">
        <v>212</v>
      </c>
    </row>
    <row r="497" spans="1:4">
      <c r="A497" s="1">
        <v>69998</v>
      </c>
      <c r="B497" s="3" t="s">
        <v>531</v>
      </c>
      <c r="C497" s="1">
        <v>5220400</v>
      </c>
      <c r="D497" s="1" t="s">
        <v>212</v>
      </c>
    </row>
    <row r="498" spans="1:4">
      <c r="A498" s="1">
        <v>70000</v>
      </c>
      <c r="B498" s="3" t="s">
        <v>532</v>
      </c>
      <c r="C498" s="1">
        <v>4110100</v>
      </c>
      <c r="D498" s="1" t="s">
        <v>329</v>
      </c>
    </row>
    <row r="499" spans="1:4">
      <c r="A499" s="1">
        <v>70050</v>
      </c>
      <c r="B499" s="3" t="s">
        <v>533</v>
      </c>
      <c r="C499" s="1">
        <v>1010102</v>
      </c>
      <c r="D499" s="1" t="s">
        <v>304</v>
      </c>
    </row>
    <row r="500" spans="1:4">
      <c r="A500" s="1">
        <v>70058</v>
      </c>
      <c r="B500" s="3" t="s">
        <v>534</v>
      </c>
      <c r="C500" s="1">
        <v>5220400</v>
      </c>
      <c r="D500" s="1" t="s">
        <v>212</v>
      </c>
    </row>
    <row r="501" spans="1:4">
      <c r="A501" s="1">
        <v>70077</v>
      </c>
      <c r="B501" s="3" t="s">
        <v>535</v>
      </c>
      <c r="C501" s="1">
        <v>4100301</v>
      </c>
      <c r="D501" s="1" t="s">
        <v>318</v>
      </c>
    </row>
    <row r="502" spans="1:4">
      <c r="A502" s="1">
        <v>70081</v>
      </c>
      <c r="B502" s="3" t="s">
        <v>536</v>
      </c>
      <c r="C502" s="1">
        <v>4100301</v>
      </c>
      <c r="D502" s="1" t="s">
        <v>318</v>
      </c>
    </row>
    <row r="503" spans="1:4">
      <c r="A503" s="1">
        <v>70092</v>
      </c>
      <c r="B503" s="3" t="s">
        <v>537</v>
      </c>
      <c r="C503" s="1">
        <v>5090201</v>
      </c>
      <c r="D503" s="1" t="s">
        <v>137</v>
      </c>
    </row>
    <row r="504" spans="1:4">
      <c r="A504" s="1">
        <v>70093</v>
      </c>
      <c r="B504" s="3" t="s">
        <v>538</v>
      </c>
      <c r="C504" s="1">
        <v>5090201</v>
      </c>
      <c r="D504" s="1" t="s">
        <v>137</v>
      </c>
    </row>
    <row r="505" spans="1:4">
      <c r="A505" s="1">
        <v>70094</v>
      </c>
      <c r="B505" s="3" t="s">
        <v>539</v>
      </c>
      <c r="C505" s="1">
        <v>5090201</v>
      </c>
      <c r="D505" s="1" t="s">
        <v>137</v>
      </c>
    </row>
    <row r="506" spans="1:4">
      <c r="A506" s="1">
        <v>70097</v>
      </c>
      <c r="B506" s="3" t="s">
        <v>540</v>
      </c>
      <c r="C506" s="1">
        <v>5090201</v>
      </c>
      <c r="D506" s="1" t="s">
        <v>137</v>
      </c>
    </row>
    <row r="507" spans="1:4">
      <c r="A507" s="1">
        <v>70102</v>
      </c>
      <c r="B507" s="3" t="s">
        <v>541</v>
      </c>
      <c r="C507" s="1">
        <v>5090101</v>
      </c>
      <c r="D507" s="1" t="s">
        <v>117</v>
      </c>
    </row>
    <row r="508" spans="1:4">
      <c r="A508" s="1">
        <v>70127</v>
      </c>
      <c r="B508" s="3" t="s">
        <v>542</v>
      </c>
      <c r="C508" s="1">
        <v>4100301</v>
      </c>
      <c r="D508" s="1" t="s">
        <v>318</v>
      </c>
    </row>
    <row r="509" spans="1:4">
      <c r="A509" s="1">
        <v>70130</v>
      </c>
      <c r="B509" s="3" t="s">
        <v>543</v>
      </c>
      <c r="C509" s="1">
        <v>4100301</v>
      </c>
      <c r="D509" s="1" t="s">
        <v>318</v>
      </c>
    </row>
    <row r="510" spans="1:4">
      <c r="A510" s="1">
        <v>70178</v>
      </c>
      <c r="B510" s="3" t="s">
        <v>544</v>
      </c>
      <c r="C510" s="1">
        <v>5170100</v>
      </c>
      <c r="D510" s="1" t="s">
        <v>85</v>
      </c>
    </row>
    <row r="511" spans="1:4">
      <c r="A511" s="1">
        <v>70279</v>
      </c>
      <c r="B511" s="3" t="s">
        <v>445</v>
      </c>
      <c r="C511" s="1">
        <v>4020100</v>
      </c>
      <c r="D511" s="1" t="s">
        <v>375</v>
      </c>
    </row>
    <row r="512" spans="1:4">
      <c r="A512" s="1">
        <v>70293</v>
      </c>
      <c r="B512" s="3" t="s">
        <v>545</v>
      </c>
      <c r="C512" s="1">
        <v>4250400</v>
      </c>
      <c r="D512" s="1" t="s">
        <v>298</v>
      </c>
    </row>
    <row r="513" spans="1:4">
      <c r="A513" s="1">
        <v>70304</v>
      </c>
      <c r="B513" s="3" t="s">
        <v>546</v>
      </c>
      <c r="C513" s="1">
        <v>5220400</v>
      </c>
      <c r="D513" s="1" t="s">
        <v>212</v>
      </c>
    </row>
    <row r="514" spans="1:4">
      <c r="A514" s="1">
        <v>70328</v>
      </c>
      <c r="B514" s="3" t="s">
        <v>328</v>
      </c>
      <c r="C514" s="1">
        <v>4110100</v>
      </c>
      <c r="D514" s="1" t="s">
        <v>329</v>
      </c>
    </row>
    <row r="515" spans="1:4">
      <c r="A515" s="1">
        <v>70411</v>
      </c>
      <c r="B515" s="3" t="s">
        <v>547</v>
      </c>
      <c r="C515" s="1">
        <v>1060105</v>
      </c>
      <c r="D515" s="1" t="s">
        <v>290</v>
      </c>
    </row>
    <row r="516" spans="1:4">
      <c r="A516" s="1">
        <v>70412</v>
      </c>
      <c r="B516" s="3" t="s">
        <v>548</v>
      </c>
      <c r="C516" s="1">
        <v>6010402</v>
      </c>
      <c r="D516" s="1" t="s">
        <v>148</v>
      </c>
    </row>
    <row r="517" spans="1:4">
      <c r="A517" s="1">
        <v>70413</v>
      </c>
      <c r="B517" s="3" t="s">
        <v>549</v>
      </c>
      <c r="C517" s="1">
        <v>6010402</v>
      </c>
      <c r="D517" s="1" t="s">
        <v>148</v>
      </c>
    </row>
    <row r="518" spans="1:4">
      <c r="A518" s="1">
        <v>70501</v>
      </c>
      <c r="B518" s="3" t="s">
        <v>374</v>
      </c>
      <c r="C518" s="1">
        <v>4020100</v>
      </c>
      <c r="D518" s="1" t="s">
        <v>375</v>
      </c>
    </row>
    <row r="519" spans="1:4">
      <c r="A519" s="1">
        <v>70506</v>
      </c>
      <c r="B519" s="3" t="s">
        <v>550</v>
      </c>
      <c r="C519" s="1">
        <v>4090300</v>
      </c>
      <c r="D519" s="1" t="s">
        <v>321</v>
      </c>
    </row>
    <row r="520" spans="1:4">
      <c r="A520" s="1">
        <v>70512</v>
      </c>
      <c r="B520" s="3" t="s">
        <v>551</v>
      </c>
      <c r="C520" s="1">
        <v>4300202</v>
      </c>
      <c r="D520" s="1" t="s">
        <v>228</v>
      </c>
    </row>
    <row r="521" spans="1:4">
      <c r="A521" s="1">
        <v>70519</v>
      </c>
      <c r="B521" s="3" t="s">
        <v>552</v>
      </c>
      <c r="C521" s="1">
        <v>5170100</v>
      </c>
      <c r="D521" s="1" t="s">
        <v>85</v>
      </c>
    </row>
    <row r="522" spans="1:4">
      <c r="A522" s="1">
        <v>70521</v>
      </c>
      <c r="B522" s="3" t="s">
        <v>553</v>
      </c>
      <c r="C522" s="1">
        <v>5190100</v>
      </c>
      <c r="D522" s="1" t="s">
        <v>146</v>
      </c>
    </row>
    <row r="523" spans="1:4">
      <c r="A523" s="1">
        <v>70528</v>
      </c>
      <c r="B523" s="3" t="s">
        <v>554</v>
      </c>
      <c r="C523" s="1">
        <v>4020100</v>
      </c>
      <c r="D523" s="1" t="s">
        <v>375</v>
      </c>
    </row>
    <row r="524" spans="1:4">
      <c r="A524" s="1">
        <v>70546</v>
      </c>
      <c r="B524" s="3" t="s">
        <v>555</v>
      </c>
      <c r="C524" s="1">
        <v>5220300</v>
      </c>
      <c r="D524" s="1" t="s">
        <v>58</v>
      </c>
    </row>
    <row r="525" spans="1:4">
      <c r="A525" s="1">
        <v>70547</v>
      </c>
      <c r="B525" s="3" t="s">
        <v>556</v>
      </c>
      <c r="C525" s="1">
        <v>5220300</v>
      </c>
      <c r="D525" s="1" t="s">
        <v>58</v>
      </c>
    </row>
    <row r="526" spans="1:4">
      <c r="A526" s="1">
        <v>70630</v>
      </c>
      <c r="B526" s="3" t="s">
        <v>557</v>
      </c>
      <c r="C526" s="1">
        <v>5090201</v>
      </c>
      <c r="D526" s="1" t="s">
        <v>137</v>
      </c>
    </row>
    <row r="527" spans="1:4">
      <c r="A527" s="1">
        <v>70631</v>
      </c>
      <c r="B527" s="3" t="s">
        <v>558</v>
      </c>
      <c r="C527" s="1">
        <v>5090201</v>
      </c>
      <c r="D527" s="1" t="s">
        <v>137</v>
      </c>
    </row>
    <row r="528" spans="1:4">
      <c r="A528" s="1">
        <v>70646</v>
      </c>
      <c r="B528" s="3" t="s">
        <v>559</v>
      </c>
      <c r="C528" s="1">
        <v>1010102</v>
      </c>
      <c r="D528" s="1" t="s">
        <v>304</v>
      </c>
    </row>
    <row r="529" spans="1:4">
      <c r="A529" s="1">
        <v>70675</v>
      </c>
      <c r="B529" s="3" t="s">
        <v>560</v>
      </c>
      <c r="C529" s="1">
        <v>4300202</v>
      </c>
      <c r="D529" s="1" t="s">
        <v>228</v>
      </c>
    </row>
    <row r="530" spans="1:4">
      <c r="A530" s="1">
        <v>70676</v>
      </c>
      <c r="B530" s="3" t="s">
        <v>561</v>
      </c>
      <c r="C530" s="1">
        <v>4300200</v>
      </c>
      <c r="D530" s="1" t="s">
        <v>174</v>
      </c>
    </row>
    <row r="531" spans="1:4">
      <c r="A531" s="1">
        <v>70677</v>
      </c>
      <c r="B531" s="3" t="s">
        <v>562</v>
      </c>
      <c r="C531" s="1">
        <v>5220300</v>
      </c>
      <c r="D531" s="1" t="s">
        <v>58</v>
      </c>
    </row>
    <row r="532" spans="1:4">
      <c r="A532" s="1">
        <v>70682</v>
      </c>
      <c r="B532" s="3" t="s">
        <v>563</v>
      </c>
      <c r="C532" s="1">
        <v>5110202</v>
      </c>
      <c r="D532" s="1" t="s">
        <v>94</v>
      </c>
    </row>
    <row r="533" spans="1:4">
      <c r="A533" s="1">
        <v>70685</v>
      </c>
      <c r="B533" s="3" t="s">
        <v>564</v>
      </c>
      <c r="C533" s="1">
        <v>5110202</v>
      </c>
      <c r="D533" s="1" t="s">
        <v>94</v>
      </c>
    </row>
    <row r="534" spans="1:4">
      <c r="A534" s="1">
        <v>70709</v>
      </c>
      <c r="B534" s="3" t="s">
        <v>565</v>
      </c>
      <c r="C534" s="1">
        <v>4300200</v>
      </c>
      <c r="D534" s="1" t="s">
        <v>174</v>
      </c>
    </row>
    <row r="535" spans="1:4">
      <c r="A535" s="1">
        <v>70748</v>
      </c>
      <c r="B535" s="3" t="s">
        <v>566</v>
      </c>
      <c r="C535" s="1">
        <v>1060105</v>
      </c>
      <c r="D535" s="1" t="s">
        <v>290</v>
      </c>
    </row>
    <row r="536" spans="1:4">
      <c r="A536" s="1">
        <v>70763</v>
      </c>
      <c r="B536" s="3" t="s">
        <v>567</v>
      </c>
      <c r="C536" s="1">
        <v>5220400</v>
      </c>
      <c r="D536" s="1" t="s">
        <v>212</v>
      </c>
    </row>
    <row r="537" spans="1:4">
      <c r="A537" s="1">
        <v>70765</v>
      </c>
      <c r="B537" s="3" t="s">
        <v>568</v>
      </c>
      <c r="C537" s="1">
        <v>5170100</v>
      </c>
      <c r="D537" s="1" t="s">
        <v>85</v>
      </c>
    </row>
    <row r="538" spans="1:4">
      <c r="A538" s="1">
        <v>70774</v>
      </c>
      <c r="B538" s="3" t="s">
        <v>569</v>
      </c>
      <c r="C538" s="1">
        <v>10809</v>
      </c>
      <c r="D538" s="1" t="s">
        <v>129</v>
      </c>
    </row>
    <row r="539" spans="1:4">
      <c r="A539" s="1">
        <v>70787</v>
      </c>
      <c r="B539" s="3" t="s">
        <v>570</v>
      </c>
      <c r="C539" s="1">
        <v>4090300</v>
      </c>
      <c r="D539" s="1" t="s">
        <v>321</v>
      </c>
    </row>
    <row r="540" spans="1:4">
      <c r="A540" s="1">
        <v>70792</v>
      </c>
      <c r="B540" s="3" t="s">
        <v>571</v>
      </c>
      <c r="C540" s="1">
        <v>4090300</v>
      </c>
      <c r="D540" s="1" t="s">
        <v>321</v>
      </c>
    </row>
    <row r="541" spans="1:4">
      <c r="A541" s="1">
        <v>70800</v>
      </c>
      <c r="B541" s="3" t="s">
        <v>572</v>
      </c>
      <c r="C541" s="1">
        <v>5090201</v>
      </c>
      <c r="D541" s="1" t="s">
        <v>137</v>
      </c>
    </row>
    <row r="542" spans="1:4">
      <c r="A542" s="1">
        <v>70970</v>
      </c>
      <c r="B542" s="3" t="s">
        <v>573</v>
      </c>
      <c r="C542" s="1">
        <v>5220400</v>
      </c>
      <c r="D542" s="1" t="s">
        <v>212</v>
      </c>
    </row>
    <row r="543" spans="1:4">
      <c r="A543" s="1">
        <v>70971</v>
      </c>
      <c r="B543" s="3" t="s">
        <v>574</v>
      </c>
      <c r="C543" s="1">
        <v>5220400</v>
      </c>
      <c r="D543" s="1" t="s">
        <v>212</v>
      </c>
    </row>
    <row r="544" spans="1:4">
      <c r="A544" s="1">
        <v>70984</v>
      </c>
      <c r="B544" s="3" t="s">
        <v>575</v>
      </c>
      <c r="C544" s="1">
        <v>4300200</v>
      </c>
      <c r="D544" s="1" t="s">
        <v>174</v>
      </c>
    </row>
    <row r="545" spans="1:4">
      <c r="A545" s="1">
        <v>70986</v>
      </c>
      <c r="B545" s="3" t="s">
        <v>576</v>
      </c>
      <c r="C545" s="1">
        <v>4300200</v>
      </c>
      <c r="D545" s="1" t="s">
        <v>174</v>
      </c>
    </row>
    <row r="546" spans="1:4">
      <c r="A546" s="1">
        <v>70988</v>
      </c>
      <c r="B546" s="3" t="s">
        <v>577</v>
      </c>
      <c r="C546" s="1">
        <v>4300202</v>
      </c>
      <c r="D546" s="1" t="s">
        <v>228</v>
      </c>
    </row>
    <row r="547" spans="1:4">
      <c r="A547" s="1">
        <v>70989</v>
      </c>
      <c r="B547" s="3" t="s">
        <v>578</v>
      </c>
      <c r="C547" s="1">
        <v>4300202</v>
      </c>
      <c r="D547" s="1" t="s">
        <v>228</v>
      </c>
    </row>
    <row r="548" spans="1:4">
      <c r="A548" s="1">
        <v>70997</v>
      </c>
      <c r="B548" s="3" t="s">
        <v>579</v>
      </c>
      <c r="C548" s="1">
        <v>4090300</v>
      </c>
      <c r="D548" s="1" t="s">
        <v>321</v>
      </c>
    </row>
    <row r="549" spans="1:4">
      <c r="A549" s="1">
        <v>71054</v>
      </c>
      <c r="B549" s="3" t="s">
        <v>580</v>
      </c>
      <c r="C549" s="1">
        <v>4250400</v>
      </c>
      <c r="D549" s="1" t="s">
        <v>298</v>
      </c>
    </row>
    <row r="550" spans="1:4">
      <c r="A550" s="1">
        <v>71055</v>
      </c>
      <c r="B550" s="3" t="s">
        <v>581</v>
      </c>
      <c r="C550" s="1">
        <v>4250400</v>
      </c>
      <c r="D550" s="1" t="s">
        <v>298</v>
      </c>
    </row>
    <row r="551" spans="1:4">
      <c r="A551" s="1">
        <v>71069</v>
      </c>
      <c r="B551" s="3" t="s">
        <v>582</v>
      </c>
      <c r="C551" s="1">
        <v>4100101</v>
      </c>
      <c r="D551" s="1" t="s">
        <v>216</v>
      </c>
    </row>
    <row r="552" spans="1:4">
      <c r="A552" s="1">
        <v>71079</v>
      </c>
      <c r="B552" s="3" t="s">
        <v>583</v>
      </c>
      <c r="C552" s="1">
        <v>4090300</v>
      </c>
      <c r="D552" s="1" t="s">
        <v>321</v>
      </c>
    </row>
    <row r="553" spans="1:4">
      <c r="A553" s="1">
        <v>71080</v>
      </c>
      <c r="B553" s="3" t="s">
        <v>584</v>
      </c>
      <c r="C553" s="1">
        <v>4090300</v>
      </c>
      <c r="D553" s="1" t="s">
        <v>321</v>
      </c>
    </row>
    <row r="554" spans="1:4">
      <c r="A554" s="1">
        <v>71085</v>
      </c>
      <c r="B554" s="3" t="s">
        <v>585</v>
      </c>
      <c r="C554" s="1">
        <v>1060105</v>
      </c>
      <c r="D554" s="1" t="s">
        <v>290</v>
      </c>
    </row>
    <row r="555" spans="1:4">
      <c r="A555" s="1">
        <v>71118</v>
      </c>
      <c r="B555" s="3" t="s">
        <v>445</v>
      </c>
      <c r="C555" s="1">
        <v>4020100</v>
      </c>
      <c r="D555" s="1" t="s">
        <v>375</v>
      </c>
    </row>
    <row r="556" spans="1:4">
      <c r="A556" s="1">
        <v>71157</v>
      </c>
      <c r="B556" s="3" t="s">
        <v>586</v>
      </c>
      <c r="C556" s="1">
        <v>4110100</v>
      </c>
      <c r="D556" s="1" t="s">
        <v>329</v>
      </c>
    </row>
    <row r="557" spans="1:4">
      <c r="A557" s="1">
        <v>71178</v>
      </c>
      <c r="B557" s="3" t="s">
        <v>587</v>
      </c>
      <c r="C557" s="1">
        <v>5090201</v>
      </c>
      <c r="D557" s="1" t="s">
        <v>137</v>
      </c>
    </row>
    <row r="558" spans="1:4">
      <c r="A558" s="1">
        <v>71181</v>
      </c>
      <c r="B558" s="3" t="s">
        <v>588</v>
      </c>
      <c r="C558" s="1">
        <v>5220400</v>
      </c>
      <c r="D558" s="1" t="s">
        <v>212</v>
      </c>
    </row>
    <row r="559" spans="1:4">
      <c r="A559" s="1">
        <v>71184</v>
      </c>
      <c r="B559" s="3" t="s">
        <v>554</v>
      </c>
      <c r="C559" s="1">
        <v>4020100</v>
      </c>
      <c r="D559" s="1" t="s">
        <v>375</v>
      </c>
    </row>
    <row r="560" spans="1:4">
      <c r="A560" s="1">
        <v>71203</v>
      </c>
      <c r="B560" s="3" t="s">
        <v>589</v>
      </c>
      <c r="C560" s="1">
        <v>5220300</v>
      </c>
      <c r="D560" s="1" t="s">
        <v>58</v>
      </c>
    </row>
    <row r="561" spans="1:4">
      <c r="A561" s="1">
        <v>71245</v>
      </c>
      <c r="B561" s="3" t="s">
        <v>590</v>
      </c>
      <c r="C561" s="1">
        <v>7000101</v>
      </c>
      <c r="D561" s="1" t="s">
        <v>242</v>
      </c>
    </row>
    <row r="562" spans="1:4">
      <c r="A562" s="1">
        <v>71249</v>
      </c>
      <c r="B562" s="3" t="s">
        <v>591</v>
      </c>
      <c r="C562" s="1">
        <v>4250400</v>
      </c>
      <c r="D562" s="1" t="s">
        <v>298</v>
      </c>
    </row>
    <row r="563" spans="1:4">
      <c r="A563" s="1">
        <v>71293</v>
      </c>
      <c r="B563" s="3" t="s">
        <v>592</v>
      </c>
      <c r="C563" s="1">
        <v>5090201</v>
      </c>
      <c r="D563" s="1" t="s">
        <v>137</v>
      </c>
    </row>
    <row r="564" spans="1:4">
      <c r="A564" s="1">
        <v>71294</v>
      </c>
      <c r="B564" s="3" t="s">
        <v>593</v>
      </c>
      <c r="C564" s="1">
        <v>5090201</v>
      </c>
      <c r="D564" s="1" t="s">
        <v>137</v>
      </c>
    </row>
    <row r="565" spans="1:4">
      <c r="A565" s="1">
        <v>71296</v>
      </c>
      <c r="B565" s="3" t="s">
        <v>594</v>
      </c>
      <c r="C565" s="1">
        <v>5090201</v>
      </c>
      <c r="D565" s="1" t="s">
        <v>137</v>
      </c>
    </row>
    <row r="566" spans="1:4">
      <c r="A566" s="1">
        <v>71312</v>
      </c>
      <c r="B566" s="3" t="s">
        <v>595</v>
      </c>
      <c r="C566" s="1">
        <v>5170100</v>
      </c>
      <c r="D566" s="1" t="s">
        <v>85</v>
      </c>
    </row>
    <row r="567" spans="1:4">
      <c r="A567" s="1">
        <v>71367</v>
      </c>
      <c r="B567" s="3" t="s">
        <v>596</v>
      </c>
      <c r="C567" s="1">
        <v>4300202</v>
      </c>
      <c r="D567" s="1" t="s">
        <v>228</v>
      </c>
    </row>
    <row r="568" spans="1:4">
      <c r="A568" s="1">
        <v>71369</v>
      </c>
      <c r="B568" s="3" t="s">
        <v>597</v>
      </c>
      <c r="C568" s="1">
        <v>4300202</v>
      </c>
      <c r="D568" s="1" t="s">
        <v>228</v>
      </c>
    </row>
    <row r="569" spans="1:4">
      <c r="A569" s="1">
        <v>71372</v>
      </c>
      <c r="B569" s="3" t="s">
        <v>598</v>
      </c>
      <c r="C569" s="1">
        <v>1060105</v>
      </c>
      <c r="D569" s="1" t="s">
        <v>290</v>
      </c>
    </row>
    <row r="570" spans="1:4">
      <c r="A570" s="1">
        <v>71417</v>
      </c>
      <c r="B570" s="3" t="s">
        <v>599</v>
      </c>
      <c r="C570" s="1">
        <v>4090300</v>
      </c>
      <c r="D570" s="1" t="s">
        <v>321</v>
      </c>
    </row>
    <row r="571" spans="1:4">
      <c r="A571" s="1">
        <v>71420</v>
      </c>
      <c r="B571" s="3" t="s">
        <v>600</v>
      </c>
      <c r="C571" s="1">
        <v>4300202</v>
      </c>
      <c r="D571" s="1" t="s">
        <v>228</v>
      </c>
    </row>
    <row r="572" spans="1:4">
      <c r="A572" s="1">
        <v>71476</v>
      </c>
      <c r="B572" s="3" t="s">
        <v>586</v>
      </c>
      <c r="C572" s="1">
        <v>4110100</v>
      </c>
      <c r="D572" s="1" t="s">
        <v>329</v>
      </c>
    </row>
    <row r="573" spans="1:4">
      <c r="A573" s="1">
        <v>71497</v>
      </c>
      <c r="B573" s="3" t="s">
        <v>601</v>
      </c>
      <c r="C573" s="1">
        <v>5190100</v>
      </c>
      <c r="D573" s="1" t="s">
        <v>146</v>
      </c>
    </row>
    <row r="574" spans="1:4">
      <c r="A574" s="1">
        <v>71500</v>
      </c>
      <c r="B574" s="3" t="s">
        <v>602</v>
      </c>
      <c r="C574" s="1">
        <v>5190100</v>
      </c>
      <c r="D574" s="1" t="s">
        <v>146</v>
      </c>
    </row>
    <row r="575" spans="1:4">
      <c r="A575" s="1">
        <v>71517</v>
      </c>
      <c r="B575" s="3" t="s">
        <v>603</v>
      </c>
      <c r="C575" s="1">
        <v>4300200</v>
      </c>
      <c r="D575" s="1" t="s">
        <v>174</v>
      </c>
    </row>
    <row r="576" spans="1:4">
      <c r="A576" s="1">
        <v>71532</v>
      </c>
      <c r="B576" s="3" t="s">
        <v>604</v>
      </c>
      <c r="C576" s="1">
        <v>5170100</v>
      </c>
      <c r="D576" s="1" t="s">
        <v>85</v>
      </c>
    </row>
    <row r="577" spans="1:4">
      <c r="A577" s="1">
        <v>71536</v>
      </c>
      <c r="B577" s="3" t="s">
        <v>605</v>
      </c>
      <c r="C577" s="1">
        <v>5170100</v>
      </c>
      <c r="D577" s="1" t="s">
        <v>85</v>
      </c>
    </row>
    <row r="578" spans="1:4">
      <c r="A578" s="1">
        <v>71537</v>
      </c>
      <c r="B578" s="3" t="s">
        <v>606</v>
      </c>
      <c r="C578" s="1">
        <v>5170100</v>
      </c>
      <c r="D578" s="1" t="s">
        <v>85</v>
      </c>
    </row>
    <row r="579" spans="1:4">
      <c r="A579" s="1">
        <v>71548</v>
      </c>
      <c r="B579" s="3" t="s">
        <v>607</v>
      </c>
      <c r="C579" s="1">
        <v>1010102</v>
      </c>
      <c r="D579" s="1" t="s">
        <v>304</v>
      </c>
    </row>
    <row r="580" spans="1:4">
      <c r="A580" s="1">
        <v>71559</v>
      </c>
      <c r="B580" s="3" t="s">
        <v>608</v>
      </c>
      <c r="C580" s="1">
        <v>1010102</v>
      </c>
      <c r="D580" s="1" t="s">
        <v>304</v>
      </c>
    </row>
    <row r="581" spans="1:4">
      <c r="A581" s="1">
        <v>71560</v>
      </c>
      <c r="B581" s="3" t="s">
        <v>609</v>
      </c>
      <c r="C581" s="1">
        <v>1010102</v>
      </c>
      <c r="D581" s="1" t="s">
        <v>304</v>
      </c>
    </row>
    <row r="582" spans="1:4">
      <c r="A582" s="1">
        <v>71569</v>
      </c>
      <c r="B582" s="3" t="s">
        <v>610</v>
      </c>
      <c r="C582" s="1">
        <v>4090300</v>
      </c>
      <c r="D582" s="1" t="s">
        <v>321</v>
      </c>
    </row>
    <row r="583" spans="1:4">
      <c r="A583" s="1">
        <v>71588</v>
      </c>
      <c r="B583" s="3" t="s">
        <v>611</v>
      </c>
      <c r="C583" s="1">
        <v>5190100</v>
      </c>
      <c r="D583" s="1" t="s">
        <v>146</v>
      </c>
    </row>
    <row r="584" spans="1:4">
      <c r="A584" s="1">
        <v>71612</v>
      </c>
      <c r="B584" s="3" t="s">
        <v>612</v>
      </c>
      <c r="C584" s="1">
        <v>4100101</v>
      </c>
      <c r="D584" s="1" t="s">
        <v>216</v>
      </c>
    </row>
    <row r="585" spans="1:4">
      <c r="A585" s="1">
        <v>71621</v>
      </c>
      <c r="B585" s="3" t="s">
        <v>613</v>
      </c>
      <c r="C585" s="1">
        <v>10809</v>
      </c>
      <c r="D585" s="1" t="s">
        <v>129</v>
      </c>
    </row>
    <row r="586" spans="1:4">
      <c r="A586" s="1">
        <v>71622</v>
      </c>
      <c r="B586" s="3" t="s">
        <v>614</v>
      </c>
      <c r="C586" s="1">
        <v>40202</v>
      </c>
      <c r="D586" s="1" t="s">
        <v>53</v>
      </c>
    </row>
    <row r="587" spans="1:4">
      <c r="A587" s="1">
        <v>71623</v>
      </c>
      <c r="B587" s="3" t="s">
        <v>615</v>
      </c>
      <c r="C587" s="1">
        <v>40202</v>
      </c>
      <c r="D587" s="1" t="s">
        <v>53</v>
      </c>
    </row>
    <row r="588" spans="1:4">
      <c r="A588" s="1">
        <v>71625</v>
      </c>
      <c r="B588" s="3" t="s">
        <v>616</v>
      </c>
      <c r="C588" s="1">
        <v>40202</v>
      </c>
      <c r="D588" s="1" t="s">
        <v>53</v>
      </c>
    </row>
    <row r="589" spans="1:4">
      <c r="A589" s="1">
        <v>71626</v>
      </c>
      <c r="B589" s="3" t="s">
        <v>617</v>
      </c>
      <c r="C589" s="1">
        <v>40202</v>
      </c>
      <c r="D589" s="1" t="s">
        <v>53</v>
      </c>
    </row>
    <row r="590" spans="1:4">
      <c r="A590" s="1">
        <v>71629</v>
      </c>
      <c r="B590" s="3" t="s">
        <v>618</v>
      </c>
      <c r="C590" s="1">
        <v>40202</v>
      </c>
      <c r="D590" s="1" t="s">
        <v>53</v>
      </c>
    </row>
    <row r="591" spans="1:4">
      <c r="A591" s="1">
        <v>71630</v>
      </c>
      <c r="B591" s="3" t="s">
        <v>619</v>
      </c>
      <c r="C591" s="1">
        <v>40202</v>
      </c>
      <c r="D591" s="1" t="s">
        <v>53</v>
      </c>
    </row>
    <row r="592" spans="1:4">
      <c r="A592" s="1">
        <v>71631</v>
      </c>
      <c r="B592" s="3" t="s">
        <v>620</v>
      </c>
      <c r="C592" s="1">
        <v>40202</v>
      </c>
      <c r="D592" s="1" t="s">
        <v>53</v>
      </c>
    </row>
    <row r="593" spans="1:4">
      <c r="A593" s="1">
        <v>71632</v>
      </c>
      <c r="B593" s="3" t="s">
        <v>621</v>
      </c>
      <c r="C593" s="1">
        <v>40202</v>
      </c>
      <c r="D593" s="1" t="s">
        <v>53</v>
      </c>
    </row>
    <row r="594" spans="1:4">
      <c r="A594" s="1">
        <v>71633</v>
      </c>
      <c r="B594" s="3" t="s">
        <v>622</v>
      </c>
      <c r="C594" s="1">
        <v>40202</v>
      </c>
      <c r="D594" s="1" t="s">
        <v>53</v>
      </c>
    </row>
    <row r="595" spans="1:4">
      <c r="A595" s="1">
        <v>71635</v>
      </c>
      <c r="B595" s="3" t="s">
        <v>623</v>
      </c>
      <c r="C595" s="1">
        <v>5090201</v>
      </c>
      <c r="D595" s="1" t="s">
        <v>137</v>
      </c>
    </row>
    <row r="596" spans="1:4">
      <c r="A596" s="1">
        <v>71644</v>
      </c>
      <c r="B596" s="3" t="s">
        <v>624</v>
      </c>
      <c r="C596" s="1">
        <v>5090101</v>
      </c>
      <c r="D596" s="1" t="s">
        <v>117</v>
      </c>
    </row>
    <row r="597" spans="1:4">
      <c r="A597" s="1">
        <v>71645</v>
      </c>
      <c r="B597" s="3" t="s">
        <v>625</v>
      </c>
      <c r="C597" s="1">
        <v>5090101</v>
      </c>
      <c r="D597" s="1" t="s">
        <v>117</v>
      </c>
    </row>
    <row r="598" spans="1:4">
      <c r="A598" s="1">
        <v>71648</v>
      </c>
      <c r="B598" s="3" t="s">
        <v>626</v>
      </c>
      <c r="C598" s="1">
        <v>5090101</v>
      </c>
      <c r="D598" s="1" t="s">
        <v>117</v>
      </c>
    </row>
    <row r="599" spans="1:4">
      <c r="A599" s="1">
        <v>71649</v>
      </c>
      <c r="B599" s="3" t="s">
        <v>627</v>
      </c>
      <c r="C599" s="1">
        <v>5090101</v>
      </c>
      <c r="D599" s="1" t="s">
        <v>117</v>
      </c>
    </row>
    <row r="600" spans="1:4">
      <c r="A600" s="1">
        <v>71651</v>
      </c>
      <c r="B600" s="3" t="s">
        <v>628</v>
      </c>
      <c r="C600" s="1">
        <v>5090201</v>
      </c>
      <c r="D600" s="1" t="s">
        <v>137</v>
      </c>
    </row>
    <row r="601" spans="1:4">
      <c r="A601" s="1">
        <v>71726</v>
      </c>
      <c r="B601" s="3" t="s">
        <v>629</v>
      </c>
      <c r="C601" s="1">
        <v>4110100</v>
      </c>
      <c r="D601" s="1" t="s">
        <v>329</v>
      </c>
    </row>
    <row r="602" spans="1:4">
      <c r="A602" s="1">
        <v>71763</v>
      </c>
      <c r="B602" s="3" t="s">
        <v>630</v>
      </c>
      <c r="C602" s="1">
        <v>4300200</v>
      </c>
      <c r="D602" s="1" t="s">
        <v>174</v>
      </c>
    </row>
    <row r="603" spans="1:4">
      <c r="A603" s="1">
        <v>71764</v>
      </c>
      <c r="B603" s="3" t="s">
        <v>631</v>
      </c>
      <c r="C603" s="1">
        <v>4300202</v>
      </c>
      <c r="D603" s="1" t="s">
        <v>228</v>
      </c>
    </row>
    <row r="604" spans="1:4">
      <c r="A604" s="1">
        <v>71785</v>
      </c>
      <c r="B604" s="3" t="s">
        <v>632</v>
      </c>
      <c r="C604" s="1">
        <v>4300200</v>
      </c>
      <c r="D604" s="1" t="s">
        <v>174</v>
      </c>
    </row>
    <row r="605" spans="1:4">
      <c r="A605" s="1">
        <v>71786</v>
      </c>
      <c r="B605" s="3" t="s">
        <v>633</v>
      </c>
      <c r="C605" s="1">
        <v>4300200</v>
      </c>
      <c r="D605" s="1" t="s">
        <v>174</v>
      </c>
    </row>
    <row r="606" spans="1:4">
      <c r="A606" s="1">
        <v>71787</v>
      </c>
      <c r="B606" s="3" t="s">
        <v>634</v>
      </c>
      <c r="C606" s="1">
        <v>4090300</v>
      </c>
      <c r="D606" s="1" t="s">
        <v>321</v>
      </c>
    </row>
    <row r="607" spans="1:4">
      <c r="A607" s="1">
        <v>71809</v>
      </c>
      <c r="B607" s="3" t="s">
        <v>635</v>
      </c>
      <c r="C607" s="1">
        <v>40106</v>
      </c>
      <c r="D607" s="1" t="s">
        <v>346</v>
      </c>
    </row>
    <row r="608" spans="1:4">
      <c r="A608" s="1">
        <v>71811</v>
      </c>
      <c r="B608" s="3" t="s">
        <v>636</v>
      </c>
      <c r="C608" s="1">
        <v>40106</v>
      </c>
      <c r="D608" s="1" t="s">
        <v>346</v>
      </c>
    </row>
    <row r="609" spans="1:4">
      <c r="A609" s="1">
        <v>71825</v>
      </c>
      <c r="B609" s="3" t="s">
        <v>637</v>
      </c>
      <c r="C609" s="1">
        <v>4250400</v>
      </c>
      <c r="D609" s="1" t="s">
        <v>298</v>
      </c>
    </row>
    <row r="610" spans="1:4">
      <c r="A610" s="1">
        <v>71826</v>
      </c>
      <c r="B610" s="3" t="s">
        <v>637</v>
      </c>
      <c r="C610" s="1">
        <v>4250400</v>
      </c>
      <c r="D610" s="1" t="s">
        <v>298</v>
      </c>
    </row>
    <row r="611" spans="1:4">
      <c r="A611" s="1">
        <v>71895</v>
      </c>
      <c r="B611" s="3" t="s">
        <v>638</v>
      </c>
      <c r="C611" s="1">
        <v>4100301</v>
      </c>
      <c r="D611" s="1" t="s">
        <v>318</v>
      </c>
    </row>
    <row r="612" spans="1:4">
      <c r="A612" s="1">
        <v>71897</v>
      </c>
      <c r="B612" s="3" t="s">
        <v>639</v>
      </c>
      <c r="C612" s="1">
        <v>4100301</v>
      </c>
      <c r="D612" s="1" t="s">
        <v>318</v>
      </c>
    </row>
    <row r="613" spans="1:4">
      <c r="A613" s="1">
        <v>71899</v>
      </c>
      <c r="B613" s="3" t="s">
        <v>640</v>
      </c>
      <c r="C613" s="1">
        <v>10809</v>
      </c>
      <c r="D613" s="1" t="s">
        <v>129</v>
      </c>
    </row>
    <row r="614" spans="1:4">
      <c r="A614" s="1">
        <v>71910</v>
      </c>
      <c r="B614" s="3" t="s">
        <v>641</v>
      </c>
      <c r="C614" s="1">
        <v>4100301</v>
      </c>
      <c r="D614" s="1" t="s">
        <v>318</v>
      </c>
    </row>
    <row r="615" spans="1:4">
      <c r="A615" s="1">
        <v>71917</v>
      </c>
      <c r="B615" s="3" t="s">
        <v>642</v>
      </c>
      <c r="C615" s="1">
        <v>1060105</v>
      </c>
      <c r="D615" s="1" t="s">
        <v>290</v>
      </c>
    </row>
    <row r="616" spans="1:4">
      <c r="A616" s="1">
        <v>71926</v>
      </c>
      <c r="B616" s="3" t="s">
        <v>643</v>
      </c>
      <c r="C616" s="1">
        <v>5170100</v>
      </c>
      <c r="D616" s="1" t="s">
        <v>85</v>
      </c>
    </row>
    <row r="617" spans="1:4">
      <c r="A617" s="1">
        <v>71927</v>
      </c>
      <c r="B617" s="3" t="s">
        <v>644</v>
      </c>
      <c r="C617" s="1">
        <v>5170100</v>
      </c>
      <c r="D617" s="1" t="s">
        <v>85</v>
      </c>
    </row>
    <row r="618" spans="1:4">
      <c r="A618" s="1">
        <v>71935</v>
      </c>
      <c r="B618" s="3" t="s">
        <v>645</v>
      </c>
      <c r="C618" s="1">
        <v>5170100</v>
      </c>
      <c r="D618" s="1" t="s">
        <v>85</v>
      </c>
    </row>
    <row r="619" spans="1:4">
      <c r="A619" s="1">
        <v>71952</v>
      </c>
      <c r="B619" s="3" t="s">
        <v>646</v>
      </c>
      <c r="C619" s="1">
        <v>4300202</v>
      </c>
      <c r="D619" s="1" t="s">
        <v>228</v>
      </c>
    </row>
    <row r="620" spans="1:4">
      <c r="A620" s="1">
        <v>71956</v>
      </c>
      <c r="B620" s="3" t="s">
        <v>647</v>
      </c>
      <c r="C620" s="1">
        <v>4090300</v>
      </c>
      <c r="D620" s="1" t="s">
        <v>321</v>
      </c>
    </row>
    <row r="621" spans="1:4">
      <c r="A621" s="1">
        <v>71957</v>
      </c>
      <c r="B621" s="3" t="s">
        <v>648</v>
      </c>
      <c r="C621" s="1">
        <v>4090300</v>
      </c>
      <c r="D621" s="1" t="s">
        <v>321</v>
      </c>
    </row>
    <row r="622" spans="1:4">
      <c r="A622" s="1">
        <v>71967</v>
      </c>
      <c r="B622" s="3" t="s">
        <v>649</v>
      </c>
      <c r="C622" s="1">
        <v>5190100</v>
      </c>
      <c r="D622" s="1" t="s">
        <v>146</v>
      </c>
    </row>
    <row r="623" spans="1:4">
      <c r="A623" s="1">
        <v>72008</v>
      </c>
      <c r="B623" s="3" t="s">
        <v>650</v>
      </c>
      <c r="C623" s="1">
        <v>4090300</v>
      </c>
      <c r="D623" s="1" t="s">
        <v>321</v>
      </c>
    </row>
    <row r="624" spans="1:4">
      <c r="A624" s="1">
        <v>72010</v>
      </c>
      <c r="B624" s="3" t="s">
        <v>651</v>
      </c>
      <c r="C624" s="1">
        <v>4090300</v>
      </c>
      <c r="D624" s="1" t="s">
        <v>321</v>
      </c>
    </row>
    <row r="625" spans="1:4">
      <c r="A625" s="1">
        <v>72022</v>
      </c>
      <c r="B625" s="3" t="s">
        <v>652</v>
      </c>
      <c r="C625" s="1">
        <v>4300202</v>
      </c>
      <c r="D625" s="1" t="s">
        <v>228</v>
      </c>
    </row>
    <row r="626" spans="1:4">
      <c r="A626" s="1">
        <v>72023</v>
      </c>
      <c r="B626" s="3" t="s">
        <v>653</v>
      </c>
      <c r="C626" s="1">
        <v>4300202</v>
      </c>
      <c r="D626" s="1" t="s">
        <v>228</v>
      </c>
    </row>
    <row r="627" spans="1:4">
      <c r="A627" s="1">
        <v>72048</v>
      </c>
      <c r="B627" s="3" t="s">
        <v>654</v>
      </c>
      <c r="C627" s="1">
        <v>5090201</v>
      </c>
      <c r="D627" s="1" t="s">
        <v>137</v>
      </c>
    </row>
    <row r="628" spans="1:4">
      <c r="A628" s="1">
        <v>72049</v>
      </c>
      <c r="B628" s="3" t="s">
        <v>655</v>
      </c>
      <c r="C628" s="1">
        <v>5090201</v>
      </c>
      <c r="D628" s="1" t="s">
        <v>137</v>
      </c>
    </row>
    <row r="629" spans="1:4">
      <c r="A629" s="1">
        <v>72094</v>
      </c>
      <c r="B629" s="3" t="s">
        <v>656</v>
      </c>
      <c r="C629" s="1">
        <v>5220300</v>
      </c>
      <c r="D629" s="1" t="s">
        <v>58</v>
      </c>
    </row>
    <row r="630" spans="1:4">
      <c r="A630" s="1">
        <v>72097</v>
      </c>
      <c r="B630" s="3" t="s">
        <v>657</v>
      </c>
      <c r="C630" s="1">
        <v>5220400</v>
      </c>
      <c r="D630" s="1" t="s">
        <v>212</v>
      </c>
    </row>
    <row r="631" spans="1:4">
      <c r="A631" s="1">
        <v>72099</v>
      </c>
      <c r="B631" s="3" t="s">
        <v>658</v>
      </c>
      <c r="C631" s="1">
        <v>5220400</v>
      </c>
      <c r="D631" s="1" t="s">
        <v>212</v>
      </c>
    </row>
    <row r="632" spans="1:4">
      <c r="A632" s="1">
        <v>72109</v>
      </c>
      <c r="B632" s="3" t="s">
        <v>659</v>
      </c>
      <c r="C632" s="1">
        <v>1060105</v>
      </c>
      <c r="D632" s="1" t="s">
        <v>290</v>
      </c>
    </row>
    <row r="633" spans="1:4">
      <c r="A633" s="1">
        <v>72169</v>
      </c>
      <c r="B633" s="3" t="s">
        <v>660</v>
      </c>
      <c r="C633" s="1">
        <v>5100201</v>
      </c>
      <c r="D633" s="1" t="s">
        <v>70</v>
      </c>
    </row>
    <row r="634" spans="1:4">
      <c r="A634" s="1">
        <v>72178</v>
      </c>
      <c r="B634" s="3" t="s">
        <v>661</v>
      </c>
      <c r="C634" s="1">
        <v>5100200</v>
      </c>
      <c r="D634" s="1" t="s">
        <v>60</v>
      </c>
    </row>
    <row r="635" spans="1:4">
      <c r="A635" s="1">
        <v>72188</v>
      </c>
      <c r="B635" s="3" t="s">
        <v>662</v>
      </c>
      <c r="C635" s="1">
        <v>4300202</v>
      </c>
      <c r="D635" s="1" t="s">
        <v>228</v>
      </c>
    </row>
    <row r="636" spans="1:4">
      <c r="A636" s="1">
        <v>72189</v>
      </c>
      <c r="B636" s="3" t="s">
        <v>663</v>
      </c>
      <c r="C636" s="1">
        <v>4300202</v>
      </c>
      <c r="D636" s="1" t="s">
        <v>228</v>
      </c>
    </row>
    <row r="637" spans="1:4">
      <c r="A637" s="1">
        <v>72217</v>
      </c>
      <c r="B637" s="3" t="s">
        <v>664</v>
      </c>
      <c r="C637" s="1">
        <v>4110100</v>
      </c>
      <c r="D637" s="1" t="s">
        <v>329</v>
      </c>
    </row>
    <row r="638" spans="1:4">
      <c r="A638" s="1">
        <v>72218</v>
      </c>
      <c r="B638" s="3" t="s">
        <v>664</v>
      </c>
      <c r="C638" s="1">
        <v>4110100</v>
      </c>
      <c r="D638" s="1" t="s">
        <v>329</v>
      </c>
    </row>
    <row r="639" spans="1:4">
      <c r="A639" s="1">
        <v>72219</v>
      </c>
      <c r="B639" s="3" t="s">
        <v>665</v>
      </c>
      <c r="C639" s="1">
        <v>4110100</v>
      </c>
      <c r="D639" s="1" t="s">
        <v>329</v>
      </c>
    </row>
    <row r="640" spans="1:4">
      <c r="A640" s="1">
        <v>72254</v>
      </c>
      <c r="B640" s="3" t="s">
        <v>666</v>
      </c>
      <c r="C640" s="1">
        <v>5220300</v>
      </c>
      <c r="D640" s="1" t="s">
        <v>58</v>
      </c>
    </row>
    <row r="641" spans="1:4">
      <c r="A641" s="1">
        <v>72265</v>
      </c>
      <c r="B641" s="3" t="s">
        <v>667</v>
      </c>
      <c r="C641" s="1">
        <v>5220400</v>
      </c>
      <c r="D641" s="1" t="s">
        <v>212</v>
      </c>
    </row>
    <row r="642" spans="1:4">
      <c r="A642" s="1">
        <v>72266</v>
      </c>
      <c r="B642" s="3" t="s">
        <v>668</v>
      </c>
      <c r="C642" s="1">
        <v>5220400</v>
      </c>
      <c r="D642" s="1" t="s">
        <v>212</v>
      </c>
    </row>
    <row r="643" spans="1:4">
      <c r="A643" s="1">
        <v>72270</v>
      </c>
      <c r="B643" s="3" t="s">
        <v>669</v>
      </c>
      <c r="C643" s="1">
        <v>5220400</v>
      </c>
      <c r="D643" s="1" t="s">
        <v>212</v>
      </c>
    </row>
    <row r="644" spans="1:4">
      <c r="A644" s="1">
        <v>72290</v>
      </c>
      <c r="B644" s="3" t="s">
        <v>670</v>
      </c>
      <c r="C644" s="1">
        <v>40202</v>
      </c>
      <c r="D644" s="1" t="s">
        <v>53</v>
      </c>
    </row>
    <row r="645" spans="1:4">
      <c r="A645" s="1">
        <v>72291</v>
      </c>
      <c r="B645" s="3" t="s">
        <v>671</v>
      </c>
      <c r="C645" s="1">
        <v>40202</v>
      </c>
      <c r="D645" s="1" t="s">
        <v>53</v>
      </c>
    </row>
    <row r="646" spans="1:4">
      <c r="A646" s="1">
        <v>72315</v>
      </c>
      <c r="B646" s="3" t="s">
        <v>672</v>
      </c>
      <c r="C646" s="1">
        <v>4100301</v>
      </c>
      <c r="D646" s="1" t="s">
        <v>318</v>
      </c>
    </row>
    <row r="647" spans="1:4">
      <c r="A647" s="1">
        <v>72319</v>
      </c>
      <c r="B647" s="3" t="s">
        <v>374</v>
      </c>
      <c r="C647" s="1">
        <v>4020100</v>
      </c>
      <c r="D647" s="1" t="s">
        <v>375</v>
      </c>
    </row>
    <row r="648" spans="1:4">
      <c r="A648" s="1">
        <v>72320</v>
      </c>
      <c r="B648" s="3" t="s">
        <v>374</v>
      </c>
      <c r="C648" s="1">
        <v>4020100</v>
      </c>
      <c r="D648" s="1" t="s">
        <v>375</v>
      </c>
    </row>
    <row r="649" spans="1:4">
      <c r="A649" s="1">
        <v>72383</v>
      </c>
      <c r="B649" s="3" t="s">
        <v>673</v>
      </c>
      <c r="C649" s="1">
        <v>5220400</v>
      </c>
      <c r="D649" s="1" t="s">
        <v>212</v>
      </c>
    </row>
    <row r="650" spans="1:4">
      <c r="A650" s="1">
        <v>72386</v>
      </c>
      <c r="B650" s="3" t="s">
        <v>674</v>
      </c>
      <c r="C650" s="1">
        <v>5220300</v>
      </c>
      <c r="D650" s="1" t="s">
        <v>58</v>
      </c>
    </row>
    <row r="651" spans="1:4">
      <c r="A651" s="1">
        <v>72409</v>
      </c>
      <c r="B651" s="3" t="s">
        <v>675</v>
      </c>
      <c r="C651" s="1">
        <v>4300202</v>
      </c>
      <c r="D651" s="1" t="s">
        <v>228</v>
      </c>
    </row>
    <row r="652" spans="1:4">
      <c r="A652" s="1">
        <v>72411</v>
      </c>
      <c r="B652" s="3" t="s">
        <v>586</v>
      </c>
      <c r="C652" s="1">
        <v>4110100</v>
      </c>
      <c r="D652" s="1" t="s">
        <v>329</v>
      </c>
    </row>
    <row r="653" spans="1:4">
      <c r="A653" s="1">
        <v>72447</v>
      </c>
      <c r="B653" s="3" t="s">
        <v>676</v>
      </c>
      <c r="C653" s="1">
        <v>5090201</v>
      </c>
      <c r="D653" s="1" t="s">
        <v>137</v>
      </c>
    </row>
    <row r="654" spans="1:4">
      <c r="A654" s="1">
        <v>72461</v>
      </c>
      <c r="B654" s="3" t="s">
        <v>677</v>
      </c>
      <c r="C654" s="1">
        <v>4100101</v>
      </c>
      <c r="D654" s="1" t="s">
        <v>216</v>
      </c>
    </row>
    <row r="655" spans="1:4">
      <c r="A655" s="1">
        <v>72462</v>
      </c>
      <c r="B655" s="3" t="s">
        <v>678</v>
      </c>
      <c r="C655" s="1">
        <v>4100101</v>
      </c>
      <c r="D655" s="1" t="s">
        <v>216</v>
      </c>
    </row>
    <row r="656" spans="1:4">
      <c r="A656" s="1">
        <v>72463</v>
      </c>
      <c r="B656" s="3" t="s">
        <v>679</v>
      </c>
      <c r="C656" s="1">
        <v>4100101</v>
      </c>
      <c r="D656" s="1" t="s">
        <v>216</v>
      </c>
    </row>
    <row r="657" spans="1:4">
      <c r="A657" s="1">
        <v>72464</v>
      </c>
      <c r="B657" s="3" t="s">
        <v>680</v>
      </c>
      <c r="C657" s="1">
        <v>4100101</v>
      </c>
      <c r="D657" s="1" t="s">
        <v>216</v>
      </c>
    </row>
    <row r="658" spans="1:4">
      <c r="A658" s="1">
        <v>72465</v>
      </c>
      <c r="B658" s="3" t="s">
        <v>681</v>
      </c>
      <c r="C658" s="1">
        <v>4100101</v>
      </c>
      <c r="D658" s="1" t="s">
        <v>216</v>
      </c>
    </row>
    <row r="659" spans="1:4">
      <c r="A659" s="1">
        <v>72466</v>
      </c>
      <c r="B659" s="3" t="s">
        <v>682</v>
      </c>
      <c r="C659" s="1">
        <v>4100101</v>
      </c>
      <c r="D659" s="1" t="s">
        <v>216</v>
      </c>
    </row>
    <row r="660" spans="1:4">
      <c r="A660" s="1">
        <v>72499</v>
      </c>
      <c r="B660" s="3" t="s">
        <v>683</v>
      </c>
      <c r="C660" s="1">
        <v>1060105</v>
      </c>
      <c r="D660" s="1" t="s">
        <v>290</v>
      </c>
    </row>
    <row r="661" spans="1:4">
      <c r="A661" s="1">
        <v>72510</v>
      </c>
      <c r="B661" s="3" t="s">
        <v>684</v>
      </c>
      <c r="C661" s="1">
        <v>5190100</v>
      </c>
      <c r="D661" s="1" t="s">
        <v>146</v>
      </c>
    </row>
    <row r="662" spans="1:4">
      <c r="A662" s="1">
        <v>72617</v>
      </c>
      <c r="B662" s="3" t="s">
        <v>685</v>
      </c>
      <c r="C662" s="1">
        <v>5170100</v>
      </c>
      <c r="D662" s="1" t="s">
        <v>85</v>
      </c>
    </row>
    <row r="663" spans="1:4">
      <c r="A663" s="1">
        <v>72646</v>
      </c>
      <c r="B663" s="3" t="s">
        <v>686</v>
      </c>
      <c r="C663" s="1">
        <v>5090101</v>
      </c>
      <c r="D663" s="1" t="s">
        <v>117</v>
      </c>
    </row>
    <row r="664" spans="1:4">
      <c r="A664" s="1">
        <v>72647</v>
      </c>
      <c r="B664" s="3" t="s">
        <v>687</v>
      </c>
      <c r="C664" s="1">
        <v>5090101</v>
      </c>
      <c r="D664" s="1" t="s">
        <v>117</v>
      </c>
    </row>
    <row r="665" spans="1:4">
      <c r="A665" s="1">
        <v>72679</v>
      </c>
      <c r="B665" s="3" t="s">
        <v>688</v>
      </c>
      <c r="C665" s="1">
        <v>4110100</v>
      </c>
      <c r="D665" s="1" t="s">
        <v>329</v>
      </c>
    </row>
    <row r="666" spans="1:4">
      <c r="A666" s="1">
        <v>72695</v>
      </c>
      <c r="B666" s="3" t="s">
        <v>688</v>
      </c>
      <c r="C666" s="1">
        <v>4110100</v>
      </c>
      <c r="D666" s="1" t="s">
        <v>329</v>
      </c>
    </row>
    <row r="667" spans="1:4">
      <c r="A667" s="1">
        <v>72723</v>
      </c>
      <c r="B667" s="3" t="s">
        <v>689</v>
      </c>
      <c r="C667" s="1">
        <v>4110100</v>
      </c>
      <c r="D667" s="1" t="s">
        <v>329</v>
      </c>
    </row>
    <row r="668" spans="1:4">
      <c r="A668" s="1">
        <v>72734</v>
      </c>
      <c r="B668" s="3" t="s">
        <v>690</v>
      </c>
      <c r="C668" s="1">
        <v>5100200</v>
      </c>
      <c r="D668" s="1" t="s">
        <v>60</v>
      </c>
    </row>
    <row r="669" spans="1:4">
      <c r="A669" s="1">
        <v>72746</v>
      </c>
      <c r="B669" s="3" t="s">
        <v>691</v>
      </c>
      <c r="C669" s="1">
        <v>5220400</v>
      </c>
      <c r="D669" s="1" t="s">
        <v>212</v>
      </c>
    </row>
    <row r="670" spans="1:4">
      <c r="A670" s="1">
        <v>72747</v>
      </c>
      <c r="B670" s="3" t="s">
        <v>692</v>
      </c>
      <c r="C670" s="1">
        <v>5220400</v>
      </c>
      <c r="D670" s="1" t="s">
        <v>212</v>
      </c>
    </row>
    <row r="671" spans="1:4">
      <c r="A671" s="1">
        <v>72748</v>
      </c>
      <c r="B671" s="3" t="s">
        <v>693</v>
      </c>
      <c r="C671" s="1">
        <v>5220400</v>
      </c>
      <c r="D671" s="1" t="s">
        <v>212</v>
      </c>
    </row>
    <row r="672" spans="1:4">
      <c r="A672" s="1">
        <v>72750</v>
      </c>
      <c r="B672" s="3" t="s">
        <v>694</v>
      </c>
      <c r="C672" s="1">
        <v>5220400</v>
      </c>
      <c r="D672" s="1" t="s">
        <v>212</v>
      </c>
    </row>
    <row r="673" spans="1:4">
      <c r="A673" s="1">
        <v>72751</v>
      </c>
      <c r="B673" s="3" t="s">
        <v>695</v>
      </c>
      <c r="C673" s="1">
        <v>5220300</v>
      </c>
      <c r="D673" s="1" t="s">
        <v>58</v>
      </c>
    </row>
    <row r="674" spans="1:4">
      <c r="A674" s="1">
        <v>72752</v>
      </c>
      <c r="B674" s="3" t="s">
        <v>696</v>
      </c>
      <c r="C674" s="1">
        <v>5220400</v>
      </c>
      <c r="D674" s="1" t="s">
        <v>212</v>
      </c>
    </row>
    <row r="675" spans="1:4">
      <c r="A675" s="1">
        <v>72760</v>
      </c>
      <c r="B675" s="3" t="s">
        <v>697</v>
      </c>
      <c r="C675" s="1">
        <v>5170100</v>
      </c>
      <c r="D675" s="1" t="s">
        <v>85</v>
      </c>
    </row>
    <row r="676" spans="1:4">
      <c r="A676" s="1">
        <v>72901</v>
      </c>
      <c r="B676" s="3" t="s">
        <v>698</v>
      </c>
      <c r="C676" s="1">
        <v>5090201</v>
      </c>
      <c r="D676" s="1" t="s">
        <v>137</v>
      </c>
    </row>
    <row r="677" spans="1:4">
      <c r="A677" s="1">
        <v>72934</v>
      </c>
      <c r="B677" s="3" t="s">
        <v>699</v>
      </c>
      <c r="C677" s="1">
        <v>4100301</v>
      </c>
      <c r="D677" s="1" t="s">
        <v>318</v>
      </c>
    </row>
    <row r="678" spans="1:4">
      <c r="A678" s="1">
        <v>73020</v>
      </c>
      <c r="B678" s="3" t="s">
        <v>700</v>
      </c>
      <c r="C678" s="1">
        <v>4100301</v>
      </c>
      <c r="D678" s="1" t="s">
        <v>318</v>
      </c>
    </row>
    <row r="679" spans="1:4">
      <c r="A679" s="1">
        <v>73045</v>
      </c>
      <c r="B679" s="3" t="s">
        <v>664</v>
      </c>
      <c r="C679" s="1">
        <v>4110100</v>
      </c>
      <c r="D679" s="1" t="s">
        <v>329</v>
      </c>
    </row>
    <row r="680" spans="1:4">
      <c r="A680" s="1">
        <v>73090</v>
      </c>
      <c r="B680" s="3" t="s">
        <v>701</v>
      </c>
      <c r="C680" s="1">
        <v>4020100</v>
      </c>
      <c r="D680" s="1" t="s">
        <v>375</v>
      </c>
    </row>
    <row r="681" spans="1:4">
      <c r="A681" s="1">
        <v>73092</v>
      </c>
      <c r="B681" s="3" t="s">
        <v>702</v>
      </c>
      <c r="C681" s="1">
        <v>4100301</v>
      </c>
      <c r="D681" s="1" t="s">
        <v>318</v>
      </c>
    </row>
    <row r="682" spans="1:4">
      <c r="A682" s="1">
        <v>73101</v>
      </c>
      <c r="B682" s="3" t="s">
        <v>703</v>
      </c>
      <c r="C682" s="1">
        <v>4100301</v>
      </c>
      <c r="D682" s="1" t="s">
        <v>318</v>
      </c>
    </row>
    <row r="683" spans="1:4">
      <c r="A683" s="1">
        <v>73102</v>
      </c>
      <c r="B683" s="3" t="s">
        <v>704</v>
      </c>
      <c r="C683" s="1">
        <v>4100101</v>
      </c>
      <c r="D683" s="1" t="s">
        <v>216</v>
      </c>
    </row>
    <row r="684" spans="1:4">
      <c r="A684" s="1">
        <v>73151</v>
      </c>
      <c r="B684" s="3" t="s">
        <v>705</v>
      </c>
      <c r="C684" s="1">
        <v>5090101</v>
      </c>
      <c r="D684" s="1" t="s">
        <v>117</v>
      </c>
    </row>
    <row r="685" spans="1:4">
      <c r="A685" s="1">
        <v>73156</v>
      </c>
      <c r="B685" s="3" t="s">
        <v>706</v>
      </c>
      <c r="C685" s="1">
        <v>5090201</v>
      </c>
      <c r="D685" s="1" t="s">
        <v>137</v>
      </c>
    </row>
    <row r="686" spans="1:4">
      <c r="A686" s="1">
        <v>73157</v>
      </c>
      <c r="B686" s="3" t="s">
        <v>707</v>
      </c>
      <c r="C686" s="1">
        <v>5090201</v>
      </c>
      <c r="D686" s="1" t="s">
        <v>137</v>
      </c>
    </row>
    <row r="687" spans="1:4">
      <c r="A687" s="1">
        <v>73170</v>
      </c>
      <c r="B687" s="3" t="s">
        <v>586</v>
      </c>
      <c r="C687" s="1">
        <v>4110100</v>
      </c>
      <c r="D687" s="1" t="s">
        <v>329</v>
      </c>
    </row>
    <row r="688" spans="1:4">
      <c r="A688" s="1">
        <v>73248</v>
      </c>
      <c r="B688" s="3" t="s">
        <v>708</v>
      </c>
      <c r="C688" s="1">
        <v>5220300</v>
      </c>
      <c r="D688" s="1" t="s">
        <v>58</v>
      </c>
    </row>
    <row r="689" spans="1:4">
      <c r="A689" s="1">
        <v>73250</v>
      </c>
      <c r="B689" s="3" t="s">
        <v>709</v>
      </c>
      <c r="C689" s="1">
        <v>5170100</v>
      </c>
      <c r="D689" s="1" t="s">
        <v>85</v>
      </c>
    </row>
    <row r="690" spans="1:4">
      <c r="A690" s="1">
        <v>73251</v>
      </c>
      <c r="B690" s="3" t="s">
        <v>710</v>
      </c>
      <c r="C690" s="1">
        <v>5170100</v>
      </c>
      <c r="D690" s="1" t="s">
        <v>85</v>
      </c>
    </row>
    <row r="691" spans="1:4">
      <c r="A691" s="1">
        <v>73252</v>
      </c>
      <c r="B691" s="3" t="s">
        <v>711</v>
      </c>
      <c r="C691" s="1">
        <v>5170100</v>
      </c>
      <c r="D691" s="1" t="s">
        <v>85</v>
      </c>
    </row>
    <row r="692" spans="1:4">
      <c r="A692" s="1">
        <v>73301</v>
      </c>
      <c r="B692" s="3" t="s">
        <v>712</v>
      </c>
      <c r="C692" s="1">
        <v>1060105</v>
      </c>
      <c r="D692" s="1" t="s">
        <v>290</v>
      </c>
    </row>
    <row r="693" spans="1:4">
      <c r="A693" s="1">
        <v>73306</v>
      </c>
      <c r="B693" s="3" t="s">
        <v>713</v>
      </c>
      <c r="C693" s="1">
        <v>1060105</v>
      </c>
      <c r="D693" s="1" t="s">
        <v>290</v>
      </c>
    </row>
    <row r="694" spans="1:4">
      <c r="A694" s="1">
        <v>73311</v>
      </c>
      <c r="B694" s="3" t="s">
        <v>714</v>
      </c>
      <c r="C694" s="1">
        <v>4300202</v>
      </c>
      <c r="D694" s="1" t="s">
        <v>228</v>
      </c>
    </row>
    <row r="695" spans="1:4">
      <c r="A695" s="1">
        <v>73313</v>
      </c>
      <c r="B695" s="3" t="s">
        <v>715</v>
      </c>
      <c r="C695" s="1">
        <v>4300200</v>
      </c>
      <c r="D695" s="1" t="s">
        <v>174</v>
      </c>
    </row>
    <row r="696" spans="1:4">
      <c r="A696" s="1">
        <v>73332</v>
      </c>
      <c r="B696" s="3" t="s">
        <v>716</v>
      </c>
      <c r="C696" s="1">
        <v>1060105</v>
      </c>
      <c r="D696" s="1" t="s">
        <v>290</v>
      </c>
    </row>
    <row r="697" spans="1:4">
      <c r="A697" s="1">
        <v>73333</v>
      </c>
      <c r="B697" s="3" t="s">
        <v>717</v>
      </c>
      <c r="C697" s="1">
        <v>1060105</v>
      </c>
      <c r="D697" s="1" t="s">
        <v>290</v>
      </c>
    </row>
    <row r="698" spans="1:4">
      <c r="A698" s="1">
        <v>73336</v>
      </c>
      <c r="B698" s="3" t="s">
        <v>718</v>
      </c>
      <c r="C698" s="1">
        <v>10809</v>
      </c>
      <c r="D698" s="1" t="s">
        <v>129</v>
      </c>
    </row>
    <row r="699" spans="1:4">
      <c r="A699" s="1">
        <v>73348</v>
      </c>
      <c r="B699" s="3" t="s">
        <v>719</v>
      </c>
      <c r="C699" s="1">
        <v>5090201</v>
      </c>
      <c r="D699" s="1" t="s">
        <v>137</v>
      </c>
    </row>
    <row r="700" spans="1:4">
      <c r="A700" s="1">
        <v>73428</v>
      </c>
      <c r="B700" s="3" t="s">
        <v>720</v>
      </c>
      <c r="C700" s="1">
        <v>5220300</v>
      </c>
      <c r="D700" s="1" t="s">
        <v>58</v>
      </c>
    </row>
    <row r="701" spans="1:4">
      <c r="A701" s="1">
        <v>73429</v>
      </c>
      <c r="B701" s="3" t="s">
        <v>721</v>
      </c>
      <c r="C701" s="1">
        <v>5220300</v>
      </c>
      <c r="D701" s="1" t="s">
        <v>58</v>
      </c>
    </row>
    <row r="702" spans="1:4">
      <c r="A702" s="1">
        <v>73446</v>
      </c>
      <c r="B702" s="3" t="s">
        <v>722</v>
      </c>
      <c r="C702" s="1">
        <v>1060105</v>
      </c>
      <c r="D702" s="1" t="s">
        <v>290</v>
      </c>
    </row>
    <row r="703" spans="1:4">
      <c r="A703" s="1">
        <v>73485</v>
      </c>
      <c r="B703" s="3" t="s">
        <v>723</v>
      </c>
      <c r="C703" s="1">
        <v>4110100</v>
      </c>
      <c r="D703" s="1" t="s">
        <v>329</v>
      </c>
    </row>
    <row r="704" spans="1:4">
      <c r="A704" s="1">
        <v>73498</v>
      </c>
      <c r="B704" s="3" t="s">
        <v>724</v>
      </c>
      <c r="C704" s="1">
        <v>4300202</v>
      </c>
      <c r="D704" s="1" t="s">
        <v>228</v>
      </c>
    </row>
    <row r="705" spans="1:4">
      <c r="A705" s="1">
        <v>73499</v>
      </c>
      <c r="B705" s="3" t="s">
        <v>725</v>
      </c>
      <c r="C705" s="1">
        <v>4300202</v>
      </c>
      <c r="D705" s="1" t="s">
        <v>228</v>
      </c>
    </row>
    <row r="706" spans="1:4">
      <c r="A706" s="1">
        <v>73529</v>
      </c>
      <c r="B706" s="3" t="s">
        <v>726</v>
      </c>
      <c r="C706" s="1">
        <v>1010102</v>
      </c>
      <c r="D706" s="1" t="s">
        <v>304</v>
      </c>
    </row>
    <row r="707" spans="1:4">
      <c r="A707" s="1">
        <v>73587</v>
      </c>
      <c r="B707" s="3" t="s">
        <v>727</v>
      </c>
      <c r="C707" s="1">
        <v>5190100</v>
      </c>
      <c r="D707" s="1" t="s">
        <v>146</v>
      </c>
    </row>
    <row r="708" spans="1:4">
      <c r="A708" s="1">
        <v>73705</v>
      </c>
      <c r="B708" s="3" t="s">
        <v>728</v>
      </c>
      <c r="C708" s="1">
        <v>4110100</v>
      </c>
      <c r="D708" s="1" t="s">
        <v>329</v>
      </c>
    </row>
    <row r="709" spans="1:4">
      <c r="A709" s="1">
        <v>73748</v>
      </c>
      <c r="B709" s="3" t="s">
        <v>729</v>
      </c>
      <c r="C709" s="1">
        <v>10809</v>
      </c>
      <c r="D709" s="1" t="s">
        <v>129</v>
      </c>
    </row>
    <row r="710" spans="1:4">
      <c r="A710" s="1">
        <v>73749</v>
      </c>
      <c r="B710" s="3" t="s">
        <v>730</v>
      </c>
      <c r="C710" s="1">
        <v>10809</v>
      </c>
      <c r="D710" s="1" t="s">
        <v>129</v>
      </c>
    </row>
    <row r="711" spans="1:4">
      <c r="A711" s="1">
        <v>73750</v>
      </c>
      <c r="B711" s="3" t="s">
        <v>731</v>
      </c>
      <c r="C711" s="1">
        <v>10809</v>
      </c>
      <c r="D711" s="1" t="s">
        <v>129</v>
      </c>
    </row>
    <row r="712" spans="1:4">
      <c r="A712" s="1">
        <v>73769</v>
      </c>
      <c r="B712" s="3" t="s">
        <v>732</v>
      </c>
      <c r="C712" s="1">
        <v>4100101</v>
      </c>
      <c r="D712" s="1" t="s">
        <v>216</v>
      </c>
    </row>
    <row r="713" spans="1:4">
      <c r="A713" s="1">
        <v>73772</v>
      </c>
      <c r="B713" s="3" t="s">
        <v>733</v>
      </c>
      <c r="C713" s="1">
        <v>4100301</v>
      </c>
      <c r="D713" s="1" t="s">
        <v>318</v>
      </c>
    </row>
    <row r="714" spans="1:4">
      <c r="A714" s="1">
        <v>73852</v>
      </c>
      <c r="B714" s="3" t="s">
        <v>734</v>
      </c>
      <c r="C714" s="1">
        <v>4100101</v>
      </c>
      <c r="D714" s="1" t="s">
        <v>216</v>
      </c>
    </row>
    <row r="715" spans="1:4">
      <c r="A715" s="1">
        <v>73853</v>
      </c>
      <c r="B715" s="3" t="s">
        <v>735</v>
      </c>
      <c r="C715" s="1">
        <v>4100101</v>
      </c>
      <c r="D715" s="1" t="s">
        <v>216</v>
      </c>
    </row>
    <row r="716" spans="1:4">
      <c r="A716" s="1">
        <v>73855</v>
      </c>
      <c r="B716" s="3" t="s">
        <v>736</v>
      </c>
      <c r="C716" s="1">
        <v>4100101</v>
      </c>
      <c r="D716" s="1" t="s">
        <v>216</v>
      </c>
    </row>
    <row r="717" spans="1:4">
      <c r="A717" s="1">
        <v>73857</v>
      </c>
      <c r="B717" s="3" t="s">
        <v>737</v>
      </c>
      <c r="C717" s="1">
        <v>4100101</v>
      </c>
      <c r="D717" s="1" t="s">
        <v>216</v>
      </c>
    </row>
    <row r="718" spans="1:4">
      <c r="A718" s="1">
        <v>73858</v>
      </c>
      <c r="B718" s="3" t="s">
        <v>738</v>
      </c>
      <c r="C718" s="1">
        <v>4100301</v>
      </c>
      <c r="D718" s="1" t="s">
        <v>318</v>
      </c>
    </row>
    <row r="719" spans="1:4">
      <c r="A719" s="1">
        <v>73893</v>
      </c>
      <c r="B719" s="3" t="s">
        <v>739</v>
      </c>
      <c r="C719" s="1">
        <v>5220400</v>
      </c>
      <c r="D719" s="1" t="s">
        <v>212</v>
      </c>
    </row>
    <row r="720" spans="1:4">
      <c r="A720" s="1">
        <v>73960</v>
      </c>
      <c r="B720" s="3" t="s">
        <v>740</v>
      </c>
      <c r="C720" s="1">
        <v>5100200</v>
      </c>
      <c r="D720" s="1" t="s">
        <v>60</v>
      </c>
    </row>
    <row r="721" spans="1:4">
      <c r="A721" s="1">
        <v>73966</v>
      </c>
      <c r="B721" s="3" t="s">
        <v>741</v>
      </c>
      <c r="C721" s="1">
        <v>5110201</v>
      </c>
      <c r="D721" s="1" t="s">
        <v>87</v>
      </c>
    </row>
    <row r="722" spans="1:4">
      <c r="A722" s="1">
        <v>73967</v>
      </c>
      <c r="B722" s="3" t="s">
        <v>742</v>
      </c>
      <c r="C722" s="1">
        <v>5110201</v>
      </c>
      <c r="D722" s="1" t="s">
        <v>87</v>
      </c>
    </row>
    <row r="723" spans="1:4">
      <c r="A723" s="1">
        <v>73975</v>
      </c>
      <c r="B723" s="3" t="s">
        <v>743</v>
      </c>
      <c r="C723" s="1">
        <v>5220400</v>
      </c>
      <c r="D723" s="1" t="s">
        <v>212</v>
      </c>
    </row>
    <row r="724" spans="1:4">
      <c r="A724" s="1">
        <v>73984</v>
      </c>
      <c r="B724" s="3" t="s">
        <v>744</v>
      </c>
      <c r="C724" s="1">
        <v>40106</v>
      </c>
      <c r="D724" s="1" t="s">
        <v>346</v>
      </c>
    </row>
    <row r="725" spans="1:4">
      <c r="A725" s="1">
        <v>74000</v>
      </c>
      <c r="B725" s="3" t="s">
        <v>745</v>
      </c>
      <c r="C725" s="1">
        <v>5090101</v>
      </c>
      <c r="D725" s="1" t="s">
        <v>117</v>
      </c>
    </row>
    <row r="726" spans="1:4">
      <c r="A726" s="1">
        <v>74007</v>
      </c>
      <c r="B726" s="3" t="s">
        <v>746</v>
      </c>
      <c r="C726" s="1">
        <v>5090201</v>
      </c>
      <c r="D726" s="1" t="s">
        <v>137</v>
      </c>
    </row>
    <row r="727" spans="1:4">
      <c r="A727" s="1">
        <v>74008</v>
      </c>
      <c r="B727" s="3" t="s">
        <v>747</v>
      </c>
      <c r="C727" s="1">
        <v>5090201</v>
      </c>
      <c r="D727" s="1" t="s">
        <v>137</v>
      </c>
    </row>
    <row r="728" spans="1:4">
      <c r="A728" s="1">
        <v>74103</v>
      </c>
      <c r="B728" s="3" t="s">
        <v>748</v>
      </c>
      <c r="C728" s="1">
        <v>40202</v>
      </c>
      <c r="D728" s="1" t="s">
        <v>53</v>
      </c>
    </row>
    <row r="729" spans="1:4">
      <c r="A729" s="1">
        <v>74105</v>
      </c>
      <c r="B729" s="3" t="s">
        <v>749</v>
      </c>
      <c r="C729" s="1">
        <v>40202</v>
      </c>
      <c r="D729" s="1" t="s">
        <v>53</v>
      </c>
    </row>
    <row r="730" spans="1:4">
      <c r="A730" s="1">
        <v>74106</v>
      </c>
      <c r="B730" s="3" t="s">
        <v>750</v>
      </c>
      <c r="C730" s="1">
        <v>40202</v>
      </c>
      <c r="D730" s="1" t="s">
        <v>53</v>
      </c>
    </row>
    <row r="731" spans="1:4">
      <c r="A731" s="1">
        <v>74107</v>
      </c>
      <c r="B731" s="3" t="s">
        <v>751</v>
      </c>
      <c r="C731" s="1">
        <v>40202</v>
      </c>
      <c r="D731" s="1" t="s">
        <v>53</v>
      </c>
    </row>
    <row r="732" spans="1:4">
      <c r="A732" s="1">
        <v>74109</v>
      </c>
      <c r="B732" s="3" t="s">
        <v>752</v>
      </c>
      <c r="C732" s="1">
        <v>40202</v>
      </c>
      <c r="D732" s="1" t="s">
        <v>53</v>
      </c>
    </row>
    <row r="733" spans="1:4">
      <c r="A733" s="1">
        <v>74443</v>
      </c>
      <c r="B733" s="3" t="s">
        <v>753</v>
      </c>
      <c r="C733" s="1">
        <v>40302</v>
      </c>
      <c r="D733" s="1" t="s">
        <v>27</v>
      </c>
    </row>
    <row r="734" spans="1:4">
      <c r="A734" s="1">
        <v>74447</v>
      </c>
      <c r="B734" s="3" t="s">
        <v>754</v>
      </c>
      <c r="C734" s="1">
        <v>40202</v>
      </c>
      <c r="D734" s="1" t="s">
        <v>53</v>
      </c>
    </row>
    <row r="735" spans="1:4">
      <c r="A735" s="1">
        <v>74493</v>
      </c>
      <c r="B735" s="3" t="s">
        <v>755</v>
      </c>
      <c r="C735" s="1">
        <v>4110100</v>
      </c>
      <c r="D735" s="1" t="s">
        <v>329</v>
      </c>
    </row>
    <row r="736" spans="1:4">
      <c r="A736" s="1">
        <v>74512</v>
      </c>
      <c r="B736" s="3" t="s">
        <v>756</v>
      </c>
      <c r="C736" s="1">
        <v>4020100</v>
      </c>
      <c r="D736" s="1" t="s">
        <v>375</v>
      </c>
    </row>
    <row r="737" spans="1:4">
      <c r="A737" s="1">
        <v>74514</v>
      </c>
      <c r="B737" s="3" t="s">
        <v>757</v>
      </c>
      <c r="C737" s="1">
        <v>10809</v>
      </c>
      <c r="D737" s="1" t="s">
        <v>129</v>
      </c>
    </row>
    <row r="738" spans="1:4">
      <c r="A738" s="1">
        <v>74657</v>
      </c>
      <c r="B738" s="3" t="s">
        <v>758</v>
      </c>
      <c r="C738" s="1">
        <v>4300202</v>
      </c>
      <c r="D738" s="1" t="s">
        <v>228</v>
      </c>
    </row>
    <row r="739" spans="1:4">
      <c r="A739" s="1">
        <v>74658</v>
      </c>
      <c r="B739" s="3" t="s">
        <v>759</v>
      </c>
      <c r="C739" s="1">
        <v>4300202</v>
      </c>
      <c r="D739" s="1" t="s">
        <v>228</v>
      </c>
    </row>
    <row r="740" spans="1:4">
      <c r="A740" s="1">
        <v>74686</v>
      </c>
      <c r="B740" s="3" t="s">
        <v>760</v>
      </c>
      <c r="C740" s="1">
        <v>5190100</v>
      </c>
      <c r="D740" s="1" t="s">
        <v>146</v>
      </c>
    </row>
    <row r="741" spans="1:4">
      <c r="A741" s="1">
        <v>74687</v>
      </c>
      <c r="B741" s="3" t="s">
        <v>761</v>
      </c>
      <c r="C741" s="1">
        <v>5190100</v>
      </c>
      <c r="D741" s="1" t="s">
        <v>146</v>
      </c>
    </row>
    <row r="742" spans="1:4">
      <c r="A742" s="1">
        <v>74692</v>
      </c>
      <c r="B742" s="3" t="s">
        <v>762</v>
      </c>
      <c r="C742" s="1">
        <v>5090101</v>
      </c>
      <c r="D742" s="1" t="s">
        <v>117</v>
      </c>
    </row>
    <row r="743" spans="1:4">
      <c r="A743" s="1">
        <v>74721</v>
      </c>
      <c r="B743" s="3" t="s">
        <v>763</v>
      </c>
      <c r="C743" s="1">
        <v>5170100</v>
      </c>
      <c r="D743" s="1" t="s">
        <v>85</v>
      </c>
    </row>
    <row r="744" spans="1:4">
      <c r="A744" s="1">
        <v>74725</v>
      </c>
      <c r="B744" s="3" t="s">
        <v>764</v>
      </c>
      <c r="C744" s="1">
        <v>5170100</v>
      </c>
      <c r="D744" s="1" t="s">
        <v>85</v>
      </c>
    </row>
    <row r="745" spans="1:4">
      <c r="A745" s="1">
        <v>74731</v>
      </c>
      <c r="B745" s="3" t="s">
        <v>765</v>
      </c>
      <c r="C745" s="1">
        <v>5190100</v>
      </c>
      <c r="D745" s="1" t="s">
        <v>146</v>
      </c>
    </row>
    <row r="746" spans="1:4">
      <c r="A746" s="1">
        <v>74755</v>
      </c>
      <c r="B746" s="3" t="s">
        <v>766</v>
      </c>
      <c r="C746" s="1">
        <v>4250400</v>
      </c>
      <c r="D746" s="1" t="s">
        <v>298</v>
      </c>
    </row>
    <row r="747" spans="1:4">
      <c r="A747" s="1">
        <v>74756</v>
      </c>
      <c r="B747" s="3" t="s">
        <v>766</v>
      </c>
      <c r="C747" s="1">
        <v>4250400</v>
      </c>
      <c r="D747" s="1" t="s">
        <v>298</v>
      </c>
    </row>
    <row r="748" spans="1:4">
      <c r="A748" s="1">
        <v>74769</v>
      </c>
      <c r="B748" s="3" t="s">
        <v>767</v>
      </c>
      <c r="C748" s="1">
        <v>7000101</v>
      </c>
      <c r="D748" s="1" t="s">
        <v>242</v>
      </c>
    </row>
    <row r="749" spans="1:4">
      <c r="A749" s="1">
        <v>74852</v>
      </c>
      <c r="B749" s="3" t="s">
        <v>768</v>
      </c>
      <c r="C749" s="1">
        <v>5170100</v>
      </c>
      <c r="D749" s="1" t="s">
        <v>85</v>
      </c>
    </row>
    <row r="750" spans="1:4">
      <c r="A750" s="1">
        <v>74855</v>
      </c>
      <c r="B750" s="3" t="s">
        <v>769</v>
      </c>
      <c r="C750" s="1">
        <v>5110201</v>
      </c>
      <c r="D750" s="1" t="s">
        <v>87</v>
      </c>
    </row>
    <row r="751" spans="1:4">
      <c r="A751" s="1">
        <v>74856</v>
      </c>
      <c r="B751" s="3" t="s">
        <v>770</v>
      </c>
      <c r="C751" s="1">
        <v>5110201</v>
      </c>
      <c r="D751" s="1" t="s">
        <v>87</v>
      </c>
    </row>
    <row r="752" spans="1:4">
      <c r="A752" s="1">
        <v>74883</v>
      </c>
      <c r="B752" s="3" t="s">
        <v>771</v>
      </c>
      <c r="C752" s="1">
        <v>4090300</v>
      </c>
      <c r="D752" s="1" t="s">
        <v>321</v>
      </c>
    </row>
    <row r="753" spans="1:4">
      <c r="A753" s="1">
        <v>74904</v>
      </c>
      <c r="B753" s="3" t="s">
        <v>772</v>
      </c>
      <c r="C753" s="1">
        <v>4250400</v>
      </c>
      <c r="D753" s="1" t="s">
        <v>298</v>
      </c>
    </row>
    <row r="754" spans="1:4">
      <c r="A754" s="1">
        <v>74905</v>
      </c>
      <c r="B754" s="3" t="s">
        <v>772</v>
      </c>
      <c r="C754" s="1">
        <v>4250400</v>
      </c>
      <c r="D754" s="1" t="s">
        <v>298</v>
      </c>
    </row>
    <row r="755" spans="1:4">
      <c r="A755" s="1">
        <v>74907</v>
      </c>
      <c r="B755" s="3" t="s">
        <v>772</v>
      </c>
      <c r="C755" s="1">
        <v>4250400</v>
      </c>
      <c r="D755" s="1" t="s">
        <v>298</v>
      </c>
    </row>
    <row r="756" spans="1:4">
      <c r="A756" s="1">
        <v>74947</v>
      </c>
      <c r="B756" s="3" t="s">
        <v>773</v>
      </c>
      <c r="C756" s="1">
        <v>4100101</v>
      </c>
      <c r="D756" s="1" t="s">
        <v>216</v>
      </c>
    </row>
    <row r="757" spans="1:4">
      <c r="A757" s="1">
        <v>74998</v>
      </c>
      <c r="B757" s="3" t="s">
        <v>774</v>
      </c>
      <c r="C757" s="1">
        <v>40202</v>
      </c>
      <c r="D757" s="1" t="s">
        <v>53</v>
      </c>
    </row>
    <row r="758" spans="1:4">
      <c r="A758" s="1">
        <v>74999</v>
      </c>
      <c r="B758" s="3" t="s">
        <v>774</v>
      </c>
      <c r="C758" s="1">
        <v>40202</v>
      </c>
      <c r="D758" s="1" t="s">
        <v>53</v>
      </c>
    </row>
    <row r="759" spans="1:4">
      <c r="A759" s="1">
        <v>75000</v>
      </c>
      <c r="B759" s="3" t="s">
        <v>775</v>
      </c>
      <c r="C759" s="1">
        <v>40202</v>
      </c>
      <c r="D759" s="1" t="s">
        <v>53</v>
      </c>
    </row>
    <row r="760" spans="1:4">
      <c r="A760" s="1">
        <v>75056</v>
      </c>
      <c r="B760" s="3" t="s">
        <v>102</v>
      </c>
      <c r="C760" s="1">
        <v>5100200</v>
      </c>
      <c r="D760" s="1" t="s">
        <v>60</v>
      </c>
    </row>
    <row r="761" spans="1:4">
      <c r="A761" s="1">
        <v>75068</v>
      </c>
      <c r="B761" s="3" t="s">
        <v>776</v>
      </c>
      <c r="C761" s="1">
        <v>4300200</v>
      </c>
      <c r="D761" s="1" t="s">
        <v>174</v>
      </c>
    </row>
    <row r="762" spans="1:4">
      <c r="A762" s="1">
        <v>75069</v>
      </c>
      <c r="B762" s="3" t="s">
        <v>777</v>
      </c>
      <c r="C762" s="1">
        <v>4300200</v>
      </c>
      <c r="D762" s="1" t="s">
        <v>174</v>
      </c>
    </row>
    <row r="763" spans="1:4">
      <c r="A763" s="1">
        <v>75070</v>
      </c>
      <c r="B763" s="3" t="s">
        <v>778</v>
      </c>
      <c r="C763" s="1">
        <v>4300200</v>
      </c>
      <c r="D763" s="1" t="s">
        <v>174</v>
      </c>
    </row>
    <row r="764" spans="1:4">
      <c r="A764" s="1">
        <v>75092</v>
      </c>
      <c r="B764" s="3" t="s">
        <v>374</v>
      </c>
      <c r="C764" s="1">
        <v>4020100</v>
      </c>
      <c r="D764" s="1" t="s">
        <v>375</v>
      </c>
    </row>
    <row r="765" spans="1:4">
      <c r="A765" s="1">
        <v>75096</v>
      </c>
      <c r="B765" s="3" t="s">
        <v>779</v>
      </c>
      <c r="C765" s="1">
        <v>1060105</v>
      </c>
      <c r="D765" s="1" t="s">
        <v>290</v>
      </c>
    </row>
    <row r="766" spans="1:4">
      <c r="A766" s="1">
        <v>75097</v>
      </c>
      <c r="B766" s="3" t="s">
        <v>780</v>
      </c>
      <c r="C766" s="1">
        <v>1060105</v>
      </c>
      <c r="D766" s="1" t="s">
        <v>290</v>
      </c>
    </row>
    <row r="767" spans="1:4">
      <c r="A767" s="1">
        <v>75098</v>
      </c>
      <c r="B767" s="3" t="s">
        <v>780</v>
      </c>
      <c r="C767" s="1">
        <v>1060105</v>
      </c>
      <c r="D767" s="1" t="s">
        <v>290</v>
      </c>
    </row>
    <row r="768" spans="1:4">
      <c r="A768" s="1">
        <v>75122</v>
      </c>
      <c r="B768" s="3" t="s">
        <v>781</v>
      </c>
      <c r="C768" s="1">
        <v>5190100</v>
      </c>
      <c r="D768" s="1" t="s">
        <v>146</v>
      </c>
    </row>
    <row r="769" spans="1:4">
      <c r="A769" s="1">
        <v>75163</v>
      </c>
      <c r="B769" s="3" t="s">
        <v>782</v>
      </c>
      <c r="C769" s="1">
        <v>5090101</v>
      </c>
      <c r="D769" s="1" t="s">
        <v>117</v>
      </c>
    </row>
    <row r="770" spans="1:4">
      <c r="A770" s="1">
        <v>75183</v>
      </c>
      <c r="B770" s="3" t="s">
        <v>783</v>
      </c>
      <c r="C770" s="1">
        <v>1010102</v>
      </c>
      <c r="D770" s="1" t="s">
        <v>304</v>
      </c>
    </row>
    <row r="771" spans="1:4">
      <c r="A771" s="1">
        <v>75187</v>
      </c>
      <c r="B771" s="3" t="s">
        <v>784</v>
      </c>
      <c r="C771" s="1">
        <v>4300200</v>
      </c>
      <c r="D771" s="1" t="s">
        <v>174</v>
      </c>
    </row>
    <row r="772" spans="1:4">
      <c r="A772" s="1">
        <v>75188</v>
      </c>
      <c r="B772" s="3" t="s">
        <v>785</v>
      </c>
      <c r="C772" s="1">
        <v>4300200</v>
      </c>
      <c r="D772" s="1" t="s">
        <v>174</v>
      </c>
    </row>
    <row r="773" spans="1:4">
      <c r="A773" s="1">
        <v>75203</v>
      </c>
      <c r="B773" s="3" t="s">
        <v>786</v>
      </c>
      <c r="C773" s="1">
        <v>5110202</v>
      </c>
      <c r="D773" s="1" t="s">
        <v>94</v>
      </c>
    </row>
    <row r="774" spans="1:4">
      <c r="A774" s="1">
        <v>75205</v>
      </c>
      <c r="B774" s="3" t="s">
        <v>787</v>
      </c>
      <c r="C774" s="1">
        <v>5110202</v>
      </c>
      <c r="D774" s="1" t="s">
        <v>94</v>
      </c>
    </row>
    <row r="775" spans="1:4">
      <c r="A775" s="1">
        <v>75206</v>
      </c>
      <c r="B775" s="3" t="s">
        <v>788</v>
      </c>
      <c r="C775" s="1">
        <v>5110202</v>
      </c>
      <c r="D775" s="1" t="s">
        <v>94</v>
      </c>
    </row>
    <row r="776" spans="1:4">
      <c r="A776" s="1">
        <v>75207</v>
      </c>
      <c r="B776" s="3" t="s">
        <v>789</v>
      </c>
      <c r="C776" s="1">
        <v>5110202</v>
      </c>
      <c r="D776" s="1" t="s">
        <v>94</v>
      </c>
    </row>
    <row r="777" spans="1:4">
      <c r="A777" s="1">
        <v>75208</v>
      </c>
      <c r="B777" s="3" t="s">
        <v>790</v>
      </c>
      <c r="C777" s="1">
        <v>5110202</v>
      </c>
      <c r="D777" s="1" t="s">
        <v>94</v>
      </c>
    </row>
    <row r="778" spans="1:4">
      <c r="A778" s="1">
        <v>75209</v>
      </c>
      <c r="B778" s="3" t="s">
        <v>791</v>
      </c>
      <c r="C778" s="1">
        <v>5110202</v>
      </c>
      <c r="D778" s="1" t="s">
        <v>94</v>
      </c>
    </row>
    <row r="779" spans="1:4">
      <c r="A779" s="1">
        <v>75210</v>
      </c>
      <c r="B779" s="3" t="s">
        <v>792</v>
      </c>
      <c r="C779" s="1">
        <v>5110202</v>
      </c>
      <c r="D779" s="1" t="s">
        <v>94</v>
      </c>
    </row>
    <row r="780" spans="1:4">
      <c r="A780" s="1">
        <v>75212</v>
      </c>
      <c r="B780" s="3" t="s">
        <v>793</v>
      </c>
      <c r="C780" s="1">
        <v>4300202</v>
      </c>
      <c r="D780" s="1" t="s">
        <v>228</v>
      </c>
    </row>
    <row r="781" spans="1:4">
      <c r="A781" s="1">
        <v>75257</v>
      </c>
      <c r="B781" s="3" t="s">
        <v>794</v>
      </c>
      <c r="C781" s="1">
        <v>5170100</v>
      </c>
      <c r="D781" s="1" t="s">
        <v>85</v>
      </c>
    </row>
    <row r="782" spans="1:4">
      <c r="A782" s="1">
        <v>75332</v>
      </c>
      <c r="B782" s="3" t="s">
        <v>795</v>
      </c>
      <c r="C782" s="1">
        <v>4300202</v>
      </c>
      <c r="D782" s="1" t="s">
        <v>228</v>
      </c>
    </row>
    <row r="783" spans="1:4">
      <c r="A783" s="1">
        <v>75339</v>
      </c>
      <c r="B783" s="3" t="s">
        <v>796</v>
      </c>
      <c r="C783" s="1">
        <v>4250400</v>
      </c>
      <c r="D783" s="1" t="s">
        <v>298</v>
      </c>
    </row>
    <row r="784" spans="1:4">
      <c r="A784" s="1">
        <v>75340</v>
      </c>
      <c r="B784" s="3" t="s">
        <v>797</v>
      </c>
      <c r="C784" s="1">
        <v>4250400</v>
      </c>
      <c r="D784" s="1" t="s">
        <v>298</v>
      </c>
    </row>
    <row r="785" spans="1:4">
      <c r="A785" s="1">
        <v>75350</v>
      </c>
      <c r="B785" s="3" t="s">
        <v>798</v>
      </c>
      <c r="C785" s="1">
        <v>4300202</v>
      </c>
      <c r="D785" s="1" t="s">
        <v>228</v>
      </c>
    </row>
    <row r="786" spans="1:4">
      <c r="A786" s="1">
        <v>75352</v>
      </c>
      <c r="B786" s="3" t="s">
        <v>445</v>
      </c>
      <c r="C786" s="1">
        <v>4020100</v>
      </c>
      <c r="D786" s="1" t="s">
        <v>375</v>
      </c>
    </row>
    <row r="787" spans="1:4">
      <c r="A787" s="1">
        <v>75353</v>
      </c>
      <c r="B787" s="3" t="s">
        <v>799</v>
      </c>
      <c r="C787" s="1">
        <v>1010102</v>
      </c>
      <c r="D787" s="1" t="s">
        <v>304</v>
      </c>
    </row>
    <row r="788" spans="1:4">
      <c r="A788" s="1">
        <v>75397</v>
      </c>
      <c r="B788" s="3" t="s">
        <v>800</v>
      </c>
      <c r="C788" s="1">
        <v>4090300</v>
      </c>
      <c r="D788" s="1" t="s">
        <v>321</v>
      </c>
    </row>
    <row r="789" spans="1:4">
      <c r="A789" s="1">
        <v>75400</v>
      </c>
      <c r="B789" s="3" t="s">
        <v>801</v>
      </c>
      <c r="C789" s="1">
        <v>4090300</v>
      </c>
      <c r="D789" s="1" t="s">
        <v>321</v>
      </c>
    </row>
    <row r="790" spans="1:4">
      <c r="A790" s="1">
        <v>75405</v>
      </c>
      <c r="B790" s="3" t="s">
        <v>802</v>
      </c>
      <c r="C790" s="1">
        <v>40106</v>
      </c>
      <c r="D790" s="1" t="s">
        <v>346</v>
      </c>
    </row>
    <row r="791" spans="1:4">
      <c r="A791" s="1">
        <v>75406</v>
      </c>
      <c r="B791" s="3" t="s">
        <v>803</v>
      </c>
      <c r="C791" s="1">
        <v>40106</v>
      </c>
      <c r="D791" s="1" t="s">
        <v>346</v>
      </c>
    </row>
    <row r="792" spans="1:4">
      <c r="A792" s="1">
        <v>75407</v>
      </c>
      <c r="B792" s="3" t="s">
        <v>804</v>
      </c>
      <c r="C792" s="1">
        <v>40106</v>
      </c>
      <c r="D792" s="1" t="s">
        <v>346</v>
      </c>
    </row>
    <row r="793" spans="1:4">
      <c r="A793" s="1">
        <v>75408</v>
      </c>
      <c r="B793" s="3" t="s">
        <v>805</v>
      </c>
      <c r="C793" s="1">
        <v>40106</v>
      </c>
      <c r="D793" s="1" t="s">
        <v>346</v>
      </c>
    </row>
    <row r="794" spans="1:4">
      <c r="A794" s="1">
        <v>75438</v>
      </c>
      <c r="B794" s="3" t="s">
        <v>664</v>
      </c>
      <c r="C794" s="1">
        <v>4110100</v>
      </c>
      <c r="D794" s="1" t="s">
        <v>329</v>
      </c>
    </row>
    <row r="795" spans="1:4">
      <c r="A795" s="1">
        <v>75484</v>
      </c>
      <c r="B795" s="3" t="s">
        <v>806</v>
      </c>
      <c r="C795" s="1">
        <v>5090101</v>
      </c>
      <c r="D795" s="1" t="s">
        <v>117</v>
      </c>
    </row>
    <row r="796" spans="1:4">
      <c r="A796" s="1">
        <v>75485</v>
      </c>
      <c r="B796" s="3" t="s">
        <v>806</v>
      </c>
      <c r="C796" s="1">
        <v>5090101</v>
      </c>
      <c r="D796" s="1" t="s">
        <v>117</v>
      </c>
    </row>
    <row r="797" spans="1:4">
      <c r="A797" s="1">
        <v>75512</v>
      </c>
      <c r="B797" s="3" t="s">
        <v>807</v>
      </c>
      <c r="C797" s="1">
        <v>4090300</v>
      </c>
      <c r="D797" s="1" t="s">
        <v>321</v>
      </c>
    </row>
    <row r="798" spans="1:4">
      <c r="A798" s="1">
        <v>75528</v>
      </c>
      <c r="B798" s="3" t="s">
        <v>808</v>
      </c>
      <c r="C798" s="1">
        <v>4090300</v>
      </c>
      <c r="D798" s="1" t="s">
        <v>321</v>
      </c>
    </row>
    <row r="799" spans="1:4">
      <c r="A799" s="1">
        <v>75543</v>
      </c>
      <c r="B799" s="3" t="s">
        <v>809</v>
      </c>
      <c r="C799" s="1">
        <v>4100101</v>
      </c>
      <c r="D799" s="1" t="s">
        <v>216</v>
      </c>
    </row>
    <row r="800" spans="1:4">
      <c r="A800" s="1">
        <v>75544</v>
      </c>
      <c r="B800" s="3" t="s">
        <v>810</v>
      </c>
      <c r="C800" s="1">
        <v>4100101</v>
      </c>
      <c r="D800" s="1" t="s">
        <v>216</v>
      </c>
    </row>
    <row r="801" spans="1:4">
      <c r="A801" s="1">
        <v>75568</v>
      </c>
      <c r="B801" s="3" t="s">
        <v>811</v>
      </c>
      <c r="C801" s="1">
        <v>4100101</v>
      </c>
      <c r="D801" s="1" t="s">
        <v>216</v>
      </c>
    </row>
    <row r="802" spans="1:4">
      <c r="A802" s="1">
        <v>75569</v>
      </c>
      <c r="B802" s="3" t="s">
        <v>812</v>
      </c>
      <c r="C802" s="1">
        <v>4100101</v>
      </c>
      <c r="D802" s="1" t="s">
        <v>216</v>
      </c>
    </row>
    <row r="803" spans="1:4">
      <c r="A803" s="1">
        <v>75582</v>
      </c>
      <c r="B803" s="3" t="s">
        <v>813</v>
      </c>
      <c r="C803" s="1">
        <v>5220300</v>
      </c>
      <c r="D803" s="1" t="s">
        <v>58</v>
      </c>
    </row>
    <row r="804" spans="1:4">
      <c r="A804" s="1">
        <v>75585</v>
      </c>
      <c r="B804" s="3" t="s">
        <v>814</v>
      </c>
      <c r="C804" s="1">
        <v>5220300</v>
      </c>
      <c r="D804" s="1" t="s">
        <v>58</v>
      </c>
    </row>
    <row r="805" spans="1:4">
      <c r="A805" s="1">
        <v>75638</v>
      </c>
      <c r="B805" s="3" t="s">
        <v>815</v>
      </c>
      <c r="C805" s="1">
        <v>5220400</v>
      </c>
      <c r="D805" s="1" t="s">
        <v>212</v>
      </c>
    </row>
    <row r="806" spans="1:4">
      <c r="A806" s="1">
        <v>75662</v>
      </c>
      <c r="B806" s="3" t="s">
        <v>816</v>
      </c>
      <c r="C806" s="1">
        <v>4020100</v>
      </c>
      <c r="D806" s="1" t="s">
        <v>375</v>
      </c>
    </row>
    <row r="807" spans="1:4">
      <c r="A807" s="1">
        <v>75665</v>
      </c>
      <c r="B807" s="3" t="s">
        <v>817</v>
      </c>
      <c r="C807" s="1">
        <v>5220300</v>
      </c>
      <c r="D807" s="1" t="s">
        <v>58</v>
      </c>
    </row>
    <row r="808" spans="1:4">
      <c r="A808" s="1">
        <v>75667</v>
      </c>
      <c r="B808" s="3" t="s">
        <v>818</v>
      </c>
      <c r="C808" s="1">
        <v>5220300</v>
      </c>
      <c r="D808" s="1" t="s">
        <v>58</v>
      </c>
    </row>
    <row r="809" spans="1:4">
      <c r="A809" s="1">
        <v>75787</v>
      </c>
      <c r="B809" s="3" t="s">
        <v>728</v>
      </c>
      <c r="C809" s="1">
        <v>4110100</v>
      </c>
      <c r="D809" s="1" t="s">
        <v>329</v>
      </c>
    </row>
    <row r="810" spans="1:4">
      <c r="A810" s="1">
        <v>75859</v>
      </c>
      <c r="B810" s="3" t="s">
        <v>819</v>
      </c>
      <c r="C810" s="1">
        <v>5190100</v>
      </c>
      <c r="D810" s="1" t="s">
        <v>146</v>
      </c>
    </row>
    <row r="811" spans="1:4">
      <c r="A811" s="1">
        <v>75862</v>
      </c>
      <c r="B811" s="3" t="s">
        <v>820</v>
      </c>
      <c r="C811" s="1">
        <v>5190100</v>
      </c>
      <c r="D811" s="1" t="s">
        <v>146</v>
      </c>
    </row>
    <row r="812" spans="1:4">
      <c r="A812" s="1">
        <v>75894</v>
      </c>
      <c r="B812" s="3" t="s">
        <v>688</v>
      </c>
      <c r="C812" s="1">
        <v>4110100</v>
      </c>
      <c r="D812" s="1" t="s">
        <v>329</v>
      </c>
    </row>
    <row r="813" spans="1:4">
      <c r="A813" s="1">
        <v>75922</v>
      </c>
      <c r="B813" s="3" t="s">
        <v>821</v>
      </c>
      <c r="C813" s="1">
        <v>5190100</v>
      </c>
      <c r="D813" s="1" t="s">
        <v>146</v>
      </c>
    </row>
    <row r="814" spans="1:4">
      <c r="A814" s="1">
        <v>75929</v>
      </c>
      <c r="B814" s="3" t="s">
        <v>822</v>
      </c>
      <c r="C814" s="1">
        <v>5220300</v>
      </c>
      <c r="D814" s="1" t="s">
        <v>58</v>
      </c>
    </row>
    <row r="815" spans="1:4">
      <c r="A815" s="1">
        <v>75964</v>
      </c>
      <c r="B815" s="3" t="s">
        <v>823</v>
      </c>
      <c r="C815" s="1">
        <v>5090201</v>
      </c>
      <c r="D815" s="1" t="s">
        <v>137</v>
      </c>
    </row>
    <row r="816" spans="1:4">
      <c r="A816" s="1">
        <v>75965</v>
      </c>
      <c r="B816" s="3" t="s">
        <v>824</v>
      </c>
      <c r="C816" s="1">
        <v>5090201</v>
      </c>
      <c r="D816" s="1" t="s">
        <v>137</v>
      </c>
    </row>
    <row r="817" spans="1:4">
      <c r="A817" s="1">
        <v>75966</v>
      </c>
      <c r="B817" s="3" t="s">
        <v>825</v>
      </c>
      <c r="C817" s="1">
        <v>5090201</v>
      </c>
      <c r="D817" s="1" t="s">
        <v>137</v>
      </c>
    </row>
    <row r="818" spans="1:4">
      <c r="A818" s="1">
        <v>75981</v>
      </c>
      <c r="B818" s="3" t="s">
        <v>826</v>
      </c>
      <c r="C818" s="1">
        <v>7000101</v>
      </c>
      <c r="D818" s="1" t="s">
        <v>242</v>
      </c>
    </row>
    <row r="819" spans="1:4">
      <c r="A819" s="1">
        <v>76005</v>
      </c>
      <c r="B819" s="3" t="s">
        <v>445</v>
      </c>
      <c r="C819" s="1">
        <v>4020100</v>
      </c>
      <c r="D819" s="1" t="s">
        <v>375</v>
      </c>
    </row>
    <row r="820" spans="1:4">
      <c r="A820" s="1">
        <v>76041</v>
      </c>
      <c r="B820" s="3" t="s">
        <v>827</v>
      </c>
      <c r="C820" s="1">
        <v>4300202</v>
      </c>
      <c r="D820" s="1" t="s">
        <v>228</v>
      </c>
    </row>
    <row r="821" spans="1:4">
      <c r="A821" s="1">
        <v>76075</v>
      </c>
      <c r="B821" s="3" t="s">
        <v>828</v>
      </c>
      <c r="C821" s="1">
        <v>1010102</v>
      </c>
      <c r="D821" s="1" t="s">
        <v>304</v>
      </c>
    </row>
    <row r="822" spans="1:4">
      <c r="A822" s="1">
        <v>76122</v>
      </c>
      <c r="B822" s="3" t="s">
        <v>829</v>
      </c>
      <c r="C822" s="1">
        <v>5090101</v>
      </c>
      <c r="D822" s="1" t="s">
        <v>117</v>
      </c>
    </row>
    <row r="823" spans="1:4">
      <c r="A823" s="1">
        <v>76138</v>
      </c>
      <c r="B823" s="3" t="s">
        <v>830</v>
      </c>
      <c r="C823" s="1">
        <v>5090101</v>
      </c>
      <c r="D823" s="1" t="s">
        <v>117</v>
      </c>
    </row>
    <row r="824" spans="1:4">
      <c r="A824" s="1">
        <v>76147</v>
      </c>
      <c r="B824" s="3" t="s">
        <v>831</v>
      </c>
      <c r="C824" s="1">
        <v>5090201</v>
      </c>
      <c r="D824" s="1" t="s">
        <v>137</v>
      </c>
    </row>
    <row r="825" spans="1:4">
      <c r="A825" s="1">
        <v>76172</v>
      </c>
      <c r="B825" s="3" t="s">
        <v>832</v>
      </c>
      <c r="C825" s="1">
        <v>1060105</v>
      </c>
      <c r="D825" s="1" t="s">
        <v>290</v>
      </c>
    </row>
    <row r="826" spans="1:4">
      <c r="A826" s="1">
        <v>76173</v>
      </c>
      <c r="B826" s="3" t="s">
        <v>833</v>
      </c>
      <c r="C826" s="1">
        <v>1060105</v>
      </c>
      <c r="D826" s="1" t="s">
        <v>290</v>
      </c>
    </row>
    <row r="827" spans="1:4">
      <c r="A827" s="1">
        <v>76226</v>
      </c>
      <c r="B827" s="3" t="s">
        <v>834</v>
      </c>
      <c r="C827" s="1">
        <v>5090101</v>
      </c>
      <c r="D827" s="1" t="s">
        <v>117</v>
      </c>
    </row>
    <row r="828" spans="1:4">
      <c r="A828" s="1">
        <v>76240</v>
      </c>
      <c r="B828" s="3" t="s">
        <v>835</v>
      </c>
      <c r="C828" s="1">
        <v>5090201</v>
      </c>
      <c r="D828" s="1" t="s">
        <v>137</v>
      </c>
    </row>
    <row r="829" spans="1:4">
      <c r="A829" s="1">
        <v>76241</v>
      </c>
      <c r="B829" s="3" t="s">
        <v>836</v>
      </c>
      <c r="C829" s="1">
        <v>5090201</v>
      </c>
      <c r="D829" s="1" t="s">
        <v>137</v>
      </c>
    </row>
    <row r="830" spans="1:4">
      <c r="A830" s="1">
        <v>76254</v>
      </c>
      <c r="B830" s="3" t="s">
        <v>837</v>
      </c>
      <c r="C830" s="1">
        <v>4300200</v>
      </c>
      <c r="D830" s="1" t="s">
        <v>174</v>
      </c>
    </row>
    <row r="831" spans="1:4">
      <c r="A831" s="1">
        <v>76262</v>
      </c>
      <c r="B831" s="3" t="s">
        <v>838</v>
      </c>
      <c r="C831" s="1">
        <v>4100301</v>
      </c>
      <c r="D831" s="1" t="s">
        <v>318</v>
      </c>
    </row>
    <row r="832" spans="1:4">
      <c r="A832" s="1">
        <v>76266</v>
      </c>
      <c r="B832" s="3" t="s">
        <v>839</v>
      </c>
      <c r="C832" s="1">
        <v>4100301</v>
      </c>
      <c r="D832" s="1" t="s">
        <v>318</v>
      </c>
    </row>
    <row r="833" spans="1:4">
      <c r="A833" s="1">
        <v>76461</v>
      </c>
      <c r="B833" s="3" t="s">
        <v>840</v>
      </c>
      <c r="C833" s="1">
        <v>4300200</v>
      </c>
      <c r="D833" s="1" t="s">
        <v>174</v>
      </c>
    </row>
    <row r="834" spans="1:4">
      <c r="A834" s="1">
        <v>76527</v>
      </c>
      <c r="B834" s="3" t="s">
        <v>841</v>
      </c>
      <c r="C834" s="1">
        <v>5090201</v>
      </c>
      <c r="D834" s="1" t="s">
        <v>137</v>
      </c>
    </row>
    <row r="835" spans="1:4">
      <c r="A835" s="1">
        <v>76541</v>
      </c>
      <c r="B835" s="3" t="s">
        <v>842</v>
      </c>
      <c r="C835" s="1">
        <v>1010102</v>
      </c>
      <c r="D835" s="1" t="s">
        <v>304</v>
      </c>
    </row>
    <row r="836" spans="1:4">
      <c r="A836" s="1">
        <v>76595</v>
      </c>
      <c r="B836" s="3" t="s">
        <v>843</v>
      </c>
      <c r="C836" s="1">
        <v>5190100</v>
      </c>
      <c r="D836" s="1" t="s">
        <v>146</v>
      </c>
    </row>
    <row r="837" spans="1:4">
      <c r="A837" s="1">
        <v>76630</v>
      </c>
      <c r="B837" s="3" t="s">
        <v>844</v>
      </c>
      <c r="C837" s="1">
        <v>4090300</v>
      </c>
      <c r="D837" s="1" t="s">
        <v>321</v>
      </c>
    </row>
    <row r="838" spans="1:4">
      <c r="A838" s="1">
        <v>76684</v>
      </c>
      <c r="B838" s="3" t="s">
        <v>845</v>
      </c>
      <c r="C838" s="1">
        <v>4020100</v>
      </c>
      <c r="D838" s="1" t="s">
        <v>375</v>
      </c>
    </row>
    <row r="839" spans="1:4">
      <c r="A839" s="1">
        <v>76736</v>
      </c>
      <c r="B839" s="3" t="s">
        <v>846</v>
      </c>
      <c r="C839" s="1">
        <v>4250400</v>
      </c>
      <c r="D839" s="1" t="s">
        <v>298</v>
      </c>
    </row>
    <row r="840" spans="1:4">
      <c r="A840" s="1">
        <v>76744</v>
      </c>
      <c r="B840" s="3" t="s">
        <v>445</v>
      </c>
      <c r="C840" s="1">
        <v>4020100</v>
      </c>
      <c r="D840" s="1" t="s">
        <v>375</v>
      </c>
    </row>
    <row r="841" spans="1:4">
      <c r="A841" s="1">
        <v>76757</v>
      </c>
      <c r="B841" s="3" t="s">
        <v>847</v>
      </c>
      <c r="C841" s="1">
        <v>4090300</v>
      </c>
      <c r="D841" s="1" t="s">
        <v>321</v>
      </c>
    </row>
    <row r="842" spans="1:4">
      <c r="A842" s="1">
        <v>76783</v>
      </c>
      <c r="B842" s="3" t="s">
        <v>848</v>
      </c>
      <c r="C842" s="1">
        <v>5110202</v>
      </c>
      <c r="D842" s="1" t="s">
        <v>94</v>
      </c>
    </row>
    <row r="843" spans="1:4">
      <c r="A843" s="1">
        <v>76965</v>
      </c>
      <c r="B843" s="3" t="s">
        <v>688</v>
      </c>
      <c r="C843" s="1">
        <v>4110100</v>
      </c>
      <c r="D843" s="1" t="s">
        <v>329</v>
      </c>
    </row>
    <row r="844" spans="1:4">
      <c r="A844" s="1">
        <v>76976</v>
      </c>
      <c r="B844" s="3" t="s">
        <v>849</v>
      </c>
      <c r="C844" s="1">
        <v>6010403</v>
      </c>
      <c r="D844" s="1" t="s">
        <v>141</v>
      </c>
    </row>
    <row r="845" spans="1:4">
      <c r="A845" s="1">
        <v>77010</v>
      </c>
      <c r="B845" s="3" t="s">
        <v>850</v>
      </c>
      <c r="C845" s="1">
        <v>5090201</v>
      </c>
      <c r="D845" s="1" t="s">
        <v>137</v>
      </c>
    </row>
    <row r="846" spans="1:4">
      <c r="A846" s="1">
        <v>77011</v>
      </c>
      <c r="B846" s="3" t="s">
        <v>851</v>
      </c>
      <c r="C846" s="1">
        <v>5090201</v>
      </c>
      <c r="D846" s="1" t="s">
        <v>137</v>
      </c>
    </row>
    <row r="847" spans="1:4">
      <c r="A847" s="1">
        <v>77013</v>
      </c>
      <c r="B847" s="3" t="s">
        <v>852</v>
      </c>
      <c r="C847" s="1">
        <v>5090201</v>
      </c>
      <c r="D847" s="1" t="s">
        <v>137</v>
      </c>
    </row>
    <row r="848" spans="1:4">
      <c r="A848" s="1">
        <v>77016</v>
      </c>
      <c r="B848" s="3" t="s">
        <v>853</v>
      </c>
      <c r="C848" s="1">
        <v>5090201</v>
      </c>
      <c r="D848" s="1" t="s">
        <v>137</v>
      </c>
    </row>
    <row r="849" spans="1:4">
      <c r="A849" s="1">
        <v>77017</v>
      </c>
      <c r="B849" s="3" t="s">
        <v>854</v>
      </c>
      <c r="C849" s="1">
        <v>5090201</v>
      </c>
      <c r="D849" s="1" t="s">
        <v>137</v>
      </c>
    </row>
    <row r="850" spans="1:4">
      <c r="A850" s="1">
        <v>77022</v>
      </c>
      <c r="B850" s="3" t="s">
        <v>855</v>
      </c>
      <c r="C850" s="1">
        <v>5090201</v>
      </c>
      <c r="D850" s="1" t="s">
        <v>137</v>
      </c>
    </row>
    <row r="851" spans="1:4">
      <c r="A851" s="1">
        <v>77078</v>
      </c>
      <c r="B851" s="3" t="s">
        <v>856</v>
      </c>
      <c r="C851" s="1">
        <v>5190100</v>
      </c>
      <c r="D851" s="1" t="s">
        <v>146</v>
      </c>
    </row>
    <row r="852" spans="1:4">
      <c r="A852" s="1">
        <v>77104</v>
      </c>
      <c r="B852" s="3" t="s">
        <v>857</v>
      </c>
      <c r="C852" s="1">
        <v>5220400</v>
      </c>
      <c r="D852" s="1" t="s">
        <v>212</v>
      </c>
    </row>
    <row r="853" spans="1:4">
      <c r="A853" s="1">
        <v>77111</v>
      </c>
      <c r="B853" s="3" t="s">
        <v>858</v>
      </c>
      <c r="C853" s="1">
        <v>5190100</v>
      </c>
      <c r="D853" s="1" t="s">
        <v>146</v>
      </c>
    </row>
    <row r="854" spans="1:4">
      <c r="A854" s="1">
        <v>77155</v>
      </c>
      <c r="B854" s="3" t="s">
        <v>859</v>
      </c>
      <c r="C854" s="1">
        <v>4100101</v>
      </c>
      <c r="D854" s="1" t="s">
        <v>216</v>
      </c>
    </row>
    <row r="855" spans="1:4">
      <c r="A855" s="1">
        <v>77214</v>
      </c>
      <c r="B855" s="3" t="s">
        <v>860</v>
      </c>
      <c r="C855" s="1">
        <v>5220400</v>
      </c>
      <c r="D855" s="1" t="s">
        <v>212</v>
      </c>
    </row>
    <row r="856" spans="1:4">
      <c r="A856" s="1">
        <v>77221</v>
      </c>
      <c r="B856" s="3" t="s">
        <v>861</v>
      </c>
      <c r="C856" s="1">
        <v>5220400</v>
      </c>
      <c r="D856" s="1" t="s">
        <v>212</v>
      </c>
    </row>
    <row r="857" spans="1:4">
      <c r="A857" s="1">
        <v>77222</v>
      </c>
      <c r="B857" s="3" t="s">
        <v>862</v>
      </c>
      <c r="C857" s="1">
        <v>5220400</v>
      </c>
      <c r="D857" s="1" t="s">
        <v>212</v>
      </c>
    </row>
    <row r="858" spans="1:4">
      <c r="A858" s="1">
        <v>77223</v>
      </c>
      <c r="B858" s="3" t="s">
        <v>863</v>
      </c>
      <c r="C858" s="1">
        <v>5220400</v>
      </c>
      <c r="D858" s="1" t="s">
        <v>212</v>
      </c>
    </row>
    <row r="859" spans="1:4">
      <c r="A859" s="1">
        <v>77224</v>
      </c>
      <c r="B859" s="3" t="s">
        <v>864</v>
      </c>
      <c r="C859" s="1">
        <v>5220400</v>
      </c>
      <c r="D859" s="1" t="s">
        <v>212</v>
      </c>
    </row>
    <row r="860" spans="1:4">
      <c r="A860" s="1">
        <v>77225</v>
      </c>
      <c r="B860" s="3" t="s">
        <v>865</v>
      </c>
      <c r="C860" s="1">
        <v>5220400</v>
      </c>
      <c r="D860" s="1" t="s">
        <v>212</v>
      </c>
    </row>
    <row r="861" spans="1:4">
      <c r="A861" s="1">
        <v>77233</v>
      </c>
      <c r="B861" s="3" t="s">
        <v>866</v>
      </c>
      <c r="C861" s="1">
        <v>5190100</v>
      </c>
      <c r="D861" s="1" t="s">
        <v>146</v>
      </c>
    </row>
    <row r="862" spans="1:4">
      <c r="A862" s="1">
        <v>77234</v>
      </c>
      <c r="B862" s="3" t="s">
        <v>867</v>
      </c>
      <c r="C862" s="1">
        <v>5190100</v>
      </c>
      <c r="D862" s="1" t="s">
        <v>146</v>
      </c>
    </row>
    <row r="863" spans="1:4">
      <c r="A863" s="1">
        <v>77238</v>
      </c>
      <c r="B863" s="3" t="s">
        <v>868</v>
      </c>
      <c r="C863" s="1">
        <v>5190100</v>
      </c>
      <c r="D863" s="1" t="s">
        <v>146</v>
      </c>
    </row>
    <row r="864" spans="1:4">
      <c r="A864" s="1">
        <v>77241</v>
      </c>
      <c r="B864" s="3" t="s">
        <v>869</v>
      </c>
      <c r="C864" s="1">
        <v>5220300</v>
      </c>
      <c r="D864" s="1" t="s">
        <v>58</v>
      </c>
    </row>
    <row r="865" spans="1:4">
      <c r="A865" s="1">
        <v>77250</v>
      </c>
      <c r="B865" s="3" t="s">
        <v>870</v>
      </c>
      <c r="C865" s="1">
        <v>5100201</v>
      </c>
      <c r="D865" s="1" t="s">
        <v>70</v>
      </c>
    </row>
    <row r="866" spans="1:4">
      <c r="A866" s="1">
        <v>77253</v>
      </c>
      <c r="B866" s="3" t="s">
        <v>871</v>
      </c>
      <c r="C866" s="1">
        <v>5100201</v>
      </c>
      <c r="D866" s="1" t="s">
        <v>70</v>
      </c>
    </row>
    <row r="867" spans="1:4">
      <c r="A867" s="1">
        <v>77258</v>
      </c>
      <c r="B867" s="3" t="s">
        <v>872</v>
      </c>
      <c r="C867" s="1">
        <v>10809</v>
      </c>
      <c r="D867" s="1" t="s">
        <v>129</v>
      </c>
    </row>
    <row r="868" spans="1:4">
      <c r="A868" s="1">
        <v>77278</v>
      </c>
      <c r="B868" s="3" t="s">
        <v>873</v>
      </c>
      <c r="C868" s="1">
        <v>5220300</v>
      </c>
      <c r="D868" s="1" t="s">
        <v>58</v>
      </c>
    </row>
    <row r="869" spans="1:4">
      <c r="A869" s="1">
        <v>77282</v>
      </c>
      <c r="B869" s="3" t="s">
        <v>874</v>
      </c>
      <c r="C869" s="1">
        <v>40202</v>
      </c>
      <c r="D869" s="1" t="s">
        <v>53</v>
      </c>
    </row>
    <row r="870" spans="1:4">
      <c r="A870" s="1">
        <v>77315</v>
      </c>
      <c r="B870" s="3" t="s">
        <v>875</v>
      </c>
      <c r="C870" s="1">
        <v>5100200</v>
      </c>
      <c r="D870" s="1" t="s">
        <v>60</v>
      </c>
    </row>
    <row r="871" spans="1:4">
      <c r="A871" s="1">
        <v>77320</v>
      </c>
      <c r="B871" s="3" t="s">
        <v>876</v>
      </c>
      <c r="C871" s="1">
        <v>5100200</v>
      </c>
      <c r="D871" s="1" t="s">
        <v>60</v>
      </c>
    </row>
    <row r="872" spans="1:4">
      <c r="A872" s="1">
        <v>77359</v>
      </c>
      <c r="B872" s="3" t="s">
        <v>723</v>
      </c>
      <c r="C872" s="1">
        <v>4110100</v>
      </c>
      <c r="D872" s="1" t="s">
        <v>329</v>
      </c>
    </row>
    <row r="873" spans="1:4">
      <c r="A873" s="1">
        <v>77409</v>
      </c>
      <c r="B873" s="3" t="s">
        <v>877</v>
      </c>
      <c r="C873" s="1">
        <v>5220400</v>
      </c>
      <c r="D873" s="1" t="s">
        <v>212</v>
      </c>
    </row>
    <row r="874" spans="1:4">
      <c r="A874" s="1">
        <v>77412</v>
      </c>
      <c r="B874" s="3" t="s">
        <v>878</v>
      </c>
      <c r="C874" s="1">
        <v>5220400</v>
      </c>
      <c r="D874" s="1" t="s">
        <v>212</v>
      </c>
    </row>
    <row r="875" spans="1:4">
      <c r="A875" s="1">
        <v>77414</v>
      </c>
      <c r="B875" s="3" t="s">
        <v>879</v>
      </c>
      <c r="C875" s="1">
        <v>5110201</v>
      </c>
      <c r="D875" s="1" t="s">
        <v>87</v>
      </c>
    </row>
    <row r="876" spans="1:4">
      <c r="A876" s="1">
        <v>77435</v>
      </c>
      <c r="B876" s="3" t="s">
        <v>880</v>
      </c>
      <c r="C876" s="1">
        <v>4250400</v>
      </c>
      <c r="D876" s="1" t="s">
        <v>298</v>
      </c>
    </row>
    <row r="877" spans="1:4">
      <c r="A877" s="1">
        <v>77464</v>
      </c>
      <c r="B877" s="3" t="s">
        <v>881</v>
      </c>
      <c r="C877" s="1">
        <v>1060105</v>
      </c>
      <c r="D877" s="1" t="s">
        <v>290</v>
      </c>
    </row>
    <row r="878" spans="1:4">
      <c r="A878" s="1">
        <v>77481</v>
      </c>
      <c r="B878" s="3" t="s">
        <v>882</v>
      </c>
      <c r="C878" s="1">
        <v>4090300</v>
      </c>
      <c r="D878" s="1" t="s">
        <v>321</v>
      </c>
    </row>
    <row r="879" spans="1:4">
      <c r="A879" s="1">
        <v>77507</v>
      </c>
      <c r="B879" s="3" t="s">
        <v>883</v>
      </c>
      <c r="C879" s="1">
        <v>4100101</v>
      </c>
      <c r="D879" s="1" t="s">
        <v>216</v>
      </c>
    </row>
    <row r="880" spans="1:4">
      <c r="A880" s="1">
        <v>77569</v>
      </c>
      <c r="B880" s="3" t="s">
        <v>884</v>
      </c>
      <c r="C880" s="1">
        <v>5220400</v>
      </c>
      <c r="D880" s="1" t="s">
        <v>212</v>
      </c>
    </row>
    <row r="881" spans="1:4">
      <c r="A881" s="1">
        <v>77600</v>
      </c>
      <c r="B881" s="3" t="s">
        <v>885</v>
      </c>
      <c r="C881" s="1">
        <v>5090101</v>
      </c>
      <c r="D881" s="1" t="s">
        <v>117</v>
      </c>
    </row>
    <row r="882" spans="1:4">
      <c r="A882" s="1">
        <v>77602</v>
      </c>
      <c r="B882" s="3" t="s">
        <v>886</v>
      </c>
      <c r="C882" s="1">
        <v>5090201</v>
      </c>
      <c r="D882" s="1" t="s">
        <v>137</v>
      </c>
    </row>
    <row r="883" spans="1:4">
      <c r="A883" s="1">
        <v>77610</v>
      </c>
      <c r="B883" s="3" t="s">
        <v>887</v>
      </c>
      <c r="C883" s="1">
        <v>1060105</v>
      </c>
      <c r="D883" s="1" t="s">
        <v>290</v>
      </c>
    </row>
    <row r="884" spans="1:4">
      <c r="A884" s="1">
        <v>77621</v>
      </c>
      <c r="B884" s="3" t="s">
        <v>888</v>
      </c>
      <c r="C884" s="1">
        <v>4250400</v>
      </c>
      <c r="D884" s="1" t="s">
        <v>298</v>
      </c>
    </row>
    <row r="885" spans="1:4">
      <c r="A885" s="1">
        <v>77648</v>
      </c>
      <c r="B885" s="3" t="s">
        <v>889</v>
      </c>
      <c r="C885" s="1">
        <v>40202</v>
      </c>
      <c r="D885" s="1" t="s">
        <v>53</v>
      </c>
    </row>
    <row r="886" spans="1:4">
      <c r="A886" s="1">
        <v>77655</v>
      </c>
      <c r="B886" s="3" t="s">
        <v>890</v>
      </c>
      <c r="C886" s="1">
        <v>5100201</v>
      </c>
      <c r="D886" s="1" t="s">
        <v>70</v>
      </c>
    </row>
    <row r="887" spans="1:4">
      <c r="A887" s="1">
        <v>77660</v>
      </c>
      <c r="B887" s="3" t="s">
        <v>891</v>
      </c>
      <c r="C887" s="1">
        <v>5100201</v>
      </c>
      <c r="D887" s="1" t="s">
        <v>70</v>
      </c>
    </row>
    <row r="888" spans="1:4">
      <c r="A888" s="1">
        <v>77662</v>
      </c>
      <c r="B888" s="3" t="s">
        <v>892</v>
      </c>
      <c r="C888" s="1">
        <v>5100201</v>
      </c>
      <c r="D888" s="1" t="s">
        <v>70</v>
      </c>
    </row>
    <row r="889" spans="1:4">
      <c r="A889" s="1">
        <v>77681</v>
      </c>
      <c r="B889" s="3" t="s">
        <v>893</v>
      </c>
      <c r="C889" s="1">
        <v>5220400</v>
      </c>
      <c r="D889" s="1" t="s">
        <v>212</v>
      </c>
    </row>
    <row r="890" spans="1:4">
      <c r="A890" s="1">
        <v>77682</v>
      </c>
      <c r="B890" s="3" t="s">
        <v>894</v>
      </c>
      <c r="C890" s="1">
        <v>5220400</v>
      </c>
      <c r="D890" s="1" t="s">
        <v>212</v>
      </c>
    </row>
    <row r="891" spans="1:4">
      <c r="A891" s="1">
        <v>77684</v>
      </c>
      <c r="B891" s="3" t="s">
        <v>895</v>
      </c>
      <c r="C891" s="1">
        <v>5220300</v>
      </c>
      <c r="D891" s="1" t="s">
        <v>58</v>
      </c>
    </row>
    <row r="892" spans="1:4">
      <c r="A892" s="1">
        <v>77692</v>
      </c>
      <c r="B892" s="3" t="s">
        <v>896</v>
      </c>
      <c r="C892" s="1">
        <v>6010403</v>
      </c>
      <c r="D892" s="1" t="s">
        <v>141</v>
      </c>
    </row>
    <row r="893" spans="1:4">
      <c r="A893" s="1">
        <v>77711</v>
      </c>
      <c r="B893" s="3" t="s">
        <v>897</v>
      </c>
      <c r="C893" s="1">
        <v>6010403</v>
      </c>
      <c r="D893" s="1" t="s">
        <v>141</v>
      </c>
    </row>
    <row r="894" spans="1:4">
      <c r="A894" s="1">
        <v>77774</v>
      </c>
      <c r="B894" s="3" t="s">
        <v>898</v>
      </c>
      <c r="C894" s="1">
        <v>4100301</v>
      </c>
      <c r="D894" s="1" t="s">
        <v>318</v>
      </c>
    </row>
    <row r="895" spans="1:4">
      <c r="A895" s="1">
        <v>77804</v>
      </c>
      <c r="B895" s="3" t="s">
        <v>899</v>
      </c>
      <c r="C895" s="1">
        <v>4300200</v>
      </c>
      <c r="D895" s="1" t="s">
        <v>174</v>
      </c>
    </row>
    <row r="896" spans="1:4">
      <c r="A896" s="1">
        <v>77806</v>
      </c>
      <c r="B896" s="3" t="s">
        <v>900</v>
      </c>
      <c r="C896" s="1">
        <v>5220400</v>
      </c>
      <c r="D896" s="1" t="s">
        <v>212</v>
      </c>
    </row>
    <row r="897" spans="1:4">
      <c r="A897" s="1">
        <v>77807</v>
      </c>
      <c r="B897" s="3" t="s">
        <v>901</v>
      </c>
      <c r="C897" s="1">
        <v>5220400</v>
      </c>
      <c r="D897" s="1" t="s">
        <v>212</v>
      </c>
    </row>
    <row r="898" spans="1:4">
      <c r="A898" s="1">
        <v>77810</v>
      </c>
      <c r="B898" s="3" t="s">
        <v>902</v>
      </c>
      <c r="C898" s="1">
        <v>5220300</v>
      </c>
      <c r="D898" s="1" t="s">
        <v>58</v>
      </c>
    </row>
    <row r="899" spans="1:4">
      <c r="A899" s="1">
        <v>77824</v>
      </c>
      <c r="B899" s="3" t="s">
        <v>903</v>
      </c>
      <c r="C899" s="1">
        <v>4100101</v>
      </c>
      <c r="D899" s="1" t="s">
        <v>216</v>
      </c>
    </row>
    <row r="900" spans="1:4">
      <c r="A900" s="1">
        <v>77835</v>
      </c>
      <c r="B900" s="3" t="s">
        <v>904</v>
      </c>
      <c r="C900" s="1">
        <v>4090300</v>
      </c>
      <c r="D900" s="1" t="s">
        <v>321</v>
      </c>
    </row>
    <row r="901" spans="1:4">
      <c r="A901" s="1">
        <v>77907</v>
      </c>
      <c r="B901" s="3" t="s">
        <v>905</v>
      </c>
      <c r="C901" s="1">
        <v>4100301</v>
      </c>
      <c r="D901" s="1" t="s">
        <v>318</v>
      </c>
    </row>
    <row r="902" spans="1:4">
      <c r="A902" s="1">
        <v>77941</v>
      </c>
      <c r="B902" s="3" t="s">
        <v>906</v>
      </c>
      <c r="C902" s="1">
        <v>4100301</v>
      </c>
      <c r="D902" s="1" t="s">
        <v>318</v>
      </c>
    </row>
    <row r="903" spans="1:4">
      <c r="A903" s="1">
        <v>77953</v>
      </c>
      <c r="B903" s="3" t="s">
        <v>728</v>
      </c>
      <c r="C903" s="1">
        <v>4110100</v>
      </c>
      <c r="D903" s="1" t="s">
        <v>329</v>
      </c>
    </row>
    <row r="904" spans="1:4">
      <c r="A904" s="1">
        <v>77959</v>
      </c>
      <c r="B904" s="3" t="s">
        <v>907</v>
      </c>
      <c r="C904" s="1">
        <v>5220300</v>
      </c>
      <c r="D904" s="1" t="s">
        <v>58</v>
      </c>
    </row>
    <row r="905" spans="1:4">
      <c r="A905" s="1">
        <v>77982</v>
      </c>
      <c r="B905" s="3" t="s">
        <v>908</v>
      </c>
      <c r="C905" s="1">
        <v>1010102</v>
      </c>
      <c r="D905" s="1" t="s">
        <v>304</v>
      </c>
    </row>
    <row r="906" spans="1:4">
      <c r="A906" s="1">
        <v>77999</v>
      </c>
      <c r="B906" s="3" t="s">
        <v>909</v>
      </c>
      <c r="C906" s="1">
        <v>4100301</v>
      </c>
      <c r="D906" s="1" t="s">
        <v>318</v>
      </c>
    </row>
    <row r="907" spans="1:4">
      <c r="A907" s="1">
        <v>78005</v>
      </c>
      <c r="B907" s="3" t="s">
        <v>910</v>
      </c>
      <c r="C907" s="1">
        <v>1010102</v>
      </c>
      <c r="D907" s="1" t="s">
        <v>304</v>
      </c>
    </row>
    <row r="908" spans="1:4">
      <c r="A908" s="1">
        <v>78008</v>
      </c>
      <c r="B908" s="3" t="s">
        <v>911</v>
      </c>
      <c r="C908" s="1">
        <v>1060105</v>
      </c>
      <c r="D908" s="1" t="s">
        <v>290</v>
      </c>
    </row>
    <row r="909" spans="1:4">
      <c r="A909" s="1">
        <v>78014</v>
      </c>
      <c r="B909" s="3" t="s">
        <v>912</v>
      </c>
      <c r="C909" s="1">
        <v>4100101</v>
      </c>
      <c r="D909" s="1" t="s">
        <v>216</v>
      </c>
    </row>
    <row r="910" spans="1:4">
      <c r="A910" s="1">
        <v>78068</v>
      </c>
      <c r="B910" s="3" t="s">
        <v>913</v>
      </c>
      <c r="C910" s="1">
        <v>4300200</v>
      </c>
      <c r="D910" s="1" t="s">
        <v>174</v>
      </c>
    </row>
    <row r="911" spans="1:4">
      <c r="A911" s="1">
        <v>78135</v>
      </c>
      <c r="B911" s="3" t="s">
        <v>914</v>
      </c>
      <c r="C911" s="1">
        <v>4090300</v>
      </c>
      <c r="D911" s="1" t="s">
        <v>321</v>
      </c>
    </row>
    <row r="912" spans="1:4">
      <c r="A912" s="1">
        <v>78138</v>
      </c>
      <c r="B912" s="3" t="s">
        <v>445</v>
      </c>
      <c r="C912" s="1">
        <v>4020100</v>
      </c>
      <c r="D912" s="1" t="s">
        <v>375</v>
      </c>
    </row>
    <row r="913" spans="1:4">
      <c r="A913" s="1">
        <v>78147</v>
      </c>
      <c r="B913" s="3" t="s">
        <v>915</v>
      </c>
      <c r="C913" s="1">
        <v>4300202</v>
      </c>
      <c r="D913" s="1" t="s">
        <v>228</v>
      </c>
    </row>
    <row r="914" spans="1:4">
      <c r="A914" s="1">
        <v>78148</v>
      </c>
      <c r="B914" s="3" t="s">
        <v>916</v>
      </c>
      <c r="C914" s="1">
        <v>4300202</v>
      </c>
      <c r="D914" s="1" t="s">
        <v>228</v>
      </c>
    </row>
    <row r="915" spans="1:4">
      <c r="A915" s="1">
        <v>78169</v>
      </c>
      <c r="B915" s="3" t="s">
        <v>917</v>
      </c>
      <c r="C915" s="1">
        <v>4100101</v>
      </c>
      <c r="D915" s="1" t="s">
        <v>216</v>
      </c>
    </row>
    <row r="916" spans="1:4">
      <c r="A916" s="1">
        <v>78229</v>
      </c>
      <c r="B916" s="3" t="s">
        <v>918</v>
      </c>
      <c r="C916" s="1">
        <v>5190100</v>
      </c>
      <c r="D916" s="1" t="s">
        <v>146</v>
      </c>
    </row>
    <row r="917" spans="1:4">
      <c r="A917" s="1">
        <v>78235</v>
      </c>
      <c r="B917" s="3" t="s">
        <v>919</v>
      </c>
      <c r="C917" s="1">
        <v>5190100</v>
      </c>
      <c r="D917" s="1" t="s">
        <v>146</v>
      </c>
    </row>
    <row r="918" spans="1:4">
      <c r="A918" s="1">
        <v>78236</v>
      </c>
      <c r="B918" s="3" t="s">
        <v>918</v>
      </c>
      <c r="C918" s="1">
        <v>5190100</v>
      </c>
      <c r="D918" s="1" t="s">
        <v>146</v>
      </c>
    </row>
    <row r="919" spans="1:4">
      <c r="A919" s="1">
        <v>78240</v>
      </c>
      <c r="B919" s="3" t="s">
        <v>918</v>
      </c>
      <c r="C919" s="1">
        <v>5190100</v>
      </c>
      <c r="D919" s="1" t="s">
        <v>146</v>
      </c>
    </row>
    <row r="920" spans="1:4">
      <c r="A920" s="1">
        <v>78241</v>
      </c>
      <c r="B920" s="3" t="s">
        <v>920</v>
      </c>
      <c r="C920" s="1">
        <v>5190100</v>
      </c>
      <c r="D920" s="1" t="s">
        <v>146</v>
      </c>
    </row>
    <row r="921" spans="1:4">
      <c r="A921" s="1">
        <v>78243</v>
      </c>
      <c r="B921" s="3" t="s">
        <v>921</v>
      </c>
      <c r="C921" s="1">
        <v>5170100</v>
      </c>
      <c r="D921" s="1" t="s">
        <v>85</v>
      </c>
    </row>
    <row r="922" spans="1:4">
      <c r="A922" s="1">
        <v>78265</v>
      </c>
      <c r="B922" s="3" t="s">
        <v>922</v>
      </c>
      <c r="C922" s="1">
        <v>4100301</v>
      </c>
      <c r="D922" s="1" t="s">
        <v>318</v>
      </c>
    </row>
    <row r="923" spans="1:4">
      <c r="A923" s="1">
        <v>78268</v>
      </c>
      <c r="B923" s="3" t="s">
        <v>923</v>
      </c>
      <c r="C923" s="1">
        <v>4300200</v>
      </c>
      <c r="D923" s="1" t="s">
        <v>174</v>
      </c>
    </row>
    <row r="924" spans="1:4">
      <c r="A924" s="1">
        <v>78334</v>
      </c>
      <c r="B924" s="3" t="s">
        <v>924</v>
      </c>
      <c r="C924" s="1">
        <v>1010102</v>
      </c>
      <c r="D924" s="1" t="s">
        <v>304</v>
      </c>
    </row>
    <row r="925" spans="1:4">
      <c r="A925" s="1">
        <v>78339</v>
      </c>
      <c r="B925" s="3" t="s">
        <v>925</v>
      </c>
      <c r="C925" s="1">
        <v>7000101</v>
      </c>
      <c r="D925" s="1" t="s">
        <v>242</v>
      </c>
    </row>
    <row r="926" spans="1:4">
      <c r="A926" s="1">
        <v>78345</v>
      </c>
      <c r="B926" s="3" t="s">
        <v>926</v>
      </c>
      <c r="C926" s="1">
        <v>4110100</v>
      </c>
      <c r="D926" s="1" t="s">
        <v>329</v>
      </c>
    </row>
    <row r="927" spans="1:4">
      <c r="A927" s="1">
        <v>78346</v>
      </c>
      <c r="B927" s="3" t="s">
        <v>927</v>
      </c>
      <c r="C927" s="1">
        <v>4300202</v>
      </c>
      <c r="D927" s="1" t="s">
        <v>228</v>
      </c>
    </row>
    <row r="928" spans="1:4">
      <c r="A928" s="1">
        <v>78352</v>
      </c>
      <c r="B928" s="3" t="s">
        <v>928</v>
      </c>
      <c r="C928" s="1">
        <v>6010403</v>
      </c>
      <c r="D928" s="1" t="s">
        <v>141</v>
      </c>
    </row>
    <row r="929" spans="1:4">
      <c r="A929" s="1">
        <v>78364</v>
      </c>
      <c r="B929" s="3" t="s">
        <v>929</v>
      </c>
      <c r="C929" s="1">
        <v>4250400</v>
      </c>
      <c r="D929" s="1" t="s">
        <v>298</v>
      </c>
    </row>
    <row r="930" spans="1:4">
      <c r="A930" s="1">
        <v>78379</v>
      </c>
      <c r="B930" s="3" t="s">
        <v>930</v>
      </c>
      <c r="C930" s="1">
        <v>4100101</v>
      </c>
      <c r="D930" s="1" t="s">
        <v>216</v>
      </c>
    </row>
    <row r="931" spans="1:4">
      <c r="A931" s="1">
        <v>78423</v>
      </c>
      <c r="B931" s="3" t="s">
        <v>931</v>
      </c>
      <c r="C931" s="1">
        <v>5090101</v>
      </c>
      <c r="D931" s="1" t="s">
        <v>117</v>
      </c>
    </row>
    <row r="932" spans="1:4">
      <c r="A932" s="1">
        <v>78430</v>
      </c>
      <c r="B932" s="3" t="s">
        <v>932</v>
      </c>
      <c r="C932" s="1">
        <v>4100301</v>
      </c>
      <c r="D932" s="1" t="s">
        <v>318</v>
      </c>
    </row>
    <row r="933" spans="1:4">
      <c r="A933" s="1">
        <v>78468</v>
      </c>
      <c r="B933" s="3" t="s">
        <v>933</v>
      </c>
      <c r="C933" s="1">
        <v>5090201</v>
      </c>
      <c r="D933" s="1" t="s">
        <v>137</v>
      </c>
    </row>
    <row r="934" spans="1:4">
      <c r="A934" s="1">
        <v>78481</v>
      </c>
      <c r="B934" s="3" t="s">
        <v>934</v>
      </c>
      <c r="C934" s="1">
        <v>5090101</v>
      </c>
      <c r="D934" s="1" t="s">
        <v>117</v>
      </c>
    </row>
    <row r="935" spans="1:4">
      <c r="A935" s="1">
        <v>78482</v>
      </c>
      <c r="B935" s="3" t="s">
        <v>935</v>
      </c>
      <c r="C935" s="1">
        <v>5090101</v>
      </c>
      <c r="D935" s="1" t="s">
        <v>117</v>
      </c>
    </row>
    <row r="936" spans="1:4">
      <c r="A936" s="1">
        <v>78494</v>
      </c>
      <c r="B936" s="3" t="s">
        <v>936</v>
      </c>
      <c r="C936" s="1">
        <v>4020100</v>
      </c>
      <c r="D936" s="1" t="s">
        <v>375</v>
      </c>
    </row>
    <row r="937" spans="1:4">
      <c r="A937" s="1">
        <v>78515</v>
      </c>
      <c r="B937" s="3" t="s">
        <v>937</v>
      </c>
      <c r="C937" s="1">
        <v>1060105</v>
      </c>
      <c r="D937" s="1" t="s">
        <v>290</v>
      </c>
    </row>
    <row r="938" spans="1:4">
      <c r="A938" s="1">
        <v>78578</v>
      </c>
      <c r="B938" s="3" t="s">
        <v>938</v>
      </c>
      <c r="C938" s="1">
        <v>4090300</v>
      </c>
      <c r="D938" s="1" t="s">
        <v>321</v>
      </c>
    </row>
    <row r="939" spans="1:4">
      <c r="A939" s="1">
        <v>78593</v>
      </c>
      <c r="B939" s="3" t="s">
        <v>939</v>
      </c>
      <c r="C939" s="1">
        <v>1010102</v>
      </c>
      <c r="D939" s="1" t="s">
        <v>304</v>
      </c>
    </row>
    <row r="940" spans="1:4">
      <c r="A940" s="1">
        <v>78672</v>
      </c>
      <c r="B940" s="3" t="s">
        <v>940</v>
      </c>
      <c r="C940" s="1">
        <v>4020100</v>
      </c>
      <c r="D940" s="1" t="s">
        <v>375</v>
      </c>
    </row>
    <row r="941" spans="1:4">
      <c r="A941" s="1">
        <v>78673</v>
      </c>
      <c r="B941" s="3" t="s">
        <v>941</v>
      </c>
      <c r="C941" s="1">
        <v>4300200</v>
      </c>
      <c r="D941" s="1" t="s">
        <v>174</v>
      </c>
    </row>
    <row r="942" spans="1:4">
      <c r="A942" s="1">
        <v>78706</v>
      </c>
      <c r="B942" s="3" t="s">
        <v>816</v>
      </c>
      <c r="C942" s="1">
        <v>4020100</v>
      </c>
      <c r="D942" s="1" t="s">
        <v>375</v>
      </c>
    </row>
    <row r="943" spans="1:4">
      <c r="A943" s="1">
        <v>78724</v>
      </c>
      <c r="B943" s="3" t="s">
        <v>942</v>
      </c>
      <c r="C943" s="1">
        <v>4090300</v>
      </c>
      <c r="D943" s="1" t="s">
        <v>321</v>
      </c>
    </row>
    <row r="944" spans="1:4">
      <c r="A944" s="1">
        <v>78775</v>
      </c>
      <c r="B944" s="3" t="s">
        <v>943</v>
      </c>
      <c r="C944" s="1">
        <v>5170100</v>
      </c>
      <c r="D944" s="1" t="s">
        <v>85</v>
      </c>
    </row>
    <row r="945" spans="1:4">
      <c r="A945" s="1">
        <v>78777</v>
      </c>
      <c r="B945" s="3" t="s">
        <v>944</v>
      </c>
      <c r="C945" s="1">
        <v>5170100</v>
      </c>
      <c r="D945" s="1" t="s">
        <v>85</v>
      </c>
    </row>
    <row r="946" spans="1:4">
      <c r="A946" s="1">
        <v>78778</v>
      </c>
      <c r="B946" s="3" t="s">
        <v>945</v>
      </c>
      <c r="C946" s="1">
        <v>5170100</v>
      </c>
      <c r="D946" s="1" t="s">
        <v>85</v>
      </c>
    </row>
    <row r="947" spans="1:4">
      <c r="A947" s="1">
        <v>78782</v>
      </c>
      <c r="B947" s="3" t="s">
        <v>946</v>
      </c>
      <c r="C947" s="1">
        <v>5170100</v>
      </c>
      <c r="D947" s="1" t="s">
        <v>85</v>
      </c>
    </row>
    <row r="948" spans="1:4">
      <c r="A948" s="1">
        <v>78814</v>
      </c>
      <c r="B948" s="3" t="s">
        <v>947</v>
      </c>
      <c r="C948" s="1">
        <v>4250400</v>
      </c>
      <c r="D948" s="1" t="s">
        <v>298</v>
      </c>
    </row>
    <row r="949" spans="1:4">
      <c r="A949" s="1">
        <v>78833</v>
      </c>
      <c r="B949" s="3" t="s">
        <v>948</v>
      </c>
      <c r="C949" s="1">
        <v>5220400</v>
      </c>
      <c r="D949" s="1" t="s">
        <v>212</v>
      </c>
    </row>
    <row r="950" spans="1:4">
      <c r="A950" s="1">
        <v>78871</v>
      </c>
      <c r="B950" s="3" t="s">
        <v>949</v>
      </c>
      <c r="C950" s="1">
        <v>4090300</v>
      </c>
      <c r="D950" s="1" t="s">
        <v>321</v>
      </c>
    </row>
    <row r="951" spans="1:4">
      <c r="A951" s="1">
        <v>78872</v>
      </c>
      <c r="B951" s="3" t="s">
        <v>950</v>
      </c>
      <c r="C951" s="1">
        <v>4090300</v>
      </c>
      <c r="D951" s="1" t="s">
        <v>321</v>
      </c>
    </row>
    <row r="952" spans="1:4">
      <c r="A952" s="1">
        <v>79165</v>
      </c>
      <c r="B952" s="3" t="s">
        <v>951</v>
      </c>
      <c r="C952" s="1">
        <v>4100101</v>
      </c>
      <c r="D952" s="1" t="s">
        <v>216</v>
      </c>
    </row>
    <row r="953" spans="1:4">
      <c r="A953" s="1">
        <v>79219</v>
      </c>
      <c r="B953" s="3" t="s">
        <v>952</v>
      </c>
      <c r="C953" s="1">
        <v>4100301</v>
      </c>
      <c r="D953" s="1" t="s">
        <v>318</v>
      </c>
    </row>
    <row r="954" spans="1:4">
      <c r="A954" s="1">
        <v>79349</v>
      </c>
      <c r="B954" s="3" t="s">
        <v>953</v>
      </c>
      <c r="C954" s="1">
        <v>4090300</v>
      </c>
      <c r="D954" s="1" t="s">
        <v>321</v>
      </c>
    </row>
    <row r="955" spans="1:4">
      <c r="A955" s="1">
        <v>79383</v>
      </c>
      <c r="B955" s="3" t="s">
        <v>954</v>
      </c>
      <c r="C955" s="1">
        <v>5090201</v>
      </c>
      <c r="D955" s="1" t="s">
        <v>137</v>
      </c>
    </row>
    <row r="956" spans="1:4">
      <c r="A956" s="1">
        <v>79384</v>
      </c>
      <c r="B956" s="3" t="s">
        <v>955</v>
      </c>
      <c r="C956" s="1">
        <v>5090201</v>
      </c>
      <c r="D956" s="1" t="s">
        <v>137</v>
      </c>
    </row>
    <row r="957" spans="1:4">
      <c r="A957" s="1">
        <v>79387</v>
      </c>
      <c r="B957" s="3" t="s">
        <v>956</v>
      </c>
      <c r="C957" s="1">
        <v>5090101</v>
      </c>
      <c r="D957" s="1" t="s">
        <v>117</v>
      </c>
    </row>
    <row r="958" spans="1:4">
      <c r="A958" s="1">
        <v>79388</v>
      </c>
      <c r="B958" s="3" t="s">
        <v>957</v>
      </c>
      <c r="C958" s="1">
        <v>5090101</v>
      </c>
      <c r="D958" s="1" t="s">
        <v>117</v>
      </c>
    </row>
    <row r="959" spans="1:4">
      <c r="A959" s="1">
        <v>79412</v>
      </c>
      <c r="B959" s="3" t="s">
        <v>958</v>
      </c>
      <c r="C959" s="1">
        <v>4250400</v>
      </c>
      <c r="D959" s="1" t="s">
        <v>298</v>
      </c>
    </row>
    <row r="960" spans="1:4">
      <c r="A960" s="1">
        <v>79461</v>
      </c>
      <c r="B960" s="3" t="s">
        <v>959</v>
      </c>
      <c r="C960" s="1">
        <v>4110100</v>
      </c>
      <c r="D960" s="1" t="s">
        <v>329</v>
      </c>
    </row>
    <row r="961" spans="1:4">
      <c r="A961" s="1">
        <v>79462</v>
      </c>
      <c r="B961" s="3" t="s">
        <v>445</v>
      </c>
      <c r="C961" s="1">
        <v>4020100</v>
      </c>
      <c r="D961" s="1" t="s">
        <v>375</v>
      </c>
    </row>
    <row r="962" spans="1:4">
      <c r="A962" s="1">
        <v>79480</v>
      </c>
      <c r="B962" s="3" t="s">
        <v>960</v>
      </c>
      <c r="C962" s="1">
        <v>4300202</v>
      </c>
      <c r="D962" s="1" t="s">
        <v>228</v>
      </c>
    </row>
    <row r="963" spans="1:4">
      <c r="A963" s="1">
        <v>79483</v>
      </c>
      <c r="B963" s="3" t="s">
        <v>961</v>
      </c>
      <c r="C963" s="1">
        <v>5090201</v>
      </c>
      <c r="D963" s="1" t="s">
        <v>137</v>
      </c>
    </row>
    <row r="964" spans="1:4">
      <c r="A964" s="1">
        <v>79520</v>
      </c>
      <c r="B964" s="3" t="s">
        <v>962</v>
      </c>
      <c r="C964" s="1">
        <v>4100101</v>
      </c>
      <c r="D964" s="1" t="s">
        <v>216</v>
      </c>
    </row>
    <row r="965" spans="1:4">
      <c r="A965" s="1">
        <v>79524</v>
      </c>
      <c r="B965" s="3" t="s">
        <v>963</v>
      </c>
      <c r="C965" s="1">
        <v>4100101</v>
      </c>
      <c r="D965" s="1" t="s">
        <v>216</v>
      </c>
    </row>
    <row r="966" spans="1:4">
      <c r="A966" s="1">
        <v>79525</v>
      </c>
      <c r="B966" s="3" t="s">
        <v>964</v>
      </c>
      <c r="C966" s="1">
        <v>4100301</v>
      </c>
      <c r="D966" s="1" t="s">
        <v>318</v>
      </c>
    </row>
    <row r="967" spans="1:4">
      <c r="A967" s="1">
        <v>79587</v>
      </c>
      <c r="B967" s="3" t="s">
        <v>374</v>
      </c>
      <c r="C967" s="1">
        <v>4020100</v>
      </c>
      <c r="D967" s="1" t="s">
        <v>375</v>
      </c>
    </row>
    <row r="968" spans="1:4">
      <c r="A968" s="1">
        <v>79596</v>
      </c>
      <c r="B968" s="3" t="s">
        <v>965</v>
      </c>
      <c r="C968" s="1">
        <v>5090101</v>
      </c>
      <c r="D968" s="1" t="s">
        <v>117</v>
      </c>
    </row>
    <row r="969" spans="1:4">
      <c r="A969" s="1">
        <v>79604</v>
      </c>
      <c r="B969" s="3" t="s">
        <v>966</v>
      </c>
      <c r="C969" s="1">
        <v>1060105</v>
      </c>
      <c r="D969" s="1" t="s">
        <v>290</v>
      </c>
    </row>
    <row r="970" spans="1:4">
      <c r="A970" s="1">
        <v>79614</v>
      </c>
      <c r="B970" s="3" t="s">
        <v>967</v>
      </c>
      <c r="C970" s="1">
        <v>1060105</v>
      </c>
      <c r="D970" s="1" t="s">
        <v>290</v>
      </c>
    </row>
    <row r="971" spans="1:4">
      <c r="A971" s="1">
        <v>79615</v>
      </c>
      <c r="B971" s="3" t="s">
        <v>968</v>
      </c>
      <c r="C971" s="1">
        <v>1060105</v>
      </c>
      <c r="D971" s="1" t="s">
        <v>290</v>
      </c>
    </row>
    <row r="972" spans="1:4">
      <c r="A972" s="1">
        <v>79633</v>
      </c>
      <c r="B972" s="3" t="s">
        <v>969</v>
      </c>
      <c r="C972" s="1">
        <v>4100101</v>
      </c>
      <c r="D972" s="1" t="s">
        <v>216</v>
      </c>
    </row>
    <row r="973" spans="1:4">
      <c r="A973" s="1">
        <v>79635</v>
      </c>
      <c r="B973" s="3" t="s">
        <v>970</v>
      </c>
      <c r="C973" s="1">
        <v>4100301</v>
      </c>
      <c r="D973" s="1" t="s">
        <v>318</v>
      </c>
    </row>
    <row r="974" spans="1:4">
      <c r="A974" s="1">
        <v>79637</v>
      </c>
      <c r="B974" s="3" t="s">
        <v>971</v>
      </c>
      <c r="C974" s="1">
        <v>4100301</v>
      </c>
      <c r="D974" s="1" t="s">
        <v>318</v>
      </c>
    </row>
    <row r="975" spans="1:4">
      <c r="A975" s="1">
        <v>79642</v>
      </c>
      <c r="B975" s="3" t="s">
        <v>972</v>
      </c>
      <c r="C975" s="1">
        <v>1060105</v>
      </c>
      <c r="D975" s="1" t="s">
        <v>290</v>
      </c>
    </row>
    <row r="976" spans="1:4">
      <c r="A976" s="1">
        <v>79673</v>
      </c>
      <c r="B976" s="3" t="s">
        <v>973</v>
      </c>
      <c r="C976" s="1">
        <v>5100200</v>
      </c>
      <c r="D976" s="1" t="s">
        <v>60</v>
      </c>
    </row>
    <row r="977" spans="1:4">
      <c r="A977" s="1">
        <v>79682</v>
      </c>
      <c r="B977" s="3" t="s">
        <v>974</v>
      </c>
      <c r="C977" s="1">
        <v>5220300</v>
      </c>
      <c r="D977" s="1" t="s">
        <v>58</v>
      </c>
    </row>
    <row r="978" spans="1:4">
      <c r="A978" s="1">
        <v>79706</v>
      </c>
      <c r="B978" s="3" t="s">
        <v>975</v>
      </c>
      <c r="C978" s="1">
        <v>40302</v>
      </c>
      <c r="D978" s="1" t="s">
        <v>27</v>
      </c>
    </row>
    <row r="979" spans="1:4">
      <c r="A979" s="1">
        <v>79710</v>
      </c>
      <c r="B979" s="3" t="s">
        <v>976</v>
      </c>
      <c r="C979" s="1">
        <v>40302</v>
      </c>
      <c r="D979" s="1" t="s">
        <v>27</v>
      </c>
    </row>
    <row r="980" spans="1:4">
      <c r="A980" s="1">
        <v>79711</v>
      </c>
      <c r="B980" s="3" t="s">
        <v>977</v>
      </c>
      <c r="C980" s="1">
        <v>40302</v>
      </c>
      <c r="D980" s="1" t="s">
        <v>27</v>
      </c>
    </row>
    <row r="981" spans="1:4">
      <c r="A981" s="1">
        <v>79714</v>
      </c>
      <c r="B981" s="3" t="s">
        <v>978</v>
      </c>
      <c r="C981" s="1">
        <v>40302</v>
      </c>
      <c r="D981" s="1" t="s">
        <v>27</v>
      </c>
    </row>
    <row r="982" spans="1:4">
      <c r="A982" s="1">
        <v>79775</v>
      </c>
      <c r="B982" s="3" t="s">
        <v>445</v>
      </c>
      <c r="C982" s="1">
        <v>4020100</v>
      </c>
      <c r="D982" s="1" t="s">
        <v>375</v>
      </c>
    </row>
    <row r="983" spans="1:4">
      <c r="A983" s="1">
        <v>79780</v>
      </c>
      <c r="B983" s="3" t="s">
        <v>979</v>
      </c>
      <c r="C983" s="1">
        <v>5110201</v>
      </c>
      <c r="D983" s="1" t="s">
        <v>87</v>
      </c>
    </row>
    <row r="984" spans="1:4">
      <c r="A984" s="1">
        <v>79781</v>
      </c>
      <c r="B984" s="3" t="s">
        <v>980</v>
      </c>
      <c r="C984" s="1">
        <v>5110201</v>
      </c>
      <c r="D984" s="1" t="s">
        <v>87</v>
      </c>
    </row>
    <row r="985" spans="1:4">
      <c r="A985" s="1">
        <v>79782</v>
      </c>
      <c r="B985" s="3" t="s">
        <v>981</v>
      </c>
      <c r="C985" s="1">
        <v>5110201</v>
      </c>
      <c r="D985" s="1" t="s">
        <v>87</v>
      </c>
    </row>
    <row r="986" spans="1:4">
      <c r="A986" s="1">
        <v>79783</v>
      </c>
      <c r="B986" s="3" t="s">
        <v>982</v>
      </c>
      <c r="C986" s="1">
        <v>5110201</v>
      </c>
      <c r="D986" s="1" t="s">
        <v>87</v>
      </c>
    </row>
    <row r="987" spans="1:4">
      <c r="A987" s="1">
        <v>79793</v>
      </c>
      <c r="B987" s="3" t="s">
        <v>728</v>
      </c>
      <c r="C987" s="1">
        <v>4110100</v>
      </c>
      <c r="D987" s="1" t="s">
        <v>329</v>
      </c>
    </row>
    <row r="988" spans="1:4">
      <c r="A988" s="1">
        <v>79819</v>
      </c>
      <c r="B988" s="3" t="s">
        <v>983</v>
      </c>
      <c r="C988" s="1">
        <v>4100301</v>
      </c>
      <c r="D988" s="1" t="s">
        <v>318</v>
      </c>
    </row>
    <row r="989" spans="1:4">
      <c r="A989" s="1">
        <v>79823</v>
      </c>
      <c r="B989" s="3" t="s">
        <v>984</v>
      </c>
      <c r="C989" s="1">
        <v>4100301</v>
      </c>
      <c r="D989" s="1" t="s">
        <v>318</v>
      </c>
    </row>
    <row r="990" spans="1:4">
      <c r="A990" s="1">
        <v>79831</v>
      </c>
      <c r="B990" s="3" t="s">
        <v>985</v>
      </c>
      <c r="C990" s="1">
        <v>5220400</v>
      </c>
      <c r="D990" s="1" t="s">
        <v>212</v>
      </c>
    </row>
    <row r="991" spans="1:4">
      <c r="A991" s="1">
        <v>79833</v>
      </c>
      <c r="B991" s="3" t="s">
        <v>986</v>
      </c>
      <c r="C991" s="1">
        <v>5220400</v>
      </c>
      <c r="D991" s="1" t="s">
        <v>212</v>
      </c>
    </row>
    <row r="992" spans="1:4">
      <c r="A992" s="1">
        <v>79860</v>
      </c>
      <c r="B992" s="3" t="s">
        <v>987</v>
      </c>
      <c r="C992" s="1">
        <v>4090300</v>
      </c>
      <c r="D992" s="1" t="s">
        <v>321</v>
      </c>
    </row>
    <row r="993" spans="1:4">
      <c r="A993" s="1">
        <v>79861</v>
      </c>
      <c r="B993" s="3" t="s">
        <v>988</v>
      </c>
      <c r="C993" s="1">
        <v>4090300</v>
      </c>
      <c r="D993" s="1" t="s">
        <v>321</v>
      </c>
    </row>
    <row r="994" spans="1:4">
      <c r="A994" s="1">
        <v>79887</v>
      </c>
      <c r="B994" s="3" t="s">
        <v>989</v>
      </c>
      <c r="C994" s="1">
        <v>4300202</v>
      </c>
      <c r="D994" s="1" t="s">
        <v>228</v>
      </c>
    </row>
    <row r="995" spans="1:4">
      <c r="A995" s="1">
        <v>79888</v>
      </c>
      <c r="B995" s="3" t="s">
        <v>990</v>
      </c>
      <c r="C995" s="1">
        <v>4300202</v>
      </c>
      <c r="D995" s="1" t="s">
        <v>228</v>
      </c>
    </row>
    <row r="996" spans="1:4">
      <c r="A996" s="1">
        <v>79900</v>
      </c>
      <c r="B996" s="3" t="s">
        <v>723</v>
      </c>
      <c r="C996" s="1">
        <v>4110100</v>
      </c>
      <c r="D996" s="1" t="s">
        <v>329</v>
      </c>
    </row>
    <row r="997" spans="1:4">
      <c r="A997" s="1">
        <v>80002</v>
      </c>
      <c r="B997" s="3" t="s">
        <v>991</v>
      </c>
      <c r="C997" s="1">
        <v>4100101</v>
      </c>
      <c r="D997" s="1" t="s">
        <v>216</v>
      </c>
    </row>
    <row r="998" spans="1:4">
      <c r="A998" s="1">
        <v>80006</v>
      </c>
      <c r="B998" s="3" t="s">
        <v>992</v>
      </c>
      <c r="C998" s="1">
        <v>5220300</v>
      </c>
      <c r="D998" s="1" t="s">
        <v>58</v>
      </c>
    </row>
    <row r="999" spans="1:4">
      <c r="A999" s="1">
        <v>80034</v>
      </c>
      <c r="B999" s="3" t="s">
        <v>728</v>
      </c>
      <c r="C999" s="1">
        <v>4110100</v>
      </c>
      <c r="D999" s="1" t="s">
        <v>329</v>
      </c>
    </row>
    <row r="1000" spans="1:4">
      <c r="A1000" s="1">
        <v>80110</v>
      </c>
      <c r="B1000" s="3" t="s">
        <v>993</v>
      </c>
      <c r="C1000" s="1">
        <v>5100201</v>
      </c>
      <c r="D1000" s="1" t="s">
        <v>70</v>
      </c>
    </row>
    <row r="1001" spans="1:4">
      <c r="A1001" s="1">
        <v>80236</v>
      </c>
      <c r="B1001" s="3" t="s">
        <v>994</v>
      </c>
      <c r="C1001" s="1">
        <v>4090300</v>
      </c>
      <c r="D1001" s="1" t="s">
        <v>321</v>
      </c>
    </row>
    <row r="1002" spans="1:4">
      <c r="A1002" s="1">
        <v>80355</v>
      </c>
      <c r="B1002" s="3" t="s">
        <v>995</v>
      </c>
      <c r="C1002" s="1">
        <v>5170100</v>
      </c>
      <c r="D1002" s="1" t="s">
        <v>85</v>
      </c>
    </row>
    <row r="1003" spans="1:4">
      <c r="A1003" s="1">
        <v>80356</v>
      </c>
      <c r="B1003" s="3" t="s">
        <v>996</v>
      </c>
      <c r="C1003" s="1">
        <v>5220400</v>
      </c>
      <c r="D1003" s="1" t="s">
        <v>212</v>
      </c>
    </row>
    <row r="1004" spans="1:4">
      <c r="A1004" s="1">
        <v>80358</v>
      </c>
      <c r="B1004" s="3" t="s">
        <v>997</v>
      </c>
      <c r="C1004" s="1">
        <v>5220400</v>
      </c>
      <c r="D1004" s="1" t="s">
        <v>212</v>
      </c>
    </row>
    <row r="1005" spans="1:4">
      <c r="A1005" s="1">
        <v>80361</v>
      </c>
      <c r="B1005" s="3" t="s">
        <v>998</v>
      </c>
      <c r="C1005" s="1">
        <v>5170100</v>
      </c>
      <c r="D1005" s="1" t="s">
        <v>85</v>
      </c>
    </row>
    <row r="1006" spans="1:4">
      <c r="A1006" s="1">
        <v>80363</v>
      </c>
      <c r="B1006" s="3" t="s">
        <v>999</v>
      </c>
      <c r="C1006" s="1">
        <v>5170100</v>
      </c>
      <c r="D1006" s="1" t="s">
        <v>85</v>
      </c>
    </row>
    <row r="1007" spans="1:4">
      <c r="A1007" s="1">
        <v>80364</v>
      </c>
      <c r="B1007" s="3" t="s">
        <v>1000</v>
      </c>
      <c r="C1007" s="1">
        <v>5170100</v>
      </c>
      <c r="D1007" s="1" t="s">
        <v>85</v>
      </c>
    </row>
    <row r="1008" spans="1:4">
      <c r="A1008" s="1">
        <v>80385</v>
      </c>
      <c r="B1008" s="3" t="s">
        <v>1001</v>
      </c>
      <c r="C1008" s="1">
        <v>5220400</v>
      </c>
      <c r="D1008" s="1" t="s">
        <v>212</v>
      </c>
    </row>
    <row r="1009" spans="1:4">
      <c r="A1009" s="1">
        <v>80386</v>
      </c>
      <c r="B1009" s="3" t="s">
        <v>1002</v>
      </c>
      <c r="C1009" s="1">
        <v>5220400</v>
      </c>
      <c r="D1009" s="1" t="s">
        <v>212</v>
      </c>
    </row>
    <row r="1010" spans="1:4">
      <c r="A1010" s="1">
        <v>80461</v>
      </c>
      <c r="B1010" s="3" t="s">
        <v>1003</v>
      </c>
      <c r="C1010" s="1">
        <v>4100301</v>
      </c>
      <c r="D1010" s="1" t="s">
        <v>318</v>
      </c>
    </row>
    <row r="1011" spans="1:4">
      <c r="A1011" s="1">
        <v>80485</v>
      </c>
      <c r="B1011" s="3" t="s">
        <v>1004</v>
      </c>
      <c r="C1011" s="1">
        <v>4100301</v>
      </c>
      <c r="D1011" s="1" t="s">
        <v>318</v>
      </c>
    </row>
    <row r="1012" spans="1:4">
      <c r="A1012" s="1">
        <v>80498</v>
      </c>
      <c r="B1012" s="3" t="s">
        <v>1005</v>
      </c>
      <c r="C1012" s="1">
        <v>4110100</v>
      </c>
      <c r="D1012" s="1" t="s">
        <v>329</v>
      </c>
    </row>
    <row r="1013" spans="1:4">
      <c r="A1013" s="1">
        <v>80523</v>
      </c>
      <c r="B1013" s="3" t="s">
        <v>1006</v>
      </c>
      <c r="C1013" s="1">
        <v>4250400</v>
      </c>
      <c r="D1013" s="1" t="s">
        <v>298</v>
      </c>
    </row>
    <row r="1014" spans="1:4">
      <c r="A1014" s="1">
        <v>80568</v>
      </c>
      <c r="B1014" s="3" t="s">
        <v>1007</v>
      </c>
      <c r="C1014" s="1">
        <v>1010102</v>
      </c>
      <c r="D1014" s="1" t="s">
        <v>304</v>
      </c>
    </row>
    <row r="1015" spans="1:4">
      <c r="A1015" s="1">
        <v>80570</v>
      </c>
      <c r="B1015" s="3" t="s">
        <v>1008</v>
      </c>
      <c r="C1015" s="1">
        <v>1010102</v>
      </c>
      <c r="D1015" s="1" t="s">
        <v>304</v>
      </c>
    </row>
    <row r="1016" spans="1:4">
      <c r="A1016" s="1">
        <v>80602</v>
      </c>
      <c r="B1016" s="3" t="s">
        <v>1009</v>
      </c>
      <c r="C1016" s="1">
        <v>6010403</v>
      </c>
      <c r="D1016" s="1" t="s">
        <v>141</v>
      </c>
    </row>
    <row r="1017" spans="1:4">
      <c r="A1017" s="1">
        <v>80651</v>
      </c>
      <c r="B1017" s="3" t="s">
        <v>1010</v>
      </c>
      <c r="C1017" s="1">
        <v>5110202</v>
      </c>
      <c r="D1017" s="1" t="s">
        <v>94</v>
      </c>
    </row>
    <row r="1018" spans="1:4">
      <c r="A1018" s="1">
        <v>80683</v>
      </c>
      <c r="B1018" s="3" t="s">
        <v>1011</v>
      </c>
      <c r="C1018" s="1">
        <v>5190100</v>
      </c>
      <c r="D1018" s="1" t="s">
        <v>146</v>
      </c>
    </row>
    <row r="1019" spans="1:4">
      <c r="A1019" s="1">
        <v>80770</v>
      </c>
      <c r="B1019" s="3" t="s">
        <v>1012</v>
      </c>
      <c r="C1019" s="1">
        <v>4100301</v>
      </c>
      <c r="D1019" s="1" t="s">
        <v>318</v>
      </c>
    </row>
    <row r="1020" spans="1:4">
      <c r="A1020" s="1">
        <v>80791</v>
      </c>
      <c r="B1020" s="3" t="s">
        <v>1013</v>
      </c>
      <c r="C1020" s="1">
        <v>4300200</v>
      </c>
      <c r="D1020" s="1" t="s">
        <v>174</v>
      </c>
    </row>
    <row r="1021" spans="1:4">
      <c r="A1021" s="1">
        <v>80821</v>
      </c>
      <c r="B1021" s="3" t="s">
        <v>1014</v>
      </c>
      <c r="C1021" s="1">
        <v>5090201</v>
      </c>
      <c r="D1021" s="1" t="s">
        <v>137</v>
      </c>
    </row>
    <row r="1022" spans="1:4">
      <c r="A1022" s="1">
        <v>81018</v>
      </c>
      <c r="B1022" s="3" t="s">
        <v>1015</v>
      </c>
      <c r="C1022" s="1">
        <v>4100301</v>
      </c>
      <c r="D1022" s="1" t="s">
        <v>318</v>
      </c>
    </row>
    <row r="1023" spans="1:4">
      <c r="A1023" s="1">
        <v>81026</v>
      </c>
      <c r="B1023" s="3" t="s">
        <v>1016</v>
      </c>
      <c r="C1023" s="1">
        <v>4100101</v>
      </c>
      <c r="D1023" s="1" t="s">
        <v>216</v>
      </c>
    </row>
    <row r="1024" spans="1:4">
      <c r="A1024" s="1">
        <v>81053</v>
      </c>
      <c r="B1024" s="3" t="s">
        <v>1017</v>
      </c>
      <c r="C1024" s="1">
        <v>5090201</v>
      </c>
      <c r="D1024" s="1" t="s">
        <v>137</v>
      </c>
    </row>
    <row r="1025" spans="1:4">
      <c r="A1025" s="1">
        <v>81062</v>
      </c>
      <c r="B1025" s="3" t="s">
        <v>1018</v>
      </c>
      <c r="C1025" s="1">
        <v>5090201</v>
      </c>
      <c r="D1025" s="1" t="s">
        <v>137</v>
      </c>
    </row>
    <row r="1026" spans="1:4">
      <c r="A1026" s="1">
        <v>81064</v>
      </c>
      <c r="B1026" s="3" t="s">
        <v>1019</v>
      </c>
      <c r="C1026" s="1">
        <v>5090201</v>
      </c>
      <c r="D1026" s="1" t="s">
        <v>137</v>
      </c>
    </row>
    <row r="1027" spans="1:4">
      <c r="A1027" s="1">
        <v>81066</v>
      </c>
      <c r="B1027" s="3" t="s">
        <v>1020</v>
      </c>
      <c r="C1027" s="1">
        <v>5090201</v>
      </c>
      <c r="D1027" s="1" t="s">
        <v>137</v>
      </c>
    </row>
    <row r="1028" spans="1:4">
      <c r="A1028" s="1">
        <v>81128</v>
      </c>
      <c r="B1028" s="3" t="s">
        <v>1021</v>
      </c>
      <c r="C1028" s="1">
        <v>4300202</v>
      </c>
      <c r="D1028" s="1" t="s">
        <v>228</v>
      </c>
    </row>
    <row r="1029" spans="1:4">
      <c r="A1029" s="1">
        <v>81165</v>
      </c>
      <c r="B1029" s="3" t="s">
        <v>554</v>
      </c>
      <c r="C1029" s="1">
        <v>4020100</v>
      </c>
      <c r="D1029" s="1" t="s">
        <v>375</v>
      </c>
    </row>
    <row r="1030" spans="1:4">
      <c r="A1030" s="1">
        <v>81176</v>
      </c>
      <c r="B1030" s="3" t="s">
        <v>1022</v>
      </c>
      <c r="C1030" s="1">
        <v>5190100</v>
      </c>
      <c r="D1030" s="1" t="s">
        <v>146</v>
      </c>
    </row>
    <row r="1031" spans="1:4">
      <c r="A1031" s="1">
        <v>81181</v>
      </c>
      <c r="B1031" s="3" t="s">
        <v>445</v>
      </c>
      <c r="C1031" s="1">
        <v>4020100</v>
      </c>
      <c r="D1031" s="1" t="s">
        <v>375</v>
      </c>
    </row>
    <row r="1032" spans="1:4">
      <c r="A1032" s="1">
        <v>81182</v>
      </c>
      <c r="B1032" s="3" t="s">
        <v>445</v>
      </c>
      <c r="C1032" s="1">
        <v>4020100</v>
      </c>
      <c r="D1032" s="1" t="s">
        <v>375</v>
      </c>
    </row>
    <row r="1033" spans="1:4">
      <c r="A1033" s="1">
        <v>81194</v>
      </c>
      <c r="B1033" s="3" t="s">
        <v>1023</v>
      </c>
      <c r="C1033" s="1">
        <v>1060105</v>
      </c>
      <c r="D1033" s="1" t="s">
        <v>290</v>
      </c>
    </row>
    <row r="1034" spans="1:4">
      <c r="A1034" s="1">
        <v>81317</v>
      </c>
      <c r="B1034" s="3" t="s">
        <v>1024</v>
      </c>
      <c r="C1034" s="1">
        <v>5190100</v>
      </c>
      <c r="D1034" s="1" t="s">
        <v>146</v>
      </c>
    </row>
    <row r="1035" spans="1:4">
      <c r="A1035" s="1">
        <v>81318</v>
      </c>
      <c r="B1035" s="3" t="s">
        <v>684</v>
      </c>
      <c r="C1035" s="1">
        <v>5190100</v>
      </c>
      <c r="D1035" s="1" t="s">
        <v>146</v>
      </c>
    </row>
    <row r="1036" spans="1:4">
      <c r="A1036" s="1">
        <v>81319</v>
      </c>
      <c r="B1036" s="3" t="s">
        <v>1025</v>
      </c>
      <c r="C1036" s="1">
        <v>5220400</v>
      </c>
      <c r="D1036" s="1" t="s">
        <v>212</v>
      </c>
    </row>
    <row r="1037" spans="1:4">
      <c r="A1037" s="1">
        <v>81326</v>
      </c>
      <c r="B1037" s="3" t="s">
        <v>1026</v>
      </c>
      <c r="C1037" s="1">
        <v>5220400</v>
      </c>
      <c r="D1037" s="1" t="s">
        <v>212</v>
      </c>
    </row>
    <row r="1038" spans="1:4">
      <c r="A1038" s="1">
        <v>81332</v>
      </c>
      <c r="B1038" s="3" t="s">
        <v>1027</v>
      </c>
      <c r="C1038" s="1">
        <v>5220300</v>
      </c>
      <c r="D1038" s="1" t="s">
        <v>58</v>
      </c>
    </row>
    <row r="1039" spans="1:4">
      <c r="A1039" s="1">
        <v>81399</v>
      </c>
      <c r="B1039" s="3" t="s">
        <v>1028</v>
      </c>
      <c r="C1039" s="1">
        <v>5090101</v>
      </c>
      <c r="D1039" s="1" t="s">
        <v>117</v>
      </c>
    </row>
    <row r="1040" spans="1:4">
      <c r="A1040" s="1">
        <v>81403</v>
      </c>
      <c r="B1040" s="3" t="s">
        <v>1029</v>
      </c>
      <c r="C1040" s="1">
        <v>5090201</v>
      </c>
      <c r="D1040" s="1" t="s">
        <v>137</v>
      </c>
    </row>
    <row r="1041" spans="1:4">
      <c r="A1041" s="1">
        <v>81473</v>
      </c>
      <c r="B1041" s="3" t="s">
        <v>1030</v>
      </c>
      <c r="C1041" s="1">
        <v>4100301</v>
      </c>
      <c r="D1041" s="1" t="s">
        <v>318</v>
      </c>
    </row>
    <row r="1042" spans="1:4">
      <c r="A1042" s="1">
        <v>81474</v>
      </c>
      <c r="B1042" s="3" t="s">
        <v>1031</v>
      </c>
      <c r="C1042" s="1">
        <v>4100301</v>
      </c>
      <c r="D1042" s="1" t="s">
        <v>318</v>
      </c>
    </row>
    <row r="1043" spans="1:4">
      <c r="A1043" s="1">
        <v>81544</v>
      </c>
      <c r="B1043" s="3" t="s">
        <v>356</v>
      </c>
      <c r="C1043" s="1">
        <v>4110100</v>
      </c>
      <c r="D1043" s="1" t="s">
        <v>329</v>
      </c>
    </row>
    <row r="1044" spans="1:4">
      <c r="A1044" s="1">
        <v>81547</v>
      </c>
      <c r="B1044" s="3" t="s">
        <v>1032</v>
      </c>
      <c r="C1044" s="1">
        <v>5090101</v>
      </c>
      <c r="D1044" s="1" t="s">
        <v>117</v>
      </c>
    </row>
    <row r="1045" spans="1:4">
      <c r="A1045" s="1">
        <v>81607</v>
      </c>
      <c r="B1045" s="3" t="s">
        <v>1033</v>
      </c>
      <c r="C1045" s="1">
        <v>4100301</v>
      </c>
      <c r="D1045" s="1" t="s">
        <v>318</v>
      </c>
    </row>
    <row r="1046" spans="1:4">
      <c r="A1046" s="1">
        <v>81623</v>
      </c>
      <c r="B1046" s="3" t="s">
        <v>1034</v>
      </c>
      <c r="C1046" s="1">
        <v>40106</v>
      </c>
      <c r="D1046" s="1" t="s">
        <v>346</v>
      </c>
    </row>
    <row r="1047" spans="1:4">
      <c r="A1047" s="1">
        <v>81624</v>
      </c>
      <c r="B1047" s="3" t="s">
        <v>1035</v>
      </c>
      <c r="C1047" s="1">
        <v>40106</v>
      </c>
      <c r="D1047" s="1" t="s">
        <v>346</v>
      </c>
    </row>
    <row r="1048" spans="1:4">
      <c r="A1048" s="1">
        <v>81659</v>
      </c>
      <c r="B1048" s="3" t="s">
        <v>1036</v>
      </c>
      <c r="C1048" s="1">
        <v>5090201</v>
      </c>
      <c r="D1048" s="1" t="s">
        <v>137</v>
      </c>
    </row>
    <row r="1049" spans="1:4">
      <c r="A1049" s="1">
        <v>81703</v>
      </c>
      <c r="B1049" s="3" t="s">
        <v>1037</v>
      </c>
      <c r="C1049" s="1">
        <v>1060105</v>
      </c>
      <c r="D1049" s="1" t="s">
        <v>290</v>
      </c>
    </row>
    <row r="1050" spans="1:4">
      <c r="A1050" s="1">
        <v>81704</v>
      </c>
      <c r="B1050" s="3" t="s">
        <v>1038</v>
      </c>
      <c r="C1050" s="1">
        <v>1060105</v>
      </c>
      <c r="D1050" s="1" t="s">
        <v>290</v>
      </c>
    </row>
    <row r="1051" spans="1:4">
      <c r="A1051" s="1">
        <v>81720</v>
      </c>
      <c r="B1051" s="3" t="s">
        <v>445</v>
      </c>
      <c r="C1051" s="1">
        <v>4020100</v>
      </c>
      <c r="D1051" s="1" t="s">
        <v>375</v>
      </c>
    </row>
    <row r="1052" spans="1:4">
      <c r="A1052" s="1">
        <v>81738</v>
      </c>
      <c r="B1052" s="3" t="s">
        <v>376</v>
      </c>
      <c r="C1052" s="1">
        <v>4020100</v>
      </c>
      <c r="D1052" s="1" t="s">
        <v>375</v>
      </c>
    </row>
    <row r="1053" spans="1:4">
      <c r="A1053" s="1">
        <v>81739</v>
      </c>
      <c r="B1053" s="3" t="s">
        <v>376</v>
      </c>
      <c r="C1053" s="1">
        <v>4020100</v>
      </c>
      <c r="D1053" s="1" t="s">
        <v>375</v>
      </c>
    </row>
    <row r="1054" spans="1:4">
      <c r="A1054" s="1">
        <v>81750</v>
      </c>
      <c r="B1054" s="3" t="s">
        <v>1039</v>
      </c>
      <c r="C1054" s="1">
        <v>5220400</v>
      </c>
      <c r="D1054" s="1" t="s">
        <v>212</v>
      </c>
    </row>
    <row r="1055" spans="1:4">
      <c r="A1055" s="1">
        <v>81752</v>
      </c>
      <c r="B1055" s="3" t="s">
        <v>1040</v>
      </c>
      <c r="C1055" s="1">
        <v>5220400</v>
      </c>
      <c r="D1055" s="1" t="s">
        <v>212</v>
      </c>
    </row>
    <row r="1056" spans="1:4">
      <c r="A1056" s="1">
        <v>81753</v>
      </c>
      <c r="B1056" s="3" t="s">
        <v>1041</v>
      </c>
      <c r="C1056" s="1">
        <v>5220300</v>
      </c>
      <c r="D1056" s="1" t="s">
        <v>58</v>
      </c>
    </row>
    <row r="1057" spans="1:4">
      <c r="A1057" s="1">
        <v>81759</v>
      </c>
      <c r="B1057" s="3" t="s">
        <v>1042</v>
      </c>
      <c r="C1057" s="1">
        <v>5090101</v>
      </c>
      <c r="D1057" s="1" t="s">
        <v>117</v>
      </c>
    </row>
    <row r="1058" spans="1:4">
      <c r="A1058" s="1">
        <v>81760</v>
      </c>
      <c r="B1058" s="3" t="s">
        <v>1042</v>
      </c>
      <c r="C1058" s="1">
        <v>5090101</v>
      </c>
      <c r="D1058" s="1" t="s">
        <v>117</v>
      </c>
    </row>
    <row r="1059" spans="1:4">
      <c r="A1059" s="1">
        <v>81806</v>
      </c>
      <c r="B1059" s="3" t="s">
        <v>1043</v>
      </c>
      <c r="C1059" s="1">
        <v>4250400</v>
      </c>
      <c r="D1059" s="1" t="s">
        <v>298</v>
      </c>
    </row>
    <row r="1060" spans="1:4">
      <c r="A1060" s="1">
        <v>81837</v>
      </c>
      <c r="B1060" s="3" t="s">
        <v>1044</v>
      </c>
      <c r="C1060" s="1">
        <v>6010403</v>
      </c>
      <c r="D1060" s="1" t="s">
        <v>141</v>
      </c>
    </row>
    <row r="1061" spans="1:4">
      <c r="A1061" s="1">
        <v>81880</v>
      </c>
      <c r="B1061" s="3" t="s">
        <v>1045</v>
      </c>
      <c r="C1061" s="1">
        <v>1010102</v>
      </c>
      <c r="D1061" s="1" t="s">
        <v>304</v>
      </c>
    </row>
    <row r="1062" spans="1:4">
      <c r="A1062" s="1">
        <v>81887</v>
      </c>
      <c r="B1062" s="3" t="s">
        <v>1046</v>
      </c>
      <c r="C1062" s="1">
        <v>40106</v>
      </c>
      <c r="D1062" s="1" t="s">
        <v>346</v>
      </c>
    </row>
    <row r="1063" spans="1:4">
      <c r="A1063" s="1">
        <v>81891</v>
      </c>
      <c r="B1063" s="3" t="s">
        <v>1047</v>
      </c>
      <c r="C1063" s="1">
        <v>5100200</v>
      </c>
      <c r="D1063" s="1" t="s">
        <v>60</v>
      </c>
    </row>
    <row r="1064" spans="1:4">
      <c r="A1064" s="1">
        <v>81894</v>
      </c>
      <c r="B1064" s="3" t="s">
        <v>1048</v>
      </c>
      <c r="C1064" s="1">
        <v>5100200</v>
      </c>
      <c r="D1064" s="1" t="s">
        <v>60</v>
      </c>
    </row>
    <row r="1065" spans="1:4">
      <c r="A1065" s="1">
        <v>81905</v>
      </c>
      <c r="B1065" s="3" t="s">
        <v>1049</v>
      </c>
      <c r="C1065" s="1">
        <v>4300202</v>
      </c>
      <c r="D1065" s="1" t="s">
        <v>228</v>
      </c>
    </row>
    <row r="1066" spans="1:4">
      <c r="A1066" s="1">
        <v>81962</v>
      </c>
      <c r="B1066" s="3" t="s">
        <v>1050</v>
      </c>
      <c r="C1066" s="1">
        <v>40106</v>
      </c>
      <c r="D1066" s="1" t="s">
        <v>346</v>
      </c>
    </row>
    <row r="1067" spans="1:4">
      <c r="A1067" s="1">
        <v>81972</v>
      </c>
      <c r="B1067" s="3" t="s">
        <v>445</v>
      </c>
      <c r="C1067" s="1">
        <v>4020100</v>
      </c>
      <c r="D1067" s="1" t="s">
        <v>375</v>
      </c>
    </row>
    <row r="1068" spans="1:4">
      <c r="A1068" s="1">
        <v>81995</v>
      </c>
      <c r="B1068" s="3" t="s">
        <v>1051</v>
      </c>
      <c r="C1068" s="1">
        <v>4090300</v>
      </c>
      <c r="D1068" s="1" t="s">
        <v>321</v>
      </c>
    </row>
    <row r="1069" spans="1:4">
      <c r="A1069" s="1">
        <v>82008</v>
      </c>
      <c r="B1069" s="3" t="s">
        <v>1052</v>
      </c>
      <c r="C1069" s="1">
        <v>4250400</v>
      </c>
      <c r="D1069" s="1" t="s">
        <v>298</v>
      </c>
    </row>
    <row r="1070" spans="1:4">
      <c r="A1070" s="1">
        <v>82065</v>
      </c>
      <c r="B1070" s="3" t="s">
        <v>1053</v>
      </c>
      <c r="C1070" s="1">
        <v>1010102</v>
      </c>
      <c r="D1070" s="1" t="s">
        <v>304</v>
      </c>
    </row>
    <row r="1071" spans="1:4">
      <c r="A1071" s="1">
        <v>82088</v>
      </c>
      <c r="B1071" s="3" t="s">
        <v>1054</v>
      </c>
      <c r="C1071" s="1">
        <v>4300202</v>
      </c>
      <c r="D1071" s="1" t="s">
        <v>228</v>
      </c>
    </row>
    <row r="1072" spans="1:4">
      <c r="A1072" s="1">
        <v>82097</v>
      </c>
      <c r="B1072" s="3" t="s">
        <v>1055</v>
      </c>
      <c r="C1072" s="1">
        <v>4090300</v>
      </c>
      <c r="D1072" s="1" t="s">
        <v>321</v>
      </c>
    </row>
    <row r="1073" spans="1:4">
      <c r="A1073" s="1">
        <v>82119</v>
      </c>
      <c r="B1073" s="3" t="s">
        <v>1056</v>
      </c>
      <c r="C1073" s="1">
        <v>4100101</v>
      </c>
      <c r="D1073" s="1" t="s">
        <v>216</v>
      </c>
    </row>
    <row r="1074" spans="1:4">
      <c r="A1074" s="1">
        <v>82120</v>
      </c>
      <c r="B1074" s="3" t="s">
        <v>1057</v>
      </c>
      <c r="C1074" s="1">
        <v>4100101</v>
      </c>
      <c r="D1074" s="1" t="s">
        <v>216</v>
      </c>
    </row>
    <row r="1075" spans="1:4">
      <c r="A1075" s="1">
        <v>82151</v>
      </c>
      <c r="B1075" s="3" t="s">
        <v>338</v>
      </c>
      <c r="C1075" s="1">
        <v>5190100</v>
      </c>
      <c r="D1075" s="1" t="s">
        <v>146</v>
      </c>
    </row>
    <row r="1076" spans="1:4">
      <c r="A1076" s="1">
        <v>82164</v>
      </c>
      <c r="B1076" s="3" t="s">
        <v>1058</v>
      </c>
      <c r="C1076" s="1">
        <v>5220400</v>
      </c>
      <c r="D1076" s="1" t="s">
        <v>212</v>
      </c>
    </row>
    <row r="1077" spans="1:4">
      <c r="A1077" s="1">
        <v>82197</v>
      </c>
      <c r="B1077" s="3" t="s">
        <v>1059</v>
      </c>
      <c r="C1077" s="1">
        <v>4100301</v>
      </c>
      <c r="D1077" s="1" t="s">
        <v>318</v>
      </c>
    </row>
    <row r="1078" spans="1:4">
      <c r="A1078" s="1">
        <v>82230</v>
      </c>
      <c r="B1078" s="3" t="s">
        <v>936</v>
      </c>
      <c r="C1078" s="1">
        <v>4020100</v>
      </c>
      <c r="D1078" s="1" t="s">
        <v>375</v>
      </c>
    </row>
    <row r="1079" spans="1:4">
      <c r="A1079" s="1">
        <v>82283</v>
      </c>
      <c r="B1079" s="3" t="s">
        <v>1060</v>
      </c>
      <c r="C1079" s="1">
        <v>6010403</v>
      </c>
      <c r="D1079" s="1" t="s">
        <v>141</v>
      </c>
    </row>
    <row r="1080" spans="1:4">
      <c r="A1080" s="1">
        <v>82295</v>
      </c>
      <c r="B1080" s="3" t="s">
        <v>1061</v>
      </c>
      <c r="C1080" s="1">
        <v>4250400</v>
      </c>
      <c r="D1080" s="1" t="s">
        <v>298</v>
      </c>
    </row>
    <row r="1081" spans="1:4">
      <c r="A1081" s="1">
        <v>82403</v>
      </c>
      <c r="B1081" s="3" t="s">
        <v>1062</v>
      </c>
      <c r="C1081" s="1">
        <v>7000101</v>
      </c>
      <c r="D1081" s="1" t="s">
        <v>242</v>
      </c>
    </row>
    <row r="1082" spans="1:4">
      <c r="A1082" s="1">
        <v>82404</v>
      </c>
      <c r="B1082" s="3" t="s">
        <v>1063</v>
      </c>
      <c r="C1082" s="1">
        <v>7000101</v>
      </c>
      <c r="D1082" s="1" t="s">
        <v>242</v>
      </c>
    </row>
    <row r="1083" spans="1:4">
      <c r="A1083" s="1">
        <v>82408</v>
      </c>
      <c r="B1083" s="3" t="s">
        <v>1064</v>
      </c>
      <c r="C1083" s="1">
        <v>7000101</v>
      </c>
      <c r="D1083" s="1" t="s">
        <v>242</v>
      </c>
    </row>
    <row r="1084" spans="1:4">
      <c r="A1084" s="1">
        <v>82409</v>
      </c>
      <c r="B1084" s="3" t="s">
        <v>1065</v>
      </c>
      <c r="C1084" s="1">
        <v>7000101</v>
      </c>
      <c r="D1084" s="1" t="s">
        <v>242</v>
      </c>
    </row>
    <row r="1085" spans="1:4">
      <c r="A1085" s="1">
        <v>82434</v>
      </c>
      <c r="B1085" s="3" t="s">
        <v>1066</v>
      </c>
      <c r="C1085" s="1">
        <v>4090300</v>
      </c>
      <c r="D1085" s="1" t="s">
        <v>321</v>
      </c>
    </row>
    <row r="1086" spans="1:4">
      <c r="A1086" s="1">
        <v>82723</v>
      </c>
      <c r="B1086" s="3" t="s">
        <v>1067</v>
      </c>
      <c r="C1086" s="1">
        <v>4100101</v>
      </c>
      <c r="D1086" s="1" t="s">
        <v>216</v>
      </c>
    </row>
    <row r="1087" spans="1:4">
      <c r="A1087" s="1">
        <v>82825</v>
      </c>
      <c r="B1087" s="3" t="s">
        <v>1068</v>
      </c>
      <c r="C1087" s="1">
        <v>5220300</v>
      </c>
      <c r="D1087" s="1" t="s">
        <v>58</v>
      </c>
    </row>
    <row r="1088" spans="1:4">
      <c r="A1088" s="1">
        <v>82829</v>
      </c>
      <c r="B1088" s="3" t="s">
        <v>356</v>
      </c>
      <c r="C1088" s="1">
        <v>4110100</v>
      </c>
      <c r="D1088" s="1" t="s">
        <v>329</v>
      </c>
    </row>
    <row r="1089" spans="1:4">
      <c r="A1089" s="1">
        <v>82880</v>
      </c>
      <c r="B1089" s="3" t="s">
        <v>1069</v>
      </c>
      <c r="C1089" s="1">
        <v>5170100</v>
      </c>
      <c r="D1089" s="1" t="s">
        <v>85</v>
      </c>
    </row>
    <row r="1090" spans="1:4">
      <c r="A1090" s="1">
        <v>83018</v>
      </c>
      <c r="B1090" s="3" t="s">
        <v>1070</v>
      </c>
      <c r="C1090" s="1">
        <v>5090101</v>
      </c>
      <c r="D1090" s="1" t="s">
        <v>117</v>
      </c>
    </row>
    <row r="1091" spans="1:4">
      <c r="A1091" s="1">
        <v>83033</v>
      </c>
      <c r="B1091" s="3" t="s">
        <v>1071</v>
      </c>
      <c r="C1091" s="1">
        <v>5090101</v>
      </c>
      <c r="D1091" s="1" t="s">
        <v>117</v>
      </c>
    </row>
    <row r="1092" spans="1:4">
      <c r="A1092" s="1">
        <v>83170</v>
      </c>
      <c r="B1092" s="3" t="s">
        <v>445</v>
      </c>
      <c r="C1092" s="1">
        <v>4020100</v>
      </c>
      <c r="D1092" s="1" t="s">
        <v>375</v>
      </c>
    </row>
    <row r="1093" spans="1:4">
      <c r="A1093" s="1">
        <v>83172</v>
      </c>
      <c r="B1093" s="3" t="s">
        <v>1072</v>
      </c>
      <c r="C1093" s="1">
        <v>5220400</v>
      </c>
      <c r="D1093" s="1" t="s">
        <v>212</v>
      </c>
    </row>
    <row r="1094" spans="1:4">
      <c r="A1094" s="1">
        <v>83305</v>
      </c>
      <c r="B1094" s="3" t="s">
        <v>1073</v>
      </c>
      <c r="C1094" s="1">
        <v>4100301</v>
      </c>
      <c r="D1094" s="1" t="s">
        <v>318</v>
      </c>
    </row>
    <row r="1095" spans="1:4">
      <c r="A1095" s="1">
        <v>83308</v>
      </c>
      <c r="B1095" s="3" t="s">
        <v>1074</v>
      </c>
      <c r="C1095" s="1">
        <v>4100301</v>
      </c>
      <c r="D1095" s="1" t="s">
        <v>318</v>
      </c>
    </row>
    <row r="1096" spans="1:4">
      <c r="A1096" s="1">
        <v>83438</v>
      </c>
      <c r="B1096" s="3" t="s">
        <v>1075</v>
      </c>
      <c r="C1096" s="1">
        <v>4300202</v>
      </c>
      <c r="D1096" s="1" t="s">
        <v>228</v>
      </c>
    </row>
    <row r="1097" spans="1:4">
      <c r="A1097" s="1">
        <v>83446</v>
      </c>
      <c r="B1097" s="3" t="s">
        <v>1076</v>
      </c>
      <c r="C1097" s="1">
        <v>4300202</v>
      </c>
      <c r="D1097" s="1" t="s">
        <v>228</v>
      </c>
    </row>
    <row r="1098" spans="1:4">
      <c r="A1098" s="1">
        <v>83484</v>
      </c>
      <c r="B1098" s="3" t="s">
        <v>1077</v>
      </c>
      <c r="C1098" s="1">
        <v>4090300</v>
      </c>
      <c r="D1098" s="1" t="s">
        <v>321</v>
      </c>
    </row>
    <row r="1099" spans="1:4">
      <c r="A1099" s="1">
        <v>83506</v>
      </c>
      <c r="B1099" s="3" t="s">
        <v>1078</v>
      </c>
      <c r="C1099" s="1">
        <v>4090300</v>
      </c>
      <c r="D1099" s="1" t="s">
        <v>321</v>
      </c>
    </row>
    <row r="1100" spans="1:4">
      <c r="A1100" s="1">
        <v>83616</v>
      </c>
      <c r="B1100" s="3" t="s">
        <v>1079</v>
      </c>
      <c r="C1100" s="1">
        <v>5090201</v>
      </c>
      <c r="D1100" s="1" t="s">
        <v>137</v>
      </c>
    </row>
    <row r="1101" spans="1:4">
      <c r="A1101" s="1">
        <v>83769</v>
      </c>
      <c r="B1101" s="3" t="s">
        <v>1080</v>
      </c>
      <c r="C1101" s="1">
        <v>5090201</v>
      </c>
      <c r="D1101" s="1" t="s">
        <v>137</v>
      </c>
    </row>
    <row r="1102" spans="1:4">
      <c r="A1102" s="1">
        <v>83805</v>
      </c>
      <c r="B1102" s="3" t="s">
        <v>1081</v>
      </c>
      <c r="C1102" s="1">
        <v>4090300</v>
      </c>
      <c r="D1102" s="1" t="s">
        <v>321</v>
      </c>
    </row>
    <row r="1103" spans="1:4">
      <c r="A1103" s="1">
        <v>83821</v>
      </c>
      <c r="B1103" s="3" t="s">
        <v>1082</v>
      </c>
      <c r="C1103" s="1">
        <v>4100101</v>
      </c>
      <c r="D1103" s="1" t="s">
        <v>216</v>
      </c>
    </row>
    <row r="1104" spans="1:4">
      <c r="A1104" s="1">
        <v>83828</v>
      </c>
      <c r="B1104" s="3" t="s">
        <v>1083</v>
      </c>
      <c r="C1104" s="1">
        <v>4300202</v>
      </c>
      <c r="D1104" s="1" t="s">
        <v>228</v>
      </c>
    </row>
    <row r="1105" spans="1:4">
      <c r="A1105" s="1">
        <v>83855</v>
      </c>
      <c r="B1105" s="3" t="s">
        <v>1084</v>
      </c>
      <c r="C1105" s="1">
        <v>4020100</v>
      </c>
      <c r="D1105" s="1" t="s">
        <v>375</v>
      </c>
    </row>
    <row r="1106" spans="1:4">
      <c r="A1106" s="1">
        <v>83856</v>
      </c>
      <c r="B1106" s="3" t="s">
        <v>445</v>
      </c>
      <c r="C1106" s="1">
        <v>4020100</v>
      </c>
      <c r="D1106" s="1" t="s">
        <v>375</v>
      </c>
    </row>
    <row r="1107" spans="1:4">
      <c r="A1107" s="1">
        <v>83860</v>
      </c>
      <c r="B1107" s="3" t="s">
        <v>1085</v>
      </c>
      <c r="C1107" s="1">
        <v>4110100</v>
      </c>
      <c r="D1107" s="1" t="s">
        <v>329</v>
      </c>
    </row>
    <row r="1108" spans="1:4">
      <c r="A1108" s="1">
        <v>83861</v>
      </c>
      <c r="B1108" s="3" t="s">
        <v>1086</v>
      </c>
      <c r="C1108" s="1">
        <v>4100301</v>
      </c>
      <c r="D1108" s="1" t="s">
        <v>318</v>
      </c>
    </row>
    <row r="1109" spans="1:4">
      <c r="A1109" s="1">
        <v>83906</v>
      </c>
      <c r="B1109" s="3" t="s">
        <v>1087</v>
      </c>
      <c r="C1109" s="1">
        <v>4300202</v>
      </c>
      <c r="D1109" s="1" t="s">
        <v>228</v>
      </c>
    </row>
    <row r="1110" spans="1:4">
      <c r="A1110" s="1">
        <v>83907</v>
      </c>
      <c r="B1110" s="3" t="s">
        <v>1088</v>
      </c>
      <c r="C1110" s="1">
        <v>4300202</v>
      </c>
      <c r="D1110" s="1" t="s">
        <v>228</v>
      </c>
    </row>
    <row r="1111" spans="1:4">
      <c r="A1111" s="1">
        <v>83915</v>
      </c>
      <c r="B1111" s="3" t="s">
        <v>959</v>
      </c>
      <c r="C1111" s="1">
        <v>4110100</v>
      </c>
      <c r="D1111" s="1" t="s">
        <v>329</v>
      </c>
    </row>
    <row r="1112" spans="1:4">
      <c r="A1112" s="1">
        <v>83919</v>
      </c>
      <c r="B1112" s="3" t="s">
        <v>728</v>
      </c>
      <c r="C1112" s="1">
        <v>4110100</v>
      </c>
      <c r="D1112" s="1" t="s">
        <v>329</v>
      </c>
    </row>
    <row r="1113" spans="1:4">
      <c r="A1113" s="1">
        <v>83920</v>
      </c>
      <c r="B1113" s="3" t="s">
        <v>728</v>
      </c>
      <c r="C1113" s="1">
        <v>4110100</v>
      </c>
      <c r="D1113" s="1" t="s">
        <v>329</v>
      </c>
    </row>
    <row r="1114" spans="1:4">
      <c r="A1114" s="1">
        <v>84040</v>
      </c>
      <c r="B1114" s="3" t="s">
        <v>1089</v>
      </c>
      <c r="C1114" s="1">
        <v>40202</v>
      </c>
      <c r="D1114" s="1" t="s">
        <v>53</v>
      </c>
    </row>
    <row r="1115" spans="1:4">
      <c r="A1115" s="1">
        <v>84042</v>
      </c>
      <c r="B1115" s="3" t="s">
        <v>1090</v>
      </c>
      <c r="C1115" s="1">
        <v>40202</v>
      </c>
      <c r="D1115" s="1" t="s">
        <v>53</v>
      </c>
    </row>
    <row r="1116" spans="1:4">
      <c r="A1116" s="1">
        <v>84171</v>
      </c>
      <c r="B1116" s="3" t="s">
        <v>1091</v>
      </c>
      <c r="C1116" s="1">
        <v>1010102</v>
      </c>
      <c r="D1116" s="1" t="s">
        <v>304</v>
      </c>
    </row>
    <row r="1117" spans="1:4">
      <c r="A1117" s="1">
        <v>84193</v>
      </c>
      <c r="B1117" s="3" t="s">
        <v>1092</v>
      </c>
      <c r="C1117" s="1">
        <v>10809</v>
      </c>
      <c r="D1117" s="1" t="s">
        <v>129</v>
      </c>
    </row>
    <row r="1118" spans="1:4">
      <c r="A1118" s="1">
        <v>84262</v>
      </c>
      <c r="B1118" s="3" t="s">
        <v>1093</v>
      </c>
      <c r="C1118" s="1">
        <v>1060105</v>
      </c>
      <c r="D1118" s="1" t="s">
        <v>290</v>
      </c>
    </row>
    <row r="1119" spans="1:4">
      <c r="A1119" s="1">
        <v>84357</v>
      </c>
      <c r="B1119" s="3" t="s">
        <v>816</v>
      </c>
      <c r="C1119" s="1">
        <v>4020100</v>
      </c>
      <c r="D1119" s="1" t="s">
        <v>375</v>
      </c>
    </row>
    <row r="1120" spans="1:4">
      <c r="A1120" s="1">
        <v>84418</v>
      </c>
      <c r="B1120" s="3" t="s">
        <v>1094</v>
      </c>
      <c r="C1120" s="1">
        <v>1060105</v>
      </c>
      <c r="D1120" s="1" t="s">
        <v>290</v>
      </c>
    </row>
    <row r="1121" spans="1:4">
      <c r="A1121" s="1">
        <v>84602</v>
      </c>
      <c r="B1121" s="3" t="s">
        <v>1095</v>
      </c>
      <c r="C1121" s="1">
        <v>4100101</v>
      </c>
      <c r="D1121" s="1" t="s">
        <v>216</v>
      </c>
    </row>
    <row r="1122" spans="1:4">
      <c r="A1122" s="1">
        <v>84612</v>
      </c>
      <c r="B1122" s="3" t="s">
        <v>1096</v>
      </c>
      <c r="C1122" s="1">
        <v>6010403</v>
      </c>
      <c r="D1122" s="1" t="s">
        <v>141</v>
      </c>
    </row>
    <row r="1123" spans="1:4">
      <c r="A1123" s="1">
        <v>84614</v>
      </c>
      <c r="B1123" s="3" t="s">
        <v>1097</v>
      </c>
      <c r="C1123" s="1">
        <v>6010403</v>
      </c>
      <c r="D1123" s="1" t="s">
        <v>141</v>
      </c>
    </row>
    <row r="1124" spans="1:4">
      <c r="A1124" s="1">
        <v>84833</v>
      </c>
      <c r="B1124" s="3" t="s">
        <v>1098</v>
      </c>
      <c r="C1124" s="1">
        <v>10809</v>
      </c>
      <c r="D1124" s="1" t="s">
        <v>129</v>
      </c>
    </row>
    <row r="1125" spans="1:4">
      <c r="A1125" s="1">
        <v>84881</v>
      </c>
      <c r="B1125" s="3" t="s">
        <v>1099</v>
      </c>
      <c r="C1125" s="1">
        <v>5170100</v>
      </c>
      <c r="D1125" s="1" t="s">
        <v>85</v>
      </c>
    </row>
    <row r="1126" spans="1:4">
      <c r="A1126" s="1">
        <v>84914</v>
      </c>
      <c r="B1126" s="3" t="s">
        <v>1100</v>
      </c>
      <c r="C1126" s="1">
        <v>4090300</v>
      </c>
      <c r="D1126" s="1" t="s">
        <v>321</v>
      </c>
    </row>
    <row r="1127" spans="1:4">
      <c r="A1127" s="1">
        <v>84915</v>
      </c>
      <c r="B1127" s="3" t="s">
        <v>1101</v>
      </c>
      <c r="C1127" s="1">
        <v>4090300</v>
      </c>
      <c r="D1127" s="1" t="s">
        <v>321</v>
      </c>
    </row>
    <row r="1128" spans="1:4">
      <c r="A1128" s="1">
        <v>85052</v>
      </c>
      <c r="B1128" s="3" t="s">
        <v>1084</v>
      </c>
      <c r="C1128" s="1">
        <v>4020100</v>
      </c>
      <c r="D1128" s="1" t="s">
        <v>375</v>
      </c>
    </row>
    <row r="1129" spans="1:4">
      <c r="A1129" s="1">
        <v>85140</v>
      </c>
      <c r="B1129" s="3" t="s">
        <v>1102</v>
      </c>
      <c r="C1129" s="1">
        <v>1010102</v>
      </c>
      <c r="D1129" s="1" t="s">
        <v>304</v>
      </c>
    </row>
    <row r="1130" spans="1:4">
      <c r="A1130" s="1">
        <v>85322</v>
      </c>
      <c r="B1130" s="3" t="s">
        <v>376</v>
      </c>
      <c r="C1130" s="1">
        <v>4020100</v>
      </c>
      <c r="D1130" s="1" t="s">
        <v>375</v>
      </c>
    </row>
    <row r="1131" spans="1:4">
      <c r="A1131" s="1">
        <v>85408</v>
      </c>
      <c r="B1131" s="3" t="s">
        <v>1103</v>
      </c>
      <c r="C1131" s="1">
        <v>4100301</v>
      </c>
      <c r="D1131" s="1" t="s">
        <v>318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L3078"/>
  <sheetViews>
    <sheetView zoomScale="120" zoomScaleNormal="120" workbookViewId="0">
      <pane ySplit="1" topLeftCell="A2623" activePane="bottomLeft" state="frozen"/>
      <selection activeCell="A16" sqref="A16"/>
      <selection pane="bottomLeft" activeCell="C2639" sqref="C2639"/>
    </sheetView>
  </sheetViews>
  <sheetFormatPr baseColWidth="10" defaultColWidth="8.83203125" defaultRowHeight="16"/>
  <cols>
    <col min="1" max="1" width="12.5" style="1" bestFit="1" customWidth="1"/>
    <col min="2" max="2" width="14.83203125" style="1" bestFit="1" customWidth="1"/>
    <col min="3" max="3" width="8" style="1" bestFit="1" customWidth="1"/>
    <col min="4" max="4" width="13.5" style="1" bestFit="1" customWidth="1"/>
    <col min="5" max="5" width="11.1640625" style="1" bestFit="1" customWidth="1"/>
    <col min="6" max="6" width="10.83203125" style="1" bestFit="1" customWidth="1"/>
    <col min="7" max="10" width="8.83203125" style="1"/>
    <col min="11" max="11" width="14.83203125" style="1" bestFit="1" customWidth="1"/>
    <col min="12" max="12" width="12" style="1" bestFit="1" customWidth="1"/>
    <col min="13" max="16384" width="8.83203125" style="1"/>
  </cols>
  <sheetData>
    <row r="1" spans="1:12">
      <c r="A1" s="1" t="s">
        <v>12</v>
      </c>
      <c r="B1" s="1" t="s">
        <v>13</v>
      </c>
      <c r="C1" s="2" t="s">
        <v>14</v>
      </c>
      <c r="D1" s="1" t="s">
        <v>15</v>
      </c>
      <c r="E1" s="1" t="s">
        <v>16</v>
      </c>
      <c r="F1" s="1" t="s">
        <v>17</v>
      </c>
      <c r="L1" s="4">
        <v>39448</v>
      </c>
    </row>
    <row r="2" spans="1:12">
      <c r="A2" s="1">
        <v>86</v>
      </c>
      <c r="B2" s="4">
        <v>38718</v>
      </c>
      <c r="C2" s="2">
        <v>92</v>
      </c>
      <c r="D2" s="1">
        <v>2842</v>
      </c>
      <c r="E2" s="1">
        <v>1</v>
      </c>
      <c r="F2" s="1">
        <v>45</v>
      </c>
      <c r="K2" s="4"/>
    </row>
    <row r="3" spans="1:12">
      <c r="A3" s="1">
        <v>124</v>
      </c>
      <c r="B3" s="4">
        <v>38719</v>
      </c>
      <c r="C3" s="2">
        <v>198</v>
      </c>
      <c r="D3" s="1">
        <v>67438</v>
      </c>
      <c r="E3" s="1">
        <v>1</v>
      </c>
      <c r="F3" s="1">
        <v>599</v>
      </c>
      <c r="K3" s="4"/>
    </row>
    <row r="4" spans="1:12">
      <c r="A4" s="1">
        <v>273</v>
      </c>
      <c r="B4" s="4">
        <v>38721</v>
      </c>
      <c r="C4" s="2">
        <v>338</v>
      </c>
      <c r="D4" s="1">
        <v>68431</v>
      </c>
      <c r="E4" s="1">
        <v>1</v>
      </c>
      <c r="F4" s="1">
        <v>1990</v>
      </c>
      <c r="K4" s="4"/>
    </row>
    <row r="5" spans="1:12">
      <c r="A5" s="1">
        <v>273</v>
      </c>
      <c r="B5" s="4">
        <v>38721</v>
      </c>
      <c r="C5" s="2">
        <v>338</v>
      </c>
      <c r="D5" s="1">
        <v>68431</v>
      </c>
      <c r="E5" s="1">
        <v>1</v>
      </c>
      <c r="F5" s="1">
        <v>2499</v>
      </c>
      <c r="K5" s="4"/>
    </row>
    <row r="6" spans="1:12">
      <c r="A6" s="1">
        <v>273</v>
      </c>
      <c r="B6" s="4">
        <v>38721</v>
      </c>
      <c r="C6" s="2">
        <v>338</v>
      </c>
      <c r="D6" s="1">
        <v>68431</v>
      </c>
      <c r="E6" s="1">
        <v>3</v>
      </c>
      <c r="F6" s="1">
        <v>7497</v>
      </c>
      <c r="K6" s="4"/>
    </row>
    <row r="7" spans="1:12">
      <c r="A7" s="1">
        <v>361</v>
      </c>
      <c r="B7" s="4">
        <v>38722</v>
      </c>
      <c r="C7" s="2">
        <v>527</v>
      </c>
      <c r="D7" s="1">
        <v>26952</v>
      </c>
      <c r="E7" s="1">
        <v>1</v>
      </c>
      <c r="F7" s="1">
        <v>90</v>
      </c>
      <c r="K7" s="4"/>
    </row>
    <row r="8" spans="1:12">
      <c r="A8" s="1">
        <v>396</v>
      </c>
      <c r="B8" s="4">
        <v>38722</v>
      </c>
      <c r="C8" s="2">
        <v>62</v>
      </c>
      <c r="D8" s="1">
        <v>65630</v>
      </c>
      <c r="E8" s="1">
        <v>1</v>
      </c>
      <c r="F8" s="1">
        <v>99</v>
      </c>
      <c r="K8" s="4"/>
    </row>
    <row r="9" spans="1:12">
      <c r="A9" s="1">
        <v>443</v>
      </c>
      <c r="B9" s="4">
        <v>38723</v>
      </c>
      <c r="C9" s="2">
        <v>637</v>
      </c>
      <c r="D9" s="1">
        <v>51398</v>
      </c>
      <c r="E9" s="1">
        <v>1</v>
      </c>
      <c r="F9" s="1">
        <v>715</v>
      </c>
      <c r="K9" s="4"/>
    </row>
    <row r="10" spans="1:12">
      <c r="A10" s="1">
        <v>451</v>
      </c>
      <c r="B10" s="4">
        <v>38723</v>
      </c>
      <c r="C10" s="2">
        <v>655</v>
      </c>
      <c r="D10" s="1">
        <v>69542</v>
      </c>
      <c r="E10" s="1">
        <v>3</v>
      </c>
      <c r="F10" s="1">
        <v>0</v>
      </c>
      <c r="K10" s="4"/>
    </row>
    <row r="11" spans="1:12">
      <c r="A11" s="1">
        <v>482</v>
      </c>
      <c r="B11" s="4">
        <v>38724</v>
      </c>
      <c r="C11" s="2">
        <v>332</v>
      </c>
      <c r="D11" s="1">
        <v>34938</v>
      </c>
      <c r="E11" s="1">
        <v>4</v>
      </c>
      <c r="F11" s="1">
        <v>316</v>
      </c>
      <c r="K11" s="4"/>
    </row>
    <row r="12" spans="1:12">
      <c r="A12" s="1">
        <v>522</v>
      </c>
      <c r="B12" s="4">
        <v>38724</v>
      </c>
      <c r="C12" s="2">
        <v>742</v>
      </c>
      <c r="D12" s="1">
        <v>57342</v>
      </c>
      <c r="E12" s="1">
        <v>1</v>
      </c>
      <c r="F12" s="1">
        <v>499</v>
      </c>
      <c r="K12" s="4"/>
    </row>
    <row r="13" spans="1:12">
      <c r="A13" s="1">
        <v>525</v>
      </c>
      <c r="B13" s="4">
        <v>38724</v>
      </c>
      <c r="C13" s="2">
        <v>748</v>
      </c>
      <c r="D13" s="1">
        <v>2809</v>
      </c>
      <c r="E13" s="1">
        <v>1</v>
      </c>
      <c r="F13" s="1">
        <v>79</v>
      </c>
      <c r="K13" s="4"/>
    </row>
    <row r="14" spans="1:12">
      <c r="A14" s="1">
        <v>596</v>
      </c>
      <c r="B14" s="4">
        <v>38725</v>
      </c>
      <c r="C14" s="2">
        <v>805</v>
      </c>
      <c r="D14" s="1">
        <v>51157</v>
      </c>
      <c r="E14" s="1">
        <v>1</v>
      </c>
      <c r="F14" s="1">
        <v>545</v>
      </c>
      <c r="K14" s="4"/>
    </row>
    <row r="15" spans="1:12">
      <c r="A15" s="1">
        <v>596</v>
      </c>
      <c r="B15" s="4">
        <v>38725</v>
      </c>
      <c r="C15" s="2">
        <v>805</v>
      </c>
      <c r="D15" s="1">
        <v>51160</v>
      </c>
      <c r="E15" s="1">
        <v>1</v>
      </c>
      <c r="F15" s="1">
        <v>330</v>
      </c>
      <c r="K15" s="4"/>
    </row>
    <row r="16" spans="1:12">
      <c r="A16" s="1">
        <v>596</v>
      </c>
      <c r="B16" s="4">
        <v>38725</v>
      </c>
      <c r="C16" s="2">
        <v>805</v>
      </c>
      <c r="D16" s="1">
        <v>51157</v>
      </c>
      <c r="E16" s="1">
        <v>1</v>
      </c>
      <c r="F16" s="1">
        <v>545</v>
      </c>
      <c r="K16" s="4"/>
    </row>
    <row r="17" spans="1:11">
      <c r="A17" s="1">
        <v>605</v>
      </c>
      <c r="B17" s="4">
        <v>38725</v>
      </c>
      <c r="C17" s="2">
        <v>820</v>
      </c>
      <c r="D17" s="1">
        <v>68262</v>
      </c>
      <c r="E17" s="1">
        <v>1</v>
      </c>
      <c r="F17" s="1">
        <v>29109</v>
      </c>
      <c r="K17" s="4"/>
    </row>
    <row r="18" spans="1:11">
      <c r="A18" s="1">
        <v>605</v>
      </c>
      <c r="B18" s="4">
        <v>38725</v>
      </c>
      <c r="C18" s="2">
        <v>820</v>
      </c>
      <c r="D18" s="1">
        <v>69266</v>
      </c>
      <c r="E18" s="1">
        <v>1</v>
      </c>
      <c r="F18" s="1">
        <v>400</v>
      </c>
      <c r="K18" s="4"/>
    </row>
    <row r="19" spans="1:11">
      <c r="A19" s="1">
        <v>605</v>
      </c>
      <c r="B19" s="4">
        <v>38725</v>
      </c>
      <c r="C19" s="2">
        <v>820</v>
      </c>
      <c r="D19" s="1">
        <v>63042</v>
      </c>
      <c r="E19" s="1">
        <v>1</v>
      </c>
      <c r="F19" s="1">
        <v>0</v>
      </c>
      <c r="K19" s="4"/>
    </row>
    <row r="20" spans="1:11">
      <c r="A20" s="1">
        <v>693</v>
      </c>
      <c r="B20" s="4">
        <v>38726</v>
      </c>
      <c r="C20" s="2">
        <v>915</v>
      </c>
      <c r="D20" s="1">
        <v>62125</v>
      </c>
      <c r="E20" s="1">
        <v>1</v>
      </c>
      <c r="F20" s="1">
        <v>399</v>
      </c>
      <c r="K20" s="4"/>
    </row>
    <row r="21" spans="1:11">
      <c r="A21" s="1">
        <v>693</v>
      </c>
      <c r="B21" s="4">
        <v>38726</v>
      </c>
      <c r="C21" s="2">
        <v>915</v>
      </c>
      <c r="D21" s="1">
        <v>54817</v>
      </c>
      <c r="E21" s="1">
        <v>1</v>
      </c>
      <c r="F21" s="1">
        <v>99</v>
      </c>
      <c r="K21" s="4"/>
    </row>
    <row r="22" spans="1:11">
      <c r="A22" s="1">
        <v>693</v>
      </c>
      <c r="B22" s="4">
        <v>38726</v>
      </c>
      <c r="C22" s="2">
        <v>915</v>
      </c>
      <c r="D22" s="1">
        <v>68838</v>
      </c>
      <c r="E22" s="1">
        <v>1</v>
      </c>
      <c r="F22" s="1">
        <v>499</v>
      </c>
      <c r="K22" s="4"/>
    </row>
    <row r="23" spans="1:11">
      <c r="A23" s="1">
        <v>696</v>
      </c>
      <c r="B23" s="4">
        <v>38726</v>
      </c>
      <c r="C23" s="2">
        <v>921</v>
      </c>
      <c r="D23" s="1">
        <v>2969</v>
      </c>
      <c r="E23" s="1">
        <v>1</v>
      </c>
      <c r="F23" s="1">
        <v>239</v>
      </c>
      <c r="K23" s="4"/>
    </row>
    <row r="24" spans="1:11">
      <c r="A24" s="1">
        <v>696</v>
      </c>
      <c r="B24" s="4">
        <v>38726</v>
      </c>
      <c r="C24" s="2">
        <v>921</v>
      </c>
      <c r="D24" s="1">
        <v>2969</v>
      </c>
      <c r="E24" s="1">
        <v>1</v>
      </c>
      <c r="F24" s="1">
        <v>239</v>
      </c>
      <c r="K24" s="4"/>
    </row>
    <row r="25" spans="1:11">
      <c r="A25" s="1">
        <v>696</v>
      </c>
      <c r="B25" s="4">
        <v>38726</v>
      </c>
      <c r="C25" s="2">
        <v>921</v>
      </c>
      <c r="D25" s="1">
        <v>2969</v>
      </c>
      <c r="E25" s="1">
        <v>1</v>
      </c>
      <c r="F25" s="1">
        <v>239</v>
      </c>
      <c r="K25" s="4"/>
    </row>
    <row r="26" spans="1:11">
      <c r="A26" s="1">
        <v>696</v>
      </c>
      <c r="B26" s="4">
        <v>38726</v>
      </c>
      <c r="C26" s="2">
        <v>921</v>
      </c>
      <c r="D26" s="1">
        <v>2968</v>
      </c>
      <c r="E26" s="1">
        <v>1</v>
      </c>
      <c r="F26" s="1">
        <v>213</v>
      </c>
      <c r="K26" s="4"/>
    </row>
    <row r="27" spans="1:11">
      <c r="A27" s="1">
        <v>696</v>
      </c>
      <c r="B27" s="4">
        <v>38726</v>
      </c>
      <c r="C27" s="2">
        <v>921</v>
      </c>
      <c r="D27" s="1">
        <v>2968</v>
      </c>
      <c r="E27" s="1">
        <v>1</v>
      </c>
      <c r="F27" s="1">
        <v>213</v>
      </c>
      <c r="K27" s="4"/>
    </row>
    <row r="28" spans="1:11">
      <c r="A28" s="1">
        <v>696</v>
      </c>
      <c r="B28" s="4">
        <v>38726</v>
      </c>
      <c r="C28" s="2">
        <v>921</v>
      </c>
      <c r="D28" s="1">
        <v>2811</v>
      </c>
      <c r="E28" s="1">
        <v>1</v>
      </c>
      <c r="F28" s="1">
        <v>113</v>
      </c>
      <c r="K28" s="4"/>
    </row>
    <row r="29" spans="1:11">
      <c r="A29" s="1">
        <v>696</v>
      </c>
      <c r="B29" s="4">
        <v>38726</v>
      </c>
      <c r="C29" s="2">
        <v>921</v>
      </c>
      <c r="D29" s="1">
        <v>2811</v>
      </c>
      <c r="E29" s="1">
        <v>1</v>
      </c>
      <c r="F29" s="1">
        <v>113</v>
      </c>
      <c r="K29" s="4"/>
    </row>
    <row r="30" spans="1:11">
      <c r="A30" s="1">
        <v>696</v>
      </c>
      <c r="B30" s="4">
        <v>38726</v>
      </c>
      <c r="C30" s="2">
        <v>921</v>
      </c>
      <c r="D30" s="1">
        <v>2809</v>
      </c>
      <c r="E30" s="1">
        <v>1</v>
      </c>
      <c r="F30" s="1">
        <v>79</v>
      </c>
      <c r="K30" s="4"/>
    </row>
    <row r="31" spans="1:11">
      <c r="A31" s="1">
        <v>696</v>
      </c>
      <c r="B31" s="4">
        <v>38726</v>
      </c>
      <c r="C31" s="2">
        <v>921</v>
      </c>
      <c r="D31" s="1">
        <v>2809</v>
      </c>
      <c r="E31" s="1">
        <v>1</v>
      </c>
      <c r="F31" s="1">
        <v>79</v>
      </c>
      <c r="K31" s="4"/>
    </row>
    <row r="32" spans="1:11">
      <c r="A32" s="1">
        <v>697</v>
      </c>
      <c r="B32" s="4">
        <v>38726</v>
      </c>
      <c r="C32" s="2">
        <v>923</v>
      </c>
      <c r="D32" s="1">
        <v>67545</v>
      </c>
      <c r="E32" s="1">
        <v>1</v>
      </c>
      <c r="F32" s="1">
        <v>1499</v>
      </c>
      <c r="K32" s="4"/>
    </row>
    <row r="33" spans="1:11">
      <c r="A33" s="1">
        <v>720</v>
      </c>
      <c r="B33" s="4">
        <v>38727</v>
      </c>
      <c r="C33" s="2">
        <v>1006</v>
      </c>
      <c r="D33" s="1">
        <v>65230</v>
      </c>
      <c r="E33" s="1">
        <v>1</v>
      </c>
      <c r="F33" s="1">
        <v>249</v>
      </c>
      <c r="K33" s="4"/>
    </row>
    <row r="34" spans="1:11">
      <c r="A34" s="1">
        <v>720</v>
      </c>
      <c r="B34" s="4">
        <v>38727</v>
      </c>
      <c r="C34" s="2">
        <v>1006</v>
      </c>
      <c r="D34" s="1">
        <v>67980</v>
      </c>
      <c r="E34" s="1">
        <v>1</v>
      </c>
      <c r="F34" s="1">
        <v>30</v>
      </c>
      <c r="K34" s="4"/>
    </row>
    <row r="35" spans="1:11">
      <c r="A35" s="1">
        <v>759</v>
      </c>
      <c r="B35" s="4">
        <v>38727</v>
      </c>
      <c r="C35" s="2">
        <v>527</v>
      </c>
      <c r="D35" s="1">
        <v>67189</v>
      </c>
      <c r="E35" s="1">
        <v>1</v>
      </c>
      <c r="F35" s="1">
        <v>199</v>
      </c>
      <c r="K35" s="4"/>
    </row>
    <row r="36" spans="1:11">
      <c r="A36" s="1">
        <v>781</v>
      </c>
      <c r="B36" s="4">
        <v>38727</v>
      </c>
      <c r="C36" s="2">
        <v>977</v>
      </c>
      <c r="D36" s="1">
        <v>68431</v>
      </c>
      <c r="E36" s="1">
        <v>1</v>
      </c>
      <c r="F36" s="1">
        <v>2990</v>
      </c>
      <c r="K36" s="4"/>
    </row>
    <row r="37" spans="1:11">
      <c r="A37" s="1">
        <v>796</v>
      </c>
      <c r="B37" s="4">
        <v>38728</v>
      </c>
      <c r="C37" s="2">
        <v>1041</v>
      </c>
      <c r="D37" s="1">
        <v>65717</v>
      </c>
      <c r="E37" s="1">
        <v>1</v>
      </c>
      <c r="F37" s="1">
        <v>490</v>
      </c>
      <c r="K37" s="4"/>
    </row>
    <row r="38" spans="1:11">
      <c r="A38" s="1">
        <v>829</v>
      </c>
      <c r="B38" s="4">
        <v>38728</v>
      </c>
      <c r="C38" s="2">
        <v>1096</v>
      </c>
      <c r="D38" s="1">
        <v>69573</v>
      </c>
      <c r="E38" s="1">
        <v>1</v>
      </c>
      <c r="F38" s="1">
        <v>1299</v>
      </c>
      <c r="K38" s="4"/>
    </row>
    <row r="39" spans="1:11">
      <c r="A39" s="1">
        <v>851</v>
      </c>
      <c r="B39" s="4">
        <v>38728</v>
      </c>
      <c r="C39" s="2">
        <v>284</v>
      </c>
      <c r="D39" s="1">
        <v>2842</v>
      </c>
      <c r="E39" s="1">
        <v>1</v>
      </c>
      <c r="F39" s="1">
        <v>45</v>
      </c>
      <c r="K39" s="4"/>
    </row>
    <row r="40" spans="1:11">
      <c r="A40" s="1">
        <v>851</v>
      </c>
      <c r="B40" s="4">
        <v>38728</v>
      </c>
      <c r="C40" s="2">
        <v>284</v>
      </c>
      <c r="D40" s="1">
        <v>2808</v>
      </c>
      <c r="E40" s="1">
        <v>1</v>
      </c>
      <c r="F40" s="1">
        <v>79</v>
      </c>
      <c r="K40" s="4"/>
    </row>
    <row r="41" spans="1:11">
      <c r="A41" s="1">
        <v>879</v>
      </c>
      <c r="B41" s="4">
        <v>38729</v>
      </c>
      <c r="C41" s="2">
        <v>1121</v>
      </c>
      <c r="D41" s="1">
        <v>63685</v>
      </c>
      <c r="E41" s="1">
        <v>1</v>
      </c>
      <c r="F41" s="1">
        <v>239</v>
      </c>
      <c r="K41" s="4"/>
    </row>
    <row r="42" spans="1:11">
      <c r="A42" s="1">
        <v>933</v>
      </c>
      <c r="B42" s="4">
        <v>38729</v>
      </c>
      <c r="C42" s="2">
        <v>284</v>
      </c>
      <c r="D42" s="1">
        <v>66258</v>
      </c>
      <c r="E42" s="1">
        <v>1</v>
      </c>
      <c r="F42" s="1">
        <v>299</v>
      </c>
      <c r="K42" s="4"/>
    </row>
    <row r="43" spans="1:11">
      <c r="A43" s="1">
        <v>935</v>
      </c>
      <c r="B43" s="4">
        <v>38729</v>
      </c>
      <c r="C43" s="2">
        <v>332</v>
      </c>
      <c r="D43" s="1">
        <v>67976</v>
      </c>
      <c r="E43" s="1">
        <v>1</v>
      </c>
      <c r="F43" s="1">
        <v>3750</v>
      </c>
      <c r="K43" s="4"/>
    </row>
    <row r="44" spans="1:11">
      <c r="A44" s="1">
        <v>935</v>
      </c>
      <c r="B44" s="4">
        <v>38729</v>
      </c>
      <c r="C44" s="2">
        <v>332</v>
      </c>
      <c r="D44" s="1">
        <v>66454</v>
      </c>
      <c r="E44" s="1">
        <v>2</v>
      </c>
      <c r="F44" s="1">
        <v>7500</v>
      </c>
      <c r="K44" s="4"/>
    </row>
    <row r="45" spans="1:11">
      <c r="A45" s="1">
        <v>935</v>
      </c>
      <c r="B45" s="4">
        <v>38729</v>
      </c>
      <c r="C45" s="2">
        <v>332</v>
      </c>
      <c r="D45" s="1">
        <v>68291</v>
      </c>
      <c r="E45" s="1">
        <v>1</v>
      </c>
      <c r="F45" s="1">
        <v>12980</v>
      </c>
      <c r="K45" s="4"/>
    </row>
    <row r="46" spans="1:11">
      <c r="A46" s="1">
        <v>1004</v>
      </c>
      <c r="B46" s="4">
        <v>38730</v>
      </c>
      <c r="C46" s="2">
        <v>1246</v>
      </c>
      <c r="D46" s="1">
        <v>68080</v>
      </c>
      <c r="E46" s="1">
        <v>1</v>
      </c>
      <c r="F46" s="1">
        <v>19999</v>
      </c>
      <c r="K46" s="4"/>
    </row>
    <row r="47" spans="1:11">
      <c r="A47" s="1">
        <v>1023</v>
      </c>
      <c r="B47" s="4">
        <v>38730</v>
      </c>
      <c r="C47" s="2">
        <v>449</v>
      </c>
      <c r="D47" s="1">
        <v>55624</v>
      </c>
      <c r="E47" s="1">
        <v>1</v>
      </c>
      <c r="F47" s="1">
        <v>1888</v>
      </c>
      <c r="K47" s="4"/>
    </row>
    <row r="48" spans="1:11">
      <c r="A48" s="1">
        <v>1023</v>
      </c>
      <c r="B48" s="4">
        <v>38730</v>
      </c>
      <c r="C48" s="2">
        <v>449</v>
      </c>
      <c r="D48" s="1">
        <v>55624</v>
      </c>
      <c r="E48" s="1">
        <v>1</v>
      </c>
      <c r="F48" s="1">
        <v>2390</v>
      </c>
      <c r="K48" s="4"/>
    </row>
    <row r="49" spans="1:11">
      <c r="A49" s="1">
        <v>1039</v>
      </c>
      <c r="B49" s="4">
        <v>38730</v>
      </c>
      <c r="C49" s="2">
        <v>977</v>
      </c>
      <c r="D49" s="1">
        <v>41256</v>
      </c>
      <c r="E49" s="1">
        <v>1</v>
      </c>
      <c r="F49" s="1">
        <v>140</v>
      </c>
      <c r="K49" s="4"/>
    </row>
    <row r="50" spans="1:11">
      <c r="A50" s="1">
        <v>1039</v>
      </c>
      <c r="B50" s="4">
        <v>38730</v>
      </c>
      <c r="C50" s="2">
        <v>977</v>
      </c>
      <c r="D50" s="1">
        <v>66817</v>
      </c>
      <c r="E50" s="1">
        <v>1</v>
      </c>
      <c r="F50" s="1">
        <v>749</v>
      </c>
      <c r="K50" s="4"/>
    </row>
    <row r="51" spans="1:11">
      <c r="A51" s="1">
        <v>1046</v>
      </c>
      <c r="B51" s="4">
        <v>38731</v>
      </c>
      <c r="C51" s="2">
        <v>1121</v>
      </c>
      <c r="D51" s="1">
        <v>68315</v>
      </c>
      <c r="E51" s="1">
        <v>1</v>
      </c>
      <c r="F51" s="1">
        <v>1499</v>
      </c>
      <c r="K51" s="4"/>
    </row>
    <row r="52" spans="1:11">
      <c r="A52" s="1">
        <v>1046</v>
      </c>
      <c r="B52" s="4">
        <v>38731</v>
      </c>
      <c r="C52" s="2">
        <v>1121</v>
      </c>
      <c r="D52" s="1">
        <v>68315</v>
      </c>
      <c r="E52" s="1">
        <v>1</v>
      </c>
      <c r="F52" s="1">
        <v>1499</v>
      </c>
      <c r="K52" s="4"/>
    </row>
    <row r="53" spans="1:11">
      <c r="A53" s="1">
        <v>1046</v>
      </c>
      <c r="B53" s="4">
        <v>38731</v>
      </c>
      <c r="C53" s="2">
        <v>1121</v>
      </c>
      <c r="D53" s="1">
        <v>49748</v>
      </c>
      <c r="E53" s="1">
        <v>1</v>
      </c>
      <c r="F53" s="1">
        <v>3</v>
      </c>
      <c r="K53" s="4"/>
    </row>
    <row r="54" spans="1:11">
      <c r="A54" s="1">
        <v>1118</v>
      </c>
      <c r="B54" s="4">
        <v>38731</v>
      </c>
      <c r="C54" s="2">
        <v>637</v>
      </c>
      <c r="D54" s="1">
        <v>66388</v>
      </c>
      <c r="E54" s="1">
        <v>1</v>
      </c>
      <c r="F54" s="1">
        <v>1899</v>
      </c>
      <c r="K54" s="4"/>
    </row>
    <row r="55" spans="1:11">
      <c r="A55" s="1">
        <v>1134</v>
      </c>
      <c r="B55" s="4">
        <v>38732</v>
      </c>
      <c r="C55" s="2">
        <v>1121</v>
      </c>
      <c r="D55" s="1">
        <v>64602</v>
      </c>
      <c r="E55" s="1">
        <v>1</v>
      </c>
      <c r="F55" s="1">
        <v>8999</v>
      </c>
      <c r="K55" s="4"/>
    </row>
    <row r="56" spans="1:11">
      <c r="A56" s="1">
        <v>1144</v>
      </c>
      <c r="B56" s="4">
        <v>38732</v>
      </c>
      <c r="C56" s="2">
        <v>1335</v>
      </c>
      <c r="D56" s="1">
        <v>55963</v>
      </c>
      <c r="E56" s="1">
        <v>1</v>
      </c>
      <c r="F56" s="1">
        <v>1699</v>
      </c>
      <c r="K56" s="4"/>
    </row>
    <row r="57" spans="1:11">
      <c r="A57" s="1">
        <v>1227</v>
      </c>
      <c r="B57" s="4">
        <v>38732</v>
      </c>
      <c r="C57" s="2">
        <v>805</v>
      </c>
      <c r="D57" s="1">
        <v>51158</v>
      </c>
      <c r="E57" s="1">
        <v>1</v>
      </c>
      <c r="F57" s="1">
        <v>330</v>
      </c>
      <c r="K57" s="4"/>
    </row>
    <row r="58" spans="1:11">
      <c r="A58" s="1">
        <v>1227</v>
      </c>
      <c r="B58" s="4">
        <v>38732</v>
      </c>
      <c r="C58" s="2">
        <v>805</v>
      </c>
      <c r="D58" s="1">
        <v>51159</v>
      </c>
      <c r="E58" s="1">
        <v>1</v>
      </c>
      <c r="F58" s="1">
        <v>330</v>
      </c>
      <c r="K58" s="4"/>
    </row>
    <row r="59" spans="1:11">
      <c r="A59" s="1">
        <v>1232</v>
      </c>
      <c r="B59" s="4">
        <v>38732</v>
      </c>
      <c r="C59" s="2">
        <v>92</v>
      </c>
      <c r="D59" s="1">
        <v>67975</v>
      </c>
      <c r="E59" s="1">
        <v>1</v>
      </c>
      <c r="F59" s="1">
        <v>1888</v>
      </c>
      <c r="K59" s="4"/>
    </row>
    <row r="60" spans="1:11">
      <c r="A60" s="1">
        <v>1242</v>
      </c>
      <c r="B60" s="4">
        <v>38733</v>
      </c>
      <c r="C60" s="2">
        <v>1121</v>
      </c>
      <c r="D60" s="1">
        <v>67545</v>
      </c>
      <c r="E60" s="1">
        <v>1</v>
      </c>
      <c r="F60" s="1">
        <v>999</v>
      </c>
      <c r="K60" s="4"/>
    </row>
    <row r="61" spans="1:11">
      <c r="A61" s="1">
        <v>1265</v>
      </c>
      <c r="B61" s="4">
        <v>38733</v>
      </c>
      <c r="C61" s="2">
        <v>1446</v>
      </c>
      <c r="D61" s="1">
        <v>62123</v>
      </c>
      <c r="E61" s="1">
        <v>1</v>
      </c>
      <c r="F61" s="1">
        <v>289</v>
      </c>
      <c r="K61" s="4"/>
    </row>
    <row r="62" spans="1:11">
      <c r="A62" s="1">
        <v>1277</v>
      </c>
      <c r="B62" s="4">
        <v>38733</v>
      </c>
      <c r="C62" s="2">
        <v>1464</v>
      </c>
      <c r="D62" s="1">
        <v>50984</v>
      </c>
      <c r="E62" s="1">
        <v>1</v>
      </c>
      <c r="F62" s="1">
        <v>369</v>
      </c>
      <c r="K62" s="4"/>
    </row>
    <row r="63" spans="1:11">
      <c r="A63" s="1">
        <v>1287</v>
      </c>
      <c r="B63" s="4">
        <v>38733</v>
      </c>
      <c r="C63" s="2">
        <v>1479</v>
      </c>
      <c r="D63" s="1">
        <v>64453</v>
      </c>
      <c r="E63" s="1">
        <v>2</v>
      </c>
      <c r="F63" s="1">
        <v>17398</v>
      </c>
      <c r="K63" s="4"/>
    </row>
    <row r="64" spans="1:11">
      <c r="A64" s="1">
        <v>1328</v>
      </c>
      <c r="B64" s="4">
        <v>38733</v>
      </c>
      <c r="C64" s="2">
        <v>539</v>
      </c>
      <c r="D64" s="1">
        <v>40236</v>
      </c>
      <c r="E64" s="1">
        <v>1</v>
      </c>
      <c r="F64" s="1">
        <v>620</v>
      </c>
      <c r="K64" s="4"/>
    </row>
    <row r="65" spans="1:11">
      <c r="A65" s="1">
        <v>1328</v>
      </c>
      <c r="B65" s="4">
        <v>38733</v>
      </c>
      <c r="C65" s="2">
        <v>539</v>
      </c>
      <c r="D65" s="1">
        <v>40237</v>
      </c>
      <c r="E65" s="1">
        <v>1</v>
      </c>
      <c r="F65" s="1">
        <v>720</v>
      </c>
      <c r="K65" s="4"/>
    </row>
    <row r="66" spans="1:11">
      <c r="A66" s="1">
        <v>1328</v>
      </c>
      <c r="B66" s="4">
        <v>38733</v>
      </c>
      <c r="C66" s="2">
        <v>539</v>
      </c>
      <c r="D66" s="1">
        <v>39948</v>
      </c>
      <c r="E66" s="1">
        <v>1</v>
      </c>
      <c r="F66" s="1">
        <v>395</v>
      </c>
      <c r="K66" s="4"/>
    </row>
    <row r="67" spans="1:11">
      <c r="A67" s="1">
        <v>1328</v>
      </c>
      <c r="B67" s="4">
        <v>38733</v>
      </c>
      <c r="C67" s="2">
        <v>539</v>
      </c>
      <c r="D67" s="1">
        <v>39949</v>
      </c>
      <c r="E67" s="1">
        <v>1</v>
      </c>
      <c r="F67" s="1">
        <v>630</v>
      </c>
      <c r="K67" s="4"/>
    </row>
    <row r="68" spans="1:11">
      <c r="A68" s="1">
        <v>1348</v>
      </c>
      <c r="B68" s="4">
        <v>38734</v>
      </c>
      <c r="C68" s="2">
        <v>1479</v>
      </c>
      <c r="D68" s="1">
        <v>55262</v>
      </c>
      <c r="E68" s="1">
        <v>1</v>
      </c>
      <c r="F68" s="1">
        <v>75</v>
      </c>
      <c r="K68" s="4"/>
    </row>
    <row r="69" spans="1:11">
      <c r="A69" s="1">
        <v>1395</v>
      </c>
      <c r="B69" s="4">
        <v>38734</v>
      </c>
      <c r="C69" s="2">
        <v>198</v>
      </c>
      <c r="D69" s="1">
        <v>40233</v>
      </c>
      <c r="E69" s="1">
        <v>1</v>
      </c>
      <c r="F69" s="1">
        <v>670</v>
      </c>
      <c r="K69" s="4"/>
    </row>
    <row r="70" spans="1:11">
      <c r="A70" s="1">
        <v>1397</v>
      </c>
      <c r="B70" s="4">
        <v>38734</v>
      </c>
      <c r="C70" s="2">
        <v>284</v>
      </c>
      <c r="D70" s="1">
        <v>63922</v>
      </c>
      <c r="E70" s="1">
        <v>1</v>
      </c>
      <c r="F70" s="1">
        <v>35</v>
      </c>
      <c r="K70" s="4"/>
    </row>
    <row r="71" spans="1:11">
      <c r="A71" s="1">
        <v>1416</v>
      </c>
      <c r="B71" s="4">
        <v>38735</v>
      </c>
      <c r="C71" s="2">
        <v>1006</v>
      </c>
      <c r="D71" s="1">
        <v>39948</v>
      </c>
      <c r="E71" s="1">
        <v>1</v>
      </c>
      <c r="F71" s="1">
        <v>395</v>
      </c>
      <c r="K71" s="4"/>
    </row>
    <row r="72" spans="1:11">
      <c r="A72" s="1">
        <v>1482</v>
      </c>
      <c r="B72" s="4">
        <v>38735</v>
      </c>
      <c r="C72" s="2">
        <v>284</v>
      </c>
      <c r="D72" s="1">
        <v>67269</v>
      </c>
      <c r="E72" s="1">
        <v>1</v>
      </c>
      <c r="F72" s="1">
        <v>199</v>
      </c>
      <c r="K72" s="4"/>
    </row>
    <row r="73" spans="1:11">
      <c r="A73" s="1">
        <v>1487</v>
      </c>
      <c r="B73" s="4">
        <v>38735</v>
      </c>
      <c r="C73" s="2">
        <v>450</v>
      </c>
      <c r="D73" s="1">
        <v>54817</v>
      </c>
      <c r="E73" s="1">
        <v>2</v>
      </c>
      <c r="F73" s="1">
        <v>198</v>
      </c>
      <c r="K73" s="4"/>
    </row>
    <row r="74" spans="1:11">
      <c r="A74" s="1">
        <v>1487</v>
      </c>
      <c r="B74" s="4">
        <v>38735</v>
      </c>
      <c r="C74" s="2">
        <v>450</v>
      </c>
      <c r="D74" s="1">
        <v>54816</v>
      </c>
      <c r="E74" s="1">
        <v>2</v>
      </c>
      <c r="F74" s="1">
        <v>198</v>
      </c>
      <c r="K74" s="4"/>
    </row>
    <row r="75" spans="1:11">
      <c r="A75" s="1">
        <v>1551</v>
      </c>
      <c r="B75" s="4">
        <v>38736</v>
      </c>
      <c r="C75" s="2">
        <v>1677</v>
      </c>
      <c r="D75" s="1">
        <v>51232</v>
      </c>
      <c r="E75" s="1">
        <v>1</v>
      </c>
      <c r="F75" s="1">
        <v>143</v>
      </c>
      <c r="K75" s="4"/>
    </row>
    <row r="76" spans="1:11">
      <c r="A76" s="1">
        <v>1553</v>
      </c>
      <c r="B76" s="4">
        <v>38736</v>
      </c>
      <c r="C76" s="2">
        <v>1679</v>
      </c>
      <c r="D76" s="1">
        <v>42701</v>
      </c>
      <c r="E76" s="1">
        <v>1</v>
      </c>
      <c r="F76" s="1">
        <v>2990</v>
      </c>
      <c r="K76" s="4"/>
    </row>
    <row r="77" spans="1:11">
      <c r="A77" s="1">
        <v>1580</v>
      </c>
      <c r="B77" s="4">
        <v>38736</v>
      </c>
      <c r="C77" s="2">
        <v>977</v>
      </c>
      <c r="D77" s="1">
        <v>40233</v>
      </c>
      <c r="E77" s="1">
        <v>2</v>
      </c>
      <c r="F77" s="1">
        <v>1340</v>
      </c>
      <c r="K77" s="4"/>
    </row>
    <row r="78" spans="1:11">
      <c r="A78" s="1">
        <v>1580</v>
      </c>
      <c r="B78" s="4">
        <v>38736</v>
      </c>
      <c r="C78" s="2">
        <v>977</v>
      </c>
      <c r="D78" s="1">
        <v>40234</v>
      </c>
      <c r="E78" s="1">
        <v>1</v>
      </c>
      <c r="F78" s="1">
        <v>1120</v>
      </c>
      <c r="K78" s="4"/>
    </row>
    <row r="79" spans="1:11">
      <c r="A79" s="1">
        <v>1756</v>
      </c>
      <c r="B79" s="4">
        <v>38738</v>
      </c>
      <c r="C79" s="2">
        <v>637</v>
      </c>
      <c r="D79" s="1">
        <v>40233</v>
      </c>
      <c r="E79" s="1">
        <v>1</v>
      </c>
      <c r="F79" s="1">
        <v>670</v>
      </c>
      <c r="K79" s="4"/>
    </row>
    <row r="80" spans="1:11">
      <c r="A80" s="1">
        <v>1756</v>
      </c>
      <c r="B80" s="4">
        <v>38738</v>
      </c>
      <c r="C80" s="2">
        <v>637</v>
      </c>
      <c r="D80" s="1">
        <v>51398</v>
      </c>
      <c r="E80" s="1">
        <v>2</v>
      </c>
      <c r="F80" s="1">
        <v>1430</v>
      </c>
      <c r="K80" s="4"/>
    </row>
    <row r="81" spans="1:11">
      <c r="A81" s="1">
        <v>1840</v>
      </c>
      <c r="B81" s="4">
        <v>38739</v>
      </c>
      <c r="C81" s="2">
        <v>449</v>
      </c>
      <c r="D81" s="1">
        <v>55231</v>
      </c>
      <c r="E81" s="1">
        <v>2</v>
      </c>
      <c r="F81" s="1">
        <v>200</v>
      </c>
      <c r="K81" s="4"/>
    </row>
    <row r="82" spans="1:11">
      <c r="A82" s="1">
        <v>1840</v>
      </c>
      <c r="B82" s="4">
        <v>38739</v>
      </c>
      <c r="C82" s="2">
        <v>449</v>
      </c>
      <c r="D82" s="1">
        <v>16780</v>
      </c>
      <c r="E82" s="1">
        <v>2</v>
      </c>
      <c r="F82" s="1">
        <v>190</v>
      </c>
      <c r="K82" s="4"/>
    </row>
    <row r="83" spans="1:11">
      <c r="A83" s="1">
        <v>1840</v>
      </c>
      <c r="B83" s="4">
        <v>38739</v>
      </c>
      <c r="C83" s="2">
        <v>449</v>
      </c>
      <c r="D83" s="1">
        <v>16781</v>
      </c>
      <c r="E83" s="1">
        <v>2</v>
      </c>
      <c r="F83" s="1">
        <v>280</v>
      </c>
      <c r="K83" s="4"/>
    </row>
    <row r="84" spans="1:11">
      <c r="A84" s="1">
        <v>1840</v>
      </c>
      <c r="B84" s="4">
        <v>38739</v>
      </c>
      <c r="C84" s="2">
        <v>449</v>
      </c>
      <c r="D84" s="1">
        <v>45158</v>
      </c>
      <c r="E84" s="1">
        <v>4</v>
      </c>
      <c r="F84" s="1">
        <v>1400</v>
      </c>
      <c r="K84" s="4"/>
    </row>
    <row r="85" spans="1:11">
      <c r="A85" s="1">
        <v>1840</v>
      </c>
      <c r="B85" s="4">
        <v>38739</v>
      </c>
      <c r="C85" s="2">
        <v>449</v>
      </c>
      <c r="D85" s="1">
        <v>45158</v>
      </c>
      <c r="E85" s="1">
        <v>2</v>
      </c>
      <c r="F85" s="1">
        <v>700</v>
      </c>
      <c r="K85" s="4"/>
    </row>
    <row r="86" spans="1:11">
      <c r="A86" s="1">
        <v>1915</v>
      </c>
      <c r="B86" s="4">
        <v>38740</v>
      </c>
      <c r="C86" s="2">
        <v>284</v>
      </c>
      <c r="D86" s="1">
        <v>64868</v>
      </c>
      <c r="E86" s="1">
        <v>1</v>
      </c>
      <c r="F86" s="1">
        <v>369</v>
      </c>
      <c r="K86" s="4"/>
    </row>
    <row r="87" spans="1:11">
      <c r="A87" s="1">
        <v>1915</v>
      </c>
      <c r="B87" s="4">
        <v>38740</v>
      </c>
      <c r="C87" s="2">
        <v>284</v>
      </c>
      <c r="D87" s="1">
        <v>17560</v>
      </c>
      <c r="E87" s="1">
        <v>1</v>
      </c>
      <c r="F87" s="1">
        <v>620</v>
      </c>
      <c r="K87" s="4"/>
    </row>
    <row r="88" spans="1:11">
      <c r="A88" s="1">
        <v>1915</v>
      </c>
      <c r="B88" s="4">
        <v>38740</v>
      </c>
      <c r="C88" s="2">
        <v>284</v>
      </c>
      <c r="D88" s="1">
        <v>17559</v>
      </c>
      <c r="E88" s="1">
        <v>1</v>
      </c>
      <c r="F88" s="1">
        <v>705</v>
      </c>
      <c r="K88" s="4"/>
    </row>
    <row r="89" spans="1:11">
      <c r="A89" s="1">
        <v>1940</v>
      </c>
      <c r="B89" s="4">
        <v>38741</v>
      </c>
      <c r="C89" s="2">
        <v>1121</v>
      </c>
      <c r="D89" s="1">
        <v>70058</v>
      </c>
      <c r="E89" s="1">
        <v>1</v>
      </c>
      <c r="F89" s="1">
        <v>188</v>
      </c>
      <c r="K89" s="4"/>
    </row>
    <row r="90" spans="1:11">
      <c r="A90" s="1">
        <v>1972</v>
      </c>
      <c r="B90" s="4">
        <v>38741</v>
      </c>
      <c r="C90" s="2">
        <v>1930</v>
      </c>
      <c r="D90" s="1">
        <v>69542</v>
      </c>
      <c r="E90" s="1">
        <v>1</v>
      </c>
      <c r="F90" s="1">
        <v>0</v>
      </c>
      <c r="K90" s="4"/>
    </row>
    <row r="91" spans="1:11">
      <c r="A91" s="1">
        <v>1972</v>
      </c>
      <c r="B91" s="4">
        <v>38741</v>
      </c>
      <c r="C91" s="2">
        <v>1930</v>
      </c>
      <c r="D91" s="1">
        <v>64600</v>
      </c>
      <c r="E91" s="1">
        <v>1</v>
      </c>
      <c r="F91" s="1">
        <v>1999</v>
      </c>
      <c r="K91" s="4"/>
    </row>
    <row r="92" spans="1:11">
      <c r="A92" s="1">
        <v>1981</v>
      </c>
      <c r="B92" s="4">
        <v>38741</v>
      </c>
      <c r="C92" s="2">
        <v>1944</v>
      </c>
      <c r="D92" s="1">
        <v>63144</v>
      </c>
      <c r="E92" s="1">
        <v>1</v>
      </c>
      <c r="F92" s="1">
        <v>129</v>
      </c>
      <c r="K92" s="4"/>
    </row>
    <row r="93" spans="1:11">
      <c r="A93" s="1">
        <v>1981</v>
      </c>
      <c r="B93" s="4">
        <v>38741</v>
      </c>
      <c r="C93" s="2">
        <v>1944</v>
      </c>
      <c r="D93" s="1">
        <v>68840</v>
      </c>
      <c r="E93" s="1">
        <v>1</v>
      </c>
      <c r="F93" s="1">
        <v>369</v>
      </c>
      <c r="K93" s="4"/>
    </row>
    <row r="94" spans="1:11">
      <c r="A94" s="1">
        <v>1993</v>
      </c>
      <c r="B94" s="4">
        <v>38741</v>
      </c>
      <c r="C94" s="2">
        <v>284</v>
      </c>
      <c r="D94" s="1">
        <v>39948</v>
      </c>
      <c r="E94" s="1">
        <v>2</v>
      </c>
      <c r="F94" s="1">
        <v>790</v>
      </c>
      <c r="K94" s="4"/>
    </row>
    <row r="95" spans="1:11">
      <c r="A95" s="1">
        <v>1993</v>
      </c>
      <c r="B95" s="4">
        <v>38741</v>
      </c>
      <c r="C95" s="2">
        <v>284</v>
      </c>
      <c r="D95" s="1">
        <v>39949</v>
      </c>
      <c r="E95" s="1">
        <v>1</v>
      </c>
      <c r="F95" s="1">
        <v>630</v>
      </c>
      <c r="K95" s="4"/>
    </row>
    <row r="96" spans="1:11">
      <c r="A96" s="1">
        <v>1995</v>
      </c>
      <c r="B96" s="4">
        <v>38741</v>
      </c>
      <c r="C96" s="2">
        <v>332</v>
      </c>
      <c r="D96" s="1">
        <v>69542</v>
      </c>
      <c r="E96" s="1">
        <v>1</v>
      </c>
      <c r="F96" s="1">
        <v>0</v>
      </c>
      <c r="K96" s="4"/>
    </row>
    <row r="97" spans="1:11">
      <c r="A97" s="1">
        <v>1995</v>
      </c>
      <c r="B97" s="4">
        <v>38741</v>
      </c>
      <c r="C97" s="2">
        <v>332</v>
      </c>
      <c r="D97" s="1">
        <v>67754</v>
      </c>
      <c r="E97" s="1">
        <v>1</v>
      </c>
      <c r="F97" s="1">
        <v>7998</v>
      </c>
      <c r="K97" s="4"/>
    </row>
    <row r="98" spans="1:11">
      <c r="A98" s="1">
        <v>2025</v>
      </c>
      <c r="B98" s="4">
        <v>38742</v>
      </c>
      <c r="C98" s="2">
        <v>1246</v>
      </c>
      <c r="D98" s="1">
        <v>70077</v>
      </c>
      <c r="E98" s="1">
        <v>1</v>
      </c>
      <c r="F98" s="1">
        <v>3690</v>
      </c>
      <c r="K98" s="4"/>
    </row>
    <row r="99" spans="1:11">
      <c r="A99" s="1">
        <v>2084</v>
      </c>
      <c r="B99" s="4">
        <v>38742</v>
      </c>
      <c r="C99" s="2">
        <v>284</v>
      </c>
      <c r="D99" s="1">
        <v>59148</v>
      </c>
      <c r="E99" s="1">
        <v>1</v>
      </c>
      <c r="F99" s="1">
        <v>209</v>
      </c>
      <c r="K99" s="4"/>
    </row>
    <row r="100" spans="1:11">
      <c r="A100" s="1">
        <v>2085</v>
      </c>
      <c r="B100" s="4">
        <v>38742</v>
      </c>
      <c r="C100" s="2">
        <v>332</v>
      </c>
      <c r="D100" s="1">
        <v>69404</v>
      </c>
      <c r="E100" s="1">
        <v>1</v>
      </c>
      <c r="F100" s="1">
        <v>7590</v>
      </c>
      <c r="K100" s="4"/>
    </row>
    <row r="101" spans="1:11">
      <c r="A101" s="1">
        <v>2085</v>
      </c>
      <c r="B101" s="4">
        <v>38742</v>
      </c>
      <c r="C101" s="2">
        <v>332</v>
      </c>
      <c r="D101" s="1">
        <v>67622</v>
      </c>
      <c r="E101" s="1">
        <v>1</v>
      </c>
      <c r="F101" s="1">
        <v>9999</v>
      </c>
      <c r="K101" s="4"/>
    </row>
    <row r="102" spans="1:11">
      <c r="A102" s="1">
        <v>2085</v>
      </c>
      <c r="B102" s="4">
        <v>38742</v>
      </c>
      <c r="C102" s="2">
        <v>332</v>
      </c>
      <c r="D102" s="1">
        <v>65153</v>
      </c>
      <c r="E102" s="1">
        <v>1</v>
      </c>
      <c r="F102" s="1">
        <v>1788</v>
      </c>
      <c r="K102" s="4"/>
    </row>
    <row r="103" spans="1:11">
      <c r="A103" s="1">
        <v>2106</v>
      </c>
      <c r="B103" s="4">
        <v>38742</v>
      </c>
      <c r="C103" s="2">
        <v>977</v>
      </c>
      <c r="D103" s="1">
        <v>63336</v>
      </c>
      <c r="E103" s="1">
        <v>1</v>
      </c>
      <c r="F103" s="1">
        <v>3990</v>
      </c>
      <c r="K103" s="4"/>
    </row>
    <row r="104" spans="1:11">
      <c r="A104" s="1">
        <v>2131</v>
      </c>
      <c r="B104" s="4">
        <v>38743</v>
      </c>
      <c r="C104" s="2">
        <v>1677</v>
      </c>
      <c r="D104" s="1">
        <v>69528</v>
      </c>
      <c r="E104" s="1">
        <v>1</v>
      </c>
      <c r="F104" s="1">
        <v>199</v>
      </c>
      <c r="K104" s="4"/>
    </row>
    <row r="105" spans="1:11">
      <c r="A105" s="1">
        <v>2131</v>
      </c>
      <c r="B105" s="4">
        <v>38743</v>
      </c>
      <c r="C105" s="2">
        <v>1677</v>
      </c>
      <c r="D105" s="1">
        <v>69528</v>
      </c>
      <c r="E105" s="1">
        <v>1</v>
      </c>
      <c r="F105" s="1">
        <v>199</v>
      </c>
      <c r="K105" s="4"/>
    </row>
    <row r="106" spans="1:11">
      <c r="A106" s="1">
        <v>2132</v>
      </c>
      <c r="B106" s="4">
        <v>38743</v>
      </c>
      <c r="C106" s="2">
        <v>1686</v>
      </c>
      <c r="D106" s="1">
        <v>61988</v>
      </c>
      <c r="E106" s="1">
        <v>1</v>
      </c>
      <c r="F106" s="1">
        <v>269</v>
      </c>
      <c r="K106" s="4"/>
    </row>
    <row r="107" spans="1:11">
      <c r="A107" s="1">
        <v>2148</v>
      </c>
      <c r="B107" s="4">
        <v>38743</v>
      </c>
      <c r="C107" s="2">
        <v>2030</v>
      </c>
      <c r="D107" s="1">
        <v>59730</v>
      </c>
      <c r="E107" s="1">
        <v>1</v>
      </c>
      <c r="F107" s="1">
        <v>99</v>
      </c>
      <c r="K107" s="4"/>
    </row>
    <row r="108" spans="1:11">
      <c r="A108" s="1">
        <v>2148</v>
      </c>
      <c r="B108" s="4">
        <v>38743</v>
      </c>
      <c r="C108" s="2">
        <v>2030</v>
      </c>
      <c r="D108" s="1">
        <v>65693</v>
      </c>
      <c r="E108" s="1">
        <v>1</v>
      </c>
      <c r="F108" s="1">
        <v>2990</v>
      </c>
      <c r="K108" s="4"/>
    </row>
    <row r="109" spans="1:11">
      <c r="A109" s="1">
        <v>2179</v>
      </c>
      <c r="B109" s="4">
        <v>38743</v>
      </c>
      <c r="C109" s="2">
        <v>284</v>
      </c>
      <c r="D109" s="1">
        <v>68316</v>
      </c>
      <c r="E109" s="1">
        <v>1</v>
      </c>
      <c r="F109" s="1">
        <v>1299</v>
      </c>
      <c r="K109" s="4"/>
    </row>
    <row r="110" spans="1:11">
      <c r="A110" s="1">
        <v>2227</v>
      </c>
      <c r="B110" s="4">
        <v>38744</v>
      </c>
      <c r="C110" s="2">
        <v>1672</v>
      </c>
      <c r="D110" s="1">
        <v>2766</v>
      </c>
      <c r="E110" s="1">
        <v>1</v>
      </c>
      <c r="F110" s="1">
        <v>125</v>
      </c>
      <c r="K110" s="4"/>
    </row>
    <row r="111" spans="1:11">
      <c r="A111" s="1">
        <v>2281</v>
      </c>
      <c r="B111" s="4">
        <v>38744</v>
      </c>
      <c r="C111" s="2">
        <v>332</v>
      </c>
      <c r="D111" s="1">
        <v>62584</v>
      </c>
      <c r="E111" s="1">
        <v>1</v>
      </c>
      <c r="F111" s="1">
        <v>1700</v>
      </c>
      <c r="K111" s="4"/>
    </row>
    <row r="112" spans="1:11">
      <c r="A112" s="1">
        <v>2433</v>
      </c>
      <c r="B112" s="4">
        <v>38746</v>
      </c>
      <c r="C112" s="2">
        <v>2220</v>
      </c>
      <c r="D112" s="1">
        <v>69334</v>
      </c>
      <c r="E112" s="1">
        <v>1</v>
      </c>
      <c r="F112" s="1">
        <v>19209</v>
      </c>
      <c r="K112" s="4"/>
    </row>
    <row r="113" spans="1:11">
      <c r="A113" s="1">
        <v>2436</v>
      </c>
      <c r="B113" s="4">
        <v>38746</v>
      </c>
      <c r="C113" s="2">
        <v>2224</v>
      </c>
      <c r="D113" s="1">
        <v>58224</v>
      </c>
      <c r="E113" s="1">
        <v>1</v>
      </c>
      <c r="F113" s="1">
        <v>315</v>
      </c>
      <c r="K113" s="4"/>
    </row>
    <row r="114" spans="1:11">
      <c r="A114" s="1">
        <v>2460</v>
      </c>
      <c r="B114" s="4">
        <v>38747</v>
      </c>
      <c r="C114" s="2">
        <v>1096</v>
      </c>
      <c r="D114" s="1">
        <v>41369</v>
      </c>
      <c r="E114" s="1">
        <v>1</v>
      </c>
      <c r="F114" s="1">
        <v>149</v>
      </c>
      <c r="K114" s="4"/>
    </row>
    <row r="115" spans="1:11">
      <c r="A115" s="1">
        <v>2460</v>
      </c>
      <c r="B115" s="4">
        <v>38747</v>
      </c>
      <c r="C115" s="2">
        <v>1096</v>
      </c>
      <c r="D115" s="1">
        <v>49749</v>
      </c>
      <c r="E115" s="1">
        <v>1</v>
      </c>
      <c r="F115" s="1">
        <v>2</v>
      </c>
      <c r="K115" s="4"/>
    </row>
    <row r="116" spans="1:11">
      <c r="A116" s="1">
        <v>2487</v>
      </c>
      <c r="B116" s="4">
        <v>38747</v>
      </c>
      <c r="C116" s="2">
        <v>2239</v>
      </c>
      <c r="D116" s="1">
        <v>67943</v>
      </c>
      <c r="E116" s="1">
        <v>1</v>
      </c>
      <c r="F116" s="1">
        <v>268</v>
      </c>
      <c r="K116" s="4"/>
    </row>
    <row r="117" spans="1:11">
      <c r="A117" s="1">
        <v>2487</v>
      </c>
      <c r="B117" s="4">
        <v>38747</v>
      </c>
      <c r="C117" s="2">
        <v>2239</v>
      </c>
      <c r="D117" s="1">
        <v>64840</v>
      </c>
      <c r="E117" s="1">
        <v>1</v>
      </c>
      <c r="F117" s="1">
        <v>1280</v>
      </c>
      <c r="K117" s="4"/>
    </row>
    <row r="118" spans="1:11">
      <c r="A118" s="1">
        <v>2517</v>
      </c>
      <c r="B118" s="4">
        <v>38747</v>
      </c>
      <c r="C118" s="2">
        <v>284</v>
      </c>
      <c r="D118" s="1">
        <v>68360</v>
      </c>
      <c r="E118" s="1">
        <v>1</v>
      </c>
      <c r="F118" s="1">
        <v>299</v>
      </c>
      <c r="K118" s="4"/>
    </row>
    <row r="119" spans="1:11">
      <c r="A119" s="1">
        <v>2517</v>
      </c>
      <c r="B119" s="4">
        <v>38747</v>
      </c>
      <c r="C119" s="2">
        <v>284</v>
      </c>
      <c r="D119" s="1">
        <v>2834</v>
      </c>
      <c r="E119" s="1">
        <v>1</v>
      </c>
      <c r="F119" s="1">
        <v>129</v>
      </c>
      <c r="K119" s="4"/>
    </row>
    <row r="120" spans="1:11">
      <c r="A120" s="1">
        <v>2567</v>
      </c>
      <c r="B120" s="4">
        <v>38748</v>
      </c>
      <c r="C120" s="2">
        <v>2220</v>
      </c>
      <c r="D120" s="1">
        <v>2761</v>
      </c>
      <c r="E120" s="1">
        <v>2</v>
      </c>
      <c r="F120" s="1">
        <v>82</v>
      </c>
      <c r="K120" s="4"/>
    </row>
    <row r="121" spans="1:11">
      <c r="A121" s="1">
        <v>2599</v>
      </c>
      <c r="B121" s="4">
        <v>38748</v>
      </c>
      <c r="C121" s="2">
        <v>332</v>
      </c>
      <c r="D121" s="1">
        <v>69542</v>
      </c>
      <c r="E121" s="1">
        <v>7</v>
      </c>
      <c r="F121" s="1">
        <v>0</v>
      </c>
      <c r="K121" s="4"/>
    </row>
    <row r="122" spans="1:11">
      <c r="A122" s="1">
        <v>2599</v>
      </c>
      <c r="B122" s="4">
        <v>38748</v>
      </c>
      <c r="C122" s="2">
        <v>332</v>
      </c>
      <c r="D122" s="1">
        <v>69542</v>
      </c>
      <c r="E122" s="1">
        <v>1</v>
      </c>
      <c r="F122" s="1">
        <v>0</v>
      </c>
      <c r="K122" s="4"/>
    </row>
    <row r="123" spans="1:11">
      <c r="A123" s="1">
        <v>2622</v>
      </c>
      <c r="B123" s="4">
        <v>38748</v>
      </c>
      <c r="C123" s="2">
        <v>977</v>
      </c>
      <c r="D123" s="1">
        <v>67515</v>
      </c>
      <c r="E123" s="1">
        <v>3</v>
      </c>
      <c r="F123" s="1">
        <v>237</v>
      </c>
      <c r="K123" s="4"/>
    </row>
    <row r="124" spans="1:11">
      <c r="A124" s="1">
        <v>2721</v>
      </c>
      <c r="B124" s="4">
        <v>38750</v>
      </c>
      <c r="C124" s="2">
        <v>1246</v>
      </c>
      <c r="D124" s="1">
        <v>26471</v>
      </c>
      <c r="E124" s="1">
        <v>1</v>
      </c>
      <c r="F124" s="1">
        <v>400</v>
      </c>
      <c r="K124" s="4"/>
    </row>
    <row r="125" spans="1:11">
      <c r="A125" s="1">
        <v>2725</v>
      </c>
      <c r="B125" s="4">
        <v>38750</v>
      </c>
      <c r="C125" s="2">
        <v>139</v>
      </c>
      <c r="D125" s="1">
        <v>55436</v>
      </c>
      <c r="E125" s="1">
        <v>1</v>
      </c>
      <c r="F125" s="1">
        <v>37</v>
      </c>
      <c r="K125" s="4"/>
    </row>
    <row r="126" spans="1:11">
      <c r="A126" s="1">
        <v>2861</v>
      </c>
      <c r="B126" s="4">
        <v>38751</v>
      </c>
      <c r="C126" s="2">
        <v>542</v>
      </c>
      <c r="D126" s="1">
        <v>66205</v>
      </c>
      <c r="E126" s="1">
        <v>1</v>
      </c>
      <c r="F126" s="1">
        <v>115</v>
      </c>
      <c r="K126" s="4"/>
    </row>
    <row r="127" spans="1:11">
      <c r="A127" s="1">
        <v>2871</v>
      </c>
      <c r="B127" s="4">
        <v>38752</v>
      </c>
      <c r="C127" s="2">
        <v>1121</v>
      </c>
      <c r="D127" s="1">
        <v>57303</v>
      </c>
      <c r="E127" s="1">
        <v>1</v>
      </c>
      <c r="F127" s="1">
        <v>649</v>
      </c>
      <c r="K127" s="4"/>
    </row>
    <row r="128" spans="1:11">
      <c r="A128" s="1">
        <v>2920</v>
      </c>
      <c r="B128" s="4">
        <v>38752</v>
      </c>
      <c r="C128" s="2">
        <v>2501</v>
      </c>
      <c r="D128" s="1">
        <v>69947</v>
      </c>
      <c r="E128" s="1">
        <v>1</v>
      </c>
      <c r="F128" s="1">
        <v>4688</v>
      </c>
      <c r="K128" s="4"/>
    </row>
    <row r="129" spans="1:11">
      <c r="A129" s="1">
        <v>2920</v>
      </c>
      <c r="B129" s="4">
        <v>38752</v>
      </c>
      <c r="C129" s="2">
        <v>2501</v>
      </c>
      <c r="D129" s="1">
        <v>68425</v>
      </c>
      <c r="E129" s="1">
        <v>1</v>
      </c>
      <c r="F129" s="1">
        <v>129</v>
      </c>
      <c r="K129" s="4"/>
    </row>
    <row r="130" spans="1:11">
      <c r="A130" s="1">
        <v>2920</v>
      </c>
      <c r="B130" s="4">
        <v>38752</v>
      </c>
      <c r="C130" s="2">
        <v>2501</v>
      </c>
      <c r="D130" s="1">
        <v>64217</v>
      </c>
      <c r="E130" s="1">
        <v>1</v>
      </c>
      <c r="F130" s="1">
        <v>399</v>
      </c>
      <c r="K130" s="4"/>
    </row>
    <row r="131" spans="1:11">
      <c r="A131" s="1">
        <v>3016</v>
      </c>
      <c r="B131" s="4">
        <v>38753</v>
      </c>
      <c r="C131" s="2">
        <v>284</v>
      </c>
      <c r="D131" s="1">
        <v>69386</v>
      </c>
      <c r="E131" s="1">
        <v>1</v>
      </c>
      <c r="F131" s="1">
        <v>1990</v>
      </c>
      <c r="K131" s="4"/>
    </row>
    <row r="132" spans="1:11">
      <c r="A132" s="1">
        <v>3024</v>
      </c>
      <c r="B132" s="4">
        <v>38753</v>
      </c>
      <c r="C132" s="2">
        <v>539</v>
      </c>
      <c r="D132" s="1">
        <v>66040</v>
      </c>
      <c r="E132" s="1">
        <v>1</v>
      </c>
      <c r="F132" s="1">
        <v>1988</v>
      </c>
      <c r="K132" s="4"/>
    </row>
    <row r="133" spans="1:11">
      <c r="A133" s="1">
        <v>3041</v>
      </c>
      <c r="B133" s="4">
        <v>38754</v>
      </c>
      <c r="C133" s="2">
        <v>1246</v>
      </c>
      <c r="D133" s="1">
        <v>17630</v>
      </c>
      <c r="E133" s="1">
        <v>1</v>
      </c>
      <c r="F133" s="1">
        <v>1050</v>
      </c>
      <c r="K133" s="4"/>
    </row>
    <row r="134" spans="1:11">
      <c r="A134" s="1">
        <v>3044</v>
      </c>
      <c r="B134" s="4">
        <v>38754</v>
      </c>
      <c r="C134" s="2">
        <v>1276</v>
      </c>
      <c r="D134" s="1">
        <v>69968</v>
      </c>
      <c r="E134" s="1">
        <v>2</v>
      </c>
      <c r="F134" s="1">
        <v>5760</v>
      </c>
      <c r="K134" s="4"/>
    </row>
    <row r="135" spans="1:11">
      <c r="A135" s="1">
        <v>3321</v>
      </c>
      <c r="B135" s="4">
        <v>38757</v>
      </c>
      <c r="C135" s="2">
        <v>1982</v>
      </c>
      <c r="D135" s="1">
        <v>67833</v>
      </c>
      <c r="E135" s="1">
        <v>1</v>
      </c>
      <c r="F135" s="1">
        <v>1499</v>
      </c>
      <c r="K135" s="4"/>
    </row>
    <row r="136" spans="1:11">
      <c r="A136" s="1">
        <v>3321</v>
      </c>
      <c r="B136" s="4">
        <v>38757</v>
      </c>
      <c r="C136" s="2">
        <v>1982</v>
      </c>
      <c r="D136" s="1">
        <v>54462</v>
      </c>
      <c r="E136" s="1">
        <v>1</v>
      </c>
      <c r="F136" s="1">
        <v>278</v>
      </c>
      <c r="K136" s="4"/>
    </row>
    <row r="137" spans="1:11">
      <c r="A137" s="1">
        <v>3321</v>
      </c>
      <c r="B137" s="4">
        <v>38757</v>
      </c>
      <c r="C137" s="2">
        <v>1982</v>
      </c>
      <c r="D137" s="1">
        <v>67754</v>
      </c>
      <c r="E137" s="1">
        <v>1</v>
      </c>
      <c r="F137" s="1">
        <v>7988</v>
      </c>
      <c r="K137" s="4"/>
    </row>
    <row r="138" spans="1:11">
      <c r="A138" s="1">
        <v>3344</v>
      </c>
      <c r="B138" s="4">
        <v>38757</v>
      </c>
      <c r="C138" s="2">
        <v>2704</v>
      </c>
      <c r="D138" s="1">
        <v>69265</v>
      </c>
      <c r="E138" s="1">
        <v>1</v>
      </c>
      <c r="F138" s="1">
        <v>400</v>
      </c>
      <c r="K138" s="4"/>
    </row>
    <row r="139" spans="1:11">
      <c r="A139" s="1">
        <v>3344</v>
      </c>
      <c r="B139" s="4">
        <v>38757</v>
      </c>
      <c r="C139" s="2">
        <v>2704</v>
      </c>
      <c r="D139" s="1">
        <v>63042</v>
      </c>
      <c r="E139" s="1">
        <v>1</v>
      </c>
      <c r="F139" s="1">
        <v>0</v>
      </c>
      <c r="K139" s="4"/>
    </row>
    <row r="140" spans="1:11">
      <c r="A140" s="1">
        <v>3344</v>
      </c>
      <c r="B140" s="4">
        <v>38757</v>
      </c>
      <c r="C140" s="2">
        <v>2704</v>
      </c>
      <c r="D140" s="1">
        <v>67996</v>
      </c>
      <c r="E140" s="1">
        <v>1</v>
      </c>
      <c r="F140" s="1">
        <v>1990</v>
      </c>
      <c r="K140" s="4"/>
    </row>
    <row r="141" spans="1:11">
      <c r="A141" s="1">
        <v>3344</v>
      </c>
      <c r="B141" s="4">
        <v>38757</v>
      </c>
      <c r="C141" s="2">
        <v>2704</v>
      </c>
      <c r="D141" s="1">
        <v>16886</v>
      </c>
      <c r="E141" s="1">
        <v>1</v>
      </c>
      <c r="F141" s="1">
        <v>59</v>
      </c>
      <c r="K141" s="4"/>
    </row>
    <row r="142" spans="1:11">
      <c r="A142" s="1">
        <v>3354</v>
      </c>
      <c r="B142" s="4">
        <v>38757</v>
      </c>
      <c r="C142" s="2">
        <v>449</v>
      </c>
      <c r="D142" s="1">
        <v>61414</v>
      </c>
      <c r="E142" s="1">
        <v>1</v>
      </c>
      <c r="F142" s="1">
        <v>1888</v>
      </c>
      <c r="K142" s="4"/>
    </row>
    <row r="143" spans="1:11">
      <c r="A143" s="1">
        <v>3354</v>
      </c>
      <c r="B143" s="4">
        <v>38757</v>
      </c>
      <c r="C143" s="2">
        <v>449</v>
      </c>
      <c r="D143" s="1">
        <v>69957</v>
      </c>
      <c r="E143" s="1">
        <v>1</v>
      </c>
      <c r="F143" s="1">
        <v>649</v>
      </c>
      <c r="K143" s="4"/>
    </row>
    <row r="144" spans="1:11">
      <c r="A144" s="1">
        <v>3372</v>
      </c>
      <c r="B144" s="4">
        <v>38758</v>
      </c>
      <c r="C144" s="2">
        <v>1121</v>
      </c>
      <c r="D144" s="1">
        <v>17357</v>
      </c>
      <c r="E144" s="1">
        <v>1</v>
      </c>
      <c r="F144" s="1">
        <v>880</v>
      </c>
      <c r="K144" s="4"/>
    </row>
    <row r="145" spans="1:11">
      <c r="A145" s="1">
        <v>3372</v>
      </c>
      <c r="B145" s="4">
        <v>38758</v>
      </c>
      <c r="C145" s="2">
        <v>1121</v>
      </c>
      <c r="D145" s="1">
        <v>16959</v>
      </c>
      <c r="E145" s="1">
        <v>1</v>
      </c>
      <c r="F145" s="1">
        <v>980</v>
      </c>
      <c r="K145" s="4"/>
    </row>
    <row r="146" spans="1:11">
      <c r="A146" s="1">
        <v>3415</v>
      </c>
      <c r="B146" s="4">
        <v>38758</v>
      </c>
      <c r="C146" s="2">
        <v>2747</v>
      </c>
      <c r="D146" s="1">
        <v>67886</v>
      </c>
      <c r="E146" s="1">
        <v>1</v>
      </c>
      <c r="F146" s="1">
        <v>99</v>
      </c>
      <c r="K146" s="4"/>
    </row>
    <row r="147" spans="1:11">
      <c r="A147" s="1">
        <v>3423</v>
      </c>
      <c r="B147" s="4">
        <v>38758</v>
      </c>
      <c r="C147" s="2">
        <v>284</v>
      </c>
      <c r="D147" s="1">
        <v>37420</v>
      </c>
      <c r="E147" s="1">
        <v>1</v>
      </c>
      <c r="F147" s="1">
        <v>269</v>
      </c>
      <c r="K147" s="4"/>
    </row>
    <row r="148" spans="1:11">
      <c r="A148" s="1">
        <v>3487</v>
      </c>
      <c r="B148" s="4">
        <v>38759</v>
      </c>
      <c r="C148" s="2">
        <v>2778</v>
      </c>
      <c r="D148" s="1">
        <v>69833</v>
      </c>
      <c r="E148" s="1">
        <v>1</v>
      </c>
      <c r="F148" s="1">
        <v>399</v>
      </c>
      <c r="K148" s="4"/>
    </row>
    <row r="149" spans="1:11">
      <c r="A149" s="1">
        <v>3508</v>
      </c>
      <c r="B149" s="4">
        <v>38759</v>
      </c>
      <c r="C149" s="2">
        <v>637</v>
      </c>
      <c r="D149" s="1">
        <v>66939</v>
      </c>
      <c r="E149" s="1">
        <v>1</v>
      </c>
      <c r="F149" s="1">
        <v>249</v>
      </c>
      <c r="K149" s="4"/>
    </row>
    <row r="150" spans="1:11">
      <c r="A150" s="1">
        <v>3575</v>
      </c>
      <c r="B150" s="4">
        <v>38760</v>
      </c>
      <c r="C150" s="2">
        <v>2800</v>
      </c>
      <c r="D150" s="1">
        <v>40513</v>
      </c>
      <c r="E150" s="1">
        <v>1</v>
      </c>
      <c r="F150" s="1">
        <v>480</v>
      </c>
      <c r="K150" s="4"/>
    </row>
    <row r="151" spans="1:11">
      <c r="A151" s="1">
        <v>3585</v>
      </c>
      <c r="B151" s="4">
        <v>38760</v>
      </c>
      <c r="C151" s="2">
        <v>2814</v>
      </c>
      <c r="D151" s="1">
        <v>67653</v>
      </c>
      <c r="E151" s="1">
        <v>1</v>
      </c>
      <c r="F151" s="1">
        <v>1999</v>
      </c>
      <c r="K151" s="4"/>
    </row>
    <row r="152" spans="1:11">
      <c r="A152" s="1">
        <v>3604</v>
      </c>
      <c r="B152" s="4">
        <v>38760</v>
      </c>
      <c r="C152" s="2">
        <v>742</v>
      </c>
      <c r="D152" s="1">
        <v>51399</v>
      </c>
      <c r="E152" s="1">
        <v>1</v>
      </c>
      <c r="F152" s="1">
        <v>765</v>
      </c>
      <c r="K152" s="4"/>
    </row>
    <row r="153" spans="1:11">
      <c r="A153" s="1">
        <v>3618</v>
      </c>
      <c r="B153" s="4">
        <v>38761</v>
      </c>
      <c r="C153" s="2">
        <v>1246</v>
      </c>
      <c r="D153" s="1">
        <v>68375</v>
      </c>
      <c r="E153" s="1">
        <v>1</v>
      </c>
      <c r="F153" s="1">
        <v>599</v>
      </c>
      <c r="K153" s="4"/>
    </row>
    <row r="154" spans="1:11">
      <c r="A154" s="1">
        <v>3618</v>
      </c>
      <c r="B154" s="4">
        <v>38761</v>
      </c>
      <c r="C154" s="2">
        <v>1246</v>
      </c>
      <c r="D154" s="1">
        <v>68375</v>
      </c>
      <c r="E154" s="1">
        <v>1</v>
      </c>
      <c r="F154" s="1">
        <v>599</v>
      </c>
      <c r="K154" s="4"/>
    </row>
    <row r="155" spans="1:11">
      <c r="A155" s="1">
        <v>3660</v>
      </c>
      <c r="B155" s="4">
        <v>38761</v>
      </c>
      <c r="C155" s="2">
        <v>2843</v>
      </c>
      <c r="D155" s="1">
        <v>16681</v>
      </c>
      <c r="E155" s="1">
        <v>1</v>
      </c>
      <c r="F155" s="1">
        <v>55</v>
      </c>
      <c r="K155" s="4"/>
    </row>
    <row r="156" spans="1:11">
      <c r="A156" s="1">
        <v>3676</v>
      </c>
      <c r="B156" s="4">
        <v>38761</v>
      </c>
      <c r="C156" s="2">
        <v>87</v>
      </c>
      <c r="D156" s="1">
        <v>17610</v>
      </c>
      <c r="E156" s="1">
        <v>1</v>
      </c>
      <c r="F156" s="1">
        <v>615</v>
      </c>
      <c r="K156" s="4"/>
    </row>
    <row r="157" spans="1:11">
      <c r="A157" s="1">
        <v>3755</v>
      </c>
      <c r="B157" s="4">
        <v>38763</v>
      </c>
      <c r="C157" s="2">
        <v>1679</v>
      </c>
      <c r="D157" s="1">
        <v>58002</v>
      </c>
      <c r="E157" s="1">
        <v>1</v>
      </c>
      <c r="F157" s="1">
        <v>730</v>
      </c>
      <c r="K157" s="4"/>
    </row>
    <row r="158" spans="1:11">
      <c r="A158" s="1">
        <v>3879</v>
      </c>
      <c r="B158" s="4">
        <v>38764</v>
      </c>
      <c r="C158" s="2">
        <v>449</v>
      </c>
      <c r="D158" s="1">
        <v>67824</v>
      </c>
      <c r="E158" s="1">
        <v>1</v>
      </c>
      <c r="F158" s="1">
        <v>37600</v>
      </c>
      <c r="K158" s="4"/>
    </row>
    <row r="159" spans="1:11">
      <c r="A159" s="1">
        <v>3879</v>
      </c>
      <c r="B159" s="4">
        <v>38764</v>
      </c>
      <c r="C159" s="2">
        <v>449</v>
      </c>
      <c r="D159" s="1">
        <v>67824</v>
      </c>
      <c r="E159" s="1">
        <v>1</v>
      </c>
      <c r="F159" s="1">
        <v>37605</v>
      </c>
      <c r="K159" s="4"/>
    </row>
    <row r="160" spans="1:11">
      <c r="A160" s="1">
        <v>3879</v>
      </c>
      <c r="B160" s="4">
        <v>38764</v>
      </c>
      <c r="C160" s="2">
        <v>449</v>
      </c>
      <c r="D160" s="1">
        <v>57303</v>
      </c>
      <c r="E160" s="1">
        <v>1</v>
      </c>
      <c r="F160" s="1">
        <v>649</v>
      </c>
      <c r="K160" s="4"/>
    </row>
    <row r="161" spans="1:11">
      <c r="A161" s="1">
        <v>3894</v>
      </c>
      <c r="B161" s="4">
        <v>38765</v>
      </c>
      <c r="C161" s="2">
        <v>1096</v>
      </c>
      <c r="D161" s="1">
        <v>49749</v>
      </c>
      <c r="E161" s="1">
        <v>1</v>
      </c>
      <c r="F161" s="1">
        <v>2</v>
      </c>
      <c r="K161" s="4"/>
    </row>
    <row r="162" spans="1:11">
      <c r="A162" s="1">
        <v>3923</v>
      </c>
      <c r="B162" s="4">
        <v>38765</v>
      </c>
      <c r="C162" s="2">
        <v>2704</v>
      </c>
      <c r="D162" s="1">
        <v>39949</v>
      </c>
      <c r="E162" s="1">
        <v>2</v>
      </c>
      <c r="F162" s="1">
        <v>1260</v>
      </c>
      <c r="K162" s="4"/>
    </row>
    <row r="163" spans="1:11">
      <c r="A163" s="1">
        <v>3923</v>
      </c>
      <c r="B163" s="4">
        <v>38765</v>
      </c>
      <c r="C163" s="2">
        <v>2704</v>
      </c>
      <c r="D163" s="1">
        <v>39948</v>
      </c>
      <c r="E163" s="1">
        <v>2</v>
      </c>
      <c r="F163" s="1">
        <v>790</v>
      </c>
      <c r="K163" s="4"/>
    </row>
    <row r="164" spans="1:11">
      <c r="A164" s="1">
        <v>3925</v>
      </c>
      <c r="B164" s="4">
        <v>38765</v>
      </c>
      <c r="C164" s="2">
        <v>284</v>
      </c>
      <c r="D164" s="1">
        <v>66813</v>
      </c>
      <c r="E164" s="1">
        <v>1</v>
      </c>
      <c r="F164" s="1">
        <v>119</v>
      </c>
      <c r="K164" s="4"/>
    </row>
    <row r="165" spans="1:11">
      <c r="A165" s="1">
        <v>3977</v>
      </c>
      <c r="B165" s="4">
        <v>38766</v>
      </c>
      <c r="C165" s="2">
        <v>1500</v>
      </c>
      <c r="D165" s="1">
        <v>69542</v>
      </c>
      <c r="E165" s="1">
        <v>1</v>
      </c>
      <c r="F165" s="1">
        <v>0</v>
      </c>
      <c r="K165" s="4"/>
    </row>
    <row r="166" spans="1:11">
      <c r="A166" s="1">
        <v>4005</v>
      </c>
      <c r="B166" s="4">
        <v>38766</v>
      </c>
      <c r="C166" s="2">
        <v>284</v>
      </c>
      <c r="D166" s="1">
        <v>2762</v>
      </c>
      <c r="E166" s="1">
        <v>1</v>
      </c>
      <c r="F166" s="1">
        <v>50</v>
      </c>
      <c r="K166" s="4"/>
    </row>
    <row r="167" spans="1:11">
      <c r="A167" s="1">
        <v>4007</v>
      </c>
      <c r="B167" s="4">
        <v>38766</v>
      </c>
      <c r="C167" s="2">
        <v>2956</v>
      </c>
      <c r="D167" s="1">
        <v>67996</v>
      </c>
      <c r="E167" s="1">
        <v>1</v>
      </c>
      <c r="F167" s="1">
        <v>1990</v>
      </c>
      <c r="K167" s="4"/>
    </row>
    <row r="168" spans="1:11">
      <c r="A168" s="1">
        <v>4007</v>
      </c>
      <c r="B168" s="4">
        <v>38766</v>
      </c>
      <c r="C168" s="2">
        <v>2956</v>
      </c>
      <c r="D168" s="1">
        <v>67996</v>
      </c>
      <c r="E168" s="1">
        <v>1</v>
      </c>
      <c r="F168" s="1">
        <v>1990</v>
      </c>
      <c r="K168" s="4"/>
    </row>
    <row r="169" spans="1:11">
      <c r="A169" s="1">
        <v>4007</v>
      </c>
      <c r="B169" s="4">
        <v>38766</v>
      </c>
      <c r="C169" s="2">
        <v>2956</v>
      </c>
      <c r="D169" s="1">
        <v>67996</v>
      </c>
      <c r="E169" s="1">
        <v>1</v>
      </c>
      <c r="F169" s="1">
        <v>1990</v>
      </c>
      <c r="K169" s="4"/>
    </row>
    <row r="170" spans="1:11">
      <c r="A170" s="1">
        <v>4007</v>
      </c>
      <c r="B170" s="4">
        <v>38766</v>
      </c>
      <c r="C170" s="2">
        <v>2956</v>
      </c>
      <c r="D170" s="1">
        <v>67996</v>
      </c>
      <c r="E170" s="1">
        <v>1</v>
      </c>
      <c r="F170" s="1">
        <v>1990</v>
      </c>
      <c r="K170" s="4"/>
    </row>
    <row r="171" spans="1:11">
      <c r="A171" s="1">
        <v>4007</v>
      </c>
      <c r="B171" s="4">
        <v>38766</v>
      </c>
      <c r="C171" s="2">
        <v>2956</v>
      </c>
      <c r="D171" s="1">
        <v>67996</v>
      </c>
      <c r="E171" s="1">
        <v>1</v>
      </c>
      <c r="F171" s="1">
        <v>1990</v>
      </c>
      <c r="K171" s="4"/>
    </row>
    <row r="172" spans="1:11">
      <c r="A172" s="1">
        <v>4150</v>
      </c>
      <c r="B172" s="4">
        <v>38768</v>
      </c>
      <c r="C172" s="2">
        <v>1479</v>
      </c>
      <c r="D172" s="1">
        <v>66205</v>
      </c>
      <c r="E172" s="1">
        <v>1</v>
      </c>
      <c r="F172" s="1">
        <v>115</v>
      </c>
      <c r="K172" s="4"/>
    </row>
    <row r="173" spans="1:11">
      <c r="A173" s="1">
        <v>4150</v>
      </c>
      <c r="B173" s="4">
        <v>38768</v>
      </c>
      <c r="C173" s="2">
        <v>1479</v>
      </c>
      <c r="D173" s="1">
        <v>63687</v>
      </c>
      <c r="E173" s="1">
        <v>1</v>
      </c>
      <c r="F173" s="1">
        <v>109</v>
      </c>
      <c r="K173" s="4"/>
    </row>
    <row r="174" spans="1:11">
      <c r="A174" s="1">
        <v>4176</v>
      </c>
      <c r="B174" s="4">
        <v>38768</v>
      </c>
      <c r="C174" s="2">
        <v>287</v>
      </c>
      <c r="D174" s="1">
        <v>40513</v>
      </c>
      <c r="E174" s="1">
        <v>1</v>
      </c>
      <c r="F174" s="1">
        <v>480</v>
      </c>
      <c r="K174" s="4"/>
    </row>
    <row r="175" spans="1:11">
      <c r="A175" s="1">
        <v>4254</v>
      </c>
      <c r="B175" s="4">
        <v>38769</v>
      </c>
      <c r="C175" s="2">
        <v>3059</v>
      </c>
      <c r="D175" s="1">
        <v>54816</v>
      </c>
      <c r="E175" s="1">
        <v>1</v>
      </c>
      <c r="F175" s="1">
        <v>99</v>
      </c>
      <c r="K175" s="4"/>
    </row>
    <row r="176" spans="1:11">
      <c r="A176" s="1">
        <v>4307</v>
      </c>
      <c r="B176" s="4">
        <v>38770</v>
      </c>
      <c r="C176" s="2">
        <v>2800</v>
      </c>
      <c r="D176" s="1">
        <v>64783</v>
      </c>
      <c r="E176" s="1">
        <v>1</v>
      </c>
      <c r="F176" s="1">
        <v>169</v>
      </c>
      <c r="K176" s="4"/>
    </row>
    <row r="177" spans="1:11">
      <c r="A177" s="1">
        <v>4344</v>
      </c>
      <c r="B177" s="4">
        <v>38771</v>
      </c>
      <c r="C177" s="2">
        <v>1121</v>
      </c>
      <c r="D177" s="1">
        <v>58086</v>
      </c>
      <c r="E177" s="1">
        <v>1</v>
      </c>
      <c r="F177" s="1">
        <v>199</v>
      </c>
      <c r="K177" s="4"/>
    </row>
    <row r="178" spans="1:11">
      <c r="A178" s="1">
        <v>4344</v>
      </c>
      <c r="B178" s="4">
        <v>38771</v>
      </c>
      <c r="C178" s="2">
        <v>1121</v>
      </c>
      <c r="D178" s="1">
        <v>61151</v>
      </c>
      <c r="E178" s="1">
        <v>1</v>
      </c>
      <c r="F178" s="1">
        <v>209</v>
      </c>
      <c r="K178" s="4"/>
    </row>
    <row r="179" spans="1:11">
      <c r="A179" s="1">
        <v>4371</v>
      </c>
      <c r="B179" s="4">
        <v>38771</v>
      </c>
      <c r="C179" s="2">
        <v>1982</v>
      </c>
      <c r="D179" s="1">
        <v>70293</v>
      </c>
      <c r="E179" s="1">
        <v>1</v>
      </c>
      <c r="F179" s="1">
        <v>1499</v>
      </c>
      <c r="K179" s="4"/>
    </row>
    <row r="180" spans="1:11">
      <c r="A180" s="1">
        <v>4371</v>
      </c>
      <c r="B180" s="4">
        <v>38771</v>
      </c>
      <c r="C180" s="2">
        <v>1982</v>
      </c>
      <c r="D180" s="1">
        <v>67754</v>
      </c>
      <c r="E180" s="1">
        <v>1</v>
      </c>
      <c r="F180" s="1">
        <v>7998</v>
      </c>
      <c r="K180" s="4"/>
    </row>
    <row r="181" spans="1:11">
      <c r="A181" s="1">
        <v>4480</v>
      </c>
      <c r="B181" s="4">
        <v>38772</v>
      </c>
      <c r="C181" s="2">
        <v>62</v>
      </c>
      <c r="D181" s="1">
        <v>67886</v>
      </c>
      <c r="E181" s="1">
        <v>1</v>
      </c>
      <c r="F181" s="1">
        <v>99</v>
      </c>
      <c r="K181" s="4"/>
    </row>
    <row r="182" spans="1:11">
      <c r="A182" s="1">
        <v>4534</v>
      </c>
      <c r="B182" s="4">
        <v>38773</v>
      </c>
      <c r="C182" s="2">
        <v>2995</v>
      </c>
      <c r="D182" s="1">
        <v>70081</v>
      </c>
      <c r="E182" s="1">
        <v>1</v>
      </c>
      <c r="F182" s="1">
        <v>3490</v>
      </c>
      <c r="K182" s="4"/>
    </row>
    <row r="183" spans="1:11">
      <c r="A183" s="1">
        <v>4539</v>
      </c>
      <c r="B183" s="4">
        <v>38773</v>
      </c>
      <c r="C183" s="2">
        <v>3133</v>
      </c>
      <c r="D183" s="1">
        <v>68291</v>
      </c>
      <c r="E183" s="1">
        <v>1</v>
      </c>
      <c r="F183" s="1">
        <v>12630</v>
      </c>
      <c r="K183" s="4"/>
    </row>
    <row r="184" spans="1:11">
      <c r="A184" s="1">
        <v>4631</v>
      </c>
      <c r="B184" s="4">
        <v>38774</v>
      </c>
      <c r="C184" s="2">
        <v>332</v>
      </c>
      <c r="D184" s="1">
        <v>69542</v>
      </c>
      <c r="E184" s="1">
        <v>4</v>
      </c>
      <c r="F184" s="1">
        <v>0</v>
      </c>
      <c r="K184" s="4"/>
    </row>
    <row r="185" spans="1:11">
      <c r="A185" s="1">
        <v>4673</v>
      </c>
      <c r="B185" s="4">
        <v>38775</v>
      </c>
      <c r="C185" s="2">
        <v>2393</v>
      </c>
      <c r="D185" s="1">
        <v>63440</v>
      </c>
      <c r="E185" s="1">
        <v>1</v>
      </c>
      <c r="F185" s="1">
        <v>179</v>
      </c>
      <c r="K185" s="4"/>
    </row>
    <row r="186" spans="1:11">
      <c r="A186" s="1">
        <v>4692</v>
      </c>
      <c r="B186" s="4">
        <v>38775</v>
      </c>
      <c r="C186" s="2">
        <v>332</v>
      </c>
      <c r="D186" s="1">
        <v>69542</v>
      </c>
      <c r="E186" s="1">
        <v>1</v>
      </c>
      <c r="F186" s="1">
        <v>0</v>
      </c>
      <c r="K186" s="4"/>
    </row>
    <row r="187" spans="1:11">
      <c r="A187" s="1">
        <v>4712</v>
      </c>
      <c r="B187" s="4">
        <v>38776</v>
      </c>
      <c r="C187" s="2">
        <v>1096</v>
      </c>
      <c r="D187" s="1">
        <v>17560</v>
      </c>
      <c r="E187" s="1">
        <v>1</v>
      </c>
      <c r="F187" s="1">
        <v>620</v>
      </c>
      <c r="K187" s="4"/>
    </row>
    <row r="188" spans="1:11">
      <c r="A188" s="1">
        <v>4712</v>
      </c>
      <c r="B188" s="4">
        <v>38776</v>
      </c>
      <c r="C188" s="2">
        <v>1096</v>
      </c>
      <c r="D188" s="1">
        <v>17559</v>
      </c>
      <c r="E188" s="1">
        <v>1</v>
      </c>
      <c r="F188" s="1">
        <v>705</v>
      </c>
      <c r="K188" s="4"/>
    </row>
    <row r="189" spans="1:11">
      <c r="A189" s="1">
        <v>4748</v>
      </c>
      <c r="B189" s="4">
        <v>38776</v>
      </c>
      <c r="C189" s="2">
        <v>3212</v>
      </c>
      <c r="D189" s="1">
        <v>67483</v>
      </c>
      <c r="E189" s="1">
        <v>1</v>
      </c>
      <c r="F189" s="1">
        <v>9000</v>
      </c>
      <c r="K189" s="4"/>
    </row>
    <row r="190" spans="1:11">
      <c r="A190" s="1">
        <v>4748</v>
      </c>
      <c r="B190" s="4">
        <v>38776</v>
      </c>
      <c r="C190" s="2">
        <v>3212</v>
      </c>
      <c r="D190" s="1">
        <v>65153</v>
      </c>
      <c r="E190" s="1">
        <v>1</v>
      </c>
      <c r="F190" s="1">
        <v>1900</v>
      </c>
      <c r="K190" s="4"/>
    </row>
    <row r="191" spans="1:11">
      <c r="A191" s="1">
        <v>4776</v>
      </c>
      <c r="B191" s="4">
        <v>38777</v>
      </c>
      <c r="C191" s="2">
        <v>1117</v>
      </c>
      <c r="D191" s="1">
        <v>62123</v>
      </c>
      <c r="E191" s="1">
        <v>1</v>
      </c>
      <c r="F191" s="1">
        <v>289</v>
      </c>
      <c r="K191" s="4"/>
    </row>
    <row r="192" spans="1:11">
      <c r="A192" s="1">
        <v>4819</v>
      </c>
      <c r="B192" s="4">
        <v>38777</v>
      </c>
      <c r="C192" s="2">
        <v>3233</v>
      </c>
      <c r="D192" s="1">
        <v>59920</v>
      </c>
      <c r="E192" s="1">
        <v>1</v>
      </c>
      <c r="F192" s="1">
        <v>68</v>
      </c>
      <c r="K192" s="4"/>
    </row>
    <row r="193" spans="1:11">
      <c r="A193" s="1">
        <v>4819</v>
      </c>
      <c r="B193" s="4">
        <v>38777</v>
      </c>
      <c r="C193" s="2">
        <v>3233</v>
      </c>
      <c r="D193" s="1">
        <v>59920</v>
      </c>
      <c r="E193" s="1">
        <v>1</v>
      </c>
      <c r="F193" s="1">
        <v>68</v>
      </c>
      <c r="K193" s="4"/>
    </row>
    <row r="194" spans="1:11">
      <c r="A194" s="1">
        <v>4819</v>
      </c>
      <c r="B194" s="4">
        <v>38777</v>
      </c>
      <c r="C194" s="2">
        <v>3233</v>
      </c>
      <c r="D194" s="1">
        <v>52673</v>
      </c>
      <c r="E194" s="1">
        <v>1</v>
      </c>
      <c r="F194" s="1">
        <v>460</v>
      </c>
      <c r="K194" s="4"/>
    </row>
    <row r="195" spans="1:11">
      <c r="A195" s="1">
        <v>4830</v>
      </c>
      <c r="B195" s="4">
        <v>38777</v>
      </c>
      <c r="C195" s="2">
        <v>449</v>
      </c>
      <c r="D195" s="1">
        <v>65739</v>
      </c>
      <c r="E195" s="1">
        <v>1</v>
      </c>
      <c r="F195" s="1">
        <v>4399</v>
      </c>
      <c r="K195" s="4"/>
    </row>
    <row r="196" spans="1:11">
      <c r="A196" s="1">
        <v>4830</v>
      </c>
      <c r="B196" s="4">
        <v>38777</v>
      </c>
      <c r="C196" s="2">
        <v>449</v>
      </c>
      <c r="D196" s="1">
        <v>57303</v>
      </c>
      <c r="E196" s="1">
        <v>1</v>
      </c>
      <c r="F196" s="1">
        <v>649</v>
      </c>
      <c r="K196" s="4"/>
    </row>
    <row r="197" spans="1:11">
      <c r="A197" s="1">
        <v>4830</v>
      </c>
      <c r="B197" s="4">
        <v>38777</v>
      </c>
      <c r="C197" s="2">
        <v>449</v>
      </c>
      <c r="D197" s="1">
        <v>38701</v>
      </c>
      <c r="E197" s="1">
        <v>1</v>
      </c>
      <c r="F197" s="1">
        <v>110</v>
      </c>
      <c r="K197" s="4"/>
    </row>
    <row r="198" spans="1:11">
      <c r="A198" s="1">
        <v>4904</v>
      </c>
      <c r="B198" s="4">
        <v>38779</v>
      </c>
      <c r="C198" s="2">
        <v>1500</v>
      </c>
      <c r="D198" s="1">
        <v>17475</v>
      </c>
      <c r="E198" s="1">
        <v>1</v>
      </c>
      <c r="F198" s="1">
        <v>1120</v>
      </c>
      <c r="K198" s="4"/>
    </row>
    <row r="199" spans="1:11">
      <c r="A199" s="1">
        <v>4944</v>
      </c>
      <c r="B199" s="4">
        <v>38779</v>
      </c>
      <c r="C199" s="2">
        <v>332</v>
      </c>
      <c r="D199" s="1">
        <v>58087</v>
      </c>
      <c r="E199" s="1">
        <v>1</v>
      </c>
      <c r="F199" s="1">
        <v>249</v>
      </c>
      <c r="K199" s="4"/>
    </row>
    <row r="200" spans="1:11">
      <c r="A200" s="1">
        <v>4984</v>
      </c>
      <c r="B200" s="4">
        <v>38780</v>
      </c>
      <c r="C200" s="2">
        <v>1982</v>
      </c>
      <c r="D200" s="1">
        <v>48551</v>
      </c>
      <c r="E200" s="1">
        <v>1</v>
      </c>
      <c r="F200" s="1">
        <v>219</v>
      </c>
      <c r="K200" s="4"/>
    </row>
    <row r="201" spans="1:11">
      <c r="A201" s="1">
        <v>4984</v>
      </c>
      <c r="B201" s="4">
        <v>38780</v>
      </c>
      <c r="C201" s="2">
        <v>1982</v>
      </c>
      <c r="D201" s="1">
        <v>16782</v>
      </c>
      <c r="E201" s="1">
        <v>1</v>
      </c>
      <c r="F201" s="1">
        <v>230</v>
      </c>
      <c r="K201" s="4"/>
    </row>
    <row r="202" spans="1:11">
      <c r="A202" s="1">
        <v>5080</v>
      </c>
      <c r="B202" s="4">
        <v>38781</v>
      </c>
      <c r="C202" s="2">
        <v>284</v>
      </c>
      <c r="D202" s="1">
        <v>66609</v>
      </c>
      <c r="E202" s="1">
        <v>1</v>
      </c>
      <c r="F202" s="1">
        <v>35110</v>
      </c>
      <c r="K202" s="4"/>
    </row>
    <row r="203" spans="1:11">
      <c r="A203" s="1">
        <v>5080</v>
      </c>
      <c r="B203" s="4">
        <v>38781</v>
      </c>
      <c r="C203" s="2">
        <v>284</v>
      </c>
      <c r="D203" s="1">
        <v>67754</v>
      </c>
      <c r="E203" s="1">
        <v>2</v>
      </c>
      <c r="F203" s="1">
        <v>15798</v>
      </c>
      <c r="K203" s="4"/>
    </row>
    <row r="204" spans="1:11">
      <c r="A204" s="1">
        <v>5080</v>
      </c>
      <c r="B204" s="4">
        <v>38781</v>
      </c>
      <c r="C204" s="2">
        <v>284</v>
      </c>
      <c r="D204" s="1">
        <v>65153</v>
      </c>
      <c r="E204" s="1">
        <v>2</v>
      </c>
      <c r="F204" s="1">
        <v>3398</v>
      </c>
      <c r="K204" s="4"/>
    </row>
    <row r="205" spans="1:11">
      <c r="A205" s="1">
        <v>5252</v>
      </c>
      <c r="B205" s="4">
        <v>38783</v>
      </c>
      <c r="C205" s="2">
        <v>449</v>
      </c>
      <c r="D205" s="1">
        <v>67460</v>
      </c>
      <c r="E205" s="1">
        <v>1</v>
      </c>
      <c r="F205" s="1">
        <v>399</v>
      </c>
      <c r="K205" s="4"/>
    </row>
    <row r="206" spans="1:11">
      <c r="A206" s="1">
        <v>5252</v>
      </c>
      <c r="B206" s="4">
        <v>38783</v>
      </c>
      <c r="C206" s="2">
        <v>449</v>
      </c>
      <c r="D206" s="1">
        <v>67460</v>
      </c>
      <c r="E206" s="1">
        <v>1</v>
      </c>
      <c r="F206" s="1">
        <v>399</v>
      </c>
      <c r="K206" s="4"/>
    </row>
    <row r="207" spans="1:11">
      <c r="A207" s="1">
        <v>5322</v>
      </c>
      <c r="B207" s="4">
        <v>38784</v>
      </c>
      <c r="C207" s="2">
        <v>915</v>
      </c>
      <c r="D207" s="1">
        <v>2814</v>
      </c>
      <c r="E207" s="1">
        <v>1</v>
      </c>
      <c r="F207" s="1">
        <v>95</v>
      </c>
      <c r="K207" s="4"/>
    </row>
    <row r="208" spans="1:11">
      <c r="A208" s="1">
        <v>5387</v>
      </c>
      <c r="B208" s="4">
        <v>38785</v>
      </c>
      <c r="C208" s="2">
        <v>449</v>
      </c>
      <c r="D208" s="1">
        <v>49748</v>
      </c>
      <c r="E208" s="1">
        <v>1</v>
      </c>
      <c r="F208" s="1">
        <v>3</v>
      </c>
      <c r="K208" s="4"/>
    </row>
    <row r="209" spans="1:11">
      <c r="A209" s="1">
        <v>5387</v>
      </c>
      <c r="B209" s="4">
        <v>38785</v>
      </c>
      <c r="C209" s="2">
        <v>449</v>
      </c>
      <c r="D209" s="1">
        <v>54214</v>
      </c>
      <c r="E209" s="1">
        <v>1</v>
      </c>
      <c r="F209" s="1">
        <v>399</v>
      </c>
      <c r="K209" s="4"/>
    </row>
    <row r="210" spans="1:11">
      <c r="A210" s="1">
        <v>5387</v>
      </c>
      <c r="B210" s="4">
        <v>38785</v>
      </c>
      <c r="C210" s="2">
        <v>449</v>
      </c>
      <c r="D210" s="1">
        <v>54214</v>
      </c>
      <c r="E210" s="1">
        <v>1</v>
      </c>
      <c r="F210" s="1">
        <v>399</v>
      </c>
      <c r="K210" s="4"/>
    </row>
    <row r="211" spans="1:11">
      <c r="A211" s="1">
        <v>5387</v>
      </c>
      <c r="B211" s="4">
        <v>38785</v>
      </c>
      <c r="C211" s="2">
        <v>449</v>
      </c>
      <c r="D211" s="1">
        <v>70093</v>
      </c>
      <c r="E211" s="1">
        <v>1</v>
      </c>
      <c r="F211" s="1">
        <v>379</v>
      </c>
      <c r="K211" s="4"/>
    </row>
    <row r="212" spans="1:11">
      <c r="A212" s="1">
        <v>5387</v>
      </c>
      <c r="B212" s="4">
        <v>38785</v>
      </c>
      <c r="C212" s="2">
        <v>449</v>
      </c>
      <c r="D212" s="1">
        <v>70093</v>
      </c>
      <c r="E212" s="1">
        <v>1</v>
      </c>
      <c r="F212" s="1">
        <v>379</v>
      </c>
      <c r="K212" s="4"/>
    </row>
    <row r="213" spans="1:11">
      <c r="A213" s="1">
        <v>5387</v>
      </c>
      <c r="B213" s="4">
        <v>38785</v>
      </c>
      <c r="C213" s="2">
        <v>449</v>
      </c>
      <c r="D213" s="1">
        <v>70676</v>
      </c>
      <c r="E213" s="1">
        <v>1</v>
      </c>
      <c r="F213" s="1">
        <v>1799</v>
      </c>
      <c r="K213" s="4"/>
    </row>
    <row r="214" spans="1:11">
      <c r="A214" s="1">
        <v>5408</v>
      </c>
      <c r="B214" s="4">
        <v>38786</v>
      </c>
      <c r="C214" s="2">
        <v>1286</v>
      </c>
      <c r="D214" s="1">
        <v>64868</v>
      </c>
      <c r="E214" s="1">
        <v>1</v>
      </c>
      <c r="F214" s="1">
        <v>369</v>
      </c>
      <c r="K214" s="4"/>
    </row>
    <row r="215" spans="1:11">
      <c r="A215" s="1">
        <v>5453</v>
      </c>
      <c r="B215" s="4">
        <v>38786</v>
      </c>
      <c r="C215" s="2">
        <v>450</v>
      </c>
      <c r="D215" s="1">
        <v>70646</v>
      </c>
      <c r="E215" s="1">
        <v>1</v>
      </c>
      <c r="F215" s="1">
        <v>999</v>
      </c>
      <c r="K215" s="4"/>
    </row>
    <row r="216" spans="1:11">
      <c r="A216" s="1">
        <v>5527</v>
      </c>
      <c r="B216" s="4">
        <v>38787</v>
      </c>
      <c r="C216" s="2">
        <v>3429</v>
      </c>
      <c r="D216" s="1">
        <v>67056</v>
      </c>
      <c r="E216" s="1">
        <v>1</v>
      </c>
      <c r="F216" s="1">
        <v>289</v>
      </c>
      <c r="K216" s="4"/>
    </row>
    <row r="217" spans="1:11">
      <c r="A217" s="1">
        <v>5533</v>
      </c>
      <c r="B217" s="4">
        <v>38787</v>
      </c>
      <c r="C217" s="2">
        <v>3438</v>
      </c>
      <c r="D217" s="1">
        <v>50984</v>
      </c>
      <c r="E217" s="1">
        <v>1</v>
      </c>
      <c r="F217" s="1">
        <v>349</v>
      </c>
      <c r="K217" s="4"/>
    </row>
    <row r="218" spans="1:11">
      <c r="A218" s="1">
        <v>5533</v>
      </c>
      <c r="B218" s="4">
        <v>38787</v>
      </c>
      <c r="C218" s="2">
        <v>3438</v>
      </c>
      <c r="D218" s="1">
        <v>65152</v>
      </c>
      <c r="E218" s="1">
        <v>1</v>
      </c>
      <c r="F218" s="1">
        <v>990</v>
      </c>
      <c r="K218" s="4"/>
    </row>
    <row r="219" spans="1:11">
      <c r="A219" s="1">
        <v>5558</v>
      </c>
      <c r="B219" s="4">
        <v>38788</v>
      </c>
      <c r="C219" s="2">
        <v>1096</v>
      </c>
      <c r="D219" s="1">
        <v>48862</v>
      </c>
      <c r="E219" s="1">
        <v>2</v>
      </c>
      <c r="F219" s="1">
        <v>0</v>
      </c>
      <c r="K219" s="4"/>
    </row>
    <row r="220" spans="1:11">
      <c r="A220" s="1">
        <v>5640</v>
      </c>
      <c r="B220" s="4">
        <v>38788</v>
      </c>
      <c r="C220" s="2">
        <v>539</v>
      </c>
      <c r="D220" s="1">
        <v>69542</v>
      </c>
      <c r="E220" s="1">
        <v>1</v>
      </c>
      <c r="F220" s="1">
        <v>0</v>
      </c>
      <c r="K220" s="4"/>
    </row>
    <row r="221" spans="1:11">
      <c r="A221" s="1">
        <v>5689</v>
      </c>
      <c r="B221" s="4">
        <v>38789</v>
      </c>
      <c r="C221" s="2">
        <v>2942</v>
      </c>
      <c r="D221" s="1">
        <v>70413</v>
      </c>
      <c r="E221" s="1">
        <v>1</v>
      </c>
      <c r="F221" s="1">
        <v>0</v>
      </c>
      <c r="K221" s="4"/>
    </row>
    <row r="222" spans="1:11">
      <c r="A222" s="1">
        <v>5701</v>
      </c>
      <c r="B222" s="4">
        <v>38789</v>
      </c>
      <c r="C222" s="2">
        <v>3482</v>
      </c>
      <c r="D222" s="1">
        <v>69945</v>
      </c>
      <c r="E222" s="1">
        <v>1</v>
      </c>
      <c r="F222" s="1">
        <v>3099</v>
      </c>
      <c r="K222" s="4"/>
    </row>
    <row r="223" spans="1:11">
      <c r="A223" s="1">
        <v>5701</v>
      </c>
      <c r="B223" s="4">
        <v>38789</v>
      </c>
      <c r="C223" s="2">
        <v>3482</v>
      </c>
      <c r="D223" s="1">
        <v>48862</v>
      </c>
      <c r="E223" s="1">
        <v>3</v>
      </c>
      <c r="F223" s="1">
        <v>0</v>
      </c>
      <c r="K223" s="4"/>
    </row>
    <row r="224" spans="1:11">
      <c r="A224" s="1">
        <v>5701</v>
      </c>
      <c r="B224" s="4">
        <v>38789</v>
      </c>
      <c r="C224" s="2">
        <v>3482</v>
      </c>
      <c r="D224" s="1">
        <v>16886</v>
      </c>
      <c r="E224" s="1">
        <v>1</v>
      </c>
      <c r="F224" s="1">
        <v>59</v>
      </c>
      <c r="K224" s="4"/>
    </row>
    <row r="225" spans="1:11">
      <c r="A225" s="1">
        <v>5713</v>
      </c>
      <c r="B225" s="4">
        <v>38789</v>
      </c>
      <c r="C225" s="2">
        <v>977</v>
      </c>
      <c r="D225" s="1">
        <v>63042</v>
      </c>
      <c r="E225" s="1">
        <v>1</v>
      </c>
      <c r="F225" s="1">
        <v>100</v>
      </c>
      <c r="K225" s="4"/>
    </row>
    <row r="226" spans="1:11">
      <c r="A226" s="1">
        <v>5721</v>
      </c>
      <c r="B226" s="4">
        <v>38790</v>
      </c>
      <c r="C226" s="2">
        <v>1500</v>
      </c>
      <c r="D226" s="1">
        <v>2808</v>
      </c>
      <c r="E226" s="1">
        <v>1</v>
      </c>
      <c r="F226" s="1">
        <v>129</v>
      </c>
      <c r="K226" s="4"/>
    </row>
    <row r="227" spans="1:11">
      <c r="A227" s="1">
        <v>5721</v>
      </c>
      <c r="B227" s="4">
        <v>38790</v>
      </c>
      <c r="C227" s="2">
        <v>1500</v>
      </c>
      <c r="D227" s="1">
        <v>54816</v>
      </c>
      <c r="E227" s="1">
        <v>1</v>
      </c>
      <c r="F227" s="1">
        <v>99</v>
      </c>
      <c r="K227" s="4"/>
    </row>
    <row r="228" spans="1:11">
      <c r="A228" s="1">
        <v>5763</v>
      </c>
      <c r="B228" s="4">
        <v>38790</v>
      </c>
      <c r="C228" s="2">
        <v>3482</v>
      </c>
      <c r="D228" s="1">
        <v>70279</v>
      </c>
      <c r="E228" s="1">
        <v>1</v>
      </c>
      <c r="F228" s="1">
        <v>19998</v>
      </c>
      <c r="K228" s="4"/>
    </row>
    <row r="229" spans="1:11">
      <c r="A229" s="1">
        <v>5763</v>
      </c>
      <c r="B229" s="4">
        <v>38790</v>
      </c>
      <c r="C229" s="2">
        <v>3482</v>
      </c>
      <c r="D229" s="1">
        <v>48862</v>
      </c>
      <c r="E229" s="1">
        <v>21</v>
      </c>
      <c r="F229" s="1">
        <v>0</v>
      </c>
      <c r="K229" s="4"/>
    </row>
    <row r="230" spans="1:11">
      <c r="A230" s="1">
        <v>5828</v>
      </c>
      <c r="B230" s="4">
        <v>38791</v>
      </c>
      <c r="C230" s="2">
        <v>332</v>
      </c>
      <c r="D230" s="1">
        <v>49748</v>
      </c>
      <c r="E230" s="1">
        <v>1</v>
      </c>
      <c r="F230" s="1">
        <v>3</v>
      </c>
      <c r="K230" s="4"/>
    </row>
    <row r="231" spans="1:11">
      <c r="A231" s="1">
        <v>5840</v>
      </c>
      <c r="B231" s="4">
        <v>38791</v>
      </c>
      <c r="C231" s="2">
        <v>3508</v>
      </c>
      <c r="D231" s="1">
        <v>65711</v>
      </c>
      <c r="E231" s="1">
        <v>1</v>
      </c>
      <c r="F231" s="1">
        <v>299</v>
      </c>
      <c r="K231" s="4"/>
    </row>
    <row r="232" spans="1:11">
      <c r="A232" s="1">
        <v>5840</v>
      </c>
      <c r="B232" s="4">
        <v>38791</v>
      </c>
      <c r="C232" s="2">
        <v>3508</v>
      </c>
      <c r="D232" s="1">
        <v>61484</v>
      </c>
      <c r="E232" s="1">
        <v>1</v>
      </c>
      <c r="F232" s="1">
        <v>179</v>
      </c>
      <c r="K232" s="4"/>
    </row>
    <row r="233" spans="1:11">
      <c r="A233" s="1">
        <v>5906</v>
      </c>
      <c r="B233" s="4">
        <v>38792</v>
      </c>
      <c r="C233" s="2">
        <v>332</v>
      </c>
      <c r="D233" s="1">
        <v>70279</v>
      </c>
      <c r="E233" s="1">
        <v>1</v>
      </c>
      <c r="F233" s="1">
        <v>19998</v>
      </c>
      <c r="K233" s="4"/>
    </row>
    <row r="234" spans="1:11">
      <c r="A234" s="1">
        <v>5906</v>
      </c>
      <c r="B234" s="4">
        <v>38792</v>
      </c>
      <c r="C234" s="2">
        <v>332</v>
      </c>
      <c r="D234" s="1">
        <v>70279</v>
      </c>
      <c r="E234" s="1">
        <v>1</v>
      </c>
      <c r="F234" s="1">
        <v>22900</v>
      </c>
      <c r="K234" s="4"/>
    </row>
    <row r="235" spans="1:11">
      <c r="A235" s="1">
        <v>5906</v>
      </c>
      <c r="B235" s="4">
        <v>38792</v>
      </c>
      <c r="C235" s="2">
        <v>332</v>
      </c>
      <c r="D235" s="1">
        <v>48862</v>
      </c>
      <c r="E235" s="1">
        <v>20</v>
      </c>
      <c r="F235" s="1">
        <v>0</v>
      </c>
      <c r="K235" s="4"/>
    </row>
    <row r="236" spans="1:11">
      <c r="A236" s="1">
        <v>5930</v>
      </c>
      <c r="B236" s="4">
        <v>38792</v>
      </c>
      <c r="C236" s="2">
        <v>915</v>
      </c>
      <c r="D236" s="1">
        <v>44857</v>
      </c>
      <c r="E236" s="1">
        <v>1</v>
      </c>
      <c r="F236" s="1">
        <v>349</v>
      </c>
      <c r="K236" s="4"/>
    </row>
    <row r="237" spans="1:11">
      <c r="A237" s="1">
        <v>5983</v>
      </c>
      <c r="B237" s="4">
        <v>38793</v>
      </c>
      <c r="C237" s="2">
        <v>3529</v>
      </c>
      <c r="D237" s="1">
        <v>66570</v>
      </c>
      <c r="E237" s="1">
        <v>1</v>
      </c>
      <c r="F237" s="1">
        <v>400</v>
      </c>
      <c r="K237" s="4"/>
    </row>
    <row r="238" spans="1:11">
      <c r="A238" s="1">
        <v>5983</v>
      </c>
      <c r="B238" s="4">
        <v>38793</v>
      </c>
      <c r="C238" s="2">
        <v>3529</v>
      </c>
      <c r="D238" s="1">
        <v>63042</v>
      </c>
      <c r="E238" s="1">
        <v>1</v>
      </c>
      <c r="F238" s="1">
        <v>0</v>
      </c>
      <c r="K238" s="4"/>
    </row>
    <row r="239" spans="1:11">
      <c r="A239" s="1">
        <v>6041</v>
      </c>
      <c r="B239" s="4">
        <v>38794</v>
      </c>
      <c r="C239" s="2">
        <v>2814</v>
      </c>
      <c r="D239" s="1">
        <v>16780</v>
      </c>
      <c r="E239" s="1">
        <v>1</v>
      </c>
      <c r="F239" s="1">
        <v>95</v>
      </c>
      <c r="K239" s="4"/>
    </row>
    <row r="240" spans="1:11">
      <c r="A240" s="1">
        <v>6087</v>
      </c>
      <c r="B240" s="4">
        <v>38795</v>
      </c>
      <c r="C240" s="2">
        <v>1006</v>
      </c>
      <c r="D240" s="1">
        <v>65186</v>
      </c>
      <c r="E240" s="1">
        <v>1</v>
      </c>
      <c r="F240" s="1">
        <v>6888</v>
      </c>
      <c r="K240" s="4"/>
    </row>
    <row r="241" spans="1:11">
      <c r="A241" s="1">
        <v>6087</v>
      </c>
      <c r="B241" s="4">
        <v>38795</v>
      </c>
      <c r="C241" s="2">
        <v>1006</v>
      </c>
      <c r="D241" s="1">
        <v>65186</v>
      </c>
      <c r="E241" s="1">
        <v>1</v>
      </c>
      <c r="F241" s="1">
        <v>7999</v>
      </c>
      <c r="K241" s="4"/>
    </row>
    <row r="242" spans="1:11">
      <c r="A242" s="1">
        <v>6087</v>
      </c>
      <c r="B242" s="4">
        <v>38795</v>
      </c>
      <c r="C242" s="2">
        <v>1006</v>
      </c>
      <c r="D242" s="1">
        <v>64707</v>
      </c>
      <c r="E242" s="1">
        <v>1</v>
      </c>
      <c r="F242" s="1">
        <v>129</v>
      </c>
      <c r="K242" s="4"/>
    </row>
    <row r="243" spans="1:11">
      <c r="A243" s="1">
        <v>6087</v>
      </c>
      <c r="B243" s="4">
        <v>38795</v>
      </c>
      <c r="C243" s="2">
        <v>1006</v>
      </c>
      <c r="D243" s="1">
        <v>59768</v>
      </c>
      <c r="E243" s="1">
        <v>1</v>
      </c>
      <c r="F243" s="1">
        <v>190</v>
      </c>
      <c r="K243" s="4"/>
    </row>
    <row r="244" spans="1:11">
      <c r="A244" s="1">
        <v>6098</v>
      </c>
      <c r="B244" s="4">
        <v>38795</v>
      </c>
      <c r="C244" s="2">
        <v>1286</v>
      </c>
      <c r="D244" s="1">
        <v>2805</v>
      </c>
      <c r="E244" s="1">
        <v>1</v>
      </c>
      <c r="F244" s="1">
        <v>55</v>
      </c>
      <c r="K244" s="4"/>
    </row>
    <row r="245" spans="1:11">
      <c r="A245" s="1">
        <v>6129</v>
      </c>
      <c r="B245" s="4">
        <v>38795</v>
      </c>
      <c r="C245" s="2">
        <v>287</v>
      </c>
      <c r="D245" s="1">
        <v>69771</v>
      </c>
      <c r="E245" s="1">
        <v>1</v>
      </c>
      <c r="F245" s="1">
        <v>999</v>
      </c>
      <c r="K245" s="4"/>
    </row>
    <row r="246" spans="1:11">
      <c r="A246" s="1">
        <v>6151</v>
      </c>
      <c r="B246" s="4">
        <v>38795</v>
      </c>
      <c r="C246" s="2">
        <v>3567</v>
      </c>
      <c r="D246" s="1">
        <v>69266</v>
      </c>
      <c r="E246" s="1">
        <v>1</v>
      </c>
      <c r="F246" s="1">
        <v>400</v>
      </c>
      <c r="K246" s="4"/>
    </row>
    <row r="247" spans="1:11">
      <c r="A247" s="1">
        <v>6151</v>
      </c>
      <c r="B247" s="4">
        <v>38795</v>
      </c>
      <c r="C247" s="2">
        <v>3567</v>
      </c>
      <c r="D247" s="1">
        <v>68360</v>
      </c>
      <c r="E247" s="1">
        <v>1</v>
      </c>
      <c r="F247" s="1">
        <v>299</v>
      </c>
      <c r="K247" s="4"/>
    </row>
    <row r="248" spans="1:11">
      <c r="A248" s="1">
        <v>6151</v>
      </c>
      <c r="B248" s="4">
        <v>38795</v>
      </c>
      <c r="C248" s="2">
        <v>3567</v>
      </c>
      <c r="D248" s="1">
        <v>63042</v>
      </c>
      <c r="E248" s="1">
        <v>1</v>
      </c>
      <c r="F248" s="1">
        <v>0</v>
      </c>
      <c r="K248" s="4"/>
    </row>
    <row r="249" spans="1:11">
      <c r="A249" s="1">
        <v>6249</v>
      </c>
      <c r="B249" s="4">
        <v>38796</v>
      </c>
      <c r="C249" s="2">
        <v>742</v>
      </c>
      <c r="D249" s="1">
        <v>51397</v>
      </c>
      <c r="E249" s="1">
        <v>1</v>
      </c>
      <c r="F249" s="1">
        <v>620</v>
      </c>
      <c r="K249" s="4"/>
    </row>
    <row r="250" spans="1:11">
      <c r="A250" s="1">
        <v>6253</v>
      </c>
      <c r="B250" s="4">
        <v>38796</v>
      </c>
      <c r="C250" s="2">
        <v>923</v>
      </c>
      <c r="D250" s="1">
        <v>62123</v>
      </c>
      <c r="E250" s="1">
        <v>1</v>
      </c>
      <c r="F250" s="1">
        <v>289</v>
      </c>
      <c r="K250" s="4"/>
    </row>
    <row r="251" spans="1:11">
      <c r="A251" s="1">
        <v>6282</v>
      </c>
      <c r="B251" s="4">
        <v>38797</v>
      </c>
      <c r="C251" s="2">
        <v>1982</v>
      </c>
      <c r="D251" s="1">
        <v>67459</v>
      </c>
      <c r="E251" s="1">
        <v>1</v>
      </c>
      <c r="F251" s="1">
        <v>1499</v>
      </c>
      <c r="K251" s="4"/>
    </row>
    <row r="252" spans="1:11">
      <c r="A252" s="1">
        <v>6282</v>
      </c>
      <c r="B252" s="4">
        <v>38797</v>
      </c>
      <c r="C252" s="2">
        <v>1982</v>
      </c>
      <c r="D252" s="1">
        <v>69548</v>
      </c>
      <c r="E252" s="1">
        <v>1</v>
      </c>
      <c r="F252" s="1">
        <v>499</v>
      </c>
      <c r="K252" s="4"/>
    </row>
    <row r="253" spans="1:11">
      <c r="A253" s="1">
        <v>6282</v>
      </c>
      <c r="B253" s="4">
        <v>38797</v>
      </c>
      <c r="C253" s="2">
        <v>1982</v>
      </c>
      <c r="D253" s="1">
        <v>67754</v>
      </c>
      <c r="E253" s="1">
        <v>1</v>
      </c>
      <c r="F253" s="1">
        <v>7990</v>
      </c>
      <c r="K253" s="4"/>
    </row>
    <row r="254" spans="1:11">
      <c r="A254" s="1">
        <v>6300</v>
      </c>
      <c r="B254" s="4">
        <v>38797</v>
      </c>
      <c r="C254" s="2">
        <v>3596</v>
      </c>
      <c r="D254" s="1">
        <v>66568</v>
      </c>
      <c r="E254" s="1">
        <v>1</v>
      </c>
      <c r="F254" s="1">
        <v>400</v>
      </c>
      <c r="K254" s="4"/>
    </row>
    <row r="255" spans="1:11">
      <c r="A255" s="1">
        <v>6300</v>
      </c>
      <c r="B255" s="4">
        <v>38797</v>
      </c>
      <c r="C255" s="2">
        <v>3596</v>
      </c>
      <c r="D255" s="1">
        <v>66569</v>
      </c>
      <c r="E255" s="1">
        <v>1</v>
      </c>
      <c r="F255" s="1">
        <v>400</v>
      </c>
      <c r="K255" s="4"/>
    </row>
    <row r="256" spans="1:11">
      <c r="A256" s="1">
        <v>6300</v>
      </c>
      <c r="B256" s="4">
        <v>38797</v>
      </c>
      <c r="C256" s="2">
        <v>3596</v>
      </c>
      <c r="D256" s="1">
        <v>64665</v>
      </c>
      <c r="E256" s="1">
        <v>1</v>
      </c>
      <c r="F256" s="1">
        <v>429</v>
      </c>
      <c r="K256" s="4"/>
    </row>
    <row r="257" spans="1:11">
      <c r="A257" s="1">
        <v>6300</v>
      </c>
      <c r="B257" s="4">
        <v>38797</v>
      </c>
      <c r="C257" s="2">
        <v>3596</v>
      </c>
      <c r="D257" s="1">
        <v>64665</v>
      </c>
      <c r="E257" s="1">
        <v>1</v>
      </c>
      <c r="F257" s="1">
        <v>429</v>
      </c>
      <c r="K257" s="4"/>
    </row>
    <row r="258" spans="1:11">
      <c r="A258" s="1">
        <v>6300</v>
      </c>
      <c r="B258" s="4">
        <v>38797</v>
      </c>
      <c r="C258" s="2">
        <v>3596</v>
      </c>
      <c r="D258" s="1">
        <v>63042</v>
      </c>
      <c r="E258" s="1">
        <v>1</v>
      </c>
      <c r="F258" s="1">
        <v>0</v>
      </c>
      <c r="K258" s="4"/>
    </row>
    <row r="259" spans="1:11">
      <c r="A259" s="1">
        <v>6300</v>
      </c>
      <c r="B259" s="4">
        <v>38797</v>
      </c>
      <c r="C259" s="2">
        <v>3596</v>
      </c>
      <c r="D259" s="1">
        <v>51333</v>
      </c>
      <c r="E259" s="1">
        <v>1</v>
      </c>
      <c r="F259" s="1">
        <v>399</v>
      </c>
      <c r="K259" s="4"/>
    </row>
    <row r="260" spans="1:11">
      <c r="A260" s="1">
        <v>6300</v>
      </c>
      <c r="B260" s="4">
        <v>38797</v>
      </c>
      <c r="C260" s="2">
        <v>3596</v>
      </c>
      <c r="D260" s="1">
        <v>51333</v>
      </c>
      <c r="E260" s="1">
        <v>1</v>
      </c>
      <c r="F260" s="1">
        <v>399</v>
      </c>
      <c r="K260" s="4"/>
    </row>
    <row r="261" spans="1:11">
      <c r="A261" s="1">
        <v>6344</v>
      </c>
      <c r="B261" s="4">
        <v>38798</v>
      </c>
      <c r="C261" s="2">
        <v>1944</v>
      </c>
      <c r="D261" s="1">
        <v>16779</v>
      </c>
      <c r="E261" s="1">
        <v>1</v>
      </c>
      <c r="F261" s="1">
        <v>85</v>
      </c>
      <c r="K261" s="4"/>
    </row>
    <row r="262" spans="1:11">
      <c r="A262" s="1">
        <v>6346</v>
      </c>
      <c r="B262" s="4">
        <v>38798</v>
      </c>
      <c r="C262" s="2">
        <v>2205</v>
      </c>
      <c r="D262" s="1">
        <v>54214</v>
      </c>
      <c r="E262" s="1">
        <v>1</v>
      </c>
      <c r="F262" s="1">
        <v>399</v>
      </c>
      <c r="K262" s="4"/>
    </row>
    <row r="263" spans="1:11">
      <c r="A263" s="1">
        <v>6422</v>
      </c>
      <c r="B263" s="4">
        <v>38799</v>
      </c>
      <c r="C263" s="2">
        <v>332</v>
      </c>
      <c r="D263" s="1">
        <v>48862</v>
      </c>
      <c r="E263" s="1">
        <v>2</v>
      </c>
      <c r="F263" s="1">
        <v>0</v>
      </c>
      <c r="K263" s="4"/>
    </row>
    <row r="264" spans="1:11">
      <c r="A264" s="1">
        <v>6462</v>
      </c>
      <c r="B264" s="4">
        <v>38800</v>
      </c>
      <c r="C264" s="2">
        <v>1944</v>
      </c>
      <c r="D264" s="1">
        <v>48862</v>
      </c>
      <c r="E264" s="1">
        <v>3</v>
      </c>
      <c r="F264" s="1">
        <v>0</v>
      </c>
      <c r="K264" s="4"/>
    </row>
    <row r="265" spans="1:11">
      <c r="A265" s="1">
        <v>6462</v>
      </c>
      <c r="B265" s="4">
        <v>38800</v>
      </c>
      <c r="C265" s="2">
        <v>1944</v>
      </c>
      <c r="D265" s="1">
        <v>68840</v>
      </c>
      <c r="E265" s="1">
        <v>1</v>
      </c>
      <c r="F265" s="1">
        <v>295</v>
      </c>
      <c r="K265" s="4"/>
    </row>
    <row r="266" spans="1:11">
      <c r="A266" s="1">
        <v>6462</v>
      </c>
      <c r="B266" s="4">
        <v>38800</v>
      </c>
      <c r="C266" s="2">
        <v>1944</v>
      </c>
      <c r="D266" s="1">
        <v>59832</v>
      </c>
      <c r="E266" s="1">
        <v>1</v>
      </c>
      <c r="F266" s="1">
        <v>1380</v>
      </c>
      <c r="K266" s="4"/>
    </row>
    <row r="267" spans="1:11">
      <c r="A267" s="1">
        <v>6492</v>
      </c>
      <c r="B267" s="4">
        <v>38800</v>
      </c>
      <c r="C267" s="2">
        <v>449</v>
      </c>
      <c r="D267" s="1">
        <v>40233</v>
      </c>
      <c r="E267" s="1">
        <v>1</v>
      </c>
      <c r="F267" s="1">
        <v>670</v>
      </c>
      <c r="K267" s="4"/>
    </row>
    <row r="268" spans="1:11">
      <c r="A268" s="1">
        <v>6539</v>
      </c>
      <c r="B268" s="4">
        <v>38801</v>
      </c>
      <c r="C268" s="2">
        <v>332</v>
      </c>
      <c r="D268" s="1">
        <v>69542</v>
      </c>
      <c r="E268" s="1">
        <v>2</v>
      </c>
      <c r="F268" s="1">
        <v>0</v>
      </c>
      <c r="K268" s="4"/>
    </row>
    <row r="269" spans="1:11">
      <c r="A269" s="1">
        <v>6611</v>
      </c>
      <c r="B269" s="4">
        <v>38802</v>
      </c>
      <c r="C269" s="2">
        <v>332</v>
      </c>
      <c r="D269" s="1">
        <v>69542</v>
      </c>
      <c r="E269" s="1">
        <v>1</v>
      </c>
      <c r="F269" s="1">
        <v>0</v>
      </c>
      <c r="K269" s="4"/>
    </row>
    <row r="270" spans="1:11">
      <c r="A270" s="1">
        <v>6634</v>
      </c>
      <c r="B270" s="4">
        <v>38802</v>
      </c>
      <c r="C270" s="2">
        <v>3675</v>
      </c>
      <c r="D270" s="1">
        <v>69960</v>
      </c>
      <c r="E270" s="1">
        <v>1</v>
      </c>
      <c r="F270" s="1">
        <v>1988</v>
      </c>
      <c r="K270" s="4"/>
    </row>
    <row r="271" spans="1:11">
      <c r="A271" s="1">
        <v>6634</v>
      </c>
      <c r="B271" s="4">
        <v>38802</v>
      </c>
      <c r="C271" s="2">
        <v>3675</v>
      </c>
      <c r="D271" s="1">
        <v>2814</v>
      </c>
      <c r="E271" s="1">
        <v>1</v>
      </c>
      <c r="F271" s="1">
        <v>95</v>
      </c>
      <c r="K271" s="4"/>
    </row>
    <row r="272" spans="1:11">
      <c r="A272" s="1">
        <v>6671</v>
      </c>
      <c r="B272" s="4">
        <v>38803</v>
      </c>
      <c r="C272" s="2">
        <v>1500</v>
      </c>
      <c r="D272" s="1">
        <v>54816</v>
      </c>
      <c r="E272" s="1">
        <v>1</v>
      </c>
      <c r="F272" s="1">
        <v>99</v>
      </c>
      <c r="K272" s="4"/>
    </row>
    <row r="273" spans="1:11">
      <c r="A273" s="1">
        <v>6703</v>
      </c>
      <c r="B273" s="4">
        <v>38803</v>
      </c>
      <c r="C273" s="2">
        <v>449</v>
      </c>
      <c r="D273" s="1">
        <v>54214</v>
      </c>
      <c r="E273" s="1">
        <v>3</v>
      </c>
      <c r="F273" s="1">
        <v>1197</v>
      </c>
      <c r="K273" s="4"/>
    </row>
    <row r="274" spans="1:11">
      <c r="A274" s="1">
        <v>6703</v>
      </c>
      <c r="B274" s="4">
        <v>38803</v>
      </c>
      <c r="C274" s="2">
        <v>449</v>
      </c>
      <c r="D274" s="1">
        <v>54831</v>
      </c>
      <c r="E274" s="1">
        <v>1</v>
      </c>
      <c r="F274" s="1">
        <v>399</v>
      </c>
      <c r="K274" s="4"/>
    </row>
    <row r="275" spans="1:11">
      <c r="A275" s="1">
        <v>6706</v>
      </c>
      <c r="B275" s="4">
        <v>38803</v>
      </c>
      <c r="C275" s="2">
        <v>637</v>
      </c>
      <c r="D275" s="1">
        <v>57468</v>
      </c>
      <c r="E275" s="1">
        <v>1</v>
      </c>
      <c r="F275" s="1">
        <v>699</v>
      </c>
      <c r="K275" s="4"/>
    </row>
    <row r="276" spans="1:11">
      <c r="A276" s="1">
        <v>6709</v>
      </c>
      <c r="B276" s="4">
        <v>38803</v>
      </c>
      <c r="C276" s="2">
        <v>915</v>
      </c>
      <c r="D276" s="1">
        <v>35818</v>
      </c>
      <c r="E276" s="1">
        <v>2</v>
      </c>
      <c r="F276" s="1">
        <v>90</v>
      </c>
      <c r="K276" s="4"/>
    </row>
    <row r="277" spans="1:11">
      <c r="A277" s="1">
        <v>6709</v>
      </c>
      <c r="B277" s="4">
        <v>38803</v>
      </c>
      <c r="C277" s="2">
        <v>915</v>
      </c>
      <c r="D277" s="1">
        <v>68420</v>
      </c>
      <c r="E277" s="1">
        <v>1</v>
      </c>
      <c r="F277" s="1">
        <v>369</v>
      </c>
      <c r="K277" s="4"/>
    </row>
    <row r="278" spans="1:11">
      <c r="A278" s="1">
        <v>6709</v>
      </c>
      <c r="B278" s="4">
        <v>38803</v>
      </c>
      <c r="C278" s="2">
        <v>915</v>
      </c>
      <c r="D278" s="1">
        <v>40233</v>
      </c>
      <c r="E278" s="1">
        <v>1</v>
      </c>
      <c r="F278" s="1">
        <v>670</v>
      </c>
      <c r="K278" s="4"/>
    </row>
    <row r="279" spans="1:11">
      <c r="A279" s="1">
        <v>6737</v>
      </c>
      <c r="B279" s="4">
        <v>38804</v>
      </c>
      <c r="C279" s="2">
        <v>1930</v>
      </c>
      <c r="D279" s="1">
        <v>70413</v>
      </c>
      <c r="E279" s="1">
        <v>1</v>
      </c>
      <c r="F279" s="1">
        <v>0</v>
      </c>
      <c r="K279" s="4"/>
    </row>
    <row r="280" spans="1:11">
      <c r="A280" s="1">
        <v>6737</v>
      </c>
      <c r="B280" s="4">
        <v>38804</v>
      </c>
      <c r="C280" s="2">
        <v>1930</v>
      </c>
      <c r="D280" s="1">
        <v>70413</v>
      </c>
      <c r="E280" s="1">
        <v>1</v>
      </c>
      <c r="F280" s="1">
        <v>0</v>
      </c>
      <c r="K280" s="4"/>
    </row>
    <row r="281" spans="1:11">
      <c r="A281" s="1">
        <v>6737</v>
      </c>
      <c r="B281" s="4">
        <v>38804</v>
      </c>
      <c r="C281" s="2">
        <v>1930</v>
      </c>
      <c r="D281" s="1">
        <v>70413</v>
      </c>
      <c r="E281" s="1">
        <v>1</v>
      </c>
      <c r="F281" s="1">
        <v>0</v>
      </c>
      <c r="K281" s="4"/>
    </row>
    <row r="282" spans="1:11">
      <c r="A282" s="1">
        <v>6749</v>
      </c>
      <c r="B282" s="4">
        <v>38804</v>
      </c>
      <c r="C282" s="2">
        <v>3127</v>
      </c>
      <c r="D282" s="1">
        <v>69726</v>
      </c>
      <c r="E282" s="1">
        <v>1</v>
      </c>
      <c r="F282" s="1">
        <v>32</v>
      </c>
      <c r="K282" s="4"/>
    </row>
    <row r="283" spans="1:11">
      <c r="A283" s="1">
        <v>6749</v>
      </c>
      <c r="B283" s="4">
        <v>38804</v>
      </c>
      <c r="C283" s="2">
        <v>3127</v>
      </c>
      <c r="D283" s="1">
        <v>68840</v>
      </c>
      <c r="E283" s="1">
        <v>1</v>
      </c>
      <c r="F283" s="1">
        <v>295</v>
      </c>
      <c r="K283" s="4"/>
    </row>
    <row r="284" spans="1:11">
      <c r="A284" s="1">
        <v>6749</v>
      </c>
      <c r="B284" s="4">
        <v>38804</v>
      </c>
      <c r="C284" s="2">
        <v>3127</v>
      </c>
      <c r="D284" s="1">
        <v>61151</v>
      </c>
      <c r="E284" s="1">
        <v>1</v>
      </c>
      <c r="F284" s="1">
        <v>209</v>
      </c>
      <c r="K284" s="4"/>
    </row>
    <row r="285" spans="1:11">
      <c r="A285" s="1">
        <v>6755</v>
      </c>
      <c r="B285" s="4">
        <v>38804</v>
      </c>
      <c r="C285" s="2">
        <v>332</v>
      </c>
      <c r="D285" s="1">
        <v>67313</v>
      </c>
      <c r="E285" s="1">
        <v>1</v>
      </c>
      <c r="F285" s="1">
        <v>1799</v>
      </c>
      <c r="K285" s="4"/>
    </row>
    <row r="286" spans="1:11">
      <c r="A286" s="1">
        <v>6755</v>
      </c>
      <c r="B286" s="4">
        <v>38804</v>
      </c>
      <c r="C286" s="2">
        <v>332</v>
      </c>
      <c r="D286" s="1">
        <v>69542</v>
      </c>
      <c r="E286" s="1">
        <v>2</v>
      </c>
      <c r="F286" s="1">
        <v>0</v>
      </c>
      <c r="K286" s="4"/>
    </row>
    <row r="287" spans="1:11">
      <c r="A287" s="1">
        <v>6755</v>
      </c>
      <c r="B287" s="4">
        <v>38804</v>
      </c>
      <c r="C287" s="2">
        <v>332</v>
      </c>
      <c r="D287" s="1">
        <v>66816</v>
      </c>
      <c r="E287" s="1">
        <v>1</v>
      </c>
      <c r="F287" s="1">
        <v>1990</v>
      </c>
      <c r="K287" s="4"/>
    </row>
    <row r="288" spans="1:11">
      <c r="A288" s="1">
        <v>6755</v>
      </c>
      <c r="B288" s="4">
        <v>38804</v>
      </c>
      <c r="C288" s="2">
        <v>332</v>
      </c>
      <c r="D288" s="1">
        <v>69506</v>
      </c>
      <c r="E288" s="1">
        <v>1</v>
      </c>
      <c r="F288" s="1">
        <v>4000</v>
      </c>
      <c r="K288" s="4"/>
    </row>
    <row r="289" spans="1:11">
      <c r="A289" s="1">
        <v>6755</v>
      </c>
      <c r="B289" s="4">
        <v>38804</v>
      </c>
      <c r="C289" s="2">
        <v>332</v>
      </c>
      <c r="D289" s="1">
        <v>65186</v>
      </c>
      <c r="E289" s="1">
        <v>1</v>
      </c>
      <c r="F289" s="1">
        <v>6888</v>
      </c>
      <c r="K289" s="4"/>
    </row>
    <row r="290" spans="1:11">
      <c r="A290" s="1">
        <v>6755</v>
      </c>
      <c r="B290" s="4">
        <v>38804</v>
      </c>
      <c r="C290" s="2">
        <v>332</v>
      </c>
      <c r="D290" s="1">
        <v>61484</v>
      </c>
      <c r="E290" s="1">
        <v>1</v>
      </c>
      <c r="F290" s="1">
        <v>130</v>
      </c>
      <c r="K290" s="4"/>
    </row>
    <row r="291" spans="1:11">
      <c r="A291" s="1">
        <v>6923</v>
      </c>
      <c r="B291" s="4">
        <v>38807</v>
      </c>
      <c r="C291" s="2">
        <v>2239</v>
      </c>
      <c r="D291" s="1">
        <v>67340</v>
      </c>
      <c r="E291" s="1">
        <v>1</v>
      </c>
      <c r="F291" s="1">
        <v>269</v>
      </c>
      <c r="K291" s="4"/>
    </row>
    <row r="292" spans="1:11">
      <c r="A292" s="1">
        <v>6923</v>
      </c>
      <c r="B292" s="4">
        <v>38807</v>
      </c>
      <c r="C292" s="2">
        <v>2239</v>
      </c>
      <c r="D292" s="1">
        <v>63498</v>
      </c>
      <c r="E292" s="1">
        <v>1</v>
      </c>
      <c r="F292" s="1">
        <v>699</v>
      </c>
      <c r="K292" s="4"/>
    </row>
    <row r="293" spans="1:11">
      <c r="A293" s="1">
        <v>6949</v>
      </c>
      <c r="B293" s="4">
        <v>38807</v>
      </c>
      <c r="C293" s="2">
        <v>637</v>
      </c>
      <c r="D293" s="1">
        <v>69548</v>
      </c>
      <c r="E293" s="1">
        <v>1</v>
      </c>
      <c r="F293" s="1">
        <v>499</v>
      </c>
      <c r="K293" s="4"/>
    </row>
    <row r="294" spans="1:11">
      <c r="A294" s="1">
        <v>6949</v>
      </c>
      <c r="B294" s="4">
        <v>38807</v>
      </c>
      <c r="C294" s="2">
        <v>637</v>
      </c>
      <c r="D294" s="1">
        <v>49598</v>
      </c>
      <c r="E294" s="1">
        <v>1</v>
      </c>
      <c r="F294" s="1">
        <v>189</v>
      </c>
      <c r="K294" s="4"/>
    </row>
    <row r="295" spans="1:11">
      <c r="A295" s="1">
        <v>7058</v>
      </c>
      <c r="B295" s="4">
        <v>38809</v>
      </c>
      <c r="C295" s="2">
        <v>198</v>
      </c>
      <c r="D295" s="1">
        <v>59731</v>
      </c>
      <c r="E295" s="1">
        <v>1</v>
      </c>
      <c r="F295" s="1">
        <v>99</v>
      </c>
      <c r="K295" s="4"/>
    </row>
    <row r="296" spans="1:11">
      <c r="A296" s="1">
        <v>7059</v>
      </c>
      <c r="B296" s="4">
        <v>38809</v>
      </c>
      <c r="C296" s="2">
        <v>1982</v>
      </c>
      <c r="D296" s="1">
        <v>54831</v>
      </c>
      <c r="E296" s="1">
        <v>1</v>
      </c>
      <c r="F296" s="1">
        <v>399</v>
      </c>
      <c r="K296" s="4"/>
    </row>
    <row r="297" spans="1:11">
      <c r="A297" s="1">
        <v>7162</v>
      </c>
      <c r="B297" s="4">
        <v>38810</v>
      </c>
      <c r="C297" s="2">
        <v>3785</v>
      </c>
      <c r="D297" s="1">
        <v>71157</v>
      </c>
      <c r="E297" s="1">
        <v>1</v>
      </c>
      <c r="F297" s="1">
        <v>6999</v>
      </c>
      <c r="K297" s="4"/>
    </row>
    <row r="298" spans="1:11">
      <c r="A298" s="1">
        <v>7166</v>
      </c>
      <c r="B298" s="4">
        <v>38810</v>
      </c>
      <c r="C298" s="2">
        <v>3794</v>
      </c>
      <c r="D298" s="1">
        <v>17358</v>
      </c>
      <c r="E298" s="1">
        <v>1</v>
      </c>
      <c r="F298" s="1">
        <v>940</v>
      </c>
      <c r="K298" s="4"/>
    </row>
    <row r="299" spans="1:11">
      <c r="A299" s="1">
        <v>7289</v>
      </c>
      <c r="B299" s="4">
        <v>38812</v>
      </c>
      <c r="C299" s="2">
        <v>2995</v>
      </c>
      <c r="D299" s="1">
        <v>70546</v>
      </c>
      <c r="E299" s="1">
        <v>1</v>
      </c>
      <c r="F299" s="1">
        <v>679</v>
      </c>
      <c r="K299" s="4"/>
    </row>
    <row r="300" spans="1:11">
      <c r="A300" s="1">
        <v>7296</v>
      </c>
      <c r="B300" s="4">
        <v>38812</v>
      </c>
      <c r="C300" s="2">
        <v>332</v>
      </c>
      <c r="D300" s="1">
        <v>69744</v>
      </c>
      <c r="E300" s="1">
        <v>1</v>
      </c>
      <c r="F300" s="1">
        <v>1499</v>
      </c>
      <c r="K300" s="4"/>
    </row>
    <row r="301" spans="1:11">
      <c r="A301" s="1">
        <v>7296</v>
      </c>
      <c r="B301" s="4">
        <v>38812</v>
      </c>
      <c r="C301" s="2">
        <v>332</v>
      </c>
      <c r="D301" s="1">
        <v>69744</v>
      </c>
      <c r="E301" s="1">
        <v>1</v>
      </c>
      <c r="F301" s="1">
        <v>1499</v>
      </c>
      <c r="K301" s="4"/>
    </row>
    <row r="302" spans="1:11">
      <c r="A302" s="1">
        <v>7296</v>
      </c>
      <c r="B302" s="4">
        <v>38812</v>
      </c>
      <c r="C302" s="2">
        <v>332</v>
      </c>
      <c r="D302" s="1">
        <v>65376</v>
      </c>
      <c r="E302" s="1">
        <v>1</v>
      </c>
      <c r="F302" s="1">
        <v>1750</v>
      </c>
      <c r="K302" s="4"/>
    </row>
    <row r="303" spans="1:11">
      <c r="A303" s="1">
        <v>7296</v>
      </c>
      <c r="B303" s="4">
        <v>38812</v>
      </c>
      <c r="C303" s="2">
        <v>332</v>
      </c>
      <c r="D303" s="1">
        <v>62763</v>
      </c>
      <c r="E303" s="1">
        <v>1</v>
      </c>
      <c r="F303" s="1">
        <v>259</v>
      </c>
      <c r="K303" s="4"/>
    </row>
    <row r="304" spans="1:11">
      <c r="A304" s="1">
        <v>7296</v>
      </c>
      <c r="B304" s="4">
        <v>38812</v>
      </c>
      <c r="C304" s="2">
        <v>332</v>
      </c>
      <c r="D304" s="1">
        <v>61485</v>
      </c>
      <c r="E304" s="1">
        <v>1</v>
      </c>
      <c r="F304" s="1">
        <v>179</v>
      </c>
      <c r="K304" s="4"/>
    </row>
    <row r="305" spans="1:11">
      <c r="A305" s="1">
        <v>7296</v>
      </c>
      <c r="B305" s="4">
        <v>38812</v>
      </c>
      <c r="C305" s="2">
        <v>332</v>
      </c>
      <c r="D305" s="1">
        <v>69997</v>
      </c>
      <c r="E305" s="1">
        <v>1</v>
      </c>
      <c r="F305" s="1">
        <v>239</v>
      </c>
      <c r="K305" s="4"/>
    </row>
    <row r="306" spans="1:11">
      <c r="A306" s="1">
        <v>7299</v>
      </c>
      <c r="B306" s="4">
        <v>38812</v>
      </c>
      <c r="C306" s="2">
        <v>3675</v>
      </c>
      <c r="D306" s="1">
        <v>70413</v>
      </c>
      <c r="E306" s="1">
        <v>1</v>
      </c>
      <c r="F306" s="1">
        <v>0</v>
      </c>
      <c r="K306" s="4"/>
    </row>
    <row r="307" spans="1:11">
      <c r="A307" s="1">
        <v>7299</v>
      </c>
      <c r="B307" s="4">
        <v>38812</v>
      </c>
      <c r="C307" s="2">
        <v>3675</v>
      </c>
      <c r="D307" s="1">
        <v>70413</v>
      </c>
      <c r="E307" s="1">
        <v>1</v>
      </c>
      <c r="F307" s="1">
        <v>0</v>
      </c>
      <c r="K307" s="4"/>
    </row>
    <row r="308" spans="1:11">
      <c r="A308" s="1">
        <v>7318</v>
      </c>
      <c r="B308" s="4">
        <v>38812</v>
      </c>
      <c r="C308" s="2">
        <v>527</v>
      </c>
      <c r="D308" s="1">
        <v>67754</v>
      </c>
      <c r="E308" s="1">
        <v>1</v>
      </c>
      <c r="F308" s="1">
        <v>7999</v>
      </c>
      <c r="K308" s="4"/>
    </row>
    <row r="309" spans="1:11">
      <c r="A309" s="1">
        <v>7318</v>
      </c>
      <c r="B309" s="4">
        <v>38812</v>
      </c>
      <c r="C309" s="2">
        <v>527</v>
      </c>
      <c r="D309" s="1">
        <v>54817</v>
      </c>
      <c r="E309" s="1">
        <v>1</v>
      </c>
      <c r="F309" s="1">
        <v>99</v>
      </c>
      <c r="K309" s="4"/>
    </row>
    <row r="310" spans="1:11">
      <c r="A310" s="1">
        <v>7320</v>
      </c>
      <c r="B310" s="4">
        <v>38812</v>
      </c>
      <c r="C310" s="2">
        <v>539</v>
      </c>
      <c r="D310" s="1">
        <v>67996</v>
      </c>
      <c r="E310" s="1">
        <v>1</v>
      </c>
      <c r="F310" s="1">
        <v>1990</v>
      </c>
      <c r="K310" s="4"/>
    </row>
    <row r="311" spans="1:11">
      <c r="A311" s="1">
        <v>7325</v>
      </c>
      <c r="B311" s="4">
        <v>38812</v>
      </c>
      <c r="C311" s="2">
        <v>62</v>
      </c>
      <c r="D311" s="1">
        <v>59859</v>
      </c>
      <c r="E311" s="1">
        <v>1</v>
      </c>
      <c r="F311" s="1">
        <v>649</v>
      </c>
      <c r="K311" s="4"/>
    </row>
    <row r="312" spans="1:11">
      <c r="A312" s="1">
        <v>7358</v>
      </c>
      <c r="B312" s="4">
        <v>38813</v>
      </c>
      <c r="C312" s="2">
        <v>1944</v>
      </c>
      <c r="D312" s="1">
        <v>67368</v>
      </c>
      <c r="E312" s="1">
        <v>1</v>
      </c>
      <c r="F312" s="1">
        <v>330</v>
      </c>
      <c r="K312" s="4"/>
    </row>
    <row r="313" spans="1:11">
      <c r="A313" s="1">
        <v>7375</v>
      </c>
      <c r="B313" s="4">
        <v>38813</v>
      </c>
      <c r="C313" s="2">
        <v>3508</v>
      </c>
      <c r="D313" s="1">
        <v>55190</v>
      </c>
      <c r="E313" s="1">
        <v>1</v>
      </c>
      <c r="F313" s="1">
        <v>170</v>
      </c>
      <c r="K313" s="4"/>
    </row>
    <row r="314" spans="1:11">
      <c r="A314" s="1">
        <v>7460</v>
      </c>
      <c r="B314" s="4">
        <v>38814</v>
      </c>
      <c r="C314" s="2">
        <v>542</v>
      </c>
      <c r="D314" s="1">
        <v>51157</v>
      </c>
      <c r="E314" s="1">
        <v>2</v>
      </c>
      <c r="F314" s="1">
        <v>1090</v>
      </c>
      <c r="K314" s="4"/>
    </row>
    <row r="315" spans="1:11">
      <c r="A315" s="1">
        <v>7465</v>
      </c>
      <c r="B315" s="4">
        <v>38814</v>
      </c>
      <c r="C315" s="2">
        <v>805</v>
      </c>
      <c r="D315" s="1">
        <v>51157</v>
      </c>
      <c r="E315" s="1">
        <v>1</v>
      </c>
      <c r="F315" s="1">
        <v>545</v>
      </c>
      <c r="K315" s="4"/>
    </row>
    <row r="316" spans="1:11">
      <c r="A316" s="1">
        <v>7465</v>
      </c>
      <c r="B316" s="4">
        <v>38814</v>
      </c>
      <c r="C316" s="2">
        <v>805</v>
      </c>
      <c r="D316" s="1">
        <v>51159</v>
      </c>
      <c r="E316" s="1">
        <v>1</v>
      </c>
      <c r="F316" s="1">
        <v>330</v>
      </c>
      <c r="K316" s="4"/>
    </row>
    <row r="317" spans="1:11">
      <c r="A317" s="1">
        <v>7465</v>
      </c>
      <c r="B317" s="4">
        <v>38814</v>
      </c>
      <c r="C317" s="2">
        <v>805</v>
      </c>
      <c r="D317" s="1">
        <v>69771</v>
      </c>
      <c r="E317" s="1">
        <v>1</v>
      </c>
      <c r="F317" s="1">
        <v>999</v>
      </c>
      <c r="K317" s="4"/>
    </row>
    <row r="318" spans="1:11">
      <c r="A318" s="1">
        <v>7504</v>
      </c>
      <c r="B318" s="4">
        <v>38815</v>
      </c>
      <c r="C318" s="2">
        <v>2956</v>
      </c>
      <c r="D318" s="1">
        <v>52902</v>
      </c>
      <c r="E318" s="1">
        <v>1</v>
      </c>
      <c r="F318" s="1">
        <v>699</v>
      </c>
      <c r="K318" s="4"/>
    </row>
    <row r="319" spans="1:11">
      <c r="A319" s="1">
        <v>7504</v>
      </c>
      <c r="B319" s="4">
        <v>38815</v>
      </c>
      <c r="C319" s="2">
        <v>2956</v>
      </c>
      <c r="D319" s="1">
        <v>52902</v>
      </c>
      <c r="E319" s="1">
        <v>1</v>
      </c>
      <c r="F319" s="1">
        <v>699</v>
      </c>
      <c r="K319" s="4"/>
    </row>
    <row r="320" spans="1:11">
      <c r="A320" s="1">
        <v>7518</v>
      </c>
      <c r="B320" s="4">
        <v>38815</v>
      </c>
      <c r="C320" s="2">
        <v>3855</v>
      </c>
      <c r="D320" s="1">
        <v>70501</v>
      </c>
      <c r="E320" s="1">
        <v>1</v>
      </c>
      <c r="F320" s="1">
        <v>20610</v>
      </c>
      <c r="K320" s="4"/>
    </row>
    <row r="321" spans="1:11">
      <c r="A321" s="1">
        <v>7518</v>
      </c>
      <c r="B321" s="4">
        <v>38815</v>
      </c>
      <c r="C321" s="2">
        <v>3855</v>
      </c>
      <c r="D321" s="1">
        <v>49329</v>
      </c>
      <c r="E321" s="1">
        <v>1</v>
      </c>
      <c r="F321" s="1">
        <v>100</v>
      </c>
      <c r="K321" s="4"/>
    </row>
    <row r="322" spans="1:11">
      <c r="A322" s="1">
        <v>7526</v>
      </c>
      <c r="B322" s="4">
        <v>38815</v>
      </c>
      <c r="C322" s="2">
        <v>539</v>
      </c>
      <c r="D322" s="1">
        <v>48862</v>
      </c>
      <c r="E322" s="1">
        <v>1</v>
      </c>
      <c r="F322" s="1">
        <v>0</v>
      </c>
      <c r="K322" s="4"/>
    </row>
    <row r="323" spans="1:11">
      <c r="A323" s="1">
        <v>7526</v>
      </c>
      <c r="B323" s="4">
        <v>38815</v>
      </c>
      <c r="C323" s="2">
        <v>539</v>
      </c>
      <c r="D323" s="1">
        <v>41244</v>
      </c>
      <c r="E323" s="1">
        <v>1</v>
      </c>
      <c r="F323" s="1">
        <v>110</v>
      </c>
      <c r="K323" s="4"/>
    </row>
    <row r="324" spans="1:11">
      <c r="A324" s="1">
        <v>7532</v>
      </c>
      <c r="B324" s="4">
        <v>38816</v>
      </c>
      <c r="C324" s="2">
        <v>1006</v>
      </c>
      <c r="D324" s="1">
        <v>70279</v>
      </c>
      <c r="E324" s="1">
        <v>1</v>
      </c>
      <c r="F324" s="1">
        <v>24110</v>
      </c>
      <c r="K324" s="4"/>
    </row>
    <row r="325" spans="1:11">
      <c r="A325" s="1">
        <v>7562</v>
      </c>
      <c r="B325" s="4">
        <v>38816</v>
      </c>
      <c r="C325" s="2">
        <v>2300</v>
      </c>
      <c r="D325" s="1">
        <v>68034</v>
      </c>
      <c r="E325" s="1">
        <v>1</v>
      </c>
      <c r="F325" s="1">
        <v>2990</v>
      </c>
      <c r="K325" s="4"/>
    </row>
    <row r="326" spans="1:11">
      <c r="A326" s="1">
        <v>7562</v>
      </c>
      <c r="B326" s="4">
        <v>38816</v>
      </c>
      <c r="C326" s="2">
        <v>2300</v>
      </c>
      <c r="D326" s="1">
        <v>41263</v>
      </c>
      <c r="E326" s="1">
        <v>1</v>
      </c>
      <c r="F326" s="1">
        <v>110</v>
      </c>
      <c r="K326" s="4"/>
    </row>
    <row r="327" spans="1:11">
      <c r="A327" s="1">
        <v>7580</v>
      </c>
      <c r="B327" s="4">
        <v>38816</v>
      </c>
      <c r="C327" s="2">
        <v>3868</v>
      </c>
      <c r="D327" s="1">
        <v>68549</v>
      </c>
      <c r="E327" s="1">
        <v>1</v>
      </c>
      <c r="F327" s="1">
        <v>24819</v>
      </c>
      <c r="K327" s="4"/>
    </row>
    <row r="328" spans="1:11">
      <c r="A328" s="1">
        <v>7580</v>
      </c>
      <c r="B328" s="4">
        <v>38816</v>
      </c>
      <c r="C328" s="2">
        <v>3868</v>
      </c>
      <c r="D328" s="1">
        <v>68549</v>
      </c>
      <c r="E328" s="1">
        <v>1</v>
      </c>
      <c r="F328" s="1">
        <v>24999</v>
      </c>
      <c r="K328" s="4"/>
    </row>
    <row r="329" spans="1:11">
      <c r="A329" s="1">
        <v>7584</v>
      </c>
      <c r="B329" s="4">
        <v>38816</v>
      </c>
      <c r="C329" s="2">
        <v>3873</v>
      </c>
      <c r="D329" s="1">
        <v>61484</v>
      </c>
      <c r="E329" s="1">
        <v>1</v>
      </c>
      <c r="F329" s="1">
        <v>179</v>
      </c>
      <c r="K329" s="4"/>
    </row>
    <row r="330" spans="1:11">
      <c r="A330" s="1">
        <v>7656</v>
      </c>
      <c r="B330" s="4">
        <v>38817</v>
      </c>
      <c r="C330" s="2">
        <v>637</v>
      </c>
      <c r="D330" s="1">
        <v>61528</v>
      </c>
      <c r="E330" s="1">
        <v>1</v>
      </c>
      <c r="F330" s="1">
        <v>439</v>
      </c>
      <c r="K330" s="4"/>
    </row>
    <row r="331" spans="1:11">
      <c r="A331" s="1">
        <v>7656</v>
      </c>
      <c r="B331" s="4">
        <v>38817</v>
      </c>
      <c r="C331" s="2">
        <v>637</v>
      </c>
      <c r="D331" s="1">
        <v>40233</v>
      </c>
      <c r="E331" s="1">
        <v>1</v>
      </c>
      <c r="F331" s="1">
        <v>670</v>
      </c>
      <c r="K331" s="4"/>
    </row>
    <row r="332" spans="1:11">
      <c r="A332" s="1">
        <v>7659</v>
      </c>
      <c r="B332" s="4">
        <v>38818</v>
      </c>
      <c r="C332" s="2">
        <v>1006</v>
      </c>
      <c r="D332" s="1">
        <v>65497</v>
      </c>
      <c r="E332" s="1">
        <v>1</v>
      </c>
      <c r="F332" s="1">
        <v>329</v>
      </c>
      <c r="K332" s="4"/>
    </row>
    <row r="333" spans="1:11">
      <c r="A333" s="1">
        <v>7666</v>
      </c>
      <c r="B333" s="4">
        <v>38818</v>
      </c>
      <c r="C333" s="2">
        <v>1335</v>
      </c>
      <c r="D333" s="1">
        <v>66185</v>
      </c>
      <c r="E333" s="1">
        <v>1</v>
      </c>
      <c r="F333" s="1">
        <v>159</v>
      </c>
      <c r="K333" s="4"/>
    </row>
    <row r="334" spans="1:11">
      <c r="A334" s="1">
        <v>7666</v>
      </c>
      <c r="B334" s="4">
        <v>38818</v>
      </c>
      <c r="C334" s="2">
        <v>1335</v>
      </c>
      <c r="D334" s="1">
        <v>71296</v>
      </c>
      <c r="E334" s="1">
        <v>1</v>
      </c>
      <c r="F334" s="1">
        <v>679</v>
      </c>
      <c r="K334" s="4"/>
    </row>
    <row r="335" spans="1:11">
      <c r="A335" s="1">
        <v>7702</v>
      </c>
      <c r="B335" s="4">
        <v>38818</v>
      </c>
      <c r="C335" s="2">
        <v>3508</v>
      </c>
      <c r="D335" s="1">
        <v>62492</v>
      </c>
      <c r="E335" s="1">
        <v>1</v>
      </c>
      <c r="F335" s="1">
        <v>390</v>
      </c>
      <c r="K335" s="4"/>
    </row>
    <row r="336" spans="1:11">
      <c r="A336" s="1">
        <v>7708</v>
      </c>
      <c r="B336" s="4">
        <v>38818</v>
      </c>
      <c r="C336" s="2">
        <v>3855</v>
      </c>
      <c r="D336" s="1">
        <v>69528</v>
      </c>
      <c r="E336" s="1">
        <v>1</v>
      </c>
      <c r="F336" s="1">
        <v>249</v>
      </c>
      <c r="K336" s="4"/>
    </row>
    <row r="337" spans="1:11">
      <c r="A337" s="1">
        <v>7759</v>
      </c>
      <c r="B337" s="4">
        <v>38819</v>
      </c>
      <c r="C337" s="2">
        <v>284</v>
      </c>
      <c r="D337" s="1">
        <v>26465</v>
      </c>
      <c r="E337" s="1">
        <v>1</v>
      </c>
      <c r="F337" s="1">
        <v>500</v>
      </c>
      <c r="K337" s="4"/>
    </row>
    <row r="338" spans="1:11">
      <c r="A338" s="1">
        <v>7769</v>
      </c>
      <c r="B338" s="4">
        <v>38819</v>
      </c>
      <c r="C338" s="2">
        <v>332</v>
      </c>
      <c r="D338" s="1">
        <v>26465</v>
      </c>
      <c r="E338" s="1">
        <v>1</v>
      </c>
      <c r="F338" s="1">
        <v>6400</v>
      </c>
      <c r="K338" s="4"/>
    </row>
    <row r="339" spans="1:11">
      <c r="A339" s="1">
        <v>7806</v>
      </c>
      <c r="B339" s="4">
        <v>38820</v>
      </c>
      <c r="C339" s="2">
        <v>1246</v>
      </c>
      <c r="D339" s="1">
        <v>51397</v>
      </c>
      <c r="E339" s="1">
        <v>1</v>
      </c>
      <c r="F339" s="1">
        <v>620</v>
      </c>
      <c r="K339" s="4"/>
    </row>
    <row r="340" spans="1:11">
      <c r="A340" s="1">
        <v>7911</v>
      </c>
      <c r="B340" s="4">
        <v>38821</v>
      </c>
      <c r="C340" s="2">
        <v>2122</v>
      </c>
      <c r="D340" s="1">
        <v>48862</v>
      </c>
      <c r="E340" s="1">
        <v>1</v>
      </c>
      <c r="F340" s="1">
        <v>0</v>
      </c>
      <c r="K340" s="4"/>
    </row>
    <row r="341" spans="1:11">
      <c r="A341" s="1">
        <v>7911</v>
      </c>
      <c r="B341" s="4">
        <v>38821</v>
      </c>
      <c r="C341" s="2">
        <v>2122</v>
      </c>
      <c r="D341" s="1">
        <v>69730</v>
      </c>
      <c r="E341" s="1">
        <v>1</v>
      </c>
      <c r="F341" s="1">
        <v>359</v>
      </c>
      <c r="K341" s="4"/>
    </row>
    <row r="342" spans="1:11">
      <c r="A342" s="1">
        <v>7911</v>
      </c>
      <c r="B342" s="4">
        <v>38821</v>
      </c>
      <c r="C342" s="2">
        <v>2122</v>
      </c>
      <c r="D342" s="1">
        <v>39948</v>
      </c>
      <c r="E342" s="1">
        <v>2</v>
      </c>
      <c r="F342" s="1">
        <v>695</v>
      </c>
      <c r="K342" s="4"/>
    </row>
    <row r="343" spans="1:11">
      <c r="A343" s="1">
        <v>7911</v>
      </c>
      <c r="B343" s="4">
        <v>38821</v>
      </c>
      <c r="C343" s="2">
        <v>2122</v>
      </c>
      <c r="D343" s="1">
        <v>67364</v>
      </c>
      <c r="E343" s="1">
        <v>1</v>
      </c>
      <c r="F343" s="1">
        <v>285</v>
      </c>
      <c r="K343" s="4"/>
    </row>
    <row r="344" spans="1:11">
      <c r="A344" s="1">
        <v>7911</v>
      </c>
      <c r="B344" s="4">
        <v>38821</v>
      </c>
      <c r="C344" s="2">
        <v>2122</v>
      </c>
      <c r="D344" s="1">
        <v>67364</v>
      </c>
      <c r="E344" s="1">
        <v>1</v>
      </c>
      <c r="F344" s="1">
        <v>290</v>
      </c>
      <c r="K344" s="4"/>
    </row>
    <row r="345" spans="1:11">
      <c r="A345" s="1">
        <v>7911</v>
      </c>
      <c r="B345" s="4">
        <v>38821</v>
      </c>
      <c r="C345" s="2">
        <v>2122</v>
      </c>
      <c r="D345" s="1">
        <v>67366</v>
      </c>
      <c r="E345" s="1">
        <v>1</v>
      </c>
      <c r="F345" s="1">
        <v>290</v>
      </c>
      <c r="K345" s="4"/>
    </row>
    <row r="346" spans="1:11">
      <c r="A346" s="1">
        <v>7911</v>
      </c>
      <c r="B346" s="4">
        <v>38821</v>
      </c>
      <c r="C346" s="2">
        <v>2122</v>
      </c>
      <c r="D346" s="1">
        <v>67368</v>
      </c>
      <c r="E346" s="1">
        <v>2</v>
      </c>
      <c r="F346" s="1">
        <v>581</v>
      </c>
      <c r="K346" s="4"/>
    </row>
    <row r="347" spans="1:11">
      <c r="A347" s="1">
        <v>7951</v>
      </c>
      <c r="B347" s="4">
        <v>38821</v>
      </c>
      <c r="C347" s="2">
        <v>332</v>
      </c>
      <c r="D347" s="1">
        <v>69997</v>
      </c>
      <c r="E347" s="1">
        <v>1</v>
      </c>
      <c r="F347" s="1">
        <v>149</v>
      </c>
      <c r="K347" s="4"/>
    </row>
    <row r="348" spans="1:11">
      <c r="A348" s="1">
        <v>7951</v>
      </c>
      <c r="B348" s="4">
        <v>38821</v>
      </c>
      <c r="C348" s="2">
        <v>332</v>
      </c>
      <c r="D348" s="1">
        <v>69997</v>
      </c>
      <c r="E348" s="1">
        <v>1</v>
      </c>
      <c r="F348" s="1">
        <v>149</v>
      </c>
      <c r="K348" s="4"/>
    </row>
    <row r="349" spans="1:11">
      <c r="A349" s="1">
        <v>8022</v>
      </c>
      <c r="B349" s="4">
        <v>38821</v>
      </c>
      <c r="C349" s="2">
        <v>921</v>
      </c>
      <c r="D349" s="1">
        <v>2809</v>
      </c>
      <c r="E349" s="1">
        <v>2</v>
      </c>
      <c r="F349" s="1">
        <v>232</v>
      </c>
      <c r="K349" s="4"/>
    </row>
    <row r="350" spans="1:11">
      <c r="A350" s="1">
        <v>8022</v>
      </c>
      <c r="B350" s="4">
        <v>38821</v>
      </c>
      <c r="C350" s="2">
        <v>921</v>
      </c>
      <c r="D350" s="1">
        <v>2808</v>
      </c>
      <c r="E350" s="1">
        <v>2</v>
      </c>
      <c r="F350" s="1">
        <v>232</v>
      </c>
      <c r="K350" s="4"/>
    </row>
    <row r="351" spans="1:11">
      <c r="A351" s="1">
        <v>8022</v>
      </c>
      <c r="B351" s="4">
        <v>38821</v>
      </c>
      <c r="C351" s="2">
        <v>921</v>
      </c>
      <c r="D351" s="1">
        <v>2812</v>
      </c>
      <c r="E351" s="1">
        <v>5</v>
      </c>
      <c r="F351" s="1">
        <v>495</v>
      </c>
      <c r="K351" s="4"/>
    </row>
    <row r="352" spans="1:11">
      <c r="A352" s="1">
        <v>8022</v>
      </c>
      <c r="B352" s="4">
        <v>38821</v>
      </c>
      <c r="C352" s="2">
        <v>921</v>
      </c>
      <c r="D352" s="1">
        <v>51398</v>
      </c>
      <c r="E352" s="1">
        <v>5</v>
      </c>
      <c r="F352" s="1">
        <v>3146</v>
      </c>
      <c r="K352" s="4"/>
    </row>
    <row r="353" spans="1:11">
      <c r="A353" s="1">
        <v>8022</v>
      </c>
      <c r="B353" s="4">
        <v>38821</v>
      </c>
      <c r="C353" s="2">
        <v>921</v>
      </c>
      <c r="D353" s="1">
        <v>51398</v>
      </c>
      <c r="E353" s="1">
        <v>1</v>
      </c>
      <c r="F353" s="1">
        <v>715</v>
      </c>
      <c r="K353" s="4"/>
    </row>
    <row r="354" spans="1:11">
      <c r="A354" s="1">
        <v>8096</v>
      </c>
      <c r="B354" s="4">
        <v>38822</v>
      </c>
      <c r="C354" s="2">
        <v>2800</v>
      </c>
      <c r="D354" s="1">
        <v>68293</v>
      </c>
      <c r="E354" s="1">
        <v>1</v>
      </c>
      <c r="F354" s="1">
        <v>11980</v>
      </c>
      <c r="K354" s="4"/>
    </row>
    <row r="355" spans="1:11">
      <c r="A355" s="1">
        <v>8173</v>
      </c>
      <c r="B355" s="4">
        <v>38822</v>
      </c>
      <c r="C355" s="2">
        <v>4011</v>
      </c>
      <c r="D355" s="1">
        <v>64268</v>
      </c>
      <c r="E355" s="1">
        <v>1</v>
      </c>
      <c r="F355" s="1">
        <v>490</v>
      </c>
      <c r="K355" s="4"/>
    </row>
    <row r="356" spans="1:11">
      <c r="A356" s="1">
        <v>8173</v>
      </c>
      <c r="B356" s="4">
        <v>38822</v>
      </c>
      <c r="C356" s="2">
        <v>4011</v>
      </c>
      <c r="D356" s="1">
        <v>70521</v>
      </c>
      <c r="E356" s="1">
        <v>1</v>
      </c>
      <c r="F356" s="1">
        <v>299</v>
      </c>
      <c r="K356" s="4"/>
    </row>
    <row r="357" spans="1:11">
      <c r="A357" s="1">
        <v>8173</v>
      </c>
      <c r="B357" s="4">
        <v>38822</v>
      </c>
      <c r="C357" s="2">
        <v>4011</v>
      </c>
      <c r="D357" s="1">
        <v>61564</v>
      </c>
      <c r="E357" s="1">
        <v>2</v>
      </c>
      <c r="F357" s="1">
        <v>1998</v>
      </c>
      <c r="K357" s="4"/>
    </row>
    <row r="358" spans="1:11">
      <c r="A358" s="1">
        <v>8178</v>
      </c>
      <c r="B358" s="4">
        <v>38822</v>
      </c>
      <c r="C358" s="2">
        <v>539</v>
      </c>
      <c r="D358" s="1">
        <v>26466</v>
      </c>
      <c r="E358" s="1">
        <v>1</v>
      </c>
      <c r="F358" s="1">
        <v>500</v>
      </c>
      <c r="K358" s="4"/>
    </row>
    <row r="359" spans="1:11">
      <c r="A359" s="1">
        <v>8254</v>
      </c>
      <c r="B359" s="4">
        <v>38823</v>
      </c>
      <c r="C359" s="2">
        <v>1982</v>
      </c>
      <c r="D359" s="1">
        <v>67653</v>
      </c>
      <c r="E359" s="1">
        <v>3</v>
      </c>
      <c r="F359" s="1">
        <v>3870</v>
      </c>
      <c r="K359" s="4"/>
    </row>
    <row r="360" spans="1:11">
      <c r="A360" s="1">
        <v>8254</v>
      </c>
      <c r="B360" s="4">
        <v>38823</v>
      </c>
      <c r="C360" s="2">
        <v>1982</v>
      </c>
      <c r="D360" s="1">
        <v>67653</v>
      </c>
      <c r="E360" s="1">
        <v>3</v>
      </c>
      <c r="F360" s="1">
        <v>5288</v>
      </c>
      <c r="K360" s="4"/>
    </row>
    <row r="361" spans="1:11">
      <c r="A361" s="1">
        <v>8293</v>
      </c>
      <c r="B361" s="4">
        <v>38823</v>
      </c>
      <c r="C361" s="2">
        <v>2747</v>
      </c>
      <c r="D361" s="1">
        <v>70413</v>
      </c>
      <c r="E361" s="1">
        <v>1</v>
      </c>
      <c r="F361" s="1">
        <v>0</v>
      </c>
      <c r="K361" s="4"/>
    </row>
    <row r="362" spans="1:11">
      <c r="A362" s="1">
        <v>8293</v>
      </c>
      <c r="B362" s="4">
        <v>38823</v>
      </c>
      <c r="C362" s="2">
        <v>2747</v>
      </c>
      <c r="D362" s="1">
        <v>70630</v>
      </c>
      <c r="E362" s="1">
        <v>1</v>
      </c>
      <c r="F362" s="1">
        <v>149</v>
      </c>
      <c r="K362" s="4"/>
    </row>
    <row r="363" spans="1:11">
      <c r="A363" s="1">
        <v>8293</v>
      </c>
      <c r="B363" s="4">
        <v>38823</v>
      </c>
      <c r="C363" s="2">
        <v>2747</v>
      </c>
      <c r="D363" s="1">
        <v>70630</v>
      </c>
      <c r="E363" s="1">
        <v>1</v>
      </c>
      <c r="F363" s="1">
        <v>150</v>
      </c>
      <c r="K363" s="4"/>
    </row>
    <row r="364" spans="1:11">
      <c r="A364" s="1">
        <v>8306</v>
      </c>
      <c r="B364" s="4">
        <v>38823</v>
      </c>
      <c r="C364" s="2">
        <v>2989</v>
      </c>
      <c r="D364" s="1">
        <v>69249</v>
      </c>
      <c r="E364" s="1">
        <v>1</v>
      </c>
      <c r="F364" s="1">
        <v>999</v>
      </c>
      <c r="K364" s="4"/>
    </row>
    <row r="365" spans="1:11">
      <c r="A365" s="1">
        <v>8314</v>
      </c>
      <c r="B365" s="4">
        <v>38823</v>
      </c>
      <c r="C365" s="2">
        <v>3233</v>
      </c>
      <c r="D365" s="1">
        <v>70127</v>
      </c>
      <c r="E365" s="1">
        <v>1</v>
      </c>
      <c r="F365" s="1">
        <v>1988</v>
      </c>
      <c r="K365" s="4"/>
    </row>
    <row r="366" spans="1:11">
      <c r="A366" s="1">
        <v>8478</v>
      </c>
      <c r="B366" s="4">
        <v>38824</v>
      </c>
      <c r="C366" s="2">
        <v>1677</v>
      </c>
      <c r="D366" s="1">
        <v>69997</v>
      </c>
      <c r="E366" s="1">
        <v>1</v>
      </c>
      <c r="F366" s="1">
        <v>149</v>
      </c>
      <c r="K366" s="4"/>
    </row>
    <row r="367" spans="1:11">
      <c r="A367" s="1">
        <v>8478</v>
      </c>
      <c r="B367" s="4">
        <v>38824</v>
      </c>
      <c r="C367" s="2">
        <v>1677</v>
      </c>
      <c r="D367" s="1">
        <v>69997</v>
      </c>
      <c r="E367" s="1">
        <v>1</v>
      </c>
      <c r="F367" s="1">
        <v>149</v>
      </c>
      <c r="K367" s="4"/>
    </row>
    <row r="368" spans="1:11">
      <c r="A368" s="1">
        <v>8492</v>
      </c>
      <c r="B368" s="4">
        <v>38824</v>
      </c>
      <c r="C368" s="2">
        <v>1982</v>
      </c>
      <c r="D368" s="1">
        <v>64217</v>
      </c>
      <c r="E368" s="1">
        <v>2</v>
      </c>
      <c r="F368" s="1">
        <v>498</v>
      </c>
      <c r="K368" s="4"/>
    </row>
    <row r="369" spans="1:11">
      <c r="A369" s="1">
        <v>8532</v>
      </c>
      <c r="B369" s="4">
        <v>38824</v>
      </c>
      <c r="C369" s="2">
        <v>2995</v>
      </c>
      <c r="D369" s="1">
        <v>67622</v>
      </c>
      <c r="E369" s="1">
        <v>1</v>
      </c>
      <c r="F369" s="1">
        <v>11201</v>
      </c>
      <c r="K369" s="4"/>
    </row>
    <row r="370" spans="1:11">
      <c r="A370" s="1">
        <v>8532</v>
      </c>
      <c r="B370" s="4">
        <v>38824</v>
      </c>
      <c r="C370" s="2">
        <v>2995</v>
      </c>
      <c r="D370" s="1">
        <v>59067</v>
      </c>
      <c r="E370" s="1">
        <v>1</v>
      </c>
      <c r="F370" s="1">
        <v>239</v>
      </c>
      <c r="K370" s="4"/>
    </row>
    <row r="371" spans="1:11">
      <c r="A371" s="1">
        <v>8532</v>
      </c>
      <c r="B371" s="4">
        <v>38824</v>
      </c>
      <c r="C371" s="2">
        <v>2995</v>
      </c>
      <c r="D371" s="1">
        <v>69771</v>
      </c>
      <c r="E371" s="1">
        <v>1</v>
      </c>
      <c r="F371" s="1">
        <v>999</v>
      </c>
      <c r="K371" s="4"/>
    </row>
    <row r="372" spans="1:11">
      <c r="A372" s="1">
        <v>8550</v>
      </c>
      <c r="B372" s="4">
        <v>38824</v>
      </c>
      <c r="C372" s="2">
        <v>332</v>
      </c>
      <c r="D372" s="1">
        <v>70997</v>
      </c>
      <c r="E372" s="1">
        <v>1</v>
      </c>
      <c r="F372" s="1">
        <v>8551</v>
      </c>
      <c r="K372" s="4"/>
    </row>
    <row r="373" spans="1:11">
      <c r="A373" s="1">
        <v>8550</v>
      </c>
      <c r="B373" s="4">
        <v>38824</v>
      </c>
      <c r="C373" s="2">
        <v>332</v>
      </c>
      <c r="D373" s="1">
        <v>69997</v>
      </c>
      <c r="E373" s="1">
        <v>1</v>
      </c>
      <c r="F373" s="1">
        <v>149</v>
      </c>
      <c r="K373" s="4"/>
    </row>
    <row r="374" spans="1:11">
      <c r="A374" s="1">
        <v>8550</v>
      </c>
      <c r="B374" s="4">
        <v>38824</v>
      </c>
      <c r="C374" s="2">
        <v>332</v>
      </c>
      <c r="D374" s="1">
        <v>69771</v>
      </c>
      <c r="E374" s="1">
        <v>1</v>
      </c>
      <c r="F374" s="1">
        <v>999</v>
      </c>
      <c r="K374" s="4"/>
    </row>
    <row r="375" spans="1:11">
      <c r="A375" s="1">
        <v>8626</v>
      </c>
      <c r="B375" s="4">
        <v>38824</v>
      </c>
      <c r="C375" s="2">
        <v>539</v>
      </c>
      <c r="D375" s="1">
        <v>2809</v>
      </c>
      <c r="E375" s="1">
        <v>1</v>
      </c>
      <c r="F375" s="1">
        <v>116</v>
      </c>
      <c r="K375" s="4"/>
    </row>
    <row r="376" spans="1:11">
      <c r="A376" s="1">
        <v>8626</v>
      </c>
      <c r="B376" s="4">
        <v>38824</v>
      </c>
      <c r="C376" s="2">
        <v>539</v>
      </c>
      <c r="D376" s="1">
        <v>2814</v>
      </c>
      <c r="E376" s="1">
        <v>1</v>
      </c>
      <c r="F376" s="1">
        <v>85</v>
      </c>
      <c r="K376" s="4"/>
    </row>
    <row r="377" spans="1:11">
      <c r="A377" s="1">
        <v>8652</v>
      </c>
      <c r="B377" s="4">
        <v>38824</v>
      </c>
      <c r="C377" s="2">
        <v>92</v>
      </c>
      <c r="D377" s="1">
        <v>54161</v>
      </c>
      <c r="E377" s="1">
        <v>1</v>
      </c>
      <c r="F377" s="1">
        <v>1688</v>
      </c>
      <c r="K377" s="4"/>
    </row>
    <row r="378" spans="1:11">
      <c r="A378" s="1">
        <v>8652</v>
      </c>
      <c r="B378" s="4">
        <v>38824</v>
      </c>
      <c r="C378" s="2">
        <v>92</v>
      </c>
      <c r="D378" s="1">
        <v>70094</v>
      </c>
      <c r="E378" s="1">
        <v>1</v>
      </c>
      <c r="F378" s="1">
        <v>269</v>
      </c>
      <c r="K378" s="4"/>
    </row>
    <row r="379" spans="1:11">
      <c r="A379" s="1">
        <v>8652</v>
      </c>
      <c r="B379" s="4">
        <v>38824</v>
      </c>
      <c r="C379" s="2">
        <v>92</v>
      </c>
      <c r="D379" s="1">
        <v>69913</v>
      </c>
      <c r="E379" s="1">
        <v>1</v>
      </c>
      <c r="F379" s="1">
        <v>1688</v>
      </c>
      <c r="K379" s="4"/>
    </row>
    <row r="380" spans="1:11">
      <c r="A380" s="1">
        <v>8668</v>
      </c>
      <c r="B380" s="4">
        <v>38825</v>
      </c>
      <c r="C380" s="2">
        <v>1246</v>
      </c>
      <c r="D380" s="1">
        <v>57344</v>
      </c>
      <c r="E380" s="1">
        <v>1</v>
      </c>
      <c r="F380" s="1">
        <v>800</v>
      </c>
      <c r="K380" s="4"/>
    </row>
    <row r="381" spans="1:11">
      <c r="A381" s="1">
        <v>8684</v>
      </c>
      <c r="B381" s="4">
        <v>38825</v>
      </c>
      <c r="C381" s="2">
        <v>1672</v>
      </c>
      <c r="D381" s="1">
        <v>70279</v>
      </c>
      <c r="E381" s="1">
        <v>1</v>
      </c>
      <c r="F381" s="1">
        <v>24110</v>
      </c>
      <c r="K381" s="4"/>
    </row>
    <row r="382" spans="1:11">
      <c r="A382" s="1">
        <v>8714</v>
      </c>
      <c r="B382" s="4">
        <v>38825</v>
      </c>
      <c r="C382" s="2">
        <v>4126</v>
      </c>
      <c r="D382" s="1">
        <v>69266</v>
      </c>
      <c r="E382" s="1">
        <v>1</v>
      </c>
      <c r="F382" s="1">
        <v>400</v>
      </c>
      <c r="K382" s="4"/>
    </row>
    <row r="383" spans="1:11">
      <c r="A383" s="1">
        <v>8714</v>
      </c>
      <c r="B383" s="4">
        <v>38825</v>
      </c>
      <c r="C383" s="2">
        <v>4126</v>
      </c>
      <c r="D383" s="1">
        <v>63042</v>
      </c>
      <c r="E383" s="1">
        <v>1</v>
      </c>
      <c r="F383" s="1">
        <v>0</v>
      </c>
      <c r="K383" s="4"/>
    </row>
    <row r="384" spans="1:11">
      <c r="A384" s="1">
        <v>8714</v>
      </c>
      <c r="B384" s="4">
        <v>38825</v>
      </c>
      <c r="C384" s="2">
        <v>4126</v>
      </c>
      <c r="D384" s="1">
        <v>68950</v>
      </c>
      <c r="E384" s="1">
        <v>1</v>
      </c>
      <c r="F384" s="1">
        <v>13280</v>
      </c>
      <c r="K384" s="4"/>
    </row>
    <row r="385" spans="1:11">
      <c r="A385" s="1">
        <v>8718</v>
      </c>
      <c r="B385" s="4">
        <v>38825</v>
      </c>
      <c r="C385" s="2">
        <v>450</v>
      </c>
      <c r="D385" s="1">
        <v>67003</v>
      </c>
      <c r="E385" s="1">
        <v>1</v>
      </c>
      <c r="F385" s="1">
        <v>3290</v>
      </c>
      <c r="K385" s="4"/>
    </row>
    <row r="386" spans="1:11">
      <c r="A386" s="1">
        <v>8747</v>
      </c>
      <c r="B386" s="4">
        <v>38826</v>
      </c>
      <c r="C386" s="2">
        <v>1729</v>
      </c>
      <c r="D386" s="1">
        <v>68951</v>
      </c>
      <c r="E386" s="1">
        <v>1</v>
      </c>
      <c r="F386" s="1">
        <v>13280</v>
      </c>
      <c r="K386" s="4"/>
    </row>
    <row r="387" spans="1:11">
      <c r="A387" s="1">
        <v>8747</v>
      </c>
      <c r="B387" s="4">
        <v>38826</v>
      </c>
      <c r="C387" s="2">
        <v>1729</v>
      </c>
      <c r="D387" s="1">
        <v>66406</v>
      </c>
      <c r="E387" s="1">
        <v>1</v>
      </c>
      <c r="F387" s="1">
        <v>2380</v>
      </c>
      <c r="K387" s="4"/>
    </row>
    <row r="388" spans="1:11">
      <c r="A388" s="1">
        <v>8764</v>
      </c>
      <c r="B388" s="4">
        <v>38826</v>
      </c>
      <c r="C388" s="2">
        <v>332</v>
      </c>
      <c r="D388" s="1">
        <v>71080</v>
      </c>
      <c r="E388" s="1">
        <v>1</v>
      </c>
      <c r="F388" s="1">
        <v>8990</v>
      </c>
      <c r="K388" s="4"/>
    </row>
    <row r="389" spans="1:11">
      <c r="A389" s="1">
        <v>8764</v>
      </c>
      <c r="B389" s="4">
        <v>38826</v>
      </c>
      <c r="C389" s="2">
        <v>332</v>
      </c>
      <c r="D389" s="1">
        <v>55963</v>
      </c>
      <c r="E389" s="1">
        <v>1</v>
      </c>
      <c r="F389" s="1">
        <v>999</v>
      </c>
      <c r="K389" s="4"/>
    </row>
    <row r="390" spans="1:11">
      <c r="A390" s="1">
        <v>8807</v>
      </c>
      <c r="B390" s="4">
        <v>38827</v>
      </c>
      <c r="C390" s="2">
        <v>1679</v>
      </c>
      <c r="D390" s="1">
        <v>55539</v>
      </c>
      <c r="E390" s="1">
        <v>1</v>
      </c>
      <c r="F390" s="1">
        <v>199</v>
      </c>
      <c r="K390" s="4"/>
    </row>
    <row r="391" spans="1:11">
      <c r="A391" s="1">
        <v>8897</v>
      </c>
      <c r="B391" s="4">
        <v>38828</v>
      </c>
      <c r="C391" s="2">
        <v>4163</v>
      </c>
      <c r="D391" s="1">
        <v>67368</v>
      </c>
      <c r="E391" s="1">
        <v>2</v>
      </c>
      <c r="F391" s="1">
        <v>660</v>
      </c>
      <c r="K391" s="4"/>
    </row>
    <row r="392" spans="1:11">
      <c r="A392" s="1">
        <v>8939</v>
      </c>
      <c r="B392" s="4">
        <v>38829</v>
      </c>
      <c r="C392" s="2">
        <v>2393</v>
      </c>
      <c r="D392" s="1">
        <v>48862</v>
      </c>
      <c r="E392" s="1">
        <v>4</v>
      </c>
      <c r="F392" s="1">
        <v>0</v>
      </c>
      <c r="K392" s="4"/>
    </row>
    <row r="393" spans="1:11">
      <c r="A393" s="1">
        <v>8950</v>
      </c>
      <c r="B393" s="4">
        <v>38829</v>
      </c>
      <c r="C393" s="2">
        <v>332</v>
      </c>
      <c r="D393" s="1">
        <v>70413</v>
      </c>
      <c r="E393" s="1">
        <v>1</v>
      </c>
      <c r="F393" s="1">
        <v>0</v>
      </c>
      <c r="K393" s="4"/>
    </row>
    <row r="394" spans="1:11">
      <c r="A394" s="1">
        <v>8950</v>
      </c>
      <c r="B394" s="4">
        <v>38829</v>
      </c>
      <c r="C394" s="2">
        <v>332</v>
      </c>
      <c r="D394" s="1">
        <v>70413</v>
      </c>
      <c r="E394" s="1">
        <v>1</v>
      </c>
      <c r="F394" s="1">
        <v>0</v>
      </c>
      <c r="K394" s="4"/>
    </row>
    <row r="395" spans="1:11">
      <c r="A395" s="1">
        <v>8979</v>
      </c>
      <c r="B395" s="4">
        <v>38829</v>
      </c>
      <c r="C395" s="2">
        <v>805</v>
      </c>
      <c r="D395" s="1">
        <v>51158</v>
      </c>
      <c r="E395" s="1">
        <v>1</v>
      </c>
      <c r="F395" s="1">
        <v>330</v>
      </c>
      <c r="K395" s="4"/>
    </row>
    <row r="396" spans="1:11">
      <c r="A396" s="1">
        <v>8979</v>
      </c>
      <c r="B396" s="4">
        <v>38829</v>
      </c>
      <c r="C396" s="2">
        <v>805</v>
      </c>
      <c r="D396" s="1">
        <v>51157</v>
      </c>
      <c r="E396" s="1">
        <v>1</v>
      </c>
      <c r="F396" s="1">
        <v>545</v>
      </c>
      <c r="K396" s="4"/>
    </row>
    <row r="397" spans="1:11">
      <c r="A397" s="1">
        <v>9097</v>
      </c>
      <c r="B397" s="4">
        <v>38831</v>
      </c>
      <c r="C397" s="2">
        <v>1672</v>
      </c>
      <c r="D397" s="1">
        <v>67206</v>
      </c>
      <c r="E397" s="1">
        <v>1</v>
      </c>
      <c r="F397" s="1">
        <v>299</v>
      </c>
      <c r="K397" s="4"/>
    </row>
    <row r="398" spans="1:11">
      <c r="A398" s="1">
        <v>9123</v>
      </c>
      <c r="B398" s="4">
        <v>38831</v>
      </c>
      <c r="C398" s="2">
        <v>3610</v>
      </c>
      <c r="D398" s="1">
        <v>40069</v>
      </c>
      <c r="E398" s="1">
        <v>1</v>
      </c>
      <c r="F398" s="1">
        <v>149</v>
      </c>
      <c r="K398" s="4"/>
    </row>
    <row r="399" spans="1:11">
      <c r="A399" s="1">
        <v>9123</v>
      </c>
      <c r="B399" s="4">
        <v>38831</v>
      </c>
      <c r="C399" s="2">
        <v>3610</v>
      </c>
      <c r="D399" s="1">
        <v>70631</v>
      </c>
      <c r="E399" s="1">
        <v>1</v>
      </c>
      <c r="F399" s="1">
        <v>299</v>
      </c>
      <c r="K399" s="4"/>
    </row>
    <row r="400" spans="1:11">
      <c r="A400" s="1">
        <v>9193</v>
      </c>
      <c r="B400" s="4">
        <v>38832</v>
      </c>
      <c r="C400" s="2">
        <v>3330</v>
      </c>
      <c r="D400" s="1">
        <v>71249</v>
      </c>
      <c r="E400" s="1">
        <v>1</v>
      </c>
      <c r="F400" s="1">
        <v>1499</v>
      </c>
      <c r="K400" s="4"/>
    </row>
    <row r="401" spans="1:11">
      <c r="A401" s="1">
        <v>9215</v>
      </c>
      <c r="B401" s="4">
        <v>38832</v>
      </c>
      <c r="C401" s="2">
        <v>637</v>
      </c>
      <c r="D401" s="1">
        <v>51399</v>
      </c>
      <c r="E401" s="1">
        <v>1</v>
      </c>
      <c r="F401" s="1">
        <v>765</v>
      </c>
      <c r="K401" s="4"/>
    </row>
    <row r="402" spans="1:11">
      <c r="A402" s="1">
        <v>9215</v>
      </c>
      <c r="B402" s="4">
        <v>38832</v>
      </c>
      <c r="C402" s="2">
        <v>637</v>
      </c>
      <c r="D402" s="1">
        <v>51399</v>
      </c>
      <c r="E402" s="1">
        <v>1</v>
      </c>
      <c r="F402" s="1">
        <v>765</v>
      </c>
      <c r="K402" s="4"/>
    </row>
    <row r="403" spans="1:11">
      <c r="A403" s="1">
        <v>9312</v>
      </c>
      <c r="B403" s="4">
        <v>38834</v>
      </c>
      <c r="C403" s="2">
        <v>284</v>
      </c>
      <c r="D403" s="1">
        <v>54816</v>
      </c>
      <c r="E403" s="1">
        <v>1</v>
      </c>
      <c r="F403" s="1">
        <v>99</v>
      </c>
      <c r="K403" s="4"/>
    </row>
    <row r="404" spans="1:11">
      <c r="A404" s="1">
        <v>9312</v>
      </c>
      <c r="B404" s="4">
        <v>38834</v>
      </c>
      <c r="C404" s="2">
        <v>284</v>
      </c>
      <c r="D404" s="1">
        <v>70682</v>
      </c>
      <c r="E404" s="1">
        <v>1</v>
      </c>
      <c r="F404" s="1">
        <v>997</v>
      </c>
      <c r="K404" s="4"/>
    </row>
    <row r="405" spans="1:11">
      <c r="A405" s="1">
        <v>9312</v>
      </c>
      <c r="B405" s="4">
        <v>38834</v>
      </c>
      <c r="C405" s="2">
        <v>284</v>
      </c>
      <c r="D405" s="1">
        <v>61409</v>
      </c>
      <c r="E405" s="1">
        <v>1</v>
      </c>
      <c r="F405" s="1">
        <v>1380</v>
      </c>
      <c r="K405" s="4"/>
    </row>
    <row r="406" spans="1:11">
      <c r="A406" s="1">
        <v>9317</v>
      </c>
      <c r="B406" s="4">
        <v>38834</v>
      </c>
      <c r="C406" s="2">
        <v>332</v>
      </c>
      <c r="D406" s="1">
        <v>2842</v>
      </c>
      <c r="E406" s="1">
        <v>1</v>
      </c>
      <c r="F406" s="1">
        <v>45</v>
      </c>
      <c r="K406" s="4"/>
    </row>
    <row r="407" spans="1:11">
      <c r="A407" s="1">
        <v>9369</v>
      </c>
      <c r="B407" s="4">
        <v>38835</v>
      </c>
      <c r="C407" s="2">
        <v>2747</v>
      </c>
      <c r="D407" s="1">
        <v>70413</v>
      </c>
      <c r="E407" s="1">
        <v>1</v>
      </c>
      <c r="F407" s="1">
        <v>0</v>
      </c>
      <c r="K407" s="4"/>
    </row>
    <row r="408" spans="1:11">
      <c r="A408" s="1">
        <v>9369</v>
      </c>
      <c r="B408" s="4">
        <v>38835</v>
      </c>
      <c r="C408" s="2">
        <v>2747</v>
      </c>
      <c r="D408" s="1">
        <v>70413</v>
      </c>
      <c r="E408" s="1">
        <v>1</v>
      </c>
      <c r="F408" s="1">
        <v>0</v>
      </c>
      <c r="K408" s="4"/>
    </row>
    <row r="409" spans="1:11">
      <c r="A409" s="1">
        <v>9430</v>
      </c>
      <c r="B409" s="4">
        <v>38836</v>
      </c>
      <c r="C409" s="2">
        <v>1726</v>
      </c>
      <c r="D409" s="1">
        <v>2762</v>
      </c>
      <c r="E409" s="1">
        <v>1</v>
      </c>
      <c r="F409" s="1">
        <v>50</v>
      </c>
      <c r="K409" s="4"/>
    </row>
    <row r="410" spans="1:11">
      <c r="A410" s="1">
        <v>9430</v>
      </c>
      <c r="B410" s="4">
        <v>38836</v>
      </c>
      <c r="C410" s="2">
        <v>1726</v>
      </c>
      <c r="D410" s="1">
        <v>71626</v>
      </c>
      <c r="E410" s="1">
        <v>1</v>
      </c>
      <c r="F410" s="1">
        <v>499</v>
      </c>
      <c r="K410" s="4"/>
    </row>
    <row r="411" spans="1:11">
      <c r="A411" s="1">
        <v>9430</v>
      </c>
      <c r="B411" s="4">
        <v>38836</v>
      </c>
      <c r="C411" s="2">
        <v>1726</v>
      </c>
      <c r="D411" s="1">
        <v>66337</v>
      </c>
      <c r="E411" s="1">
        <v>1</v>
      </c>
      <c r="F411" s="1">
        <v>299</v>
      </c>
      <c r="K411" s="4"/>
    </row>
    <row r="412" spans="1:11">
      <c r="A412" s="1">
        <v>9430</v>
      </c>
      <c r="B412" s="4">
        <v>38836</v>
      </c>
      <c r="C412" s="2">
        <v>1726</v>
      </c>
      <c r="D412" s="1">
        <v>2814</v>
      </c>
      <c r="E412" s="1">
        <v>1</v>
      </c>
      <c r="F412" s="1">
        <v>95</v>
      </c>
      <c r="K412" s="4"/>
    </row>
    <row r="413" spans="1:11">
      <c r="A413" s="1">
        <v>9430</v>
      </c>
      <c r="B413" s="4">
        <v>38836</v>
      </c>
      <c r="C413" s="2">
        <v>1726</v>
      </c>
      <c r="D413" s="1">
        <v>2813</v>
      </c>
      <c r="E413" s="1">
        <v>1</v>
      </c>
      <c r="F413" s="1">
        <v>95</v>
      </c>
      <c r="K413" s="4"/>
    </row>
    <row r="414" spans="1:11">
      <c r="A414" s="1">
        <v>9525</v>
      </c>
      <c r="B414" s="4">
        <v>38837</v>
      </c>
      <c r="C414" s="2">
        <v>1096</v>
      </c>
      <c r="D414" s="1">
        <v>53150</v>
      </c>
      <c r="E414" s="1">
        <v>1</v>
      </c>
      <c r="F414" s="1">
        <v>499</v>
      </c>
      <c r="K414" s="4"/>
    </row>
    <row r="415" spans="1:11">
      <c r="A415" s="1">
        <v>9525</v>
      </c>
      <c r="B415" s="4">
        <v>38837</v>
      </c>
      <c r="C415" s="2">
        <v>1096</v>
      </c>
      <c r="D415" s="1">
        <v>53150</v>
      </c>
      <c r="E415" s="1">
        <v>1</v>
      </c>
      <c r="F415" s="1">
        <v>499</v>
      </c>
      <c r="K415" s="4"/>
    </row>
    <row r="416" spans="1:11">
      <c r="A416" s="1">
        <v>9570</v>
      </c>
      <c r="B416" s="4">
        <v>38837</v>
      </c>
      <c r="C416" s="2">
        <v>2814</v>
      </c>
      <c r="D416" s="1">
        <v>54817</v>
      </c>
      <c r="E416" s="1">
        <v>1</v>
      </c>
      <c r="F416" s="1">
        <v>99</v>
      </c>
      <c r="K416" s="4"/>
    </row>
    <row r="417" spans="1:11">
      <c r="A417" s="1">
        <v>9575</v>
      </c>
      <c r="B417" s="4">
        <v>38837</v>
      </c>
      <c r="C417" s="2">
        <v>2956</v>
      </c>
      <c r="D417" s="1">
        <v>70501</v>
      </c>
      <c r="E417" s="1">
        <v>1</v>
      </c>
      <c r="F417" s="1">
        <v>19209</v>
      </c>
      <c r="K417" s="4"/>
    </row>
    <row r="418" spans="1:11">
      <c r="A418" s="1">
        <v>9575</v>
      </c>
      <c r="B418" s="4">
        <v>38837</v>
      </c>
      <c r="C418" s="2">
        <v>2956</v>
      </c>
      <c r="D418" s="1">
        <v>70102</v>
      </c>
      <c r="E418" s="1">
        <v>1</v>
      </c>
      <c r="F418" s="1">
        <v>599</v>
      </c>
      <c r="K418" s="4"/>
    </row>
    <row r="419" spans="1:11">
      <c r="A419" s="1">
        <v>9575</v>
      </c>
      <c r="B419" s="4">
        <v>38837</v>
      </c>
      <c r="C419" s="2">
        <v>2956</v>
      </c>
      <c r="D419" s="1">
        <v>71476</v>
      </c>
      <c r="E419" s="1">
        <v>1</v>
      </c>
      <c r="F419" s="1">
        <v>6999</v>
      </c>
      <c r="K419" s="4"/>
    </row>
    <row r="420" spans="1:11">
      <c r="A420" s="1">
        <v>9584</v>
      </c>
      <c r="B420" s="4">
        <v>38837</v>
      </c>
      <c r="C420" s="2">
        <v>332</v>
      </c>
      <c r="D420" s="1">
        <v>68950</v>
      </c>
      <c r="E420" s="1">
        <v>1</v>
      </c>
      <c r="F420" s="1">
        <v>12300</v>
      </c>
      <c r="K420" s="4"/>
    </row>
    <row r="421" spans="1:11">
      <c r="A421" s="1">
        <v>9669</v>
      </c>
      <c r="B421" s="4">
        <v>38838</v>
      </c>
      <c r="C421" s="2">
        <v>2956</v>
      </c>
      <c r="D421" s="1">
        <v>70413</v>
      </c>
      <c r="E421" s="1">
        <v>1</v>
      </c>
      <c r="F421" s="1">
        <v>0</v>
      </c>
      <c r="K421" s="4"/>
    </row>
    <row r="422" spans="1:11">
      <c r="A422" s="1">
        <v>9669</v>
      </c>
      <c r="B422" s="4">
        <v>38838</v>
      </c>
      <c r="C422" s="2">
        <v>2956</v>
      </c>
      <c r="D422" s="1">
        <v>70413</v>
      </c>
      <c r="E422" s="1">
        <v>1</v>
      </c>
      <c r="F422" s="1">
        <v>0</v>
      </c>
      <c r="K422" s="4"/>
    </row>
    <row r="423" spans="1:11">
      <c r="A423" s="1">
        <v>9669</v>
      </c>
      <c r="B423" s="4">
        <v>38838</v>
      </c>
      <c r="C423" s="2">
        <v>2956</v>
      </c>
      <c r="D423" s="1">
        <v>70413</v>
      </c>
      <c r="E423" s="1">
        <v>1</v>
      </c>
      <c r="F423" s="1">
        <v>0</v>
      </c>
      <c r="K423" s="4"/>
    </row>
    <row r="424" spans="1:11">
      <c r="A424" s="1">
        <v>9701</v>
      </c>
      <c r="B424" s="4">
        <v>38838</v>
      </c>
      <c r="C424" s="2">
        <v>539</v>
      </c>
      <c r="D424" s="1">
        <v>67979</v>
      </c>
      <c r="E424" s="1">
        <v>1</v>
      </c>
      <c r="F424" s="1">
        <v>30</v>
      </c>
      <c r="K424" s="4"/>
    </row>
    <row r="425" spans="1:11">
      <c r="A425" s="1">
        <v>9701</v>
      </c>
      <c r="B425" s="4">
        <v>38838</v>
      </c>
      <c r="C425" s="2">
        <v>539</v>
      </c>
      <c r="D425" s="1">
        <v>67979</v>
      </c>
      <c r="E425" s="1">
        <v>1</v>
      </c>
      <c r="F425" s="1">
        <v>30</v>
      </c>
      <c r="K425" s="4"/>
    </row>
    <row r="426" spans="1:11">
      <c r="A426" s="1">
        <v>9761</v>
      </c>
      <c r="B426" s="4">
        <v>38839</v>
      </c>
      <c r="C426" s="2">
        <v>332</v>
      </c>
      <c r="D426" s="1">
        <v>70800</v>
      </c>
      <c r="E426" s="1">
        <v>1</v>
      </c>
      <c r="F426" s="1">
        <v>168</v>
      </c>
      <c r="K426" s="4"/>
    </row>
    <row r="427" spans="1:11">
      <c r="A427" s="1">
        <v>9949</v>
      </c>
      <c r="B427" s="4">
        <v>38842</v>
      </c>
      <c r="C427" s="2">
        <v>2787</v>
      </c>
      <c r="D427" s="1">
        <v>67570</v>
      </c>
      <c r="E427" s="1">
        <v>1</v>
      </c>
      <c r="F427" s="1">
        <v>349</v>
      </c>
      <c r="K427" s="4"/>
    </row>
    <row r="428" spans="1:11">
      <c r="A428" s="1">
        <v>10012</v>
      </c>
      <c r="B428" s="4">
        <v>38843</v>
      </c>
      <c r="C428" s="2">
        <v>2122</v>
      </c>
      <c r="D428" s="1">
        <v>67365</v>
      </c>
      <c r="E428" s="1">
        <v>1</v>
      </c>
      <c r="F428" s="1">
        <v>330</v>
      </c>
      <c r="K428" s="4"/>
    </row>
    <row r="429" spans="1:11">
      <c r="A429" s="1">
        <v>10157</v>
      </c>
      <c r="B429" s="4">
        <v>38845</v>
      </c>
      <c r="C429" s="2">
        <v>1672</v>
      </c>
      <c r="D429" s="1">
        <v>59832</v>
      </c>
      <c r="E429" s="1">
        <v>1</v>
      </c>
      <c r="F429" s="1">
        <v>1380</v>
      </c>
      <c r="K429" s="4"/>
    </row>
    <row r="430" spans="1:11">
      <c r="A430" s="1">
        <v>10296</v>
      </c>
      <c r="B430" s="4">
        <v>38847</v>
      </c>
      <c r="C430" s="2">
        <v>1672</v>
      </c>
      <c r="D430" s="1">
        <v>65675</v>
      </c>
      <c r="E430" s="1">
        <v>1</v>
      </c>
      <c r="F430" s="1">
        <v>553</v>
      </c>
      <c r="K430" s="4"/>
    </row>
    <row r="431" spans="1:11">
      <c r="A431" s="1">
        <v>10296</v>
      </c>
      <c r="B431" s="4">
        <v>38847</v>
      </c>
      <c r="C431" s="2">
        <v>1672</v>
      </c>
      <c r="D431" s="1">
        <v>61409</v>
      </c>
      <c r="E431" s="1">
        <v>1</v>
      </c>
      <c r="F431" s="1">
        <v>1380</v>
      </c>
      <c r="K431" s="4"/>
    </row>
    <row r="432" spans="1:11">
      <c r="A432" s="1">
        <v>10297</v>
      </c>
      <c r="B432" s="4">
        <v>38847</v>
      </c>
      <c r="C432" s="2">
        <v>1677</v>
      </c>
      <c r="D432" s="1">
        <v>56914</v>
      </c>
      <c r="E432" s="1">
        <v>2</v>
      </c>
      <c r="F432" s="1">
        <v>138</v>
      </c>
      <c r="K432" s="4"/>
    </row>
    <row r="433" spans="1:11">
      <c r="A433" s="1">
        <v>10343</v>
      </c>
      <c r="B433" s="4">
        <v>38848</v>
      </c>
      <c r="C433" s="2">
        <v>1246</v>
      </c>
      <c r="D433" s="1">
        <v>68769</v>
      </c>
      <c r="E433" s="1">
        <v>5</v>
      </c>
      <c r="F433" s="1">
        <v>180</v>
      </c>
      <c r="K433" s="4"/>
    </row>
    <row r="434" spans="1:11">
      <c r="A434" s="1">
        <v>10344</v>
      </c>
      <c r="B434" s="4">
        <v>38848</v>
      </c>
      <c r="C434" s="2">
        <v>1335</v>
      </c>
      <c r="D434" s="1">
        <v>65938</v>
      </c>
      <c r="E434" s="1">
        <v>1</v>
      </c>
      <c r="F434" s="1">
        <v>19999</v>
      </c>
      <c r="K434" s="4"/>
    </row>
    <row r="435" spans="1:11">
      <c r="A435" s="1">
        <v>10501</v>
      </c>
      <c r="B435" s="4">
        <v>38850</v>
      </c>
      <c r="C435" s="2">
        <v>1672</v>
      </c>
      <c r="D435" s="1">
        <v>65935</v>
      </c>
      <c r="E435" s="1">
        <v>1</v>
      </c>
      <c r="F435" s="1">
        <v>48410</v>
      </c>
      <c r="K435" s="4"/>
    </row>
    <row r="436" spans="1:11">
      <c r="A436" s="1">
        <v>10535</v>
      </c>
      <c r="B436" s="4">
        <v>38850</v>
      </c>
      <c r="C436" s="2">
        <v>332</v>
      </c>
      <c r="D436" s="1">
        <v>66816</v>
      </c>
      <c r="E436" s="1">
        <v>1</v>
      </c>
      <c r="F436" s="1">
        <v>1688</v>
      </c>
      <c r="K436" s="4"/>
    </row>
    <row r="437" spans="1:11">
      <c r="A437" s="1">
        <v>10535</v>
      </c>
      <c r="B437" s="4">
        <v>38850</v>
      </c>
      <c r="C437" s="2">
        <v>332</v>
      </c>
      <c r="D437" s="1">
        <v>67187</v>
      </c>
      <c r="E437" s="1">
        <v>1</v>
      </c>
      <c r="F437" s="1">
        <v>224</v>
      </c>
      <c r="K437" s="4"/>
    </row>
    <row r="438" spans="1:11">
      <c r="A438" s="1">
        <v>10535</v>
      </c>
      <c r="B438" s="4">
        <v>38850</v>
      </c>
      <c r="C438" s="2">
        <v>332</v>
      </c>
      <c r="D438" s="1">
        <v>67187</v>
      </c>
      <c r="E438" s="1">
        <v>1</v>
      </c>
      <c r="F438" s="1">
        <v>249</v>
      </c>
      <c r="K438" s="4"/>
    </row>
    <row r="439" spans="1:11">
      <c r="A439" s="1">
        <v>10553</v>
      </c>
      <c r="B439" s="4">
        <v>38850</v>
      </c>
      <c r="C439" s="2">
        <v>4389</v>
      </c>
      <c r="D439" s="1">
        <v>69266</v>
      </c>
      <c r="E439" s="1">
        <v>1</v>
      </c>
      <c r="F439" s="1">
        <v>400</v>
      </c>
      <c r="K439" s="4"/>
    </row>
    <row r="440" spans="1:11">
      <c r="A440" s="1">
        <v>10553</v>
      </c>
      <c r="B440" s="4">
        <v>38850</v>
      </c>
      <c r="C440" s="2">
        <v>4389</v>
      </c>
      <c r="D440" s="1">
        <v>63042</v>
      </c>
      <c r="E440" s="1">
        <v>1</v>
      </c>
      <c r="F440" s="1">
        <v>0</v>
      </c>
      <c r="K440" s="4"/>
    </row>
    <row r="441" spans="1:11">
      <c r="A441" s="1">
        <v>10553</v>
      </c>
      <c r="B441" s="4">
        <v>38850</v>
      </c>
      <c r="C441" s="2">
        <v>4389</v>
      </c>
      <c r="D441" s="1">
        <v>71726</v>
      </c>
      <c r="E441" s="1">
        <v>1</v>
      </c>
      <c r="F441" s="1">
        <v>4998</v>
      </c>
      <c r="K441" s="4"/>
    </row>
    <row r="442" spans="1:11">
      <c r="A442" s="1">
        <v>10561</v>
      </c>
      <c r="B442" s="4">
        <v>38850</v>
      </c>
      <c r="C442" s="2">
        <v>450</v>
      </c>
      <c r="D442" s="1">
        <v>67651</v>
      </c>
      <c r="E442" s="1">
        <v>1</v>
      </c>
      <c r="F442" s="1">
        <v>1699</v>
      </c>
      <c r="K442" s="4"/>
    </row>
    <row r="443" spans="1:11">
      <c r="A443" s="1">
        <v>10565</v>
      </c>
      <c r="B443" s="4">
        <v>38850</v>
      </c>
      <c r="C443" s="2">
        <v>527</v>
      </c>
      <c r="D443" s="1">
        <v>16693</v>
      </c>
      <c r="E443" s="1">
        <v>1</v>
      </c>
      <c r="F443" s="1">
        <v>65</v>
      </c>
      <c r="K443" s="4"/>
    </row>
    <row r="444" spans="1:11">
      <c r="A444" s="1">
        <v>10575</v>
      </c>
      <c r="B444" s="4">
        <v>38850</v>
      </c>
      <c r="C444" s="2">
        <v>805</v>
      </c>
      <c r="D444" s="1">
        <v>51159</v>
      </c>
      <c r="E444" s="1">
        <v>1</v>
      </c>
      <c r="F444" s="1">
        <v>330</v>
      </c>
      <c r="K444" s="4"/>
    </row>
    <row r="445" spans="1:11">
      <c r="A445" s="1">
        <v>10575</v>
      </c>
      <c r="B445" s="4">
        <v>38850</v>
      </c>
      <c r="C445" s="2">
        <v>805</v>
      </c>
      <c r="D445" s="1">
        <v>51160</v>
      </c>
      <c r="E445" s="1">
        <v>1</v>
      </c>
      <c r="F445" s="1">
        <v>330</v>
      </c>
      <c r="K445" s="4"/>
    </row>
    <row r="446" spans="1:11">
      <c r="A446" s="1">
        <v>10575</v>
      </c>
      <c r="B446" s="4">
        <v>38850</v>
      </c>
      <c r="C446" s="2">
        <v>805</v>
      </c>
      <c r="D446" s="1">
        <v>51157</v>
      </c>
      <c r="E446" s="1">
        <v>1</v>
      </c>
      <c r="F446" s="1">
        <v>545</v>
      </c>
      <c r="K446" s="4"/>
    </row>
    <row r="447" spans="1:11">
      <c r="A447" s="1">
        <v>10615</v>
      </c>
      <c r="B447" s="4">
        <v>38851</v>
      </c>
      <c r="C447" s="2">
        <v>1679</v>
      </c>
      <c r="D447" s="1">
        <v>70800</v>
      </c>
      <c r="E447" s="1">
        <v>1</v>
      </c>
      <c r="F447" s="1">
        <v>99</v>
      </c>
      <c r="K447" s="4"/>
    </row>
    <row r="448" spans="1:11">
      <c r="A448" s="1">
        <v>10657</v>
      </c>
      <c r="B448" s="4">
        <v>38851</v>
      </c>
      <c r="C448" s="2">
        <v>3127</v>
      </c>
      <c r="D448" s="1">
        <v>71895</v>
      </c>
      <c r="E448" s="1">
        <v>1</v>
      </c>
      <c r="F448" s="1">
        <v>1499</v>
      </c>
      <c r="K448" s="4"/>
    </row>
    <row r="449" spans="1:11">
      <c r="A449" s="1">
        <v>10660</v>
      </c>
      <c r="B449" s="4">
        <v>38851</v>
      </c>
      <c r="C449" s="2">
        <v>332</v>
      </c>
      <c r="D449" s="1">
        <v>26465</v>
      </c>
      <c r="E449" s="1">
        <v>1</v>
      </c>
      <c r="F449" s="1">
        <v>800</v>
      </c>
      <c r="K449" s="4"/>
    </row>
    <row r="450" spans="1:11">
      <c r="A450" s="1">
        <v>10660</v>
      </c>
      <c r="B450" s="4">
        <v>38851</v>
      </c>
      <c r="C450" s="2">
        <v>332</v>
      </c>
      <c r="D450" s="1">
        <v>26465</v>
      </c>
      <c r="E450" s="1">
        <v>1</v>
      </c>
      <c r="F450" s="1">
        <v>450</v>
      </c>
      <c r="K450" s="4"/>
    </row>
    <row r="451" spans="1:11">
      <c r="A451" s="1">
        <v>10667</v>
      </c>
      <c r="B451" s="4">
        <v>38851</v>
      </c>
      <c r="C451" s="2">
        <v>3794</v>
      </c>
      <c r="D451" s="1">
        <v>69512</v>
      </c>
      <c r="E451" s="1">
        <v>1</v>
      </c>
      <c r="F451" s="1">
        <v>289</v>
      </c>
      <c r="K451" s="4"/>
    </row>
    <row r="452" spans="1:11">
      <c r="A452" s="1">
        <v>10794</v>
      </c>
      <c r="B452" s="4">
        <v>38853</v>
      </c>
      <c r="C452" s="2">
        <v>1944</v>
      </c>
      <c r="D452" s="1">
        <v>71825</v>
      </c>
      <c r="E452" s="1">
        <v>1</v>
      </c>
      <c r="F452" s="1">
        <v>1599</v>
      </c>
      <c r="K452" s="4"/>
    </row>
    <row r="453" spans="1:11">
      <c r="A453" s="1">
        <v>10832</v>
      </c>
      <c r="B453" s="4">
        <v>38853</v>
      </c>
      <c r="C453" s="2">
        <v>915</v>
      </c>
      <c r="D453" s="1">
        <v>69726</v>
      </c>
      <c r="E453" s="1">
        <v>3</v>
      </c>
      <c r="F453" s="1">
        <v>96</v>
      </c>
      <c r="K453" s="4"/>
    </row>
    <row r="454" spans="1:11">
      <c r="A454" s="1">
        <v>10892</v>
      </c>
      <c r="B454" s="4">
        <v>38854</v>
      </c>
      <c r="C454" s="2">
        <v>977</v>
      </c>
      <c r="D454" s="1">
        <v>51602</v>
      </c>
      <c r="E454" s="1">
        <v>1</v>
      </c>
      <c r="F454" s="1">
        <v>58</v>
      </c>
      <c r="K454" s="4"/>
    </row>
    <row r="455" spans="1:11">
      <c r="A455" s="1">
        <v>10901</v>
      </c>
      <c r="B455" s="4">
        <v>38855</v>
      </c>
      <c r="C455" s="2">
        <v>1479</v>
      </c>
      <c r="D455" s="1">
        <v>71500</v>
      </c>
      <c r="E455" s="1">
        <v>1</v>
      </c>
      <c r="F455" s="1">
        <v>369</v>
      </c>
      <c r="K455" s="4"/>
    </row>
    <row r="456" spans="1:11">
      <c r="A456" s="1">
        <v>10901</v>
      </c>
      <c r="B456" s="4">
        <v>38855</v>
      </c>
      <c r="C456" s="2">
        <v>1479</v>
      </c>
      <c r="D456" s="1">
        <v>64687</v>
      </c>
      <c r="E456" s="1">
        <v>1</v>
      </c>
      <c r="F456" s="1">
        <v>499</v>
      </c>
      <c r="K456" s="4"/>
    </row>
    <row r="457" spans="1:11">
      <c r="A457" s="1">
        <v>10901</v>
      </c>
      <c r="B457" s="4">
        <v>38855</v>
      </c>
      <c r="C457" s="2">
        <v>1479</v>
      </c>
      <c r="D457" s="1">
        <v>53150</v>
      </c>
      <c r="E457" s="1">
        <v>1</v>
      </c>
      <c r="F457" s="1">
        <v>499</v>
      </c>
      <c r="K457" s="4"/>
    </row>
    <row r="458" spans="1:11">
      <c r="A458" s="1">
        <v>10931</v>
      </c>
      <c r="B458" s="4">
        <v>38855</v>
      </c>
      <c r="C458" s="2">
        <v>2800</v>
      </c>
      <c r="D458" s="1">
        <v>16779</v>
      </c>
      <c r="E458" s="1">
        <v>1</v>
      </c>
      <c r="F458" s="1">
        <v>85</v>
      </c>
      <c r="K458" s="4"/>
    </row>
    <row r="459" spans="1:11">
      <c r="A459" s="1">
        <v>10931</v>
      </c>
      <c r="B459" s="4">
        <v>38855</v>
      </c>
      <c r="C459" s="2">
        <v>2800</v>
      </c>
      <c r="D459" s="1">
        <v>71312</v>
      </c>
      <c r="E459" s="1">
        <v>1</v>
      </c>
      <c r="F459" s="1">
        <v>59</v>
      </c>
      <c r="K459" s="4"/>
    </row>
    <row r="460" spans="1:11">
      <c r="A460" s="1">
        <v>10931</v>
      </c>
      <c r="B460" s="4">
        <v>38855</v>
      </c>
      <c r="C460" s="2">
        <v>2800</v>
      </c>
      <c r="D460" s="1">
        <v>71312</v>
      </c>
      <c r="E460" s="1">
        <v>1</v>
      </c>
      <c r="F460" s="1">
        <v>59</v>
      </c>
      <c r="K460" s="4"/>
    </row>
    <row r="461" spans="1:11">
      <c r="A461" s="1">
        <v>10940</v>
      </c>
      <c r="B461" s="4">
        <v>38855</v>
      </c>
      <c r="C461" s="2">
        <v>3437</v>
      </c>
      <c r="D461" s="1">
        <v>66569</v>
      </c>
      <c r="E461" s="1">
        <v>1</v>
      </c>
      <c r="F461" s="1">
        <v>400</v>
      </c>
      <c r="K461" s="4"/>
    </row>
    <row r="462" spans="1:11">
      <c r="A462" s="1">
        <v>10940</v>
      </c>
      <c r="B462" s="4">
        <v>38855</v>
      </c>
      <c r="C462" s="2">
        <v>3437</v>
      </c>
      <c r="D462" s="1">
        <v>63042</v>
      </c>
      <c r="E462" s="1">
        <v>1</v>
      </c>
      <c r="F462" s="1">
        <v>0</v>
      </c>
      <c r="K462" s="4"/>
    </row>
    <row r="463" spans="1:11">
      <c r="A463" s="1">
        <v>10940</v>
      </c>
      <c r="B463" s="4">
        <v>38855</v>
      </c>
      <c r="C463" s="2">
        <v>3437</v>
      </c>
      <c r="D463" s="1">
        <v>70413</v>
      </c>
      <c r="E463" s="1">
        <v>1</v>
      </c>
      <c r="F463" s="1">
        <v>0</v>
      </c>
      <c r="K463" s="4"/>
    </row>
    <row r="464" spans="1:11">
      <c r="A464" s="1">
        <v>10968</v>
      </c>
      <c r="B464" s="4">
        <v>38856</v>
      </c>
      <c r="C464" s="2">
        <v>1246</v>
      </c>
      <c r="D464" s="1">
        <v>63712</v>
      </c>
      <c r="E464" s="1">
        <v>1</v>
      </c>
      <c r="F464" s="1">
        <v>459</v>
      </c>
      <c r="K464" s="4"/>
    </row>
    <row r="465" spans="1:11">
      <c r="A465" s="1">
        <v>11013</v>
      </c>
      <c r="B465" s="4">
        <v>38856</v>
      </c>
      <c r="C465" s="2">
        <v>3610</v>
      </c>
      <c r="D465" s="1">
        <v>67512</v>
      </c>
      <c r="E465" s="1">
        <v>1</v>
      </c>
      <c r="F465" s="1">
        <v>189</v>
      </c>
      <c r="K465" s="4"/>
    </row>
    <row r="466" spans="1:11">
      <c r="A466" s="1">
        <v>11013</v>
      </c>
      <c r="B466" s="4">
        <v>38856</v>
      </c>
      <c r="C466" s="2">
        <v>3610</v>
      </c>
      <c r="D466" s="1">
        <v>69165</v>
      </c>
      <c r="E466" s="1">
        <v>1</v>
      </c>
      <c r="F466" s="1">
        <v>279</v>
      </c>
      <c r="K466" s="4"/>
    </row>
    <row r="467" spans="1:11">
      <c r="A467" s="1">
        <v>11016</v>
      </c>
      <c r="B467" s="4">
        <v>38856</v>
      </c>
      <c r="C467" s="2">
        <v>3827</v>
      </c>
      <c r="D467" s="1">
        <v>3009</v>
      </c>
      <c r="E467" s="1">
        <v>1</v>
      </c>
      <c r="F467" s="1">
        <v>99</v>
      </c>
      <c r="K467" s="4"/>
    </row>
    <row r="468" spans="1:11">
      <c r="A468" s="1">
        <v>11074</v>
      </c>
      <c r="B468" s="4">
        <v>38857</v>
      </c>
      <c r="C468" s="2">
        <v>2956</v>
      </c>
      <c r="D468" s="1">
        <v>63922</v>
      </c>
      <c r="E468" s="1">
        <v>1</v>
      </c>
      <c r="F468" s="1">
        <v>35</v>
      </c>
      <c r="K468" s="4"/>
    </row>
    <row r="469" spans="1:11">
      <c r="A469" s="1">
        <v>11074</v>
      </c>
      <c r="B469" s="4">
        <v>38857</v>
      </c>
      <c r="C469" s="2">
        <v>2956</v>
      </c>
      <c r="D469" s="1">
        <v>63924</v>
      </c>
      <c r="E469" s="1">
        <v>1</v>
      </c>
      <c r="F469" s="1">
        <v>55</v>
      </c>
      <c r="K469" s="4"/>
    </row>
    <row r="470" spans="1:11">
      <c r="A470" s="1">
        <v>11136</v>
      </c>
      <c r="B470" s="4">
        <v>38858</v>
      </c>
      <c r="C470" s="2">
        <v>1726</v>
      </c>
      <c r="D470" s="1">
        <v>68035</v>
      </c>
      <c r="E470" s="1">
        <v>1</v>
      </c>
      <c r="F470" s="1">
        <v>3446</v>
      </c>
      <c r="K470" s="4"/>
    </row>
    <row r="471" spans="1:11">
      <c r="A471" s="1">
        <v>11168</v>
      </c>
      <c r="B471" s="4">
        <v>38858</v>
      </c>
      <c r="C471" s="2">
        <v>3785</v>
      </c>
      <c r="D471" s="1">
        <v>39948</v>
      </c>
      <c r="E471" s="1">
        <v>1</v>
      </c>
      <c r="F471" s="1">
        <v>395</v>
      </c>
      <c r="K471" s="4"/>
    </row>
    <row r="472" spans="1:11">
      <c r="A472" s="1">
        <v>11230</v>
      </c>
      <c r="B472" s="4">
        <v>38859</v>
      </c>
      <c r="C472" s="2">
        <v>284</v>
      </c>
      <c r="D472" s="1">
        <v>55215</v>
      </c>
      <c r="E472" s="1">
        <v>1</v>
      </c>
      <c r="F472" s="1">
        <v>65</v>
      </c>
      <c r="K472" s="4"/>
    </row>
    <row r="473" spans="1:11">
      <c r="A473" s="1">
        <v>11251</v>
      </c>
      <c r="B473" s="4">
        <v>38859</v>
      </c>
      <c r="C473" s="2">
        <v>637</v>
      </c>
      <c r="D473" s="1">
        <v>51398</v>
      </c>
      <c r="E473" s="1">
        <v>1</v>
      </c>
      <c r="F473" s="1">
        <v>715</v>
      </c>
      <c r="K473" s="4"/>
    </row>
    <row r="474" spans="1:11">
      <c r="A474" s="1">
        <v>11267</v>
      </c>
      <c r="B474" s="4">
        <v>38860</v>
      </c>
      <c r="C474" s="2">
        <v>1500</v>
      </c>
      <c r="D474" s="1">
        <v>70970</v>
      </c>
      <c r="E474" s="1">
        <v>1</v>
      </c>
      <c r="F474" s="1">
        <v>499</v>
      </c>
      <c r="K474" s="4"/>
    </row>
    <row r="475" spans="1:11">
      <c r="A475" s="1">
        <v>11285</v>
      </c>
      <c r="B475" s="4">
        <v>38860</v>
      </c>
      <c r="C475" s="2">
        <v>2239</v>
      </c>
      <c r="D475" s="1">
        <v>67511</v>
      </c>
      <c r="E475" s="1">
        <v>1</v>
      </c>
      <c r="F475" s="1">
        <v>189</v>
      </c>
      <c r="K475" s="4"/>
    </row>
    <row r="476" spans="1:11">
      <c r="A476" s="1">
        <v>11285</v>
      </c>
      <c r="B476" s="4">
        <v>38860</v>
      </c>
      <c r="C476" s="2">
        <v>2239</v>
      </c>
      <c r="D476" s="1">
        <v>70984</v>
      </c>
      <c r="E476" s="1">
        <v>1</v>
      </c>
      <c r="F476" s="1">
        <v>499</v>
      </c>
      <c r="K476" s="4"/>
    </row>
    <row r="477" spans="1:11">
      <c r="A477" s="1">
        <v>11347</v>
      </c>
      <c r="B477" s="4">
        <v>38861</v>
      </c>
      <c r="C477" s="2">
        <v>1686</v>
      </c>
      <c r="D477" s="1">
        <v>69133</v>
      </c>
      <c r="E477" s="1">
        <v>1</v>
      </c>
      <c r="F477" s="1">
        <v>34000</v>
      </c>
      <c r="K477" s="4"/>
    </row>
    <row r="478" spans="1:11">
      <c r="A478" s="1">
        <v>11416</v>
      </c>
      <c r="B478" s="4">
        <v>38862</v>
      </c>
      <c r="C478" s="2">
        <v>1672</v>
      </c>
      <c r="D478" s="1">
        <v>62483</v>
      </c>
      <c r="E478" s="1">
        <v>1</v>
      </c>
      <c r="F478" s="1">
        <v>329</v>
      </c>
      <c r="K478" s="4"/>
    </row>
    <row r="479" spans="1:11">
      <c r="A479" s="1">
        <v>11416</v>
      </c>
      <c r="B479" s="4">
        <v>38862</v>
      </c>
      <c r="C479" s="2">
        <v>1672</v>
      </c>
      <c r="D479" s="1">
        <v>62483</v>
      </c>
      <c r="E479" s="1">
        <v>1</v>
      </c>
      <c r="F479" s="1">
        <v>349</v>
      </c>
      <c r="K479" s="4"/>
    </row>
    <row r="480" spans="1:11">
      <c r="A480" s="1">
        <v>11416</v>
      </c>
      <c r="B480" s="4">
        <v>38862</v>
      </c>
      <c r="C480" s="2">
        <v>1672</v>
      </c>
      <c r="D480" s="1">
        <v>65675</v>
      </c>
      <c r="E480" s="1">
        <v>2</v>
      </c>
      <c r="F480" s="1">
        <v>1106</v>
      </c>
      <c r="K480" s="4"/>
    </row>
    <row r="481" spans="1:11">
      <c r="A481" s="1">
        <v>11424</v>
      </c>
      <c r="B481" s="4">
        <v>38862</v>
      </c>
      <c r="C481" s="2">
        <v>2205</v>
      </c>
      <c r="D481" s="1">
        <v>70677</v>
      </c>
      <c r="E481" s="1">
        <v>1</v>
      </c>
      <c r="F481" s="1">
        <v>249</v>
      </c>
      <c r="K481" s="4"/>
    </row>
    <row r="482" spans="1:11">
      <c r="A482" s="1">
        <v>11424</v>
      </c>
      <c r="B482" s="4">
        <v>38862</v>
      </c>
      <c r="C482" s="2">
        <v>2205</v>
      </c>
      <c r="D482" s="1">
        <v>61989</v>
      </c>
      <c r="E482" s="1">
        <v>1</v>
      </c>
      <c r="F482" s="1">
        <v>579</v>
      </c>
      <c r="K482" s="4"/>
    </row>
    <row r="483" spans="1:11">
      <c r="A483" s="1">
        <v>11434</v>
      </c>
      <c r="B483" s="4">
        <v>38862</v>
      </c>
      <c r="C483" s="2">
        <v>2843</v>
      </c>
      <c r="D483" s="1">
        <v>58087</v>
      </c>
      <c r="E483" s="1">
        <v>2</v>
      </c>
      <c r="F483" s="1">
        <v>498</v>
      </c>
      <c r="K483" s="4"/>
    </row>
    <row r="484" spans="1:11">
      <c r="A484" s="1">
        <v>11442</v>
      </c>
      <c r="B484" s="4">
        <v>38862</v>
      </c>
      <c r="C484" s="2">
        <v>3429</v>
      </c>
      <c r="D484" s="1">
        <v>50544</v>
      </c>
      <c r="E484" s="1">
        <v>1</v>
      </c>
      <c r="F484" s="1">
        <v>399</v>
      </c>
      <c r="K484" s="4"/>
    </row>
    <row r="485" spans="1:11">
      <c r="A485" s="1">
        <v>11476</v>
      </c>
      <c r="B485" s="4">
        <v>38863</v>
      </c>
      <c r="C485" s="2">
        <v>1479</v>
      </c>
      <c r="D485" s="1">
        <v>70413</v>
      </c>
      <c r="E485" s="1">
        <v>1</v>
      </c>
      <c r="F485" s="1">
        <v>0</v>
      </c>
      <c r="K485" s="4"/>
    </row>
    <row r="486" spans="1:11">
      <c r="A486" s="1">
        <v>11509</v>
      </c>
      <c r="B486" s="4">
        <v>38863</v>
      </c>
      <c r="C486" s="2">
        <v>3567</v>
      </c>
      <c r="D486" s="1">
        <v>70411</v>
      </c>
      <c r="E486" s="1">
        <v>1</v>
      </c>
      <c r="F486" s="1">
        <v>1499</v>
      </c>
      <c r="K486" s="4"/>
    </row>
    <row r="487" spans="1:11">
      <c r="A487" s="1">
        <v>11509</v>
      </c>
      <c r="B487" s="4">
        <v>38863</v>
      </c>
      <c r="C487" s="2">
        <v>3567</v>
      </c>
      <c r="D487" s="1">
        <v>2781</v>
      </c>
      <c r="E487" s="1">
        <v>1</v>
      </c>
      <c r="F487" s="1">
        <v>50</v>
      </c>
      <c r="K487" s="4"/>
    </row>
    <row r="488" spans="1:11">
      <c r="A488" s="1">
        <v>11572</v>
      </c>
      <c r="B488" s="4">
        <v>38864</v>
      </c>
      <c r="C488" s="2">
        <v>2800</v>
      </c>
      <c r="D488" s="1">
        <v>62533</v>
      </c>
      <c r="E488" s="1">
        <v>1</v>
      </c>
      <c r="F488" s="1">
        <v>129</v>
      </c>
      <c r="K488" s="4"/>
    </row>
    <row r="489" spans="1:11">
      <c r="A489" s="1">
        <v>11604</v>
      </c>
      <c r="B489" s="4">
        <v>38864</v>
      </c>
      <c r="C489" s="2">
        <v>450</v>
      </c>
      <c r="D489" s="1">
        <v>64110</v>
      </c>
      <c r="E489" s="1">
        <v>1</v>
      </c>
      <c r="F489" s="1">
        <v>9999</v>
      </c>
      <c r="K489" s="4"/>
    </row>
    <row r="490" spans="1:11">
      <c r="A490" s="1">
        <v>11604</v>
      </c>
      <c r="B490" s="4">
        <v>38864</v>
      </c>
      <c r="C490" s="2">
        <v>450</v>
      </c>
      <c r="D490" s="1">
        <v>70984</v>
      </c>
      <c r="E490" s="1">
        <v>1</v>
      </c>
      <c r="F490" s="1">
        <v>499</v>
      </c>
      <c r="K490" s="4"/>
    </row>
    <row r="491" spans="1:11">
      <c r="A491" s="1">
        <v>11702</v>
      </c>
      <c r="B491" s="4">
        <v>38866</v>
      </c>
      <c r="C491" s="2">
        <v>1117</v>
      </c>
      <c r="D491" s="1">
        <v>70050</v>
      </c>
      <c r="E491" s="1">
        <v>1</v>
      </c>
      <c r="F491" s="1">
        <v>988</v>
      </c>
      <c r="K491" s="4"/>
    </row>
    <row r="492" spans="1:11">
      <c r="A492" s="1">
        <v>11702</v>
      </c>
      <c r="B492" s="4">
        <v>38866</v>
      </c>
      <c r="C492" s="2">
        <v>1117</v>
      </c>
      <c r="D492" s="1">
        <v>67186</v>
      </c>
      <c r="E492" s="1">
        <v>1</v>
      </c>
      <c r="F492" s="1">
        <v>249</v>
      </c>
      <c r="K492" s="4"/>
    </row>
    <row r="493" spans="1:11">
      <c r="A493" s="1">
        <v>11746</v>
      </c>
      <c r="B493" s="4">
        <v>38866</v>
      </c>
      <c r="C493" s="2">
        <v>4515</v>
      </c>
      <c r="D493" s="1">
        <v>70685</v>
      </c>
      <c r="E493" s="1">
        <v>1</v>
      </c>
      <c r="F493" s="1">
        <v>1495</v>
      </c>
      <c r="K493" s="4"/>
    </row>
    <row r="494" spans="1:11">
      <c r="A494" s="1">
        <v>11789</v>
      </c>
      <c r="B494" s="4">
        <v>38867</v>
      </c>
      <c r="C494" s="2">
        <v>2956</v>
      </c>
      <c r="D494" s="1">
        <v>61485</v>
      </c>
      <c r="E494" s="1">
        <v>1</v>
      </c>
      <c r="F494" s="1">
        <v>179</v>
      </c>
      <c r="K494" s="4"/>
    </row>
    <row r="495" spans="1:11">
      <c r="A495" s="1">
        <v>11840</v>
      </c>
      <c r="B495" s="4">
        <v>38868</v>
      </c>
      <c r="C495" s="2">
        <v>2122</v>
      </c>
      <c r="D495" s="1">
        <v>66568</v>
      </c>
      <c r="E495" s="1">
        <v>1</v>
      </c>
      <c r="F495" s="1">
        <v>400</v>
      </c>
      <c r="K495" s="4"/>
    </row>
    <row r="496" spans="1:11">
      <c r="A496" s="1">
        <v>11840</v>
      </c>
      <c r="B496" s="4">
        <v>38868</v>
      </c>
      <c r="C496" s="2">
        <v>2122</v>
      </c>
      <c r="D496" s="1">
        <v>63042</v>
      </c>
      <c r="E496" s="1">
        <v>1</v>
      </c>
      <c r="F496" s="1">
        <v>0</v>
      </c>
      <c r="K496" s="4"/>
    </row>
    <row r="497" spans="1:11">
      <c r="A497" s="1">
        <v>11868</v>
      </c>
      <c r="B497" s="4">
        <v>38868</v>
      </c>
      <c r="C497" s="2">
        <v>3785</v>
      </c>
      <c r="D497" s="1">
        <v>39948</v>
      </c>
      <c r="E497" s="1">
        <v>1</v>
      </c>
      <c r="F497" s="1">
        <v>395</v>
      </c>
      <c r="K497" s="4"/>
    </row>
    <row r="498" spans="1:11">
      <c r="A498" s="1">
        <v>11868</v>
      </c>
      <c r="B498" s="4">
        <v>38868</v>
      </c>
      <c r="C498" s="2">
        <v>3785</v>
      </c>
      <c r="D498" s="1">
        <v>39949</v>
      </c>
      <c r="E498" s="1">
        <v>1</v>
      </c>
      <c r="F498" s="1">
        <v>630</v>
      </c>
      <c r="K498" s="4"/>
    </row>
    <row r="499" spans="1:11">
      <c r="A499" s="1">
        <v>11889</v>
      </c>
      <c r="B499" s="4">
        <v>38868</v>
      </c>
      <c r="C499" s="2">
        <v>539</v>
      </c>
      <c r="D499" s="1">
        <v>40236</v>
      </c>
      <c r="E499" s="1">
        <v>1</v>
      </c>
      <c r="F499" s="1">
        <v>581</v>
      </c>
      <c r="K499" s="4"/>
    </row>
    <row r="500" spans="1:11">
      <c r="A500" s="1">
        <v>11913</v>
      </c>
      <c r="B500" s="4">
        <v>38869</v>
      </c>
      <c r="C500" s="2">
        <v>1672</v>
      </c>
      <c r="D500" s="1">
        <v>40069</v>
      </c>
      <c r="E500" s="1">
        <v>1</v>
      </c>
      <c r="F500" s="1">
        <v>149</v>
      </c>
      <c r="K500" s="4"/>
    </row>
    <row r="501" spans="1:11">
      <c r="A501" s="1">
        <v>11915</v>
      </c>
      <c r="B501" s="4">
        <v>38869</v>
      </c>
      <c r="C501" s="2">
        <v>1686</v>
      </c>
      <c r="D501" s="1">
        <v>51397</v>
      </c>
      <c r="E501" s="1">
        <v>1</v>
      </c>
      <c r="F501" s="1">
        <v>620</v>
      </c>
      <c r="K501" s="4"/>
    </row>
    <row r="502" spans="1:11">
      <c r="A502" s="1">
        <v>11957</v>
      </c>
      <c r="B502" s="4">
        <v>38869</v>
      </c>
      <c r="C502" s="2">
        <v>915</v>
      </c>
      <c r="D502" s="1">
        <v>40234</v>
      </c>
      <c r="E502" s="1">
        <v>1</v>
      </c>
      <c r="F502" s="1">
        <v>1056</v>
      </c>
      <c r="K502" s="4"/>
    </row>
    <row r="503" spans="1:11">
      <c r="A503" s="1">
        <v>11967</v>
      </c>
      <c r="B503" s="4">
        <v>38870</v>
      </c>
      <c r="C503" s="2">
        <v>1246</v>
      </c>
      <c r="D503" s="1">
        <v>62127</v>
      </c>
      <c r="E503" s="1">
        <v>2</v>
      </c>
      <c r="F503" s="1">
        <v>998</v>
      </c>
      <c r="K503" s="4"/>
    </row>
    <row r="504" spans="1:11">
      <c r="A504" s="1">
        <v>12063</v>
      </c>
      <c r="B504" s="4">
        <v>38871</v>
      </c>
      <c r="C504" s="2">
        <v>3233</v>
      </c>
      <c r="D504" s="1">
        <v>67754</v>
      </c>
      <c r="E504" s="1">
        <v>1</v>
      </c>
      <c r="F504" s="1">
        <v>6998</v>
      </c>
      <c r="K504" s="4"/>
    </row>
    <row r="505" spans="1:11">
      <c r="A505" s="1">
        <v>12127</v>
      </c>
      <c r="B505" s="4">
        <v>38872</v>
      </c>
      <c r="C505" s="2">
        <v>198</v>
      </c>
      <c r="D505" s="1">
        <v>71312</v>
      </c>
      <c r="E505" s="1">
        <v>1</v>
      </c>
      <c r="F505" s="1">
        <v>59</v>
      </c>
      <c r="K505" s="4"/>
    </row>
    <row r="506" spans="1:11">
      <c r="A506" s="1">
        <v>12127</v>
      </c>
      <c r="B506" s="4">
        <v>38872</v>
      </c>
      <c r="C506" s="2">
        <v>198</v>
      </c>
      <c r="D506" s="1">
        <v>68837</v>
      </c>
      <c r="E506" s="1">
        <v>1</v>
      </c>
      <c r="F506" s="1">
        <v>499</v>
      </c>
      <c r="K506" s="4"/>
    </row>
    <row r="507" spans="1:11">
      <c r="A507" s="1">
        <v>12137</v>
      </c>
      <c r="B507" s="4">
        <v>38872</v>
      </c>
      <c r="C507" s="2">
        <v>2814</v>
      </c>
      <c r="D507" s="1">
        <v>72315</v>
      </c>
      <c r="E507" s="1">
        <v>1</v>
      </c>
      <c r="F507" s="1">
        <v>1499</v>
      </c>
      <c r="K507" s="4"/>
    </row>
    <row r="508" spans="1:11">
      <c r="A508" s="1">
        <v>12137</v>
      </c>
      <c r="B508" s="4">
        <v>38872</v>
      </c>
      <c r="C508" s="2">
        <v>2814</v>
      </c>
      <c r="D508" s="1">
        <v>2814</v>
      </c>
      <c r="E508" s="1">
        <v>1</v>
      </c>
      <c r="F508" s="1">
        <v>95</v>
      </c>
      <c r="K508" s="4"/>
    </row>
    <row r="509" spans="1:11">
      <c r="A509" s="1">
        <v>12137</v>
      </c>
      <c r="B509" s="4">
        <v>38872</v>
      </c>
      <c r="C509" s="2">
        <v>2814</v>
      </c>
      <c r="D509" s="1">
        <v>2814</v>
      </c>
      <c r="E509" s="1">
        <v>1</v>
      </c>
      <c r="F509" s="1">
        <v>95</v>
      </c>
      <c r="K509" s="4"/>
    </row>
    <row r="510" spans="1:11">
      <c r="A510" s="1">
        <v>12141</v>
      </c>
      <c r="B510" s="4">
        <v>38872</v>
      </c>
      <c r="C510" s="2">
        <v>2995</v>
      </c>
      <c r="D510" s="1">
        <v>64598</v>
      </c>
      <c r="E510" s="1">
        <v>1</v>
      </c>
      <c r="F510" s="1">
        <v>2510</v>
      </c>
      <c r="K510" s="4"/>
    </row>
    <row r="511" spans="1:11">
      <c r="A511" s="1">
        <v>12148</v>
      </c>
      <c r="B511" s="4">
        <v>38872</v>
      </c>
      <c r="C511" s="2">
        <v>332</v>
      </c>
      <c r="D511" s="1">
        <v>70413</v>
      </c>
      <c r="E511" s="1">
        <v>1</v>
      </c>
      <c r="F511" s="1">
        <v>0</v>
      </c>
      <c r="K511" s="4"/>
    </row>
    <row r="512" spans="1:11">
      <c r="A512" s="1">
        <v>12148</v>
      </c>
      <c r="B512" s="4">
        <v>38872</v>
      </c>
      <c r="C512" s="2">
        <v>332</v>
      </c>
      <c r="D512" s="1">
        <v>70413</v>
      </c>
      <c r="E512" s="1">
        <v>1</v>
      </c>
      <c r="F512" s="1">
        <v>0</v>
      </c>
      <c r="K512" s="4"/>
    </row>
    <row r="513" spans="1:11">
      <c r="A513" s="1">
        <v>12151</v>
      </c>
      <c r="B513" s="4">
        <v>38872</v>
      </c>
      <c r="C513" s="2">
        <v>3429</v>
      </c>
      <c r="D513" s="1">
        <v>55219</v>
      </c>
      <c r="E513" s="1">
        <v>1</v>
      </c>
      <c r="F513" s="1">
        <v>130</v>
      </c>
      <c r="K513" s="4"/>
    </row>
    <row r="514" spans="1:11">
      <c r="A514" s="1">
        <v>12151</v>
      </c>
      <c r="B514" s="4">
        <v>38872</v>
      </c>
      <c r="C514" s="2">
        <v>3429</v>
      </c>
      <c r="D514" s="1">
        <v>55217</v>
      </c>
      <c r="E514" s="1">
        <v>1</v>
      </c>
      <c r="F514" s="1">
        <v>90</v>
      </c>
      <c r="K514" s="4"/>
    </row>
    <row r="515" spans="1:11">
      <c r="A515" s="1">
        <v>12151</v>
      </c>
      <c r="B515" s="4">
        <v>38872</v>
      </c>
      <c r="C515" s="2">
        <v>3429</v>
      </c>
      <c r="D515" s="1">
        <v>55215</v>
      </c>
      <c r="E515" s="1">
        <v>1</v>
      </c>
      <c r="F515" s="1">
        <v>65</v>
      </c>
      <c r="K515" s="4"/>
    </row>
    <row r="516" spans="1:11">
      <c r="A516" s="1">
        <v>12223</v>
      </c>
      <c r="B516" s="4">
        <v>38873</v>
      </c>
      <c r="C516" s="2">
        <v>2956</v>
      </c>
      <c r="D516" s="1">
        <v>16784</v>
      </c>
      <c r="E516" s="1">
        <v>1</v>
      </c>
      <c r="F516" s="1">
        <v>340</v>
      </c>
      <c r="K516" s="4"/>
    </row>
    <row r="517" spans="1:11">
      <c r="A517" s="1">
        <v>12301</v>
      </c>
      <c r="B517" s="4">
        <v>38874</v>
      </c>
      <c r="C517" s="2">
        <v>2800</v>
      </c>
      <c r="D517" s="1">
        <v>40234</v>
      </c>
      <c r="E517" s="1">
        <v>1</v>
      </c>
      <c r="F517" s="1">
        <v>1056</v>
      </c>
      <c r="K517" s="4"/>
    </row>
    <row r="518" spans="1:11">
      <c r="A518" s="1">
        <v>12332</v>
      </c>
      <c r="B518" s="4">
        <v>38874</v>
      </c>
      <c r="C518" s="2">
        <v>637</v>
      </c>
      <c r="D518" s="1">
        <v>40237</v>
      </c>
      <c r="E518" s="1">
        <v>1</v>
      </c>
      <c r="F518" s="1">
        <v>681</v>
      </c>
      <c r="K518" s="4"/>
    </row>
    <row r="519" spans="1:11">
      <c r="A519" s="1">
        <v>12332</v>
      </c>
      <c r="B519" s="4">
        <v>38874</v>
      </c>
      <c r="C519" s="2">
        <v>637</v>
      </c>
      <c r="D519" s="1">
        <v>51399</v>
      </c>
      <c r="E519" s="1">
        <v>1</v>
      </c>
      <c r="F519" s="1">
        <v>765</v>
      </c>
      <c r="K519" s="4"/>
    </row>
    <row r="520" spans="1:11">
      <c r="A520" s="1">
        <v>12433</v>
      </c>
      <c r="B520" s="4">
        <v>38876</v>
      </c>
      <c r="C520" s="2">
        <v>1677</v>
      </c>
      <c r="D520" s="1">
        <v>64331</v>
      </c>
      <c r="E520" s="1">
        <v>1</v>
      </c>
      <c r="F520" s="1">
        <v>220</v>
      </c>
      <c r="K520" s="4"/>
    </row>
    <row r="521" spans="1:11">
      <c r="A521" s="1">
        <v>12501</v>
      </c>
      <c r="B521" s="4">
        <v>38877</v>
      </c>
      <c r="C521" s="2">
        <v>1672</v>
      </c>
      <c r="D521" s="1">
        <v>46336</v>
      </c>
      <c r="E521" s="1">
        <v>1</v>
      </c>
      <c r="F521" s="1">
        <v>230</v>
      </c>
      <c r="K521" s="4"/>
    </row>
    <row r="522" spans="1:11">
      <c r="A522" s="1">
        <v>12517</v>
      </c>
      <c r="B522" s="4">
        <v>38877</v>
      </c>
      <c r="C522" s="2">
        <v>332</v>
      </c>
      <c r="D522" s="1">
        <v>71118</v>
      </c>
      <c r="E522" s="1">
        <v>1</v>
      </c>
      <c r="F522" s="1">
        <v>32445</v>
      </c>
      <c r="K522" s="4"/>
    </row>
    <row r="523" spans="1:11">
      <c r="A523" s="1">
        <v>12521</v>
      </c>
      <c r="B523" s="4">
        <v>38877</v>
      </c>
      <c r="C523" s="2">
        <v>3596</v>
      </c>
      <c r="D523" s="1">
        <v>69726</v>
      </c>
      <c r="E523" s="1">
        <v>2</v>
      </c>
      <c r="F523" s="1">
        <v>64</v>
      </c>
      <c r="K523" s="4"/>
    </row>
    <row r="524" spans="1:11">
      <c r="A524" s="1">
        <v>12666</v>
      </c>
      <c r="B524" s="4">
        <v>38879</v>
      </c>
      <c r="C524" s="2">
        <v>2307</v>
      </c>
      <c r="D524" s="1">
        <v>67365</v>
      </c>
      <c r="E524" s="1">
        <v>1</v>
      </c>
      <c r="F524" s="1">
        <v>330</v>
      </c>
      <c r="K524" s="4"/>
    </row>
    <row r="525" spans="1:11">
      <c r="A525" s="1">
        <v>12666</v>
      </c>
      <c r="B525" s="4">
        <v>38879</v>
      </c>
      <c r="C525" s="2">
        <v>2307</v>
      </c>
      <c r="D525" s="1">
        <v>67364</v>
      </c>
      <c r="E525" s="1">
        <v>1</v>
      </c>
      <c r="F525" s="1">
        <v>330</v>
      </c>
      <c r="K525" s="4"/>
    </row>
    <row r="526" spans="1:11">
      <c r="A526" s="1">
        <v>12666</v>
      </c>
      <c r="B526" s="4">
        <v>38879</v>
      </c>
      <c r="C526" s="2">
        <v>2307</v>
      </c>
      <c r="D526" s="1">
        <v>67366</v>
      </c>
      <c r="E526" s="1">
        <v>1</v>
      </c>
      <c r="F526" s="1">
        <v>330</v>
      </c>
      <c r="K526" s="4"/>
    </row>
    <row r="527" spans="1:11">
      <c r="A527" s="1">
        <v>12666</v>
      </c>
      <c r="B527" s="4">
        <v>38879</v>
      </c>
      <c r="C527" s="2">
        <v>2307</v>
      </c>
      <c r="D527" s="1">
        <v>67368</v>
      </c>
      <c r="E527" s="1">
        <v>1</v>
      </c>
      <c r="F527" s="1">
        <v>330</v>
      </c>
      <c r="K527" s="4"/>
    </row>
    <row r="528" spans="1:11">
      <c r="A528" s="1">
        <v>12680</v>
      </c>
      <c r="B528" s="4">
        <v>38879</v>
      </c>
      <c r="C528" s="2">
        <v>284</v>
      </c>
      <c r="D528" s="1">
        <v>2814</v>
      </c>
      <c r="E528" s="1">
        <v>1</v>
      </c>
      <c r="F528" s="1">
        <v>95</v>
      </c>
      <c r="K528" s="4"/>
    </row>
    <row r="529" spans="1:11">
      <c r="A529" s="1">
        <v>12680</v>
      </c>
      <c r="B529" s="4">
        <v>38879</v>
      </c>
      <c r="C529" s="2">
        <v>284</v>
      </c>
      <c r="D529" s="1">
        <v>2814</v>
      </c>
      <c r="E529" s="1">
        <v>1</v>
      </c>
      <c r="F529" s="1">
        <v>95</v>
      </c>
      <c r="K529" s="4"/>
    </row>
    <row r="530" spans="1:11">
      <c r="A530" s="1">
        <v>12680</v>
      </c>
      <c r="B530" s="4">
        <v>38879</v>
      </c>
      <c r="C530" s="2">
        <v>284</v>
      </c>
      <c r="D530" s="1">
        <v>17560</v>
      </c>
      <c r="E530" s="1">
        <v>1</v>
      </c>
      <c r="F530" s="1">
        <v>620</v>
      </c>
      <c r="K530" s="4"/>
    </row>
    <row r="531" spans="1:11">
      <c r="A531" s="1">
        <v>12680</v>
      </c>
      <c r="B531" s="4">
        <v>38879</v>
      </c>
      <c r="C531" s="2">
        <v>284</v>
      </c>
      <c r="D531" s="1">
        <v>17559</v>
      </c>
      <c r="E531" s="1">
        <v>1</v>
      </c>
      <c r="F531" s="1">
        <v>705</v>
      </c>
      <c r="K531" s="4"/>
    </row>
    <row r="532" spans="1:11">
      <c r="A532" s="1">
        <v>12681</v>
      </c>
      <c r="B532" s="4">
        <v>38879</v>
      </c>
      <c r="C532" s="2">
        <v>2989</v>
      </c>
      <c r="D532" s="1">
        <v>16778</v>
      </c>
      <c r="E532" s="1">
        <v>1</v>
      </c>
      <c r="F532" s="1">
        <v>60</v>
      </c>
      <c r="K532" s="4"/>
    </row>
    <row r="533" spans="1:11">
      <c r="A533" s="1">
        <v>12681</v>
      </c>
      <c r="B533" s="4">
        <v>38879</v>
      </c>
      <c r="C533" s="2">
        <v>2989</v>
      </c>
      <c r="D533" s="1">
        <v>16785</v>
      </c>
      <c r="E533" s="1">
        <v>1</v>
      </c>
      <c r="F533" s="1">
        <v>700</v>
      </c>
      <c r="K533" s="4"/>
    </row>
    <row r="534" spans="1:11">
      <c r="A534" s="1">
        <v>12729</v>
      </c>
      <c r="B534" s="4">
        <v>38880</v>
      </c>
      <c r="C534" s="2">
        <v>1246</v>
      </c>
      <c r="D534" s="1">
        <v>55539</v>
      </c>
      <c r="E534" s="1">
        <v>1</v>
      </c>
      <c r="F534" s="1">
        <v>199</v>
      </c>
      <c r="K534" s="4"/>
    </row>
    <row r="535" spans="1:11">
      <c r="A535" s="1">
        <v>12729</v>
      </c>
      <c r="B535" s="4">
        <v>38880</v>
      </c>
      <c r="C535" s="2">
        <v>1246</v>
      </c>
      <c r="D535" s="1">
        <v>65675</v>
      </c>
      <c r="E535" s="1">
        <v>1</v>
      </c>
      <c r="F535" s="1">
        <v>552</v>
      </c>
      <c r="K535" s="4"/>
    </row>
    <row r="536" spans="1:11">
      <c r="A536" s="1">
        <v>12729</v>
      </c>
      <c r="B536" s="4">
        <v>38880</v>
      </c>
      <c r="C536" s="2">
        <v>1246</v>
      </c>
      <c r="D536" s="1">
        <v>65674</v>
      </c>
      <c r="E536" s="1">
        <v>1</v>
      </c>
      <c r="F536" s="1">
        <v>479</v>
      </c>
      <c r="K536" s="4"/>
    </row>
    <row r="537" spans="1:11">
      <c r="A537" s="1">
        <v>12729</v>
      </c>
      <c r="B537" s="4">
        <v>38880</v>
      </c>
      <c r="C537" s="2">
        <v>1246</v>
      </c>
      <c r="D537" s="1">
        <v>65674</v>
      </c>
      <c r="E537" s="1">
        <v>1</v>
      </c>
      <c r="F537" s="1">
        <v>480</v>
      </c>
      <c r="K537" s="4"/>
    </row>
    <row r="538" spans="1:11">
      <c r="A538" s="1">
        <v>12729</v>
      </c>
      <c r="B538" s="4">
        <v>38880</v>
      </c>
      <c r="C538" s="2">
        <v>1246</v>
      </c>
      <c r="D538" s="1">
        <v>65675</v>
      </c>
      <c r="E538" s="1">
        <v>1</v>
      </c>
      <c r="F538" s="1">
        <v>552</v>
      </c>
      <c r="K538" s="4"/>
    </row>
    <row r="539" spans="1:11">
      <c r="A539" s="1">
        <v>12729</v>
      </c>
      <c r="B539" s="4">
        <v>38880</v>
      </c>
      <c r="C539" s="2">
        <v>1246</v>
      </c>
      <c r="D539" s="1">
        <v>65674</v>
      </c>
      <c r="E539" s="1">
        <v>1</v>
      </c>
      <c r="F539" s="1">
        <v>479</v>
      </c>
      <c r="K539" s="4"/>
    </row>
    <row r="540" spans="1:11">
      <c r="A540" s="1">
        <v>12763</v>
      </c>
      <c r="B540" s="4">
        <v>38880</v>
      </c>
      <c r="C540" s="2">
        <v>3127</v>
      </c>
      <c r="D540" s="1">
        <v>61409</v>
      </c>
      <c r="E540" s="1">
        <v>1</v>
      </c>
      <c r="F540" s="1">
        <v>1380</v>
      </c>
      <c r="K540" s="4"/>
    </row>
    <row r="541" spans="1:11">
      <c r="A541" s="1">
        <v>12792</v>
      </c>
      <c r="B541" s="4">
        <v>38880</v>
      </c>
      <c r="C541" s="2">
        <v>977</v>
      </c>
      <c r="D541" s="1">
        <v>2816</v>
      </c>
      <c r="E541" s="1">
        <v>2</v>
      </c>
      <c r="F541" s="1">
        <v>186</v>
      </c>
      <c r="K541" s="4"/>
    </row>
    <row r="542" spans="1:11">
      <c r="A542" s="1">
        <v>12792</v>
      </c>
      <c r="B542" s="4">
        <v>38880</v>
      </c>
      <c r="C542" s="2">
        <v>977</v>
      </c>
      <c r="D542" s="1">
        <v>40233</v>
      </c>
      <c r="E542" s="1">
        <v>1</v>
      </c>
      <c r="F542" s="1">
        <v>634</v>
      </c>
      <c r="K542" s="4"/>
    </row>
    <row r="543" spans="1:11">
      <c r="A543" s="1">
        <v>12792</v>
      </c>
      <c r="B543" s="4">
        <v>38880</v>
      </c>
      <c r="C543" s="2">
        <v>977</v>
      </c>
      <c r="D543" s="1">
        <v>40233</v>
      </c>
      <c r="E543" s="1">
        <v>1</v>
      </c>
      <c r="F543" s="1">
        <v>634</v>
      </c>
      <c r="K543" s="4"/>
    </row>
    <row r="544" spans="1:11">
      <c r="A544" s="1">
        <v>12792</v>
      </c>
      <c r="B544" s="4">
        <v>38880</v>
      </c>
      <c r="C544" s="2">
        <v>977</v>
      </c>
      <c r="D544" s="1">
        <v>40234</v>
      </c>
      <c r="E544" s="1">
        <v>1</v>
      </c>
      <c r="F544" s="1">
        <v>1056</v>
      </c>
      <c r="K544" s="4"/>
    </row>
    <row r="545" spans="1:11">
      <c r="A545" s="1">
        <v>12797</v>
      </c>
      <c r="B545" s="4">
        <v>38881</v>
      </c>
      <c r="C545" s="2">
        <v>1246</v>
      </c>
      <c r="D545" s="1">
        <v>17475</v>
      </c>
      <c r="E545" s="1">
        <v>1</v>
      </c>
      <c r="F545" s="1">
        <v>1055</v>
      </c>
      <c r="K545" s="4"/>
    </row>
    <row r="546" spans="1:11">
      <c r="A546" s="1">
        <v>12797</v>
      </c>
      <c r="B546" s="4">
        <v>38881</v>
      </c>
      <c r="C546" s="2">
        <v>1246</v>
      </c>
      <c r="D546" s="1">
        <v>16960</v>
      </c>
      <c r="E546" s="1">
        <v>1</v>
      </c>
      <c r="F546" s="1">
        <v>950</v>
      </c>
      <c r="K546" s="4"/>
    </row>
    <row r="547" spans="1:11">
      <c r="A547" s="1">
        <v>12870</v>
      </c>
      <c r="B547" s="4">
        <v>38882</v>
      </c>
      <c r="C547" s="2">
        <v>1479</v>
      </c>
      <c r="D547" s="1">
        <v>61485</v>
      </c>
      <c r="E547" s="1">
        <v>1</v>
      </c>
      <c r="F547" s="1">
        <v>179</v>
      </c>
      <c r="K547" s="4"/>
    </row>
    <row r="548" spans="1:11">
      <c r="A548" s="1">
        <v>12912</v>
      </c>
      <c r="B548" s="4">
        <v>38882</v>
      </c>
      <c r="C548" s="2">
        <v>449</v>
      </c>
      <c r="D548" s="1">
        <v>70521</v>
      </c>
      <c r="E548" s="1">
        <v>1</v>
      </c>
      <c r="F548" s="1">
        <v>299</v>
      </c>
      <c r="K548" s="4"/>
    </row>
    <row r="549" spans="1:11">
      <c r="A549" s="1">
        <v>12922</v>
      </c>
      <c r="B549" s="4">
        <v>38882</v>
      </c>
      <c r="C549" s="2">
        <v>637</v>
      </c>
      <c r="D549" s="1">
        <v>66205</v>
      </c>
      <c r="E549" s="1">
        <v>2</v>
      </c>
      <c r="F549" s="1">
        <v>230</v>
      </c>
      <c r="K549" s="4"/>
    </row>
    <row r="550" spans="1:11">
      <c r="A550" s="1">
        <v>12922</v>
      </c>
      <c r="B550" s="4">
        <v>38882</v>
      </c>
      <c r="C550" s="2">
        <v>637</v>
      </c>
      <c r="D550" s="1">
        <v>66205</v>
      </c>
      <c r="E550" s="1">
        <v>2</v>
      </c>
      <c r="F550" s="1">
        <v>230</v>
      </c>
      <c r="K550" s="4"/>
    </row>
    <row r="551" spans="1:11">
      <c r="A551" s="1">
        <v>12961</v>
      </c>
      <c r="B551" s="4">
        <v>38883</v>
      </c>
      <c r="C551" s="2">
        <v>2704</v>
      </c>
      <c r="D551" s="1">
        <v>67653</v>
      </c>
      <c r="E551" s="1">
        <v>1</v>
      </c>
      <c r="F551" s="1">
        <v>1290</v>
      </c>
      <c r="K551" s="4"/>
    </row>
    <row r="552" spans="1:11">
      <c r="A552" s="1">
        <v>12974</v>
      </c>
      <c r="B552" s="4">
        <v>38883</v>
      </c>
      <c r="C552" s="2">
        <v>3482</v>
      </c>
      <c r="D552" s="1">
        <v>64868</v>
      </c>
      <c r="E552" s="1">
        <v>1</v>
      </c>
      <c r="F552" s="1">
        <v>299</v>
      </c>
      <c r="K552" s="4"/>
    </row>
    <row r="553" spans="1:11">
      <c r="A553" s="1">
        <v>12974</v>
      </c>
      <c r="B553" s="4">
        <v>38883</v>
      </c>
      <c r="C553" s="2">
        <v>3482</v>
      </c>
      <c r="D553" s="1">
        <v>34647</v>
      </c>
      <c r="E553" s="1">
        <v>1</v>
      </c>
      <c r="F553" s="1">
        <v>820</v>
      </c>
      <c r="K553" s="4"/>
    </row>
    <row r="554" spans="1:11">
      <c r="A554" s="1">
        <v>12974</v>
      </c>
      <c r="B554" s="4">
        <v>38883</v>
      </c>
      <c r="C554" s="2">
        <v>3482</v>
      </c>
      <c r="D554" s="1">
        <v>43945</v>
      </c>
      <c r="E554" s="1">
        <v>1</v>
      </c>
      <c r="F554" s="1">
        <v>495</v>
      </c>
      <c r="K554" s="4"/>
    </row>
    <row r="555" spans="1:11">
      <c r="A555" s="1">
        <v>12974</v>
      </c>
      <c r="B555" s="4">
        <v>38883</v>
      </c>
      <c r="C555" s="2">
        <v>3482</v>
      </c>
      <c r="D555" s="1">
        <v>43944</v>
      </c>
      <c r="E555" s="1">
        <v>1</v>
      </c>
      <c r="F555" s="1">
        <v>495</v>
      </c>
      <c r="K555" s="4"/>
    </row>
    <row r="556" spans="1:11">
      <c r="A556" s="1">
        <v>12974</v>
      </c>
      <c r="B556" s="4">
        <v>38883</v>
      </c>
      <c r="C556" s="2">
        <v>3482</v>
      </c>
      <c r="D556" s="1">
        <v>43943</v>
      </c>
      <c r="E556" s="1">
        <v>1</v>
      </c>
      <c r="F556" s="1">
        <v>495</v>
      </c>
      <c r="K556" s="4"/>
    </row>
    <row r="557" spans="1:11">
      <c r="A557" s="1">
        <v>13040</v>
      </c>
      <c r="B557" s="4">
        <v>38884</v>
      </c>
      <c r="C557" s="2">
        <v>3610</v>
      </c>
      <c r="D557" s="1">
        <v>71644</v>
      </c>
      <c r="E557" s="1">
        <v>1</v>
      </c>
      <c r="F557" s="1">
        <v>199</v>
      </c>
      <c r="K557" s="4"/>
    </row>
    <row r="558" spans="1:11">
      <c r="A558" s="1">
        <v>13092</v>
      </c>
      <c r="B558" s="4">
        <v>38885</v>
      </c>
      <c r="C558" s="2">
        <v>1686</v>
      </c>
      <c r="D558" s="1">
        <v>63844</v>
      </c>
      <c r="E558" s="1">
        <v>1</v>
      </c>
      <c r="F558" s="1">
        <v>999</v>
      </c>
      <c r="K558" s="4"/>
    </row>
    <row r="559" spans="1:11">
      <c r="A559" s="1">
        <v>13130</v>
      </c>
      <c r="B559" s="4">
        <v>38885</v>
      </c>
      <c r="C559" s="2">
        <v>3429</v>
      </c>
      <c r="D559" s="1">
        <v>71369</v>
      </c>
      <c r="E559" s="1">
        <v>1</v>
      </c>
      <c r="F559" s="1">
        <v>599</v>
      </c>
      <c r="K559" s="4"/>
    </row>
    <row r="560" spans="1:11">
      <c r="A560" s="1">
        <v>13156</v>
      </c>
      <c r="B560" s="4">
        <v>38885</v>
      </c>
      <c r="C560" s="2">
        <v>4687</v>
      </c>
      <c r="D560" s="1">
        <v>69266</v>
      </c>
      <c r="E560" s="1">
        <v>1</v>
      </c>
      <c r="F560" s="1">
        <v>400</v>
      </c>
      <c r="K560" s="4"/>
    </row>
    <row r="561" spans="1:11">
      <c r="A561" s="1">
        <v>13156</v>
      </c>
      <c r="B561" s="4">
        <v>38885</v>
      </c>
      <c r="C561" s="2">
        <v>4687</v>
      </c>
      <c r="D561" s="1">
        <v>63042</v>
      </c>
      <c r="E561" s="1">
        <v>1</v>
      </c>
      <c r="F561" s="1">
        <v>0</v>
      </c>
      <c r="K561" s="4"/>
    </row>
    <row r="562" spans="1:11">
      <c r="A562" s="1">
        <v>13163</v>
      </c>
      <c r="B562" s="4">
        <v>38885</v>
      </c>
      <c r="C562" s="2">
        <v>542</v>
      </c>
      <c r="D562" s="1">
        <v>51157</v>
      </c>
      <c r="E562" s="1">
        <v>1</v>
      </c>
      <c r="F562" s="1">
        <v>545</v>
      </c>
      <c r="K562" s="4"/>
    </row>
    <row r="563" spans="1:11">
      <c r="A563" s="1">
        <v>13163</v>
      </c>
      <c r="B563" s="4">
        <v>38885</v>
      </c>
      <c r="C563" s="2">
        <v>542</v>
      </c>
      <c r="D563" s="1">
        <v>51160</v>
      </c>
      <c r="E563" s="1">
        <v>1</v>
      </c>
      <c r="F563" s="1">
        <v>330</v>
      </c>
      <c r="K563" s="4"/>
    </row>
    <row r="564" spans="1:11">
      <c r="A564" s="1">
        <v>13163</v>
      </c>
      <c r="B564" s="4">
        <v>38885</v>
      </c>
      <c r="C564" s="2">
        <v>542</v>
      </c>
      <c r="D564" s="1">
        <v>51159</v>
      </c>
      <c r="E564" s="1">
        <v>1</v>
      </c>
      <c r="F564" s="1">
        <v>330</v>
      </c>
      <c r="K564" s="4"/>
    </row>
    <row r="565" spans="1:11">
      <c r="A565" s="1">
        <v>13163</v>
      </c>
      <c r="B565" s="4">
        <v>38885</v>
      </c>
      <c r="C565" s="2">
        <v>542</v>
      </c>
      <c r="D565" s="1">
        <v>51158</v>
      </c>
      <c r="E565" s="1">
        <v>1</v>
      </c>
      <c r="F565" s="1">
        <v>330</v>
      </c>
      <c r="K565" s="4"/>
    </row>
    <row r="566" spans="1:11">
      <c r="A566" s="1">
        <v>13163</v>
      </c>
      <c r="B566" s="4">
        <v>38885</v>
      </c>
      <c r="C566" s="2">
        <v>542</v>
      </c>
      <c r="D566" s="1">
        <v>51157</v>
      </c>
      <c r="E566" s="1">
        <v>1</v>
      </c>
      <c r="F566" s="1">
        <v>545</v>
      </c>
      <c r="K566" s="4"/>
    </row>
    <row r="567" spans="1:11">
      <c r="A567" s="1">
        <v>13225</v>
      </c>
      <c r="B567" s="4">
        <v>38886</v>
      </c>
      <c r="C567" s="2">
        <v>332</v>
      </c>
      <c r="D567" s="1">
        <v>70413</v>
      </c>
      <c r="E567" s="1">
        <v>1</v>
      </c>
      <c r="F567" s="1">
        <v>0</v>
      </c>
      <c r="K567" s="4"/>
    </row>
    <row r="568" spans="1:11">
      <c r="A568" s="1">
        <v>13229</v>
      </c>
      <c r="B568" s="4">
        <v>38886</v>
      </c>
      <c r="C568" s="2">
        <v>3567</v>
      </c>
      <c r="D568" s="1">
        <v>58160</v>
      </c>
      <c r="E568" s="1">
        <v>1</v>
      </c>
      <c r="F568" s="1">
        <v>400</v>
      </c>
      <c r="K568" s="4"/>
    </row>
    <row r="569" spans="1:11">
      <c r="A569" s="1">
        <v>13229</v>
      </c>
      <c r="B569" s="4">
        <v>38886</v>
      </c>
      <c r="C569" s="2">
        <v>3567</v>
      </c>
      <c r="D569" s="1">
        <v>69952</v>
      </c>
      <c r="E569" s="1">
        <v>1</v>
      </c>
      <c r="F569" s="1">
        <v>6998</v>
      </c>
      <c r="K569" s="4"/>
    </row>
    <row r="570" spans="1:11">
      <c r="A570" s="1">
        <v>13229</v>
      </c>
      <c r="B570" s="4">
        <v>38886</v>
      </c>
      <c r="C570" s="2">
        <v>3567</v>
      </c>
      <c r="D570" s="1">
        <v>55230</v>
      </c>
      <c r="E570" s="1">
        <v>1</v>
      </c>
      <c r="F570" s="1">
        <v>80</v>
      </c>
      <c r="K570" s="4"/>
    </row>
    <row r="571" spans="1:11">
      <c r="A571" s="1">
        <v>13229</v>
      </c>
      <c r="B571" s="4">
        <v>38886</v>
      </c>
      <c r="C571" s="2">
        <v>3567</v>
      </c>
      <c r="D571" s="1">
        <v>55217</v>
      </c>
      <c r="E571" s="1">
        <v>1</v>
      </c>
      <c r="F571" s="1">
        <v>90</v>
      </c>
      <c r="K571" s="4"/>
    </row>
    <row r="572" spans="1:11">
      <c r="A572" s="1">
        <v>13229</v>
      </c>
      <c r="B572" s="4">
        <v>38886</v>
      </c>
      <c r="C572" s="2">
        <v>3567</v>
      </c>
      <c r="D572" s="1">
        <v>55259</v>
      </c>
      <c r="E572" s="1">
        <v>1</v>
      </c>
      <c r="F572" s="1">
        <v>95</v>
      </c>
      <c r="K572" s="4"/>
    </row>
    <row r="573" spans="1:11">
      <c r="A573" s="1">
        <v>13268</v>
      </c>
      <c r="B573" s="4">
        <v>38886</v>
      </c>
      <c r="C573" s="2">
        <v>805</v>
      </c>
      <c r="D573" s="1">
        <v>51157</v>
      </c>
      <c r="E573" s="1">
        <v>1</v>
      </c>
      <c r="F573" s="1">
        <v>545</v>
      </c>
      <c r="K573" s="4"/>
    </row>
    <row r="574" spans="1:11">
      <c r="A574" s="1">
        <v>13285</v>
      </c>
      <c r="B574" s="4">
        <v>38887</v>
      </c>
      <c r="C574" s="2">
        <v>1446</v>
      </c>
      <c r="D574" s="1">
        <v>66816</v>
      </c>
      <c r="E574" s="1">
        <v>1</v>
      </c>
      <c r="F574" s="1">
        <v>1888</v>
      </c>
      <c r="K574" s="4"/>
    </row>
    <row r="575" spans="1:11">
      <c r="A575" s="1">
        <v>13352</v>
      </c>
      <c r="B575" s="4">
        <v>38888</v>
      </c>
      <c r="C575" s="2">
        <v>1121</v>
      </c>
      <c r="D575" s="1">
        <v>71631</v>
      </c>
      <c r="E575" s="1">
        <v>2</v>
      </c>
      <c r="F575" s="1">
        <v>498</v>
      </c>
      <c r="K575" s="4"/>
    </row>
    <row r="576" spans="1:11">
      <c r="A576" s="1">
        <v>13352</v>
      </c>
      <c r="B576" s="4">
        <v>38888</v>
      </c>
      <c r="C576" s="2">
        <v>1121</v>
      </c>
      <c r="D576" s="1">
        <v>71631</v>
      </c>
      <c r="E576" s="1">
        <v>2</v>
      </c>
      <c r="F576" s="1">
        <v>498</v>
      </c>
      <c r="K576" s="4"/>
    </row>
    <row r="577" spans="1:11">
      <c r="A577" s="1">
        <v>13387</v>
      </c>
      <c r="B577" s="4">
        <v>38888</v>
      </c>
      <c r="C577" s="2">
        <v>3429</v>
      </c>
      <c r="D577" s="1">
        <v>71763</v>
      </c>
      <c r="E577" s="1">
        <v>1</v>
      </c>
      <c r="F577" s="1">
        <v>1790</v>
      </c>
      <c r="K577" s="4"/>
    </row>
    <row r="578" spans="1:11">
      <c r="A578" s="1">
        <v>13400</v>
      </c>
      <c r="B578" s="4">
        <v>38888</v>
      </c>
      <c r="C578" s="2">
        <v>4687</v>
      </c>
      <c r="D578" s="1">
        <v>56059</v>
      </c>
      <c r="E578" s="1">
        <v>1</v>
      </c>
      <c r="F578" s="1">
        <v>179</v>
      </c>
      <c r="K578" s="4"/>
    </row>
    <row r="579" spans="1:11">
      <c r="A579" s="1">
        <v>13541</v>
      </c>
      <c r="B579" s="4">
        <v>38890</v>
      </c>
      <c r="C579" s="2">
        <v>3675</v>
      </c>
      <c r="D579" s="1">
        <v>55225</v>
      </c>
      <c r="E579" s="1">
        <v>1</v>
      </c>
      <c r="F579" s="1">
        <v>320</v>
      </c>
      <c r="K579" s="4"/>
    </row>
    <row r="580" spans="1:11">
      <c r="A580" s="1">
        <v>13571</v>
      </c>
      <c r="B580" s="4">
        <v>38891</v>
      </c>
      <c r="C580" s="2">
        <v>1479</v>
      </c>
      <c r="D580" s="1">
        <v>71630</v>
      </c>
      <c r="E580" s="1">
        <v>1</v>
      </c>
      <c r="F580" s="1">
        <v>439</v>
      </c>
      <c r="K580" s="4"/>
    </row>
    <row r="581" spans="1:11">
      <c r="A581" s="1">
        <v>13571</v>
      </c>
      <c r="B581" s="4">
        <v>38891</v>
      </c>
      <c r="C581" s="2">
        <v>1479</v>
      </c>
      <c r="D581" s="1">
        <v>49749</v>
      </c>
      <c r="E581" s="1">
        <v>1</v>
      </c>
      <c r="F581" s="1">
        <v>2</v>
      </c>
      <c r="K581" s="4"/>
    </row>
    <row r="582" spans="1:11">
      <c r="A582" s="1">
        <v>13571</v>
      </c>
      <c r="B582" s="4">
        <v>38891</v>
      </c>
      <c r="C582" s="2">
        <v>1479</v>
      </c>
      <c r="D582" s="1">
        <v>55218</v>
      </c>
      <c r="E582" s="1">
        <v>1</v>
      </c>
      <c r="F582" s="1">
        <v>130</v>
      </c>
      <c r="K582" s="4"/>
    </row>
    <row r="583" spans="1:11">
      <c r="A583" s="1">
        <v>13571</v>
      </c>
      <c r="B583" s="4">
        <v>38891</v>
      </c>
      <c r="C583" s="2">
        <v>1479</v>
      </c>
      <c r="D583" s="1">
        <v>66593</v>
      </c>
      <c r="E583" s="1">
        <v>1</v>
      </c>
      <c r="F583" s="1">
        <v>305</v>
      </c>
      <c r="K583" s="4"/>
    </row>
    <row r="584" spans="1:11">
      <c r="A584" s="1">
        <v>13571</v>
      </c>
      <c r="B584" s="4">
        <v>38891</v>
      </c>
      <c r="C584" s="2">
        <v>1479</v>
      </c>
      <c r="D584" s="1">
        <v>54816</v>
      </c>
      <c r="E584" s="1">
        <v>1</v>
      </c>
      <c r="F584" s="1">
        <v>99</v>
      </c>
      <c r="K584" s="4"/>
    </row>
    <row r="585" spans="1:11">
      <c r="A585" s="1">
        <v>13571</v>
      </c>
      <c r="B585" s="4">
        <v>38891</v>
      </c>
      <c r="C585" s="2">
        <v>1479</v>
      </c>
      <c r="D585" s="1">
        <v>71786</v>
      </c>
      <c r="E585" s="1">
        <v>1</v>
      </c>
      <c r="F585" s="1">
        <v>799</v>
      </c>
      <c r="K585" s="4"/>
    </row>
    <row r="586" spans="1:11">
      <c r="A586" s="1">
        <v>13629</v>
      </c>
      <c r="B586" s="4">
        <v>38892</v>
      </c>
      <c r="C586" s="2">
        <v>1246</v>
      </c>
      <c r="D586" s="1">
        <v>65186</v>
      </c>
      <c r="E586" s="1">
        <v>1</v>
      </c>
      <c r="F586" s="1">
        <v>5888</v>
      </c>
      <c r="K586" s="4"/>
    </row>
    <row r="587" spans="1:11">
      <c r="A587" s="1">
        <v>13673</v>
      </c>
      <c r="B587" s="4">
        <v>38892</v>
      </c>
      <c r="C587" s="2">
        <v>2942</v>
      </c>
      <c r="D587" s="1">
        <v>67187</v>
      </c>
      <c r="E587" s="1">
        <v>1</v>
      </c>
      <c r="F587" s="1">
        <v>249</v>
      </c>
      <c r="K587" s="4"/>
    </row>
    <row r="588" spans="1:11">
      <c r="A588" s="1">
        <v>13673</v>
      </c>
      <c r="B588" s="4">
        <v>38892</v>
      </c>
      <c r="C588" s="2">
        <v>2942</v>
      </c>
      <c r="D588" s="1">
        <v>71296</v>
      </c>
      <c r="E588" s="1">
        <v>1</v>
      </c>
      <c r="F588" s="1">
        <v>679</v>
      </c>
      <c r="K588" s="4"/>
    </row>
    <row r="589" spans="1:11">
      <c r="A589" s="1">
        <v>13722</v>
      </c>
      <c r="B589" s="4">
        <v>38892</v>
      </c>
      <c r="C589" s="2">
        <v>4745</v>
      </c>
      <c r="D589" s="1">
        <v>58160</v>
      </c>
      <c r="E589" s="1">
        <v>1</v>
      </c>
      <c r="F589" s="1">
        <v>400</v>
      </c>
      <c r="K589" s="4"/>
    </row>
    <row r="590" spans="1:11">
      <c r="A590" s="1">
        <v>13722</v>
      </c>
      <c r="B590" s="4">
        <v>38892</v>
      </c>
      <c r="C590" s="2">
        <v>4745</v>
      </c>
      <c r="D590" s="1">
        <v>63042</v>
      </c>
      <c r="E590" s="1">
        <v>1</v>
      </c>
      <c r="F590" s="1">
        <v>0</v>
      </c>
      <c r="K590" s="4"/>
    </row>
    <row r="591" spans="1:11">
      <c r="A591" s="1">
        <v>13739</v>
      </c>
      <c r="B591" s="4">
        <v>38893</v>
      </c>
      <c r="C591" s="2">
        <v>1286</v>
      </c>
      <c r="D591" s="1">
        <v>3014</v>
      </c>
      <c r="E591" s="1">
        <v>1</v>
      </c>
      <c r="F591" s="1">
        <v>380</v>
      </c>
      <c r="K591" s="4"/>
    </row>
    <row r="592" spans="1:11">
      <c r="A592" s="1">
        <v>13787</v>
      </c>
      <c r="B592" s="4">
        <v>38893</v>
      </c>
      <c r="C592" s="2">
        <v>3785</v>
      </c>
      <c r="D592" s="1">
        <v>67274</v>
      </c>
      <c r="E592" s="1">
        <v>1</v>
      </c>
      <c r="F592" s="1">
        <v>199</v>
      </c>
      <c r="K592" s="4"/>
    </row>
    <row r="593" spans="1:11">
      <c r="A593" s="1">
        <v>13788</v>
      </c>
      <c r="B593" s="4">
        <v>38893</v>
      </c>
      <c r="C593" s="2">
        <v>3794</v>
      </c>
      <c r="D593" s="1">
        <v>67754</v>
      </c>
      <c r="E593" s="1">
        <v>1</v>
      </c>
      <c r="F593" s="1">
        <v>6998</v>
      </c>
      <c r="K593" s="4"/>
    </row>
    <row r="594" spans="1:11">
      <c r="A594" s="1">
        <v>13822</v>
      </c>
      <c r="B594" s="4">
        <v>38894</v>
      </c>
      <c r="C594" s="2">
        <v>1096</v>
      </c>
      <c r="D594" s="1">
        <v>63982</v>
      </c>
      <c r="E594" s="1">
        <v>1</v>
      </c>
      <c r="F594" s="1">
        <v>499</v>
      </c>
      <c r="K594" s="4"/>
    </row>
    <row r="595" spans="1:11">
      <c r="A595" s="1">
        <v>13822</v>
      </c>
      <c r="B595" s="4">
        <v>38894</v>
      </c>
      <c r="C595" s="2">
        <v>1096</v>
      </c>
      <c r="D595" s="1">
        <v>70787</v>
      </c>
      <c r="E595" s="1">
        <v>1</v>
      </c>
      <c r="F595" s="1">
        <v>12351</v>
      </c>
      <c r="K595" s="4"/>
    </row>
    <row r="596" spans="1:11">
      <c r="A596" s="1">
        <v>13826</v>
      </c>
      <c r="B596" s="4">
        <v>38894</v>
      </c>
      <c r="C596" s="2">
        <v>1246</v>
      </c>
      <c r="D596" s="1">
        <v>40236</v>
      </c>
      <c r="E596" s="1">
        <v>1</v>
      </c>
      <c r="F596" s="1">
        <v>581</v>
      </c>
      <c r="K596" s="4"/>
    </row>
    <row r="597" spans="1:11">
      <c r="A597" s="1">
        <v>13852</v>
      </c>
      <c r="B597" s="4">
        <v>38894</v>
      </c>
      <c r="C597" s="2">
        <v>2307</v>
      </c>
      <c r="D597" s="1">
        <v>2867</v>
      </c>
      <c r="E597" s="1">
        <v>1</v>
      </c>
      <c r="F597" s="1">
        <v>85</v>
      </c>
      <c r="K597" s="4"/>
    </row>
    <row r="598" spans="1:11">
      <c r="A598" s="1">
        <v>13920</v>
      </c>
      <c r="B598" s="4">
        <v>38895</v>
      </c>
      <c r="C598" s="2">
        <v>198</v>
      </c>
      <c r="D598" s="1">
        <v>70293</v>
      </c>
      <c r="E598" s="1">
        <v>1</v>
      </c>
      <c r="F598" s="1">
        <v>1499</v>
      </c>
      <c r="K598" s="4"/>
    </row>
    <row r="599" spans="1:11">
      <c r="A599" s="1">
        <v>13920</v>
      </c>
      <c r="B599" s="4">
        <v>38895</v>
      </c>
      <c r="C599" s="2">
        <v>198</v>
      </c>
      <c r="D599" s="1">
        <v>16672</v>
      </c>
      <c r="E599" s="1">
        <v>1</v>
      </c>
      <c r="F599" s="1">
        <v>70</v>
      </c>
      <c r="K599" s="4"/>
    </row>
    <row r="600" spans="1:11">
      <c r="A600" s="1">
        <v>13920</v>
      </c>
      <c r="B600" s="4">
        <v>38895</v>
      </c>
      <c r="C600" s="2">
        <v>198</v>
      </c>
      <c r="D600" s="1">
        <v>58089</v>
      </c>
      <c r="E600" s="1">
        <v>1</v>
      </c>
      <c r="F600" s="1">
        <v>349</v>
      </c>
      <c r="K600" s="4"/>
    </row>
    <row r="601" spans="1:11">
      <c r="A601" s="1">
        <v>13920</v>
      </c>
      <c r="B601" s="4">
        <v>38895</v>
      </c>
      <c r="C601" s="2">
        <v>198</v>
      </c>
      <c r="D601" s="1">
        <v>58086</v>
      </c>
      <c r="E601" s="1">
        <v>1</v>
      </c>
      <c r="F601" s="1">
        <v>199</v>
      </c>
      <c r="K601" s="4"/>
    </row>
    <row r="602" spans="1:11">
      <c r="A602" s="1">
        <v>14044</v>
      </c>
      <c r="B602" s="4">
        <v>38896</v>
      </c>
      <c r="C602" s="2">
        <v>655</v>
      </c>
      <c r="D602" s="1">
        <v>55187</v>
      </c>
      <c r="E602" s="1">
        <v>1</v>
      </c>
      <c r="F602" s="1">
        <v>105</v>
      </c>
      <c r="K602" s="4"/>
    </row>
    <row r="603" spans="1:11">
      <c r="A603" s="1">
        <v>14101</v>
      </c>
      <c r="B603" s="4">
        <v>38897</v>
      </c>
      <c r="C603" s="2">
        <v>4780</v>
      </c>
      <c r="D603" s="1">
        <v>40236</v>
      </c>
      <c r="E603" s="1">
        <v>1</v>
      </c>
      <c r="F603" s="1">
        <v>581</v>
      </c>
      <c r="K603" s="4"/>
    </row>
    <row r="604" spans="1:11">
      <c r="A604" s="1">
        <v>14101</v>
      </c>
      <c r="B604" s="4">
        <v>38897</v>
      </c>
      <c r="C604" s="2">
        <v>4780</v>
      </c>
      <c r="D604" s="1">
        <v>40236</v>
      </c>
      <c r="E604" s="1">
        <v>1</v>
      </c>
      <c r="F604" s="1">
        <v>581</v>
      </c>
      <c r="K604" s="4"/>
    </row>
    <row r="605" spans="1:11">
      <c r="A605" s="1">
        <v>14143</v>
      </c>
      <c r="B605" s="4">
        <v>38898</v>
      </c>
      <c r="C605" s="2">
        <v>332</v>
      </c>
      <c r="D605" s="1">
        <v>72499</v>
      </c>
      <c r="E605" s="1">
        <v>1</v>
      </c>
      <c r="F605" s="1">
        <v>2290</v>
      </c>
      <c r="K605" s="4"/>
    </row>
    <row r="606" spans="1:11">
      <c r="A606" s="1">
        <v>14171</v>
      </c>
      <c r="B606" s="4">
        <v>38898</v>
      </c>
      <c r="C606" s="2">
        <v>4785</v>
      </c>
      <c r="D606" s="1">
        <v>72679</v>
      </c>
      <c r="E606" s="1">
        <v>1</v>
      </c>
      <c r="F606" s="1">
        <v>10990</v>
      </c>
      <c r="K606" s="4"/>
    </row>
    <row r="607" spans="1:11">
      <c r="A607" s="1">
        <v>14189</v>
      </c>
      <c r="B607" s="4">
        <v>38898</v>
      </c>
      <c r="C607" s="2">
        <v>805</v>
      </c>
      <c r="D607" s="1">
        <v>51158</v>
      </c>
      <c r="E607" s="1">
        <v>1</v>
      </c>
      <c r="F607" s="1">
        <v>330</v>
      </c>
      <c r="K607" s="4"/>
    </row>
    <row r="608" spans="1:11">
      <c r="A608" s="1">
        <v>14216</v>
      </c>
      <c r="B608" s="4">
        <v>38899</v>
      </c>
      <c r="C608" s="2">
        <v>1944</v>
      </c>
      <c r="D608" s="1">
        <v>67368</v>
      </c>
      <c r="E608" s="1">
        <v>1</v>
      </c>
      <c r="F608" s="1">
        <v>330</v>
      </c>
      <c r="K608" s="4"/>
    </row>
    <row r="609" spans="1:11">
      <c r="A609" s="1">
        <v>14216</v>
      </c>
      <c r="B609" s="4">
        <v>38899</v>
      </c>
      <c r="C609" s="2">
        <v>1944</v>
      </c>
      <c r="D609" s="1">
        <v>67366</v>
      </c>
      <c r="E609" s="1">
        <v>1</v>
      </c>
      <c r="F609" s="1">
        <v>330</v>
      </c>
      <c r="K609" s="4"/>
    </row>
    <row r="610" spans="1:11">
      <c r="A610" s="1">
        <v>14216</v>
      </c>
      <c r="B610" s="4">
        <v>38899</v>
      </c>
      <c r="C610" s="2">
        <v>1944</v>
      </c>
      <c r="D610" s="1">
        <v>67364</v>
      </c>
      <c r="E610" s="1">
        <v>1</v>
      </c>
      <c r="F610" s="1">
        <v>330</v>
      </c>
      <c r="K610" s="4"/>
    </row>
    <row r="611" spans="1:11">
      <c r="A611" s="1">
        <v>14249</v>
      </c>
      <c r="B611" s="4">
        <v>38899</v>
      </c>
      <c r="C611" s="2">
        <v>4608</v>
      </c>
      <c r="D611" s="1">
        <v>40233</v>
      </c>
      <c r="E611" s="1">
        <v>1</v>
      </c>
      <c r="F611" s="1">
        <v>634</v>
      </c>
      <c r="K611" s="4"/>
    </row>
    <row r="612" spans="1:11">
      <c r="A612" s="1">
        <v>14297</v>
      </c>
      <c r="B612" s="4">
        <v>38900</v>
      </c>
      <c r="C612" s="2">
        <v>1982</v>
      </c>
      <c r="D612" s="1">
        <v>71764</v>
      </c>
      <c r="E612" s="1">
        <v>1</v>
      </c>
      <c r="F612" s="1">
        <v>199</v>
      </c>
      <c r="K612" s="4"/>
    </row>
    <row r="613" spans="1:11">
      <c r="A613" s="1">
        <v>14297</v>
      </c>
      <c r="B613" s="4">
        <v>38900</v>
      </c>
      <c r="C613" s="2">
        <v>1982</v>
      </c>
      <c r="D613" s="1">
        <v>69771</v>
      </c>
      <c r="E613" s="1">
        <v>1</v>
      </c>
      <c r="F613" s="1">
        <v>769</v>
      </c>
      <c r="K613" s="4"/>
    </row>
    <row r="614" spans="1:11">
      <c r="A614" s="1">
        <v>14360</v>
      </c>
      <c r="B614" s="4">
        <v>38901</v>
      </c>
      <c r="C614" s="2">
        <v>1246</v>
      </c>
      <c r="D614" s="1">
        <v>51400</v>
      </c>
      <c r="E614" s="1">
        <v>4</v>
      </c>
      <c r="F614" s="1">
        <v>2220</v>
      </c>
      <c r="K614" s="4"/>
    </row>
    <row r="615" spans="1:11">
      <c r="A615" s="1">
        <v>14360</v>
      </c>
      <c r="B615" s="4">
        <v>38901</v>
      </c>
      <c r="C615" s="2">
        <v>1246</v>
      </c>
      <c r="D615" s="1">
        <v>51397</v>
      </c>
      <c r="E615" s="1">
        <v>4</v>
      </c>
      <c r="F615" s="1">
        <v>2480</v>
      </c>
      <c r="K615" s="4"/>
    </row>
    <row r="616" spans="1:11">
      <c r="A616" s="1">
        <v>14388</v>
      </c>
      <c r="B616" s="4">
        <v>38901</v>
      </c>
      <c r="C616" s="2">
        <v>2307</v>
      </c>
      <c r="D616" s="1">
        <v>59730</v>
      </c>
      <c r="E616" s="1">
        <v>1</v>
      </c>
      <c r="F616" s="1">
        <v>99</v>
      </c>
      <c r="K616" s="4"/>
    </row>
    <row r="617" spans="1:11">
      <c r="A617" s="1">
        <v>14394</v>
      </c>
      <c r="B617" s="4">
        <v>38901</v>
      </c>
      <c r="C617" s="2">
        <v>284</v>
      </c>
      <c r="D617" s="1">
        <v>68197</v>
      </c>
      <c r="E617" s="1">
        <v>1</v>
      </c>
      <c r="F617" s="1">
        <v>999</v>
      </c>
      <c r="K617" s="4"/>
    </row>
    <row r="618" spans="1:11">
      <c r="A618" s="1">
        <v>14445</v>
      </c>
      <c r="B618" s="4">
        <v>38902</v>
      </c>
      <c r="C618" s="2">
        <v>1246</v>
      </c>
      <c r="D618" s="1">
        <v>51400</v>
      </c>
      <c r="E618" s="1">
        <v>1</v>
      </c>
      <c r="F618" s="1">
        <v>555</v>
      </c>
      <c r="K618" s="4"/>
    </row>
    <row r="619" spans="1:11">
      <c r="A619" s="1">
        <v>14445</v>
      </c>
      <c r="B619" s="4">
        <v>38902</v>
      </c>
      <c r="C619" s="2">
        <v>1246</v>
      </c>
      <c r="D619" s="1">
        <v>51399</v>
      </c>
      <c r="E619" s="1">
        <v>1</v>
      </c>
      <c r="F619" s="1">
        <v>765</v>
      </c>
      <c r="K619" s="4"/>
    </row>
    <row r="620" spans="1:11">
      <c r="A620" s="1">
        <v>14445</v>
      </c>
      <c r="B620" s="4">
        <v>38902</v>
      </c>
      <c r="C620" s="2">
        <v>1246</v>
      </c>
      <c r="D620" s="1">
        <v>51399</v>
      </c>
      <c r="E620" s="1">
        <v>1</v>
      </c>
      <c r="F620" s="1">
        <v>765</v>
      </c>
      <c r="K620" s="4"/>
    </row>
    <row r="621" spans="1:11">
      <c r="A621" s="1">
        <v>14461</v>
      </c>
      <c r="B621" s="4">
        <v>38902</v>
      </c>
      <c r="C621" s="2">
        <v>1944</v>
      </c>
      <c r="D621" s="1">
        <v>70304</v>
      </c>
      <c r="E621" s="1">
        <v>1</v>
      </c>
      <c r="F621" s="1">
        <v>499</v>
      </c>
      <c r="K621" s="4"/>
    </row>
    <row r="622" spans="1:11">
      <c r="A622" s="1">
        <v>14520</v>
      </c>
      <c r="B622" s="4">
        <v>38902</v>
      </c>
      <c r="C622" s="2">
        <v>915</v>
      </c>
      <c r="D622" s="1">
        <v>70547</v>
      </c>
      <c r="E622" s="1">
        <v>1</v>
      </c>
      <c r="F622" s="1">
        <v>389</v>
      </c>
      <c r="K622" s="4"/>
    </row>
    <row r="623" spans="1:11">
      <c r="A623" s="1">
        <v>14543</v>
      </c>
      <c r="B623" s="4">
        <v>38903</v>
      </c>
      <c r="C623" s="2">
        <v>198</v>
      </c>
      <c r="D623" s="1">
        <v>72383</v>
      </c>
      <c r="E623" s="1">
        <v>1</v>
      </c>
      <c r="F623" s="1">
        <v>449</v>
      </c>
      <c r="K623" s="4"/>
    </row>
    <row r="624" spans="1:11">
      <c r="A624" s="1">
        <v>14578</v>
      </c>
      <c r="B624" s="4">
        <v>38903</v>
      </c>
      <c r="C624" s="2">
        <v>4834</v>
      </c>
      <c r="D624" s="1">
        <v>58160</v>
      </c>
      <c r="E624" s="1">
        <v>1</v>
      </c>
      <c r="F624" s="1">
        <v>400</v>
      </c>
      <c r="K624" s="4"/>
    </row>
    <row r="625" spans="1:11">
      <c r="A625" s="1">
        <v>14578</v>
      </c>
      <c r="B625" s="4">
        <v>38903</v>
      </c>
      <c r="C625" s="2">
        <v>4834</v>
      </c>
      <c r="D625" s="1">
        <v>63042</v>
      </c>
      <c r="E625" s="1">
        <v>1</v>
      </c>
      <c r="F625" s="1">
        <v>0</v>
      </c>
      <c r="K625" s="4"/>
    </row>
    <row r="626" spans="1:11">
      <c r="A626" s="1">
        <v>14578</v>
      </c>
      <c r="B626" s="4">
        <v>38903</v>
      </c>
      <c r="C626" s="2">
        <v>4834</v>
      </c>
      <c r="D626" s="1">
        <v>70413</v>
      </c>
      <c r="E626" s="1">
        <v>1</v>
      </c>
      <c r="F626" s="1">
        <v>0</v>
      </c>
      <c r="K626" s="4"/>
    </row>
    <row r="627" spans="1:11">
      <c r="A627" s="1">
        <v>14578</v>
      </c>
      <c r="B627" s="4">
        <v>38903</v>
      </c>
      <c r="C627" s="2">
        <v>4834</v>
      </c>
      <c r="D627" s="1">
        <v>70413</v>
      </c>
      <c r="E627" s="1">
        <v>1</v>
      </c>
      <c r="F627" s="1">
        <v>0</v>
      </c>
      <c r="K627" s="4"/>
    </row>
    <row r="628" spans="1:11">
      <c r="A628" s="1">
        <v>14578</v>
      </c>
      <c r="B628" s="4">
        <v>38903</v>
      </c>
      <c r="C628" s="2">
        <v>4834</v>
      </c>
      <c r="D628" s="1">
        <v>70413</v>
      </c>
      <c r="E628" s="1">
        <v>1</v>
      </c>
      <c r="F628" s="1">
        <v>0</v>
      </c>
      <c r="K628" s="4"/>
    </row>
    <row r="629" spans="1:11">
      <c r="A629" s="1">
        <v>14578</v>
      </c>
      <c r="B629" s="4">
        <v>38903</v>
      </c>
      <c r="C629" s="2">
        <v>4834</v>
      </c>
      <c r="D629" s="1">
        <v>70413</v>
      </c>
      <c r="E629" s="1">
        <v>1</v>
      </c>
      <c r="F629" s="1">
        <v>0</v>
      </c>
      <c r="K629" s="4"/>
    </row>
    <row r="630" spans="1:11">
      <c r="A630" s="1">
        <v>14622</v>
      </c>
      <c r="B630" s="4">
        <v>38904</v>
      </c>
      <c r="C630" s="2">
        <v>2393</v>
      </c>
      <c r="D630" s="1">
        <v>72499</v>
      </c>
      <c r="E630" s="1">
        <v>1</v>
      </c>
      <c r="F630" s="1">
        <v>2590</v>
      </c>
      <c r="K630" s="4"/>
    </row>
    <row r="631" spans="1:11">
      <c r="A631" s="1">
        <v>14649</v>
      </c>
      <c r="B631" s="4">
        <v>38904</v>
      </c>
      <c r="C631" s="2">
        <v>4436</v>
      </c>
      <c r="D631" s="1">
        <v>51333</v>
      </c>
      <c r="E631" s="1">
        <v>1</v>
      </c>
      <c r="F631" s="1">
        <v>419</v>
      </c>
      <c r="K631" s="4"/>
    </row>
    <row r="632" spans="1:11">
      <c r="A632" s="1">
        <v>14677</v>
      </c>
      <c r="B632" s="4">
        <v>38905</v>
      </c>
      <c r="C632" s="2">
        <v>1121</v>
      </c>
      <c r="D632" s="1">
        <v>69715</v>
      </c>
      <c r="E632" s="1">
        <v>5</v>
      </c>
      <c r="F632" s="1">
        <v>1195</v>
      </c>
      <c r="K632" s="4"/>
    </row>
    <row r="633" spans="1:11">
      <c r="A633" s="1">
        <v>14677</v>
      </c>
      <c r="B633" s="4">
        <v>38905</v>
      </c>
      <c r="C633" s="2">
        <v>1121</v>
      </c>
      <c r="D633" s="1">
        <v>68767</v>
      </c>
      <c r="E633" s="1">
        <v>1</v>
      </c>
      <c r="F633" s="1">
        <v>499</v>
      </c>
      <c r="K633" s="4"/>
    </row>
    <row r="634" spans="1:11">
      <c r="A634" s="1">
        <v>14724</v>
      </c>
      <c r="B634" s="4">
        <v>38905</v>
      </c>
      <c r="C634" s="2">
        <v>4163</v>
      </c>
      <c r="D634" s="1">
        <v>67868</v>
      </c>
      <c r="E634" s="1">
        <v>1</v>
      </c>
      <c r="F634" s="1">
        <v>4990</v>
      </c>
      <c r="K634" s="4"/>
    </row>
    <row r="635" spans="1:11">
      <c r="A635" s="1">
        <v>14747</v>
      </c>
      <c r="B635" s="4">
        <v>38906</v>
      </c>
      <c r="C635" s="2">
        <v>1121</v>
      </c>
      <c r="D635" s="1">
        <v>71372</v>
      </c>
      <c r="E635" s="1">
        <v>1</v>
      </c>
      <c r="F635" s="1">
        <v>990</v>
      </c>
      <c r="K635" s="4"/>
    </row>
    <row r="636" spans="1:11">
      <c r="A636" s="1">
        <v>14804</v>
      </c>
      <c r="B636" s="4">
        <v>38906</v>
      </c>
      <c r="C636" s="2">
        <v>4842</v>
      </c>
      <c r="D636" s="1">
        <v>16806</v>
      </c>
      <c r="E636" s="1">
        <v>1</v>
      </c>
      <c r="F636" s="1">
        <v>80</v>
      </c>
      <c r="K636" s="4"/>
    </row>
    <row r="637" spans="1:11">
      <c r="A637" s="1">
        <v>14831</v>
      </c>
      <c r="B637" s="4">
        <v>38907</v>
      </c>
      <c r="C637" s="2">
        <v>139</v>
      </c>
      <c r="D637" s="1">
        <v>16781</v>
      </c>
      <c r="E637" s="1">
        <v>1</v>
      </c>
      <c r="F637" s="1">
        <v>140</v>
      </c>
      <c r="K637" s="4"/>
    </row>
    <row r="638" spans="1:11">
      <c r="A638" s="1">
        <v>14853</v>
      </c>
      <c r="B638" s="4">
        <v>38907</v>
      </c>
      <c r="C638" s="2">
        <v>2122</v>
      </c>
      <c r="D638" s="1">
        <v>52134</v>
      </c>
      <c r="E638" s="1">
        <v>1</v>
      </c>
      <c r="F638" s="1">
        <v>399</v>
      </c>
      <c r="K638" s="4"/>
    </row>
    <row r="639" spans="1:11">
      <c r="A639" s="1">
        <v>14853</v>
      </c>
      <c r="B639" s="4">
        <v>38907</v>
      </c>
      <c r="C639" s="2">
        <v>2122</v>
      </c>
      <c r="D639" s="1">
        <v>67368</v>
      </c>
      <c r="E639" s="1">
        <v>1</v>
      </c>
      <c r="F639" s="1">
        <v>330</v>
      </c>
      <c r="K639" s="4"/>
    </row>
    <row r="640" spans="1:11">
      <c r="A640" s="1">
        <v>14853</v>
      </c>
      <c r="B640" s="4">
        <v>38907</v>
      </c>
      <c r="C640" s="2">
        <v>2122</v>
      </c>
      <c r="D640" s="1">
        <v>67364</v>
      </c>
      <c r="E640" s="1">
        <v>1</v>
      </c>
      <c r="F640" s="1">
        <v>330</v>
      </c>
      <c r="K640" s="4"/>
    </row>
    <row r="641" spans="1:11">
      <c r="A641" s="1">
        <v>14861</v>
      </c>
      <c r="B641" s="4">
        <v>38907</v>
      </c>
      <c r="C641" s="2">
        <v>2814</v>
      </c>
      <c r="D641" s="1">
        <v>67754</v>
      </c>
      <c r="E641" s="1">
        <v>1</v>
      </c>
      <c r="F641" s="1">
        <v>6998</v>
      </c>
      <c r="K641" s="4"/>
    </row>
    <row r="642" spans="1:11">
      <c r="A642" s="1">
        <v>14862</v>
      </c>
      <c r="B642" s="4">
        <v>38907</v>
      </c>
      <c r="C642" s="2">
        <v>284</v>
      </c>
      <c r="D642" s="1">
        <v>2760</v>
      </c>
      <c r="E642" s="1">
        <v>1</v>
      </c>
      <c r="F642" s="1">
        <v>51</v>
      </c>
      <c r="K642" s="4"/>
    </row>
    <row r="643" spans="1:11">
      <c r="A643" s="1">
        <v>14862</v>
      </c>
      <c r="B643" s="4">
        <v>38907</v>
      </c>
      <c r="C643" s="2">
        <v>284</v>
      </c>
      <c r="D643" s="1">
        <v>2781</v>
      </c>
      <c r="E643" s="1">
        <v>1</v>
      </c>
      <c r="F643" s="1">
        <v>50</v>
      </c>
      <c r="K643" s="4"/>
    </row>
    <row r="644" spans="1:11">
      <c r="A644" s="1">
        <v>14862</v>
      </c>
      <c r="B644" s="4">
        <v>38907</v>
      </c>
      <c r="C644" s="2">
        <v>284</v>
      </c>
      <c r="D644" s="1">
        <v>40236</v>
      </c>
      <c r="E644" s="1">
        <v>1</v>
      </c>
      <c r="F644" s="1">
        <v>581</v>
      </c>
      <c r="K644" s="4"/>
    </row>
    <row r="645" spans="1:11">
      <c r="A645" s="1">
        <v>14891</v>
      </c>
      <c r="B645" s="4">
        <v>38907</v>
      </c>
      <c r="C645" s="2">
        <v>4866</v>
      </c>
      <c r="D645" s="1">
        <v>66570</v>
      </c>
      <c r="E645" s="1">
        <v>1</v>
      </c>
      <c r="F645" s="1">
        <v>400</v>
      </c>
      <c r="K645" s="4"/>
    </row>
    <row r="646" spans="1:11">
      <c r="A646" s="1">
        <v>14891</v>
      </c>
      <c r="B646" s="4">
        <v>38907</v>
      </c>
      <c r="C646" s="2">
        <v>4866</v>
      </c>
      <c r="D646" s="1">
        <v>63042</v>
      </c>
      <c r="E646" s="1">
        <v>1</v>
      </c>
      <c r="F646" s="1">
        <v>0</v>
      </c>
      <c r="K646" s="4"/>
    </row>
    <row r="647" spans="1:11">
      <c r="A647" s="1">
        <v>14891</v>
      </c>
      <c r="B647" s="4">
        <v>38907</v>
      </c>
      <c r="C647" s="2">
        <v>4866</v>
      </c>
      <c r="D647" s="1">
        <v>70413</v>
      </c>
      <c r="E647" s="1">
        <v>1</v>
      </c>
      <c r="F647" s="1">
        <v>0</v>
      </c>
      <c r="K647" s="4"/>
    </row>
    <row r="648" spans="1:11">
      <c r="A648" s="1">
        <v>14891</v>
      </c>
      <c r="B648" s="4">
        <v>38907</v>
      </c>
      <c r="C648" s="2">
        <v>4866</v>
      </c>
      <c r="D648" s="1">
        <v>70413</v>
      </c>
      <c r="E648" s="1">
        <v>1</v>
      </c>
      <c r="F648" s="1">
        <v>0</v>
      </c>
      <c r="K648" s="4"/>
    </row>
    <row r="649" spans="1:11">
      <c r="A649" s="1">
        <v>14936</v>
      </c>
      <c r="B649" s="4">
        <v>38908</v>
      </c>
      <c r="C649" s="2">
        <v>1982</v>
      </c>
      <c r="D649" s="1">
        <v>62814</v>
      </c>
      <c r="E649" s="1">
        <v>1</v>
      </c>
      <c r="F649" s="1">
        <v>99</v>
      </c>
      <c r="K649" s="4"/>
    </row>
    <row r="650" spans="1:11">
      <c r="A650" s="1">
        <v>14952</v>
      </c>
      <c r="B650" s="4">
        <v>38908</v>
      </c>
      <c r="C650" s="2">
        <v>332</v>
      </c>
      <c r="D650" s="1">
        <v>70413</v>
      </c>
      <c r="E650" s="1">
        <v>1</v>
      </c>
      <c r="F650" s="1">
        <v>0</v>
      </c>
      <c r="K650" s="4"/>
    </row>
    <row r="651" spans="1:11">
      <c r="A651" s="1">
        <v>14977</v>
      </c>
      <c r="B651" s="4">
        <v>38908</v>
      </c>
      <c r="C651" s="2">
        <v>4876</v>
      </c>
      <c r="D651" s="1">
        <v>58160</v>
      </c>
      <c r="E651" s="1">
        <v>1</v>
      </c>
      <c r="F651" s="1">
        <v>400</v>
      </c>
      <c r="K651" s="4"/>
    </row>
    <row r="652" spans="1:11">
      <c r="A652" s="1">
        <v>14977</v>
      </c>
      <c r="B652" s="4">
        <v>38908</v>
      </c>
      <c r="C652" s="2">
        <v>4876</v>
      </c>
      <c r="D652" s="1">
        <v>63042</v>
      </c>
      <c r="E652" s="1">
        <v>1</v>
      </c>
      <c r="F652" s="1">
        <v>0</v>
      </c>
      <c r="K652" s="4"/>
    </row>
    <row r="653" spans="1:11">
      <c r="A653" s="1">
        <v>14977</v>
      </c>
      <c r="B653" s="4">
        <v>38908</v>
      </c>
      <c r="C653" s="2">
        <v>4876</v>
      </c>
      <c r="D653" s="1">
        <v>64791</v>
      </c>
      <c r="E653" s="1">
        <v>1</v>
      </c>
      <c r="F653" s="1">
        <v>299</v>
      </c>
      <c r="K653" s="4"/>
    </row>
    <row r="654" spans="1:11">
      <c r="A654" s="1">
        <v>14991</v>
      </c>
      <c r="B654" s="4">
        <v>38909</v>
      </c>
      <c r="C654" s="2">
        <v>1006</v>
      </c>
      <c r="D654" s="1">
        <v>71372</v>
      </c>
      <c r="E654" s="1">
        <v>1</v>
      </c>
      <c r="F654" s="1">
        <v>990</v>
      </c>
      <c r="K654" s="4"/>
    </row>
    <row r="655" spans="1:11">
      <c r="A655" s="1">
        <v>15029</v>
      </c>
      <c r="B655" s="4">
        <v>38909</v>
      </c>
      <c r="C655" s="2">
        <v>3065</v>
      </c>
      <c r="D655" s="1">
        <v>71897</v>
      </c>
      <c r="E655" s="1">
        <v>1</v>
      </c>
      <c r="F655" s="1">
        <v>3290</v>
      </c>
      <c r="K655" s="4"/>
    </row>
    <row r="656" spans="1:11">
      <c r="A656" s="1">
        <v>15029</v>
      </c>
      <c r="B656" s="4">
        <v>38909</v>
      </c>
      <c r="C656" s="2">
        <v>3065</v>
      </c>
      <c r="D656" s="1">
        <v>54831</v>
      </c>
      <c r="E656" s="1">
        <v>1</v>
      </c>
      <c r="F656" s="1">
        <v>399</v>
      </c>
      <c r="K656" s="4"/>
    </row>
    <row r="657" spans="1:11">
      <c r="A657" s="1">
        <v>15074</v>
      </c>
      <c r="B657" s="4">
        <v>38910</v>
      </c>
      <c r="C657" s="2">
        <v>1335</v>
      </c>
      <c r="D657" s="1">
        <v>61636</v>
      </c>
      <c r="E657" s="1">
        <v>1</v>
      </c>
      <c r="F657" s="1">
        <v>769</v>
      </c>
      <c r="K657" s="4"/>
    </row>
    <row r="658" spans="1:11">
      <c r="A658" s="1">
        <v>15088</v>
      </c>
      <c r="B658" s="4">
        <v>38910</v>
      </c>
      <c r="C658" s="2">
        <v>2122</v>
      </c>
      <c r="D658" s="1">
        <v>34645</v>
      </c>
      <c r="E658" s="1">
        <v>2</v>
      </c>
      <c r="F658" s="1">
        <v>1820</v>
      </c>
      <c r="K658" s="4"/>
    </row>
    <row r="659" spans="1:11">
      <c r="A659" s="1">
        <v>15091</v>
      </c>
      <c r="B659" s="4">
        <v>38910</v>
      </c>
      <c r="C659" s="2">
        <v>2307</v>
      </c>
      <c r="D659" s="1">
        <v>3013</v>
      </c>
      <c r="E659" s="1">
        <v>1</v>
      </c>
      <c r="F659" s="1">
        <v>219</v>
      </c>
      <c r="K659" s="4"/>
    </row>
    <row r="660" spans="1:11">
      <c r="A660" s="1">
        <v>15095</v>
      </c>
      <c r="B660" s="4">
        <v>38910</v>
      </c>
      <c r="C660" s="2">
        <v>284</v>
      </c>
      <c r="D660" s="1">
        <v>72461</v>
      </c>
      <c r="E660" s="1">
        <v>1</v>
      </c>
      <c r="F660" s="1">
        <v>1888</v>
      </c>
      <c r="K660" s="4"/>
    </row>
    <row r="661" spans="1:11">
      <c r="A661" s="1">
        <v>15095</v>
      </c>
      <c r="B661" s="4">
        <v>38910</v>
      </c>
      <c r="C661" s="2">
        <v>284</v>
      </c>
      <c r="D661" s="1">
        <v>72462</v>
      </c>
      <c r="E661" s="1">
        <v>1</v>
      </c>
      <c r="F661" s="1">
        <v>999</v>
      </c>
      <c r="K661" s="4"/>
    </row>
    <row r="662" spans="1:11">
      <c r="A662" s="1">
        <v>15103</v>
      </c>
      <c r="B662" s="4">
        <v>38910</v>
      </c>
      <c r="C662" s="2">
        <v>3855</v>
      </c>
      <c r="D662" s="1">
        <v>70506</v>
      </c>
      <c r="E662" s="1">
        <v>2</v>
      </c>
      <c r="F662" s="1">
        <v>7980</v>
      </c>
      <c r="K662" s="4"/>
    </row>
    <row r="663" spans="1:11">
      <c r="A663" s="1">
        <v>15103</v>
      </c>
      <c r="B663" s="4">
        <v>38910</v>
      </c>
      <c r="C663" s="2">
        <v>3855</v>
      </c>
      <c r="D663" s="1">
        <v>70506</v>
      </c>
      <c r="E663" s="1">
        <v>1</v>
      </c>
      <c r="F663" s="1">
        <v>3990</v>
      </c>
      <c r="K663" s="4"/>
    </row>
    <row r="664" spans="1:11">
      <c r="A664" s="1">
        <v>15103</v>
      </c>
      <c r="B664" s="4">
        <v>38910</v>
      </c>
      <c r="C664" s="2">
        <v>3855</v>
      </c>
      <c r="D664" s="1">
        <v>70506</v>
      </c>
      <c r="E664" s="1">
        <v>1</v>
      </c>
      <c r="F664" s="1">
        <v>3990</v>
      </c>
      <c r="K664" s="4"/>
    </row>
    <row r="665" spans="1:11">
      <c r="A665" s="1">
        <v>15164</v>
      </c>
      <c r="B665" s="4">
        <v>38911</v>
      </c>
      <c r="C665" s="2">
        <v>284</v>
      </c>
      <c r="D665" s="1">
        <v>16779</v>
      </c>
      <c r="E665" s="1">
        <v>1</v>
      </c>
      <c r="F665" s="1">
        <v>85</v>
      </c>
      <c r="K665" s="4"/>
    </row>
    <row r="666" spans="1:11">
      <c r="A666" s="1">
        <v>15164</v>
      </c>
      <c r="B666" s="4">
        <v>38911</v>
      </c>
      <c r="C666" s="2">
        <v>284</v>
      </c>
      <c r="D666" s="1">
        <v>63949</v>
      </c>
      <c r="E666" s="1">
        <v>1</v>
      </c>
      <c r="F666" s="1">
        <v>229</v>
      </c>
      <c r="K666" s="4"/>
    </row>
    <row r="667" spans="1:11">
      <c r="A667" s="1">
        <v>15202</v>
      </c>
      <c r="B667" s="4">
        <v>38912</v>
      </c>
      <c r="C667" s="2">
        <v>1246</v>
      </c>
      <c r="D667" s="1">
        <v>66818</v>
      </c>
      <c r="E667" s="1">
        <v>3</v>
      </c>
      <c r="F667" s="1">
        <v>1947</v>
      </c>
      <c r="K667" s="4"/>
    </row>
    <row r="668" spans="1:11">
      <c r="A668" s="1">
        <v>15209</v>
      </c>
      <c r="B668" s="4">
        <v>38912</v>
      </c>
      <c r="C668" s="2">
        <v>139</v>
      </c>
      <c r="D668" s="1">
        <v>73102</v>
      </c>
      <c r="E668" s="1">
        <v>1</v>
      </c>
      <c r="F668" s="1">
        <v>699</v>
      </c>
      <c r="K668" s="4"/>
    </row>
    <row r="669" spans="1:11">
      <c r="A669" s="1">
        <v>15255</v>
      </c>
      <c r="B669" s="4">
        <v>38912</v>
      </c>
      <c r="C669" s="2">
        <v>2239</v>
      </c>
      <c r="D669" s="1">
        <v>65630</v>
      </c>
      <c r="E669" s="1">
        <v>1</v>
      </c>
      <c r="F669" s="1">
        <v>107</v>
      </c>
      <c r="K669" s="4"/>
    </row>
    <row r="670" spans="1:11">
      <c r="A670" s="1">
        <v>15298</v>
      </c>
      <c r="B670" s="4">
        <v>38912</v>
      </c>
      <c r="C670" s="2">
        <v>338</v>
      </c>
      <c r="D670" s="1">
        <v>67720</v>
      </c>
      <c r="E670" s="1">
        <v>1</v>
      </c>
      <c r="F670" s="1">
        <v>998</v>
      </c>
      <c r="K670" s="4"/>
    </row>
    <row r="671" spans="1:11">
      <c r="A671" s="1">
        <v>15298</v>
      </c>
      <c r="B671" s="4">
        <v>38912</v>
      </c>
      <c r="C671" s="2">
        <v>338</v>
      </c>
      <c r="D671" s="1">
        <v>67720</v>
      </c>
      <c r="E671" s="1">
        <v>7</v>
      </c>
      <c r="F671" s="1">
        <v>6986</v>
      </c>
      <c r="K671" s="4"/>
    </row>
    <row r="672" spans="1:11">
      <c r="A672" s="1">
        <v>15305</v>
      </c>
      <c r="B672" s="4">
        <v>38912</v>
      </c>
      <c r="C672" s="2">
        <v>3610</v>
      </c>
      <c r="D672" s="1">
        <v>2867</v>
      </c>
      <c r="E672" s="1">
        <v>1</v>
      </c>
      <c r="F672" s="1">
        <v>76</v>
      </c>
      <c r="K672" s="4"/>
    </row>
    <row r="673" spans="1:11">
      <c r="A673" s="1">
        <v>15305</v>
      </c>
      <c r="B673" s="4">
        <v>38912</v>
      </c>
      <c r="C673" s="2">
        <v>3610</v>
      </c>
      <c r="D673" s="1">
        <v>2867</v>
      </c>
      <c r="E673" s="1">
        <v>1</v>
      </c>
      <c r="F673" s="1">
        <v>76</v>
      </c>
      <c r="K673" s="4"/>
    </row>
    <row r="674" spans="1:11">
      <c r="A674" s="1">
        <v>15305</v>
      </c>
      <c r="B674" s="4">
        <v>38912</v>
      </c>
      <c r="C674" s="2">
        <v>3610</v>
      </c>
      <c r="D674" s="1">
        <v>72466</v>
      </c>
      <c r="E674" s="1">
        <v>1</v>
      </c>
      <c r="F674" s="1">
        <v>1499</v>
      </c>
      <c r="K674" s="4"/>
    </row>
    <row r="675" spans="1:11">
      <c r="A675" s="1">
        <v>15335</v>
      </c>
      <c r="B675" s="4">
        <v>38912</v>
      </c>
      <c r="C675" s="2">
        <v>450</v>
      </c>
      <c r="D675" s="1">
        <v>63042</v>
      </c>
      <c r="E675" s="1">
        <v>1</v>
      </c>
      <c r="F675" s="1">
        <v>100</v>
      </c>
      <c r="K675" s="4"/>
    </row>
    <row r="676" spans="1:11">
      <c r="A676" s="1">
        <v>15365</v>
      </c>
      <c r="B676" s="4">
        <v>38912</v>
      </c>
      <c r="C676" s="2">
        <v>4922</v>
      </c>
      <c r="D676" s="1">
        <v>72320</v>
      </c>
      <c r="E676" s="1">
        <v>1</v>
      </c>
      <c r="F676" s="1">
        <v>29443</v>
      </c>
      <c r="K676" s="4"/>
    </row>
    <row r="677" spans="1:11">
      <c r="A677" s="1">
        <v>15365</v>
      </c>
      <c r="B677" s="4">
        <v>38912</v>
      </c>
      <c r="C677" s="2">
        <v>4922</v>
      </c>
      <c r="D677" s="1">
        <v>48863</v>
      </c>
      <c r="E677" s="1">
        <v>1</v>
      </c>
      <c r="F677" s="1">
        <v>0</v>
      </c>
      <c r="K677" s="4"/>
    </row>
    <row r="678" spans="1:11">
      <c r="A678" s="1">
        <v>15365</v>
      </c>
      <c r="B678" s="4">
        <v>38912</v>
      </c>
      <c r="C678" s="2">
        <v>4922</v>
      </c>
      <c r="D678" s="1">
        <v>69266</v>
      </c>
      <c r="E678" s="1">
        <v>1</v>
      </c>
      <c r="F678" s="1">
        <v>400</v>
      </c>
      <c r="K678" s="4"/>
    </row>
    <row r="679" spans="1:11">
      <c r="A679" s="1">
        <v>15365</v>
      </c>
      <c r="B679" s="4">
        <v>38912</v>
      </c>
      <c r="C679" s="2">
        <v>4922</v>
      </c>
      <c r="D679" s="1">
        <v>63042</v>
      </c>
      <c r="E679" s="1">
        <v>1</v>
      </c>
      <c r="F679" s="1">
        <v>0</v>
      </c>
      <c r="K679" s="4"/>
    </row>
    <row r="680" spans="1:11">
      <c r="A680" s="1">
        <v>15369</v>
      </c>
      <c r="B680" s="4">
        <v>38912</v>
      </c>
      <c r="C680" s="2">
        <v>4926</v>
      </c>
      <c r="D680" s="1">
        <v>48863</v>
      </c>
      <c r="E680" s="1">
        <v>1</v>
      </c>
      <c r="F680" s="1">
        <v>0</v>
      </c>
      <c r="K680" s="4"/>
    </row>
    <row r="681" spans="1:11">
      <c r="A681" s="1">
        <v>15369</v>
      </c>
      <c r="B681" s="4">
        <v>38912</v>
      </c>
      <c r="C681" s="2">
        <v>4926</v>
      </c>
      <c r="D681" s="1">
        <v>58160</v>
      </c>
      <c r="E681" s="1">
        <v>1</v>
      </c>
      <c r="F681" s="1">
        <v>400</v>
      </c>
      <c r="K681" s="4"/>
    </row>
    <row r="682" spans="1:11">
      <c r="A682" s="1">
        <v>15369</v>
      </c>
      <c r="B682" s="4">
        <v>38912</v>
      </c>
      <c r="C682" s="2">
        <v>4926</v>
      </c>
      <c r="D682" s="1">
        <v>63042</v>
      </c>
      <c r="E682" s="1">
        <v>1</v>
      </c>
      <c r="F682" s="1">
        <v>0</v>
      </c>
      <c r="K682" s="4"/>
    </row>
    <row r="683" spans="1:11">
      <c r="A683" s="1">
        <v>15369</v>
      </c>
      <c r="B683" s="4">
        <v>38912</v>
      </c>
      <c r="C683" s="2">
        <v>4926</v>
      </c>
      <c r="D683" s="1">
        <v>67653</v>
      </c>
      <c r="E683" s="1">
        <v>1</v>
      </c>
      <c r="F683" s="1">
        <v>1198</v>
      </c>
      <c r="K683" s="4"/>
    </row>
    <row r="684" spans="1:11">
      <c r="A684" s="1">
        <v>15369</v>
      </c>
      <c r="B684" s="4">
        <v>38912</v>
      </c>
      <c r="C684" s="2">
        <v>4926</v>
      </c>
      <c r="D684" s="1">
        <v>54817</v>
      </c>
      <c r="E684" s="1">
        <v>1</v>
      </c>
      <c r="F684" s="1">
        <v>89</v>
      </c>
      <c r="K684" s="4"/>
    </row>
    <row r="685" spans="1:11">
      <c r="A685" s="1">
        <v>15476</v>
      </c>
      <c r="B685" s="4">
        <v>38913</v>
      </c>
      <c r="C685" s="2">
        <v>2239</v>
      </c>
      <c r="D685" s="1">
        <v>67720</v>
      </c>
      <c r="E685" s="1">
        <v>1</v>
      </c>
      <c r="F685" s="1">
        <v>998</v>
      </c>
      <c r="K685" s="4"/>
    </row>
    <row r="686" spans="1:11">
      <c r="A686" s="1">
        <v>15503</v>
      </c>
      <c r="B686" s="4">
        <v>38913</v>
      </c>
      <c r="C686" s="2">
        <v>3059</v>
      </c>
      <c r="D686" s="1">
        <v>26466</v>
      </c>
      <c r="E686" s="1">
        <v>1</v>
      </c>
      <c r="F686" s="1">
        <v>200</v>
      </c>
      <c r="K686" s="4"/>
    </row>
    <row r="687" spans="1:11">
      <c r="A687" s="1">
        <v>15518</v>
      </c>
      <c r="B687" s="4">
        <v>38913</v>
      </c>
      <c r="C687" s="2">
        <v>3567</v>
      </c>
      <c r="D687" s="1">
        <v>73045</v>
      </c>
      <c r="E687" s="1">
        <v>1</v>
      </c>
      <c r="F687" s="1">
        <v>7998</v>
      </c>
      <c r="K687" s="4"/>
    </row>
    <row r="688" spans="1:11">
      <c r="A688" s="1">
        <v>15518</v>
      </c>
      <c r="B688" s="4">
        <v>38913</v>
      </c>
      <c r="C688" s="2">
        <v>3567</v>
      </c>
      <c r="D688" s="1">
        <v>2808</v>
      </c>
      <c r="E688" s="1">
        <v>1</v>
      </c>
      <c r="F688" s="1">
        <v>89</v>
      </c>
      <c r="K688" s="4"/>
    </row>
    <row r="689" spans="1:11">
      <c r="A689" s="1">
        <v>15518</v>
      </c>
      <c r="B689" s="4">
        <v>38913</v>
      </c>
      <c r="C689" s="2">
        <v>3567</v>
      </c>
      <c r="D689" s="1">
        <v>2808</v>
      </c>
      <c r="E689" s="1">
        <v>1</v>
      </c>
      <c r="F689" s="1">
        <v>89</v>
      </c>
      <c r="K689" s="4"/>
    </row>
    <row r="690" spans="1:11">
      <c r="A690" s="1">
        <v>15518</v>
      </c>
      <c r="B690" s="4">
        <v>38913</v>
      </c>
      <c r="C690" s="2">
        <v>3567</v>
      </c>
      <c r="D690" s="1">
        <v>72752</v>
      </c>
      <c r="E690" s="1">
        <v>1</v>
      </c>
      <c r="F690" s="1">
        <v>289</v>
      </c>
      <c r="K690" s="4"/>
    </row>
    <row r="691" spans="1:11">
      <c r="A691" s="1">
        <v>15568</v>
      </c>
      <c r="B691" s="4">
        <v>38913</v>
      </c>
      <c r="C691" s="2">
        <v>4922</v>
      </c>
      <c r="D691" s="1">
        <v>72752</v>
      </c>
      <c r="E691" s="1">
        <v>1</v>
      </c>
      <c r="F691" s="1">
        <v>289</v>
      </c>
      <c r="K691" s="4"/>
    </row>
    <row r="692" spans="1:11">
      <c r="A692" s="1">
        <v>15568</v>
      </c>
      <c r="B692" s="4">
        <v>38913</v>
      </c>
      <c r="C692" s="2">
        <v>4922</v>
      </c>
      <c r="D692" s="1">
        <v>72752</v>
      </c>
      <c r="E692" s="1">
        <v>1</v>
      </c>
      <c r="F692" s="1">
        <v>289</v>
      </c>
      <c r="K692" s="4"/>
    </row>
    <row r="693" spans="1:11">
      <c r="A693" s="1">
        <v>15568</v>
      </c>
      <c r="B693" s="4">
        <v>38913</v>
      </c>
      <c r="C693" s="2">
        <v>4922</v>
      </c>
      <c r="D693" s="1">
        <v>69725</v>
      </c>
      <c r="E693" s="1">
        <v>1</v>
      </c>
      <c r="F693" s="1">
        <v>149</v>
      </c>
      <c r="K693" s="4"/>
    </row>
    <row r="694" spans="1:11">
      <c r="A694" s="1">
        <v>15608</v>
      </c>
      <c r="B694" s="4">
        <v>38913</v>
      </c>
      <c r="C694" s="2">
        <v>742</v>
      </c>
      <c r="D694" s="1">
        <v>69834</v>
      </c>
      <c r="E694" s="1">
        <v>1</v>
      </c>
      <c r="F694" s="1">
        <v>185</v>
      </c>
      <c r="K694" s="4"/>
    </row>
    <row r="695" spans="1:11">
      <c r="A695" s="1">
        <v>15617</v>
      </c>
      <c r="B695" s="4">
        <v>38913</v>
      </c>
      <c r="C695" s="2">
        <v>87</v>
      </c>
      <c r="D695" s="1">
        <v>48863</v>
      </c>
      <c r="E695" s="1">
        <v>1</v>
      </c>
      <c r="F695" s="1">
        <v>0</v>
      </c>
      <c r="K695" s="4"/>
    </row>
    <row r="696" spans="1:11">
      <c r="A696" s="1">
        <v>15617</v>
      </c>
      <c r="B696" s="4">
        <v>38913</v>
      </c>
      <c r="C696" s="2">
        <v>87</v>
      </c>
      <c r="D696" s="1">
        <v>58160</v>
      </c>
      <c r="E696" s="1">
        <v>1</v>
      </c>
      <c r="F696" s="1">
        <v>400</v>
      </c>
      <c r="K696" s="4"/>
    </row>
    <row r="697" spans="1:11">
      <c r="A697" s="1">
        <v>15617</v>
      </c>
      <c r="B697" s="4">
        <v>38913</v>
      </c>
      <c r="C697" s="2">
        <v>87</v>
      </c>
      <c r="D697" s="1">
        <v>59730</v>
      </c>
      <c r="E697" s="1">
        <v>1</v>
      </c>
      <c r="F697" s="1">
        <v>79</v>
      </c>
      <c r="K697" s="4"/>
    </row>
    <row r="698" spans="1:11">
      <c r="A698" s="1">
        <v>15617</v>
      </c>
      <c r="B698" s="4">
        <v>38913</v>
      </c>
      <c r="C698" s="2">
        <v>87</v>
      </c>
      <c r="D698" s="1">
        <v>63042</v>
      </c>
      <c r="E698" s="1">
        <v>1</v>
      </c>
      <c r="F698" s="1">
        <v>0</v>
      </c>
      <c r="K698" s="4"/>
    </row>
    <row r="699" spans="1:11">
      <c r="A699" s="1">
        <v>15621</v>
      </c>
      <c r="B699" s="4">
        <v>38913</v>
      </c>
      <c r="C699" s="2">
        <v>923</v>
      </c>
      <c r="D699" s="1">
        <v>62426</v>
      </c>
      <c r="E699" s="1">
        <v>1</v>
      </c>
      <c r="F699" s="1">
        <v>1990</v>
      </c>
      <c r="K699" s="4"/>
    </row>
    <row r="700" spans="1:11">
      <c r="A700" s="1">
        <v>15670</v>
      </c>
      <c r="B700" s="4">
        <v>38914</v>
      </c>
      <c r="C700" s="2">
        <v>1677</v>
      </c>
      <c r="D700" s="1">
        <v>43788</v>
      </c>
      <c r="E700" s="1">
        <v>1</v>
      </c>
      <c r="F700" s="1">
        <v>2025</v>
      </c>
      <c r="K700" s="4"/>
    </row>
    <row r="701" spans="1:11">
      <c r="A701" s="1">
        <v>15723</v>
      </c>
      <c r="B701" s="4">
        <v>38914</v>
      </c>
      <c r="C701" s="2">
        <v>2787</v>
      </c>
      <c r="D701" s="1">
        <v>72320</v>
      </c>
      <c r="E701" s="1">
        <v>1</v>
      </c>
      <c r="F701" s="1">
        <v>29443</v>
      </c>
      <c r="K701" s="4"/>
    </row>
    <row r="702" spans="1:11">
      <c r="A702" s="1">
        <v>15723</v>
      </c>
      <c r="B702" s="4">
        <v>38914</v>
      </c>
      <c r="C702" s="2">
        <v>2787</v>
      </c>
      <c r="D702" s="1">
        <v>67366</v>
      </c>
      <c r="E702" s="1">
        <v>1</v>
      </c>
      <c r="F702" s="1">
        <v>10</v>
      </c>
      <c r="K702" s="4"/>
    </row>
    <row r="703" spans="1:11">
      <c r="A703" s="1">
        <v>15741</v>
      </c>
      <c r="B703" s="4">
        <v>38914</v>
      </c>
      <c r="C703" s="2">
        <v>3292</v>
      </c>
      <c r="D703" s="1">
        <v>46336</v>
      </c>
      <c r="E703" s="1">
        <v>1</v>
      </c>
      <c r="F703" s="1">
        <v>207</v>
      </c>
      <c r="K703" s="4"/>
    </row>
    <row r="704" spans="1:11">
      <c r="A704" s="1">
        <v>15753</v>
      </c>
      <c r="B704" s="4">
        <v>38914</v>
      </c>
      <c r="C704" s="2">
        <v>3675</v>
      </c>
      <c r="D704" s="1">
        <v>58850</v>
      </c>
      <c r="E704" s="1">
        <v>1</v>
      </c>
      <c r="F704" s="1">
        <v>359</v>
      </c>
      <c r="K704" s="4"/>
    </row>
    <row r="705" spans="1:11">
      <c r="A705" s="1">
        <v>15823</v>
      </c>
      <c r="B705" s="4">
        <v>38914</v>
      </c>
      <c r="C705" s="2">
        <v>4981</v>
      </c>
      <c r="D705" s="1">
        <v>71249</v>
      </c>
      <c r="E705" s="1">
        <v>1</v>
      </c>
      <c r="F705" s="1">
        <v>999</v>
      </c>
      <c r="K705" s="4"/>
    </row>
    <row r="706" spans="1:11">
      <c r="A706" s="1">
        <v>15823</v>
      </c>
      <c r="B706" s="4">
        <v>38914</v>
      </c>
      <c r="C706" s="2">
        <v>4981</v>
      </c>
      <c r="D706" s="1">
        <v>48863</v>
      </c>
      <c r="E706" s="1">
        <v>1</v>
      </c>
      <c r="F706" s="1">
        <v>0</v>
      </c>
      <c r="K706" s="4"/>
    </row>
    <row r="707" spans="1:11">
      <c r="A707" s="1">
        <v>15823</v>
      </c>
      <c r="B707" s="4">
        <v>38914</v>
      </c>
      <c r="C707" s="2">
        <v>4981</v>
      </c>
      <c r="D707" s="1">
        <v>69266</v>
      </c>
      <c r="E707" s="1">
        <v>1</v>
      </c>
      <c r="F707" s="1">
        <v>400</v>
      </c>
      <c r="K707" s="4"/>
    </row>
    <row r="708" spans="1:11">
      <c r="A708" s="1">
        <v>15823</v>
      </c>
      <c r="B708" s="4">
        <v>38914</v>
      </c>
      <c r="C708" s="2">
        <v>4981</v>
      </c>
      <c r="D708" s="1">
        <v>63042</v>
      </c>
      <c r="E708" s="1">
        <v>1</v>
      </c>
      <c r="F708" s="1">
        <v>0</v>
      </c>
      <c r="K708" s="4"/>
    </row>
    <row r="709" spans="1:11">
      <c r="A709" s="1">
        <v>15904</v>
      </c>
      <c r="B709" s="4">
        <v>38915</v>
      </c>
      <c r="C709" s="2">
        <v>1335</v>
      </c>
      <c r="D709" s="1">
        <v>69945</v>
      </c>
      <c r="E709" s="1">
        <v>1</v>
      </c>
      <c r="F709" s="1">
        <v>1999</v>
      </c>
      <c r="K709" s="4"/>
    </row>
    <row r="710" spans="1:11">
      <c r="A710" s="1">
        <v>15908</v>
      </c>
      <c r="B710" s="4">
        <v>38915</v>
      </c>
      <c r="C710" s="2">
        <v>139</v>
      </c>
      <c r="D710" s="1">
        <v>72219</v>
      </c>
      <c r="E710" s="1">
        <v>1</v>
      </c>
      <c r="F710" s="1">
        <v>6499</v>
      </c>
      <c r="K710" s="4"/>
    </row>
    <row r="711" spans="1:11">
      <c r="A711" s="1">
        <v>15908</v>
      </c>
      <c r="B711" s="4">
        <v>38915</v>
      </c>
      <c r="C711" s="2">
        <v>139</v>
      </c>
      <c r="D711" s="1">
        <v>16783</v>
      </c>
      <c r="E711" s="1">
        <v>1</v>
      </c>
      <c r="F711" s="1">
        <v>261</v>
      </c>
      <c r="K711" s="4"/>
    </row>
    <row r="712" spans="1:11">
      <c r="A712" s="1">
        <v>15908</v>
      </c>
      <c r="B712" s="4">
        <v>38915</v>
      </c>
      <c r="C712" s="2">
        <v>139</v>
      </c>
      <c r="D712" s="1">
        <v>2808</v>
      </c>
      <c r="E712" s="1">
        <v>1</v>
      </c>
      <c r="F712" s="1">
        <v>89</v>
      </c>
      <c r="K712" s="4"/>
    </row>
    <row r="713" spans="1:11">
      <c r="A713" s="1">
        <v>15955</v>
      </c>
      <c r="B713" s="4">
        <v>38915</v>
      </c>
      <c r="C713" s="2">
        <v>198</v>
      </c>
      <c r="D713" s="1">
        <v>55254</v>
      </c>
      <c r="E713" s="1">
        <v>1</v>
      </c>
      <c r="F713" s="1">
        <v>55</v>
      </c>
      <c r="K713" s="4"/>
    </row>
    <row r="714" spans="1:11">
      <c r="A714" s="1">
        <v>15955</v>
      </c>
      <c r="B714" s="4">
        <v>38915</v>
      </c>
      <c r="C714" s="2">
        <v>198</v>
      </c>
      <c r="D714" s="1">
        <v>55254</v>
      </c>
      <c r="E714" s="1">
        <v>1</v>
      </c>
      <c r="F714" s="1">
        <v>55</v>
      </c>
      <c r="K714" s="4"/>
    </row>
    <row r="715" spans="1:11">
      <c r="A715" s="1">
        <v>15968</v>
      </c>
      <c r="B715" s="4">
        <v>38915</v>
      </c>
      <c r="C715" s="2">
        <v>2307</v>
      </c>
      <c r="D715" s="1">
        <v>73102</v>
      </c>
      <c r="E715" s="1">
        <v>1</v>
      </c>
      <c r="F715" s="1">
        <v>699</v>
      </c>
      <c r="K715" s="4"/>
    </row>
    <row r="716" spans="1:11">
      <c r="A716" s="1">
        <v>15979</v>
      </c>
      <c r="B716" s="4">
        <v>38915</v>
      </c>
      <c r="C716" s="2">
        <v>2549</v>
      </c>
      <c r="D716" s="1">
        <v>71787</v>
      </c>
      <c r="E716" s="1">
        <v>1</v>
      </c>
      <c r="F716" s="1">
        <v>12900</v>
      </c>
      <c r="K716" s="4"/>
    </row>
    <row r="717" spans="1:11">
      <c r="A717" s="1">
        <v>15979</v>
      </c>
      <c r="B717" s="4">
        <v>38915</v>
      </c>
      <c r="C717" s="2">
        <v>2549</v>
      </c>
      <c r="D717" s="1">
        <v>71785</v>
      </c>
      <c r="E717" s="1">
        <v>1</v>
      </c>
      <c r="F717" s="1">
        <v>1299</v>
      </c>
      <c r="K717" s="4"/>
    </row>
    <row r="718" spans="1:11">
      <c r="A718" s="1">
        <v>16026</v>
      </c>
      <c r="B718" s="4">
        <v>38915</v>
      </c>
      <c r="C718" s="2">
        <v>3292</v>
      </c>
      <c r="D718" s="1">
        <v>70293</v>
      </c>
      <c r="E718" s="1">
        <v>1</v>
      </c>
      <c r="F718" s="1">
        <v>1299</v>
      </c>
      <c r="K718" s="4"/>
    </row>
    <row r="719" spans="1:11">
      <c r="A719" s="1">
        <v>16027</v>
      </c>
      <c r="B719" s="4">
        <v>38915</v>
      </c>
      <c r="C719" s="2">
        <v>332</v>
      </c>
      <c r="D719" s="1">
        <v>70546</v>
      </c>
      <c r="E719" s="1">
        <v>1</v>
      </c>
      <c r="F719" s="1">
        <v>699</v>
      </c>
      <c r="K719" s="4"/>
    </row>
    <row r="720" spans="1:11">
      <c r="A720" s="1">
        <v>16083</v>
      </c>
      <c r="B720" s="4">
        <v>38915</v>
      </c>
      <c r="C720" s="2">
        <v>449</v>
      </c>
      <c r="D720" s="1">
        <v>72466</v>
      </c>
      <c r="E720" s="1">
        <v>1</v>
      </c>
      <c r="F720" s="1">
        <v>1499</v>
      </c>
      <c r="K720" s="4"/>
    </row>
    <row r="721" spans="1:11">
      <c r="A721" s="1">
        <v>16083</v>
      </c>
      <c r="B721" s="4">
        <v>38915</v>
      </c>
      <c r="C721" s="2">
        <v>449</v>
      </c>
      <c r="D721" s="1">
        <v>71785</v>
      </c>
      <c r="E721" s="1">
        <v>1</v>
      </c>
      <c r="F721" s="1">
        <v>1299</v>
      </c>
      <c r="K721" s="4"/>
    </row>
    <row r="722" spans="1:11">
      <c r="A722" s="1">
        <v>16084</v>
      </c>
      <c r="B722" s="4">
        <v>38915</v>
      </c>
      <c r="C722" s="2">
        <v>4515</v>
      </c>
      <c r="D722" s="1">
        <v>73090</v>
      </c>
      <c r="E722" s="1">
        <v>1</v>
      </c>
      <c r="F722" s="1">
        <v>19990</v>
      </c>
      <c r="K722" s="4"/>
    </row>
    <row r="723" spans="1:11">
      <c r="A723" s="1">
        <v>16110</v>
      </c>
      <c r="B723" s="4">
        <v>38915</v>
      </c>
      <c r="C723" s="2">
        <v>4981</v>
      </c>
      <c r="D723" s="1">
        <v>70413</v>
      </c>
      <c r="E723" s="1">
        <v>1</v>
      </c>
      <c r="F723" s="1">
        <v>0</v>
      </c>
      <c r="K723" s="4"/>
    </row>
    <row r="724" spans="1:11">
      <c r="A724" s="1">
        <v>16117</v>
      </c>
      <c r="B724" s="4">
        <v>38915</v>
      </c>
      <c r="C724" s="2">
        <v>5005</v>
      </c>
      <c r="D724" s="1">
        <v>68247</v>
      </c>
      <c r="E724" s="1">
        <v>1</v>
      </c>
      <c r="F724" s="1">
        <v>1699</v>
      </c>
      <c r="K724" s="4"/>
    </row>
    <row r="725" spans="1:11">
      <c r="A725" s="1">
        <v>16143</v>
      </c>
      <c r="B725" s="4">
        <v>38915</v>
      </c>
      <c r="C725" s="2">
        <v>539</v>
      </c>
      <c r="D725" s="1">
        <v>72010</v>
      </c>
      <c r="E725" s="1">
        <v>1</v>
      </c>
      <c r="F725" s="1">
        <v>13980</v>
      </c>
      <c r="K725" s="4"/>
    </row>
    <row r="726" spans="1:11">
      <c r="A726" s="1">
        <v>16143</v>
      </c>
      <c r="B726" s="4">
        <v>38915</v>
      </c>
      <c r="C726" s="2">
        <v>539</v>
      </c>
      <c r="D726" s="1">
        <v>66406</v>
      </c>
      <c r="E726" s="1">
        <v>1</v>
      </c>
      <c r="F726" s="1">
        <v>1000</v>
      </c>
      <c r="K726" s="4"/>
    </row>
    <row r="727" spans="1:11">
      <c r="A727" s="1">
        <v>16171</v>
      </c>
      <c r="B727" s="4">
        <v>38915</v>
      </c>
      <c r="C727" s="2">
        <v>805</v>
      </c>
      <c r="D727" s="1">
        <v>51157</v>
      </c>
      <c r="E727" s="1">
        <v>1</v>
      </c>
      <c r="F727" s="1">
        <v>545</v>
      </c>
      <c r="K727" s="4"/>
    </row>
    <row r="728" spans="1:11">
      <c r="A728" s="1">
        <v>16186</v>
      </c>
      <c r="B728" s="4">
        <v>38915</v>
      </c>
      <c r="C728" s="2">
        <v>977</v>
      </c>
      <c r="D728" s="1">
        <v>72217</v>
      </c>
      <c r="E728" s="1">
        <v>1</v>
      </c>
      <c r="F728" s="1">
        <v>6499</v>
      </c>
      <c r="K728" s="4"/>
    </row>
    <row r="729" spans="1:11">
      <c r="A729" s="1">
        <v>16186</v>
      </c>
      <c r="B729" s="4">
        <v>38915</v>
      </c>
      <c r="C729" s="2">
        <v>977</v>
      </c>
      <c r="D729" s="1">
        <v>71569</v>
      </c>
      <c r="E729" s="1">
        <v>1</v>
      </c>
      <c r="F729" s="1">
        <v>12700</v>
      </c>
      <c r="K729" s="4"/>
    </row>
    <row r="730" spans="1:11">
      <c r="A730" s="1">
        <v>16186</v>
      </c>
      <c r="B730" s="4">
        <v>38915</v>
      </c>
      <c r="C730" s="2">
        <v>977</v>
      </c>
      <c r="D730" s="1">
        <v>40233</v>
      </c>
      <c r="E730" s="1">
        <v>1</v>
      </c>
      <c r="F730" s="1">
        <v>534</v>
      </c>
      <c r="K730" s="4"/>
    </row>
    <row r="731" spans="1:11">
      <c r="A731" s="1">
        <v>16186</v>
      </c>
      <c r="B731" s="4">
        <v>38915</v>
      </c>
      <c r="C731" s="2">
        <v>977</v>
      </c>
      <c r="D731" s="1">
        <v>40233</v>
      </c>
      <c r="E731" s="1">
        <v>1</v>
      </c>
      <c r="F731" s="1">
        <v>571</v>
      </c>
      <c r="K731" s="4"/>
    </row>
    <row r="732" spans="1:11">
      <c r="A732" s="1">
        <v>16186</v>
      </c>
      <c r="B732" s="4">
        <v>38915</v>
      </c>
      <c r="C732" s="2">
        <v>977</v>
      </c>
      <c r="D732" s="1">
        <v>40234</v>
      </c>
      <c r="E732" s="1">
        <v>1</v>
      </c>
      <c r="F732" s="1">
        <v>950</v>
      </c>
      <c r="K732" s="4"/>
    </row>
    <row r="733" spans="1:11">
      <c r="A733" s="1">
        <v>16186</v>
      </c>
      <c r="B733" s="4">
        <v>38915</v>
      </c>
      <c r="C733" s="2">
        <v>977</v>
      </c>
      <c r="D733" s="1">
        <v>40233</v>
      </c>
      <c r="E733" s="1">
        <v>1</v>
      </c>
      <c r="F733" s="1">
        <v>534</v>
      </c>
      <c r="K733" s="4"/>
    </row>
    <row r="734" spans="1:11">
      <c r="A734" s="1">
        <v>16186</v>
      </c>
      <c r="B734" s="4">
        <v>38915</v>
      </c>
      <c r="C734" s="2">
        <v>977</v>
      </c>
      <c r="D734" s="1">
        <v>40234</v>
      </c>
      <c r="E734" s="1">
        <v>1</v>
      </c>
      <c r="F734" s="1">
        <v>950</v>
      </c>
      <c r="K734" s="4"/>
    </row>
    <row r="735" spans="1:11">
      <c r="A735" s="1">
        <v>16186</v>
      </c>
      <c r="B735" s="4">
        <v>38915</v>
      </c>
      <c r="C735" s="2">
        <v>977</v>
      </c>
      <c r="D735" s="1">
        <v>40233</v>
      </c>
      <c r="E735" s="1">
        <v>1</v>
      </c>
      <c r="F735" s="1">
        <v>571</v>
      </c>
      <c r="K735" s="4"/>
    </row>
    <row r="736" spans="1:11">
      <c r="A736" s="1">
        <v>16186</v>
      </c>
      <c r="B736" s="4">
        <v>38915</v>
      </c>
      <c r="C736" s="2">
        <v>977</v>
      </c>
      <c r="D736" s="1">
        <v>69771</v>
      </c>
      <c r="E736" s="1">
        <v>1</v>
      </c>
      <c r="F736" s="1">
        <v>699</v>
      </c>
      <c r="K736" s="4"/>
    </row>
    <row r="737" spans="1:11">
      <c r="A737" s="1">
        <v>16194</v>
      </c>
      <c r="B737" s="4">
        <v>38916</v>
      </c>
      <c r="C737" s="2">
        <v>1246</v>
      </c>
      <c r="D737" s="1">
        <v>62123</v>
      </c>
      <c r="E737" s="1">
        <v>1</v>
      </c>
      <c r="F737" s="1">
        <v>289</v>
      </c>
      <c r="K737" s="4"/>
    </row>
    <row r="738" spans="1:11">
      <c r="A738" s="1">
        <v>16194</v>
      </c>
      <c r="B738" s="4">
        <v>38916</v>
      </c>
      <c r="C738" s="2">
        <v>1246</v>
      </c>
      <c r="D738" s="1">
        <v>71181</v>
      </c>
      <c r="E738" s="1">
        <v>1</v>
      </c>
      <c r="F738" s="1">
        <v>399</v>
      </c>
      <c r="K738" s="4"/>
    </row>
    <row r="739" spans="1:11">
      <c r="A739" s="1">
        <v>16194</v>
      </c>
      <c r="B739" s="4">
        <v>38916</v>
      </c>
      <c r="C739" s="2">
        <v>1246</v>
      </c>
      <c r="D739" s="1">
        <v>71181</v>
      </c>
      <c r="E739" s="1">
        <v>1</v>
      </c>
      <c r="F739" s="1">
        <v>399</v>
      </c>
      <c r="K739" s="4"/>
    </row>
    <row r="740" spans="1:11">
      <c r="A740" s="1">
        <v>16231</v>
      </c>
      <c r="B740" s="4">
        <v>38916</v>
      </c>
      <c r="C740" s="2">
        <v>332</v>
      </c>
      <c r="D740" s="1">
        <v>72291</v>
      </c>
      <c r="E740" s="1">
        <v>1</v>
      </c>
      <c r="F740" s="1">
        <v>142</v>
      </c>
      <c r="K740" s="4"/>
    </row>
    <row r="741" spans="1:11">
      <c r="A741" s="1">
        <v>16231</v>
      </c>
      <c r="B741" s="4">
        <v>38916</v>
      </c>
      <c r="C741" s="2">
        <v>332</v>
      </c>
      <c r="D741" s="1">
        <v>67754</v>
      </c>
      <c r="E741" s="1">
        <v>1</v>
      </c>
      <c r="F741" s="1">
        <v>6498</v>
      </c>
      <c r="K741" s="4"/>
    </row>
    <row r="742" spans="1:11">
      <c r="A742" s="1">
        <v>16231</v>
      </c>
      <c r="B742" s="4">
        <v>38916</v>
      </c>
      <c r="C742" s="2">
        <v>332</v>
      </c>
      <c r="D742" s="1">
        <v>69998</v>
      </c>
      <c r="E742" s="1">
        <v>1</v>
      </c>
      <c r="F742" s="1">
        <v>210</v>
      </c>
      <c r="K742" s="4"/>
    </row>
    <row r="743" spans="1:11">
      <c r="A743" s="1">
        <v>16257</v>
      </c>
      <c r="B743" s="4">
        <v>38916</v>
      </c>
      <c r="C743" s="2">
        <v>542</v>
      </c>
      <c r="D743" s="1">
        <v>65674</v>
      </c>
      <c r="E743" s="1">
        <v>1</v>
      </c>
      <c r="F743" s="1">
        <v>480</v>
      </c>
      <c r="K743" s="4"/>
    </row>
    <row r="744" spans="1:11">
      <c r="A744" s="1">
        <v>16297</v>
      </c>
      <c r="B744" s="4">
        <v>38917</v>
      </c>
      <c r="C744" s="2">
        <v>284</v>
      </c>
      <c r="D744" s="1">
        <v>62483</v>
      </c>
      <c r="E744" s="1">
        <v>1</v>
      </c>
      <c r="F744" s="1">
        <v>349</v>
      </c>
      <c r="K744" s="4"/>
    </row>
    <row r="745" spans="1:11">
      <c r="A745" s="1">
        <v>16451</v>
      </c>
      <c r="B745" s="4">
        <v>38919</v>
      </c>
      <c r="C745" s="2">
        <v>332</v>
      </c>
      <c r="D745" s="1">
        <v>65955</v>
      </c>
      <c r="E745" s="1">
        <v>1</v>
      </c>
      <c r="F745" s="1">
        <v>1090</v>
      </c>
      <c r="K745" s="4"/>
    </row>
    <row r="746" spans="1:11">
      <c r="A746" s="1">
        <v>16451</v>
      </c>
      <c r="B746" s="4">
        <v>38919</v>
      </c>
      <c r="C746" s="2">
        <v>332</v>
      </c>
      <c r="D746" s="1">
        <v>69771</v>
      </c>
      <c r="E746" s="1">
        <v>1</v>
      </c>
      <c r="F746" s="1">
        <v>769</v>
      </c>
      <c r="K746" s="4"/>
    </row>
    <row r="747" spans="1:11">
      <c r="A747" s="1">
        <v>16470</v>
      </c>
      <c r="B747" s="4">
        <v>38919</v>
      </c>
      <c r="C747" s="2">
        <v>542</v>
      </c>
      <c r="D747" s="1">
        <v>59731</v>
      </c>
      <c r="E747" s="1">
        <v>1</v>
      </c>
      <c r="F747" s="1">
        <v>99</v>
      </c>
      <c r="K747" s="4"/>
    </row>
    <row r="748" spans="1:11">
      <c r="A748" s="1">
        <v>16541</v>
      </c>
      <c r="B748" s="4">
        <v>38920</v>
      </c>
      <c r="C748" s="2">
        <v>4608</v>
      </c>
      <c r="D748" s="1">
        <v>40236</v>
      </c>
      <c r="E748" s="1">
        <v>1</v>
      </c>
      <c r="F748" s="1">
        <v>581</v>
      </c>
      <c r="K748" s="4"/>
    </row>
    <row r="749" spans="1:11">
      <c r="A749" s="1">
        <v>16541</v>
      </c>
      <c r="B749" s="4">
        <v>38920</v>
      </c>
      <c r="C749" s="2">
        <v>4608</v>
      </c>
      <c r="D749" s="1">
        <v>40237</v>
      </c>
      <c r="E749" s="1">
        <v>1</v>
      </c>
      <c r="F749" s="1">
        <v>681</v>
      </c>
      <c r="K749" s="4"/>
    </row>
    <row r="750" spans="1:11">
      <c r="A750" s="1">
        <v>16552</v>
      </c>
      <c r="B750" s="4">
        <v>38920</v>
      </c>
      <c r="C750" s="2">
        <v>5051</v>
      </c>
      <c r="D750" s="1">
        <v>58160</v>
      </c>
      <c r="E750" s="1">
        <v>1</v>
      </c>
      <c r="F750" s="1">
        <v>400</v>
      </c>
      <c r="K750" s="4"/>
    </row>
    <row r="751" spans="1:11">
      <c r="A751" s="1">
        <v>16552</v>
      </c>
      <c r="B751" s="4">
        <v>38920</v>
      </c>
      <c r="C751" s="2">
        <v>5051</v>
      </c>
      <c r="D751" s="1">
        <v>63042</v>
      </c>
      <c r="E751" s="1">
        <v>1</v>
      </c>
      <c r="F751" s="1">
        <v>0</v>
      </c>
      <c r="K751" s="4"/>
    </row>
    <row r="752" spans="1:11">
      <c r="A752" s="1">
        <v>16631</v>
      </c>
      <c r="B752" s="4">
        <v>38921</v>
      </c>
      <c r="C752" s="2">
        <v>4515</v>
      </c>
      <c r="D752" s="1">
        <v>70413</v>
      </c>
      <c r="E752" s="1">
        <v>1</v>
      </c>
      <c r="F752" s="1">
        <v>0</v>
      </c>
      <c r="K752" s="4"/>
    </row>
    <row r="753" spans="1:11">
      <c r="A753" s="1">
        <v>16652</v>
      </c>
      <c r="B753" s="4">
        <v>38922</v>
      </c>
      <c r="C753" s="2">
        <v>1117</v>
      </c>
      <c r="D753" s="1">
        <v>39949</v>
      </c>
      <c r="E753" s="1">
        <v>1</v>
      </c>
      <c r="F753" s="1">
        <v>630</v>
      </c>
      <c r="K753" s="4"/>
    </row>
    <row r="754" spans="1:11">
      <c r="A754" s="1">
        <v>16652</v>
      </c>
      <c r="B754" s="4">
        <v>38922</v>
      </c>
      <c r="C754" s="2">
        <v>1117</v>
      </c>
      <c r="D754" s="1">
        <v>39948</v>
      </c>
      <c r="E754" s="1">
        <v>1</v>
      </c>
      <c r="F754" s="1">
        <v>395</v>
      </c>
      <c r="K754" s="4"/>
    </row>
    <row r="755" spans="1:11">
      <c r="A755" s="1">
        <v>16709</v>
      </c>
      <c r="B755" s="4">
        <v>38922</v>
      </c>
      <c r="C755" s="2">
        <v>4967</v>
      </c>
      <c r="D755" s="1">
        <v>70413</v>
      </c>
      <c r="E755" s="1">
        <v>1</v>
      </c>
      <c r="F755" s="1">
        <v>0</v>
      </c>
      <c r="K755" s="4"/>
    </row>
    <row r="756" spans="1:11">
      <c r="A756" s="1">
        <v>16757</v>
      </c>
      <c r="B756" s="4">
        <v>38923</v>
      </c>
      <c r="C756" s="2">
        <v>284</v>
      </c>
      <c r="D756" s="1">
        <v>70413</v>
      </c>
      <c r="E756" s="1">
        <v>1</v>
      </c>
      <c r="F756" s="1">
        <v>0</v>
      </c>
      <c r="K756" s="4"/>
    </row>
    <row r="757" spans="1:11">
      <c r="A757" s="1">
        <v>16764</v>
      </c>
      <c r="B757" s="4">
        <v>38923</v>
      </c>
      <c r="C757" s="2">
        <v>332</v>
      </c>
      <c r="D757" s="1">
        <v>71184</v>
      </c>
      <c r="E757" s="1">
        <v>1</v>
      </c>
      <c r="F757" s="1">
        <v>24345</v>
      </c>
      <c r="K757" s="4"/>
    </row>
    <row r="758" spans="1:11">
      <c r="A758" s="1">
        <v>16764</v>
      </c>
      <c r="B758" s="4">
        <v>38923</v>
      </c>
      <c r="C758" s="2">
        <v>332</v>
      </c>
      <c r="D758" s="1">
        <v>67754</v>
      </c>
      <c r="E758" s="1">
        <v>1</v>
      </c>
      <c r="F758" s="1">
        <v>6666</v>
      </c>
      <c r="K758" s="4"/>
    </row>
    <row r="759" spans="1:11">
      <c r="A759" s="1">
        <v>16908</v>
      </c>
      <c r="B759" s="4">
        <v>38925</v>
      </c>
      <c r="C759" s="2">
        <v>2787</v>
      </c>
      <c r="D759" s="1">
        <v>72169</v>
      </c>
      <c r="E759" s="1">
        <v>1</v>
      </c>
      <c r="F759" s="1">
        <v>130</v>
      </c>
      <c r="K759" s="4"/>
    </row>
    <row r="760" spans="1:11">
      <c r="A760" s="1">
        <v>16911</v>
      </c>
      <c r="B760" s="4">
        <v>38925</v>
      </c>
      <c r="C760" s="2">
        <v>284</v>
      </c>
      <c r="D760" s="1">
        <v>65361</v>
      </c>
      <c r="E760" s="1">
        <v>1</v>
      </c>
      <c r="F760" s="1">
        <v>2590</v>
      </c>
      <c r="K760" s="4"/>
    </row>
    <row r="761" spans="1:11">
      <c r="A761" s="1">
        <v>16911</v>
      </c>
      <c r="B761" s="4">
        <v>38925</v>
      </c>
      <c r="C761" s="2">
        <v>284</v>
      </c>
      <c r="D761" s="1">
        <v>71612</v>
      </c>
      <c r="E761" s="1">
        <v>1</v>
      </c>
      <c r="F761" s="1">
        <v>1299</v>
      </c>
      <c r="K761" s="4"/>
    </row>
    <row r="762" spans="1:11">
      <c r="A762" s="1">
        <v>16952</v>
      </c>
      <c r="B762" s="4">
        <v>38925</v>
      </c>
      <c r="C762" s="2">
        <v>4967</v>
      </c>
      <c r="D762" s="1">
        <v>70413</v>
      </c>
      <c r="E762" s="1">
        <v>1</v>
      </c>
      <c r="F762" s="1">
        <v>0</v>
      </c>
      <c r="K762" s="4"/>
    </row>
    <row r="763" spans="1:11">
      <c r="A763" s="1">
        <v>16963</v>
      </c>
      <c r="B763" s="4">
        <v>38926</v>
      </c>
      <c r="C763" s="2">
        <v>1006</v>
      </c>
      <c r="D763" s="1">
        <v>70413</v>
      </c>
      <c r="E763" s="1">
        <v>1</v>
      </c>
      <c r="F763" s="1">
        <v>0</v>
      </c>
      <c r="K763" s="4"/>
    </row>
    <row r="764" spans="1:11">
      <c r="A764" s="1">
        <v>16990</v>
      </c>
      <c r="B764" s="4">
        <v>38926</v>
      </c>
      <c r="C764" s="2">
        <v>1677</v>
      </c>
      <c r="D764" s="1">
        <v>73446</v>
      </c>
      <c r="E764" s="1">
        <v>1</v>
      </c>
      <c r="F764" s="1">
        <v>2990</v>
      </c>
      <c r="K764" s="4"/>
    </row>
    <row r="765" spans="1:11">
      <c r="A765" s="1">
        <v>16998</v>
      </c>
      <c r="B765" s="4">
        <v>38926</v>
      </c>
      <c r="C765" s="2">
        <v>2205</v>
      </c>
      <c r="D765" s="1">
        <v>2808</v>
      </c>
      <c r="E765" s="1">
        <v>1</v>
      </c>
      <c r="F765" s="1">
        <v>99</v>
      </c>
      <c r="K765" s="4"/>
    </row>
    <row r="766" spans="1:11">
      <c r="A766" s="1">
        <v>17003</v>
      </c>
      <c r="B766" s="4">
        <v>38926</v>
      </c>
      <c r="C766" s="2">
        <v>284</v>
      </c>
      <c r="D766" s="1">
        <v>3009</v>
      </c>
      <c r="E766" s="1">
        <v>1</v>
      </c>
      <c r="F766" s="1">
        <v>107</v>
      </c>
      <c r="K766" s="4"/>
    </row>
    <row r="767" spans="1:11">
      <c r="A767" s="1">
        <v>17003</v>
      </c>
      <c r="B767" s="4">
        <v>38926</v>
      </c>
      <c r="C767" s="2">
        <v>284</v>
      </c>
      <c r="D767" s="1">
        <v>63924</v>
      </c>
      <c r="E767" s="1">
        <v>2</v>
      </c>
      <c r="F767" s="1">
        <v>110</v>
      </c>
      <c r="K767" s="4"/>
    </row>
    <row r="768" spans="1:11">
      <c r="A768" s="1">
        <v>17003</v>
      </c>
      <c r="B768" s="4">
        <v>38926</v>
      </c>
      <c r="C768" s="2">
        <v>284</v>
      </c>
      <c r="D768" s="1">
        <v>72751</v>
      </c>
      <c r="E768" s="1">
        <v>4</v>
      </c>
      <c r="F768" s="1">
        <v>516</v>
      </c>
      <c r="K768" s="4"/>
    </row>
    <row r="769" spans="1:11">
      <c r="A769" s="1">
        <v>17019</v>
      </c>
      <c r="B769" s="4">
        <v>38926</v>
      </c>
      <c r="C769" s="2">
        <v>4687</v>
      </c>
      <c r="D769" s="1">
        <v>2787</v>
      </c>
      <c r="E769" s="1">
        <v>1</v>
      </c>
      <c r="F769" s="1">
        <v>65</v>
      </c>
      <c r="K769" s="4"/>
    </row>
    <row r="770" spans="1:11">
      <c r="A770" s="1">
        <v>17045</v>
      </c>
      <c r="B770" s="4">
        <v>38927</v>
      </c>
      <c r="C770" s="2">
        <v>1121</v>
      </c>
      <c r="D770" s="1">
        <v>73157</v>
      </c>
      <c r="E770" s="1">
        <v>2</v>
      </c>
      <c r="F770" s="1">
        <v>1380</v>
      </c>
      <c r="K770" s="4"/>
    </row>
    <row r="771" spans="1:11">
      <c r="A771" s="1">
        <v>17050</v>
      </c>
      <c r="B771" s="4">
        <v>38927</v>
      </c>
      <c r="C771" s="2">
        <v>1335</v>
      </c>
      <c r="D771" s="1">
        <v>73301</v>
      </c>
      <c r="E771" s="1">
        <v>1</v>
      </c>
      <c r="F771" s="1">
        <v>888</v>
      </c>
      <c r="K771" s="4"/>
    </row>
    <row r="772" spans="1:11">
      <c r="A772" s="1">
        <v>17050</v>
      </c>
      <c r="B772" s="4">
        <v>38927</v>
      </c>
      <c r="C772" s="2">
        <v>1335</v>
      </c>
      <c r="D772" s="1">
        <v>71786</v>
      </c>
      <c r="E772" s="1">
        <v>1</v>
      </c>
      <c r="F772" s="1">
        <v>699</v>
      </c>
      <c r="K772" s="4"/>
    </row>
    <row r="773" spans="1:11">
      <c r="A773" s="1">
        <v>17068</v>
      </c>
      <c r="B773" s="4">
        <v>38927</v>
      </c>
      <c r="C773" s="2">
        <v>2036</v>
      </c>
      <c r="D773" s="1">
        <v>71645</v>
      </c>
      <c r="E773" s="1">
        <v>1</v>
      </c>
      <c r="F773" s="1">
        <v>249</v>
      </c>
      <c r="K773" s="4"/>
    </row>
    <row r="774" spans="1:11">
      <c r="A774" s="1">
        <v>17085</v>
      </c>
      <c r="B774" s="4">
        <v>38927</v>
      </c>
      <c r="C774" s="2">
        <v>284</v>
      </c>
      <c r="D774" s="1">
        <v>69167</v>
      </c>
      <c r="E774" s="1">
        <v>1</v>
      </c>
      <c r="F774" s="1">
        <v>279</v>
      </c>
      <c r="K774" s="4"/>
    </row>
    <row r="775" spans="1:11">
      <c r="A775" s="1">
        <v>17134</v>
      </c>
      <c r="B775" s="4">
        <v>38927</v>
      </c>
      <c r="C775" s="2">
        <v>977</v>
      </c>
      <c r="D775" s="1">
        <v>71054</v>
      </c>
      <c r="E775" s="1">
        <v>1</v>
      </c>
      <c r="F775" s="1">
        <v>1299</v>
      </c>
      <c r="K775" s="4"/>
    </row>
    <row r="776" spans="1:11">
      <c r="A776" s="1">
        <v>17141</v>
      </c>
      <c r="B776" s="4">
        <v>38928</v>
      </c>
      <c r="C776" s="2">
        <v>1286</v>
      </c>
      <c r="D776" s="1">
        <v>69379</v>
      </c>
      <c r="E776" s="1">
        <v>1</v>
      </c>
      <c r="F776" s="1">
        <v>599</v>
      </c>
      <c r="K776" s="4"/>
    </row>
    <row r="777" spans="1:11">
      <c r="A777" s="1">
        <v>17161</v>
      </c>
      <c r="B777" s="4">
        <v>38928</v>
      </c>
      <c r="C777" s="2">
        <v>198</v>
      </c>
      <c r="D777" s="1">
        <v>16784</v>
      </c>
      <c r="E777" s="1">
        <v>1</v>
      </c>
      <c r="F777" s="1">
        <v>340</v>
      </c>
      <c r="K777" s="4"/>
    </row>
    <row r="778" spans="1:11">
      <c r="A778" s="1">
        <v>17183</v>
      </c>
      <c r="B778" s="4">
        <v>38928</v>
      </c>
      <c r="C778" s="2">
        <v>3330</v>
      </c>
      <c r="D778" s="1">
        <v>67340</v>
      </c>
      <c r="E778" s="1">
        <v>1</v>
      </c>
      <c r="F778" s="1">
        <v>149</v>
      </c>
      <c r="K778" s="4"/>
    </row>
    <row r="779" spans="1:11">
      <c r="A779" s="1">
        <v>17196</v>
      </c>
      <c r="B779" s="4">
        <v>38928</v>
      </c>
      <c r="C779" s="2">
        <v>3794</v>
      </c>
      <c r="D779" s="1">
        <v>67148</v>
      </c>
      <c r="E779" s="1">
        <v>1</v>
      </c>
      <c r="F779" s="1">
        <v>650</v>
      </c>
      <c r="K779" s="4"/>
    </row>
    <row r="780" spans="1:11">
      <c r="A780" s="1">
        <v>17220</v>
      </c>
      <c r="B780" s="4">
        <v>38928</v>
      </c>
      <c r="C780" s="2">
        <v>5096</v>
      </c>
      <c r="D780" s="1">
        <v>69266</v>
      </c>
      <c r="E780" s="1">
        <v>1</v>
      </c>
      <c r="F780" s="1">
        <v>400</v>
      </c>
      <c r="K780" s="4"/>
    </row>
    <row r="781" spans="1:11">
      <c r="A781" s="1">
        <v>17220</v>
      </c>
      <c r="B781" s="4">
        <v>38928</v>
      </c>
      <c r="C781" s="2">
        <v>5096</v>
      </c>
      <c r="D781" s="1">
        <v>66186</v>
      </c>
      <c r="E781" s="1">
        <v>1</v>
      </c>
      <c r="F781" s="1">
        <v>249</v>
      </c>
      <c r="K781" s="4"/>
    </row>
    <row r="782" spans="1:11">
      <c r="A782" s="1">
        <v>17220</v>
      </c>
      <c r="B782" s="4">
        <v>38928</v>
      </c>
      <c r="C782" s="2">
        <v>5096</v>
      </c>
      <c r="D782" s="1">
        <v>26466</v>
      </c>
      <c r="E782" s="1">
        <v>1</v>
      </c>
      <c r="F782" s="1">
        <v>500</v>
      </c>
      <c r="K782" s="4"/>
    </row>
    <row r="783" spans="1:11">
      <c r="A783" s="1">
        <v>17220</v>
      </c>
      <c r="B783" s="4">
        <v>38928</v>
      </c>
      <c r="C783" s="2">
        <v>5096</v>
      </c>
      <c r="D783" s="1">
        <v>63042</v>
      </c>
      <c r="E783" s="1">
        <v>1</v>
      </c>
      <c r="F783" s="1">
        <v>0</v>
      </c>
      <c r="K783" s="4"/>
    </row>
    <row r="784" spans="1:11">
      <c r="A784" s="1">
        <v>17259</v>
      </c>
      <c r="B784" s="4">
        <v>38929</v>
      </c>
      <c r="C784" s="2">
        <v>1686</v>
      </c>
      <c r="D784" s="1">
        <v>63498</v>
      </c>
      <c r="E784" s="1">
        <v>1</v>
      </c>
      <c r="F784" s="1">
        <v>399</v>
      </c>
      <c r="K784" s="4"/>
    </row>
    <row r="785" spans="1:11">
      <c r="A785" s="1">
        <v>17282</v>
      </c>
      <c r="B785" s="4">
        <v>38929</v>
      </c>
      <c r="C785" s="2">
        <v>3610</v>
      </c>
      <c r="D785" s="1">
        <v>38714</v>
      </c>
      <c r="E785" s="1">
        <v>1</v>
      </c>
      <c r="F785" s="1">
        <v>130</v>
      </c>
      <c r="K785" s="4"/>
    </row>
    <row r="786" spans="1:11">
      <c r="A786" s="1">
        <v>17348</v>
      </c>
      <c r="B786" s="4">
        <v>38930</v>
      </c>
      <c r="C786" s="2">
        <v>2995</v>
      </c>
      <c r="D786" s="1">
        <v>72099</v>
      </c>
      <c r="E786" s="1">
        <v>1</v>
      </c>
      <c r="F786" s="1">
        <v>129</v>
      </c>
      <c r="K786" s="4"/>
    </row>
    <row r="787" spans="1:11">
      <c r="A787" s="1">
        <v>17354</v>
      </c>
      <c r="B787" s="4">
        <v>38930</v>
      </c>
      <c r="C787" s="2">
        <v>4785</v>
      </c>
      <c r="D787" s="1">
        <v>72695</v>
      </c>
      <c r="E787" s="1">
        <v>2</v>
      </c>
      <c r="F787" s="1">
        <v>17960</v>
      </c>
      <c r="K787" s="4"/>
    </row>
    <row r="788" spans="1:11">
      <c r="A788" s="1">
        <v>17403</v>
      </c>
      <c r="B788" s="4">
        <v>38931</v>
      </c>
      <c r="C788" s="2">
        <v>1982</v>
      </c>
      <c r="D788" s="1">
        <v>69879</v>
      </c>
      <c r="E788" s="1">
        <v>1</v>
      </c>
      <c r="F788" s="1">
        <v>4490</v>
      </c>
      <c r="K788" s="4"/>
    </row>
    <row r="789" spans="1:11">
      <c r="A789" s="1">
        <v>17403</v>
      </c>
      <c r="B789" s="4">
        <v>38931</v>
      </c>
      <c r="C789" s="2">
        <v>1982</v>
      </c>
      <c r="D789" s="1">
        <v>65675</v>
      </c>
      <c r="E789" s="1">
        <v>1</v>
      </c>
      <c r="F789" s="1">
        <v>525</v>
      </c>
      <c r="K789" s="4"/>
    </row>
    <row r="790" spans="1:11">
      <c r="A790" s="1">
        <v>17413</v>
      </c>
      <c r="B790" s="4">
        <v>38931</v>
      </c>
      <c r="C790" s="2">
        <v>284</v>
      </c>
      <c r="D790" s="1">
        <v>2836</v>
      </c>
      <c r="E790" s="1">
        <v>1</v>
      </c>
      <c r="F790" s="1">
        <v>51</v>
      </c>
      <c r="K790" s="4"/>
    </row>
    <row r="791" spans="1:11">
      <c r="A791" s="1">
        <v>17417</v>
      </c>
      <c r="B791" s="4">
        <v>38931</v>
      </c>
      <c r="C791" s="2">
        <v>3429</v>
      </c>
      <c r="D791" s="1">
        <v>72189</v>
      </c>
      <c r="E791" s="1">
        <v>1</v>
      </c>
      <c r="F791" s="1">
        <v>150</v>
      </c>
      <c r="K791" s="4"/>
    </row>
    <row r="792" spans="1:11">
      <c r="A792" s="1">
        <v>17440</v>
      </c>
      <c r="B792" s="4">
        <v>38931</v>
      </c>
      <c r="C792" s="2">
        <v>542</v>
      </c>
      <c r="D792" s="1">
        <v>65675</v>
      </c>
      <c r="E792" s="1">
        <v>1</v>
      </c>
      <c r="F792" s="1">
        <v>553</v>
      </c>
      <c r="K792" s="4"/>
    </row>
    <row r="793" spans="1:11">
      <c r="A793" s="1">
        <v>17440</v>
      </c>
      <c r="B793" s="4">
        <v>38931</v>
      </c>
      <c r="C793" s="2">
        <v>542</v>
      </c>
      <c r="D793" s="1">
        <v>65674</v>
      </c>
      <c r="E793" s="1">
        <v>1</v>
      </c>
      <c r="F793" s="1">
        <v>480</v>
      </c>
      <c r="K793" s="4"/>
    </row>
    <row r="794" spans="1:11">
      <c r="A794" s="1">
        <v>17450</v>
      </c>
      <c r="B794" s="4">
        <v>38931</v>
      </c>
      <c r="C794" s="2">
        <v>921</v>
      </c>
      <c r="D794" s="1">
        <v>71420</v>
      </c>
      <c r="E794" s="1">
        <v>1</v>
      </c>
      <c r="F794" s="1">
        <v>530</v>
      </c>
      <c r="K794" s="4"/>
    </row>
    <row r="795" spans="1:11">
      <c r="A795" s="1">
        <v>17450</v>
      </c>
      <c r="B795" s="4">
        <v>38931</v>
      </c>
      <c r="C795" s="2">
        <v>921</v>
      </c>
      <c r="D795" s="1">
        <v>72510</v>
      </c>
      <c r="E795" s="1">
        <v>2</v>
      </c>
      <c r="F795" s="1">
        <v>238</v>
      </c>
      <c r="K795" s="4"/>
    </row>
    <row r="796" spans="1:11">
      <c r="A796" s="1">
        <v>17477</v>
      </c>
      <c r="B796" s="4">
        <v>38932</v>
      </c>
      <c r="C796" s="2">
        <v>2205</v>
      </c>
      <c r="D796" s="1">
        <v>64216</v>
      </c>
      <c r="E796" s="1">
        <v>1</v>
      </c>
      <c r="F796" s="1">
        <v>509</v>
      </c>
      <c r="K796" s="4"/>
    </row>
    <row r="797" spans="1:11">
      <c r="A797" s="1">
        <v>17490</v>
      </c>
      <c r="B797" s="4">
        <v>38932</v>
      </c>
      <c r="C797" s="2">
        <v>2843</v>
      </c>
      <c r="D797" s="1">
        <v>72723</v>
      </c>
      <c r="E797" s="1">
        <v>1</v>
      </c>
      <c r="F797" s="1">
        <v>5999</v>
      </c>
      <c r="K797" s="4"/>
    </row>
    <row r="798" spans="1:11">
      <c r="A798" s="1">
        <v>17616</v>
      </c>
      <c r="B798" s="4">
        <v>38934</v>
      </c>
      <c r="C798" s="2">
        <v>1677</v>
      </c>
      <c r="D798" s="1">
        <v>70519</v>
      </c>
      <c r="E798" s="1">
        <v>1</v>
      </c>
      <c r="F798" s="1">
        <v>39</v>
      </c>
      <c r="K798" s="4"/>
    </row>
    <row r="799" spans="1:11">
      <c r="A799" s="1">
        <v>17616</v>
      </c>
      <c r="B799" s="4">
        <v>38934</v>
      </c>
      <c r="C799" s="2">
        <v>1677</v>
      </c>
      <c r="D799" s="1">
        <v>70519</v>
      </c>
      <c r="E799" s="1">
        <v>1</v>
      </c>
      <c r="F799" s="1">
        <v>39</v>
      </c>
      <c r="K799" s="4"/>
    </row>
    <row r="800" spans="1:11">
      <c r="A800" s="1">
        <v>17616</v>
      </c>
      <c r="B800" s="4">
        <v>38934</v>
      </c>
      <c r="C800" s="2">
        <v>1677</v>
      </c>
      <c r="D800" s="1">
        <v>70677</v>
      </c>
      <c r="E800" s="1">
        <v>1</v>
      </c>
      <c r="F800" s="1">
        <v>259</v>
      </c>
      <c r="K800" s="4"/>
    </row>
    <row r="801" spans="1:11">
      <c r="A801" s="1">
        <v>17645</v>
      </c>
      <c r="B801" s="4">
        <v>38934</v>
      </c>
      <c r="C801" s="2">
        <v>3233</v>
      </c>
      <c r="D801" s="1">
        <v>26952</v>
      </c>
      <c r="E801" s="1">
        <v>1</v>
      </c>
      <c r="F801" s="1">
        <v>90</v>
      </c>
      <c r="K801" s="4"/>
    </row>
    <row r="802" spans="1:11">
      <c r="A802" s="1">
        <v>17646</v>
      </c>
      <c r="B802" s="4">
        <v>38934</v>
      </c>
      <c r="C802" s="2">
        <v>332</v>
      </c>
      <c r="D802" s="1">
        <v>73705</v>
      </c>
      <c r="E802" s="1">
        <v>1</v>
      </c>
      <c r="F802" s="1">
        <v>6498</v>
      </c>
      <c r="K802" s="4"/>
    </row>
    <row r="803" spans="1:11">
      <c r="A803" s="1">
        <v>17673</v>
      </c>
      <c r="B803" s="4">
        <v>38934</v>
      </c>
      <c r="C803" s="2">
        <v>527</v>
      </c>
      <c r="D803" s="1">
        <v>69512</v>
      </c>
      <c r="E803" s="1">
        <v>1</v>
      </c>
      <c r="F803" s="1">
        <v>289</v>
      </c>
      <c r="K803" s="4"/>
    </row>
    <row r="804" spans="1:11">
      <c r="A804" s="1">
        <v>17683</v>
      </c>
      <c r="B804" s="4">
        <v>38935</v>
      </c>
      <c r="C804" s="2">
        <v>1118</v>
      </c>
      <c r="D804" s="1">
        <v>66568</v>
      </c>
      <c r="E804" s="1">
        <v>1</v>
      </c>
      <c r="F804" s="1">
        <v>400</v>
      </c>
      <c r="K804" s="4"/>
    </row>
    <row r="805" spans="1:11">
      <c r="A805" s="1">
        <v>17683</v>
      </c>
      <c r="B805" s="4">
        <v>38935</v>
      </c>
      <c r="C805" s="2">
        <v>1118</v>
      </c>
      <c r="D805" s="1">
        <v>63042</v>
      </c>
      <c r="E805" s="1">
        <v>1</v>
      </c>
      <c r="F805" s="1">
        <v>0</v>
      </c>
      <c r="K805" s="4"/>
    </row>
    <row r="806" spans="1:11">
      <c r="A806" s="1">
        <v>17683</v>
      </c>
      <c r="B806" s="4">
        <v>38935</v>
      </c>
      <c r="C806" s="2">
        <v>1118</v>
      </c>
      <c r="D806" s="1">
        <v>66271</v>
      </c>
      <c r="E806" s="1">
        <v>1</v>
      </c>
      <c r="F806" s="1">
        <v>195</v>
      </c>
      <c r="K806" s="4"/>
    </row>
    <row r="807" spans="1:11">
      <c r="A807" s="1">
        <v>17683</v>
      </c>
      <c r="B807" s="4">
        <v>38935</v>
      </c>
      <c r="C807" s="2">
        <v>1118</v>
      </c>
      <c r="D807" s="1">
        <v>72464</v>
      </c>
      <c r="E807" s="1">
        <v>1</v>
      </c>
      <c r="F807" s="1">
        <v>699</v>
      </c>
      <c r="K807" s="4"/>
    </row>
    <row r="808" spans="1:11">
      <c r="A808" s="1">
        <v>17719</v>
      </c>
      <c r="B808" s="4">
        <v>38935</v>
      </c>
      <c r="C808" s="2">
        <v>284</v>
      </c>
      <c r="D808" s="1">
        <v>2808</v>
      </c>
      <c r="E808" s="1">
        <v>1</v>
      </c>
      <c r="F808" s="1">
        <v>99</v>
      </c>
      <c r="K808" s="4"/>
    </row>
    <row r="809" spans="1:11">
      <c r="A809" s="1">
        <v>17719</v>
      </c>
      <c r="B809" s="4">
        <v>38935</v>
      </c>
      <c r="C809" s="2">
        <v>284</v>
      </c>
      <c r="D809" s="1">
        <v>2809</v>
      </c>
      <c r="E809" s="1">
        <v>1</v>
      </c>
      <c r="F809" s="1">
        <v>99</v>
      </c>
      <c r="K809" s="4"/>
    </row>
    <row r="810" spans="1:11">
      <c r="A810" s="1">
        <v>17739</v>
      </c>
      <c r="B810" s="4">
        <v>38935</v>
      </c>
      <c r="C810" s="2">
        <v>4126</v>
      </c>
      <c r="D810" s="1">
        <v>63440</v>
      </c>
      <c r="E810" s="1">
        <v>1</v>
      </c>
      <c r="F810" s="1">
        <v>179</v>
      </c>
      <c r="K810" s="4"/>
    </row>
    <row r="811" spans="1:11">
      <c r="A811" s="1">
        <v>17809</v>
      </c>
      <c r="B811" s="4">
        <v>38936</v>
      </c>
      <c r="C811" s="2">
        <v>2787</v>
      </c>
      <c r="D811" s="1">
        <v>54450</v>
      </c>
      <c r="E811" s="1">
        <v>1</v>
      </c>
      <c r="F811" s="1">
        <v>389</v>
      </c>
      <c r="K811" s="4"/>
    </row>
    <row r="812" spans="1:11">
      <c r="A812" s="1">
        <v>17811</v>
      </c>
      <c r="B812" s="4">
        <v>38936</v>
      </c>
      <c r="C812" s="2">
        <v>2989</v>
      </c>
      <c r="D812" s="1">
        <v>49749</v>
      </c>
      <c r="E812" s="1">
        <v>1</v>
      </c>
      <c r="F812" s="1">
        <v>3</v>
      </c>
      <c r="K812" s="4"/>
    </row>
    <row r="813" spans="1:11">
      <c r="A813" s="1">
        <v>17811</v>
      </c>
      <c r="B813" s="4">
        <v>38936</v>
      </c>
      <c r="C813" s="2">
        <v>2989</v>
      </c>
      <c r="D813" s="1">
        <v>41263</v>
      </c>
      <c r="E813" s="1">
        <v>1</v>
      </c>
      <c r="F813" s="1">
        <v>107</v>
      </c>
      <c r="K813" s="4"/>
    </row>
    <row r="814" spans="1:11">
      <c r="A814" s="1">
        <v>17924</v>
      </c>
      <c r="B814" s="4">
        <v>38937</v>
      </c>
      <c r="C814" s="2">
        <v>539</v>
      </c>
      <c r="D814" s="1">
        <v>39948</v>
      </c>
      <c r="E814" s="1">
        <v>1</v>
      </c>
      <c r="F814" s="1">
        <v>395</v>
      </c>
      <c r="K814" s="4"/>
    </row>
    <row r="815" spans="1:11">
      <c r="A815" s="1">
        <v>17924</v>
      </c>
      <c r="B815" s="4">
        <v>38937</v>
      </c>
      <c r="C815" s="2">
        <v>539</v>
      </c>
      <c r="D815" s="1">
        <v>39949</v>
      </c>
      <c r="E815" s="1">
        <v>1</v>
      </c>
      <c r="F815" s="1">
        <v>630</v>
      </c>
      <c r="K815" s="4"/>
    </row>
    <row r="816" spans="1:11">
      <c r="A816" s="1">
        <v>17955</v>
      </c>
      <c r="B816" s="4">
        <v>38938</v>
      </c>
      <c r="C816" s="2">
        <v>2122</v>
      </c>
      <c r="D816" s="1">
        <v>52902</v>
      </c>
      <c r="E816" s="1">
        <v>1</v>
      </c>
      <c r="F816" s="1">
        <v>699</v>
      </c>
      <c r="K816" s="4"/>
    </row>
    <row r="817" spans="1:11">
      <c r="A817" s="1">
        <v>17955</v>
      </c>
      <c r="B817" s="4">
        <v>38938</v>
      </c>
      <c r="C817" s="2">
        <v>2122</v>
      </c>
      <c r="D817" s="1">
        <v>63711</v>
      </c>
      <c r="E817" s="1">
        <v>1</v>
      </c>
      <c r="F817" s="1">
        <v>399</v>
      </c>
      <c r="K817" s="4"/>
    </row>
    <row r="818" spans="1:11">
      <c r="A818" s="1">
        <v>17957</v>
      </c>
      <c r="B818" s="4">
        <v>38938</v>
      </c>
      <c r="C818" s="2">
        <v>2239</v>
      </c>
      <c r="D818" s="1">
        <v>66847</v>
      </c>
      <c r="E818" s="1">
        <v>1</v>
      </c>
      <c r="F818" s="1">
        <v>359</v>
      </c>
      <c r="K818" s="4"/>
    </row>
    <row r="819" spans="1:11">
      <c r="A819" s="1">
        <v>17996</v>
      </c>
      <c r="B819" s="4">
        <v>38938</v>
      </c>
      <c r="C819" s="2">
        <v>637</v>
      </c>
      <c r="D819" s="1">
        <v>65250</v>
      </c>
      <c r="E819" s="1">
        <v>1</v>
      </c>
      <c r="F819" s="1">
        <v>399</v>
      </c>
      <c r="K819" s="4"/>
    </row>
    <row r="820" spans="1:11">
      <c r="A820" s="1">
        <v>18015</v>
      </c>
      <c r="B820" s="4">
        <v>38939</v>
      </c>
      <c r="C820" s="2">
        <v>1500</v>
      </c>
      <c r="D820" s="1">
        <v>68034</v>
      </c>
      <c r="E820" s="1">
        <v>1</v>
      </c>
      <c r="F820" s="1">
        <v>2590</v>
      </c>
      <c r="K820" s="4"/>
    </row>
    <row r="821" spans="1:11">
      <c r="A821" s="1">
        <v>18015</v>
      </c>
      <c r="B821" s="4">
        <v>38939</v>
      </c>
      <c r="C821" s="2">
        <v>1500</v>
      </c>
      <c r="D821" s="1">
        <v>72462</v>
      </c>
      <c r="E821" s="1">
        <v>1</v>
      </c>
      <c r="F821" s="1">
        <v>699</v>
      </c>
      <c r="K821" s="4"/>
    </row>
    <row r="822" spans="1:11">
      <c r="A822" s="1">
        <v>18051</v>
      </c>
      <c r="B822" s="4">
        <v>38939</v>
      </c>
      <c r="C822" s="2">
        <v>332</v>
      </c>
      <c r="D822" s="1">
        <v>68950</v>
      </c>
      <c r="E822" s="1">
        <v>1</v>
      </c>
      <c r="F822" s="1">
        <v>10431</v>
      </c>
      <c r="K822" s="4"/>
    </row>
    <row r="823" spans="1:11">
      <c r="A823" s="1">
        <v>18051</v>
      </c>
      <c r="B823" s="4">
        <v>38939</v>
      </c>
      <c r="C823" s="2">
        <v>332</v>
      </c>
      <c r="D823" s="1">
        <v>62584</v>
      </c>
      <c r="E823" s="1">
        <v>1</v>
      </c>
      <c r="F823" s="1">
        <v>1000</v>
      </c>
      <c r="K823" s="4"/>
    </row>
    <row r="824" spans="1:11">
      <c r="A824" s="1">
        <v>18069</v>
      </c>
      <c r="B824" s="4">
        <v>38939</v>
      </c>
      <c r="C824" s="2">
        <v>4515</v>
      </c>
      <c r="D824" s="1">
        <v>67003</v>
      </c>
      <c r="E824" s="1">
        <v>1</v>
      </c>
      <c r="F824" s="1">
        <v>2690</v>
      </c>
      <c r="K824" s="4"/>
    </row>
    <row r="825" spans="1:11">
      <c r="A825" s="1">
        <v>18127</v>
      </c>
      <c r="B825" s="4">
        <v>38940</v>
      </c>
      <c r="C825" s="2">
        <v>3567</v>
      </c>
      <c r="D825" s="1">
        <v>69380</v>
      </c>
      <c r="E825" s="1">
        <v>1</v>
      </c>
      <c r="F825" s="1">
        <v>4999</v>
      </c>
      <c r="K825" s="4"/>
    </row>
    <row r="826" spans="1:11">
      <c r="A826" s="1">
        <v>18238</v>
      </c>
      <c r="B826" s="4">
        <v>38941</v>
      </c>
      <c r="C826" s="2">
        <v>5181</v>
      </c>
      <c r="D826" s="1">
        <v>51333</v>
      </c>
      <c r="E826" s="1">
        <v>1</v>
      </c>
      <c r="F826" s="1">
        <v>299</v>
      </c>
      <c r="K826" s="4"/>
    </row>
    <row r="827" spans="1:11">
      <c r="A827" s="1">
        <v>18300</v>
      </c>
      <c r="B827" s="4">
        <v>38942</v>
      </c>
      <c r="C827" s="2">
        <v>2307</v>
      </c>
      <c r="D827" s="1">
        <v>2840</v>
      </c>
      <c r="E827" s="1">
        <v>1</v>
      </c>
      <c r="F827" s="1">
        <v>45</v>
      </c>
      <c r="K827" s="4"/>
    </row>
    <row r="828" spans="1:11">
      <c r="A828" s="1">
        <v>18300</v>
      </c>
      <c r="B828" s="4">
        <v>38942</v>
      </c>
      <c r="C828" s="2">
        <v>2307</v>
      </c>
      <c r="D828" s="1">
        <v>2834</v>
      </c>
      <c r="E828" s="1">
        <v>1</v>
      </c>
      <c r="F828" s="1">
        <v>129</v>
      </c>
      <c r="K828" s="4"/>
    </row>
    <row r="829" spans="1:11">
      <c r="A829" s="1">
        <v>18300</v>
      </c>
      <c r="B829" s="4">
        <v>38942</v>
      </c>
      <c r="C829" s="2">
        <v>2307</v>
      </c>
      <c r="D829" s="1">
        <v>2802</v>
      </c>
      <c r="E829" s="1">
        <v>1</v>
      </c>
      <c r="F829" s="1">
        <v>129</v>
      </c>
      <c r="K829" s="4"/>
    </row>
    <row r="830" spans="1:11">
      <c r="A830" s="1">
        <v>18480</v>
      </c>
      <c r="B830" s="4">
        <v>38944</v>
      </c>
      <c r="C830" s="2">
        <v>2393</v>
      </c>
      <c r="D830" s="1">
        <v>72319</v>
      </c>
      <c r="E830" s="1">
        <v>1</v>
      </c>
      <c r="F830" s="1">
        <v>24345</v>
      </c>
      <c r="K830" s="4"/>
    </row>
    <row r="831" spans="1:11">
      <c r="A831" s="1">
        <v>18608</v>
      </c>
      <c r="B831" s="4">
        <v>38946</v>
      </c>
      <c r="C831" s="2">
        <v>1121</v>
      </c>
      <c r="D831" s="1">
        <v>73151</v>
      </c>
      <c r="E831" s="1">
        <v>1</v>
      </c>
      <c r="F831" s="1">
        <v>659</v>
      </c>
      <c r="K831" s="4"/>
    </row>
    <row r="832" spans="1:11">
      <c r="A832" s="1">
        <v>18679</v>
      </c>
      <c r="B832" s="4">
        <v>38947</v>
      </c>
      <c r="C832" s="2">
        <v>1118</v>
      </c>
      <c r="D832" s="1">
        <v>72320</v>
      </c>
      <c r="E832" s="1">
        <v>1</v>
      </c>
      <c r="F832" s="1">
        <v>28277</v>
      </c>
      <c r="K832" s="4"/>
    </row>
    <row r="833" spans="1:11">
      <c r="A833" s="1">
        <v>18679</v>
      </c>
      <c r="B833" s="4">
        <v>38947</v>
      </c>
      <c r="C833" s="2">
        <v>1118</v>
      </c>
      <c r="D833" s="1">
        <v>40071</v>
      </c>
      <c r="E833" s="1">
        <v>1</v>
      </c>
      <c r="F833" s="1">
        <v>299</v>
      </c>
      <c r="K833" s="4"/>
    </row>
    <row r="834" spans="1:11">
      <c r="A834" s="1">
        <v>18679</v>
      </c>
      <c r="B834" s="4">
        <v>38947</v>
      </c>
      <c r="C834" s="2">
        <v>1118</v>
      </c>
      <c r="D834" s="1">
        <v>66433</v>
      </c>
      <c r="E834" s="1">
        <v>1</v>
      </c>
      <c r="F834" s="1">
        <v>100</v>
      </c>
      <c r="K834" s="4"/>
    </row>
    <row r="835" spans="1:11">
      <c r="A835" s="1">
        <v>18893</v>
      </c>
      <c r="B835" s="4">
        <v>38949</v>
      </c>
      <c r="C835" s="2">
        <v>3233</v>
      </c>
      <c r="D835" s="1">
        <v>72217</v>
      </c>
      <c r="E835" s="1">
        <v>1</v>
      </c>
      <c r="F835" s="1">
        <v>6488</v>
      </c>
      <c r="K835" s="4"/>
    </row>
    <row r="836" spans="1:11">
      <c r="A836" s="1">
        <v>18934</v>
      </c>
      <c r="B836" s="4">
        <v>38949</v>
      </c>
      <c r="C836" s="2">
        <v>655</v>
      </c>
      <c r="D836" s="1">
        <v>70630</v>
      </c>
      <c r="E836" s="1">
        <v>1</v>
      </c>
      <c r="F836" s="1">
        <v>199</v>
      </c>
      <c r="K836" s="4"/>
    </row>
    <row r="837" spans="1:11">
      <c r="A837" s="1">
        <v>18944</v>
      </c>
      <c r="B837" s="4">
        <v>38950</v>
      </c>
      <c r="C837" s="2">
        <v>1006</v>
      </c>
      <c r="D837" s="1">
        <v>70800</v>
      </c>
      <c r="E837" s="1">
        <v>1</v>
      </c>
      <c r="F837" s="1">
        <v>168</v>
      </c>
      <c r="K837" s="4"/>
    </row>
    <row r="838" spans="1:11">
      <c r="A838" s="1">
        <v>19041</v>
      </c>
      <c r="B838" s="4">
        <v>38951</v>
      </c>
      <c r="C838" s="2">
        <v>3059</v>
      </c>
      <c r="D838" s="1">
        <v>70547</v>
      </c>
      <c r="E838" s="1">
        <v>1</v>
      </c>
      <c r="F838" s="1">
        <v>389</v>
      </c>
      <c r="K838" s="4"/>
    </row>
    <row r="839" spans="1:11">
      <c r="A839" s="1">
        <v>19066</v>
      </c>
      <c r="B839" s="4">
        <v>38951</v>
      </c>
      <c r="C839" s="2">
        <v>5239</v>
      </c>
      <c r="D839" s="1">
        <v>52902</v>
      </c>
      <c r="E839" s="1">
        <v>1</v>
      </c>
      <c r="F839" s="1">
        <v>699</v>
      </c>
      <c r="K839" s="4"/>
    </row>
    <row r="840" spans="1:11">
      <c r="A840" s="1">
        <v>19119</v>
      </c>
      <c r="B840" s="4">
        <v>38952</v>
      </c>
      <c r="C840" s="2">
        <v>2713</v>
      </c>
      <c r="D840" s="1">
        <v>58160</v>
      </c>
      <c r="E840" s="1">
        <v>1</v>
      </c>
      <c r="F840" s="1">
        <v>400</v>
      </c>
      <c r="K840" s="4"/>
    </row>
    <row r="841" spans="1:11">
      <c r="A841" s="1">
        <v>19119</v>
      </c>
      <c r="B841" s="4">
        <v>38952</v>
      </c>
      <c r="C841" s="2">
        <v>2713</v>
      </c>
      <c r="D841" s="1">
        <v>63042</v>
      </c>
      <c r="E841" s="1">
        <v>1</v>
      </c>
      <c r="F841" s="1">
        <v>0</v>
      </c>
      <c r="K841" s="4"/>
    </row>
    <row r="842" spans="1:11">
      <c r="A842" s="1">
        <v>19171</v>
      </c>
      <c r="B842" s="4">
        <v>38953</v>
      </c>
      <c r="C842" s="2">
        <v>1335</v>
      </c>
      <c r="D842" s="1">
        <v>65118</v>
      </c>
      <c r="E842" s="1">
        <v>1</v>
      </c>
      <c r="F842" s="1">
        <v>998</v>
      </c>
      <c r="K842" s="4"/>
    </row>
    <row r="843" spans="1:11">
      <c r="A843" s="1">
        <v>19187</v>
      </c>
      <c r="B843" s="4">
        <v>38953</v>
      </c>
      <c r="C843" s="2">
        <v>1982</v>
      </c>
      <c r="D843" s="1">
        <v>70413</v>
      </c>
      <c r="E843" s="1">
        <v>1</v>
      </c>
      <c r="F843" s="1">
        <v>0</v>
      </c>
      <c r="K843" s="4"/>
    </row>
    <row r="844" spans="1:11">
      <c r="A844" s="1">
        <v>19207</v>
      </c>
      <c r="B844" s="4">
        <v>38953</v>
      </c>
      <c r="C844" s="2">
        <v>3127</v>
      </c>
      <c r="D844" s="1">
        <v>71517</v>
      </c>
      <c r="E844" s="1">
        <v>1</v>
      </c>
      <c r="F844" s="1">
        <v>1688</v>
      </c>
      <c r="K844" s="4"/>
    </row>
    <row r="845" spans="1:11">
      <c r="A845" s="1">
        <v>19300</v>
      </c>
      <c r="B845" s="4">
        <v>38954</v>
      </c>
      <c r="C845" s="2">
        <v>3558</v>
      </c>
      <c r="D845" s="1">
        <v>66568</v>
      </c>
      <c r="E845" s="1">
        <v>1</v>
      </c>
      <c r="F845" s="1">
        <v>400</v>
      </c>
      <c r="K845" s="4"/>
    </row>
    <row r="846" spans="1:11">
      <c r="A846" s="1">
        <v>19300</v>
      </c>
      <c r="B846" s="4">
        <v>38954</v>
      </c>
      <c r="C846" s="2">
        <v>3558</v>
      </c>
      <c r="D846" s="1">
        <v>26465</v>
      </c>
      <c r="E846" s="1">
        <v>1</v>
      </c>
      <c r="F846" s="1">
        <v>800</v>
      </c>
      <c r="K846" s="4"/>
    </row>
    <row r="847" spans="1:11">
      <c r="A847" s="1">
        <v>19300</v>
      </c>
      <c r="B847" s="4">
        <v>38954</v>
      </c>
      <c r="C847" s="2">
        <v>3558</v>
      </c>
      <c r="D847" s="1">
        <v>63042</v>
      </c>
      <c r="E847" s="1">
        <v>1</v>
      </c>
      <c r="F847" s="1">
        <v>0</v>
      </c>
      <c r="K847" s="4"/>
    </row>
    <row r="848" spans="1:11">
      <c r="A848" s="1">
        <v>19300</v>
      </c>
      <c r="B848" s="4">
        <v>38954</v>
      </c>
      <c r="C848" s="2">
        <v>3558</v>
      </c>
      <c r="D848" s="1">
        <v>70413</v>
      </c>
      <c r="E848" s="1">
        <v>1</v>
      </c>
      <c r="F848" s="1">
        <v>0</v>
      </c>
      <c r="K848" s="4"/>
    </row>
    <row r="849" spans="1:11">
      <c r="A849" s="1">
        <v>19375</v>
      </c>
      <c r="B849" s="4">
        <v>38955</v>
      </c>
      <c r="C849" s="2">
        <v>1686</v>
      </c>
      <c r="D849" s="1">
        <v>60376</v>
      </c>
      <c r="E849" s="1">
        <v>1</v>
      </c>
      <c r="F849" s="1">
        <v>199</v>
      </c>
      <c r="K849" s="4"/>
    </row>
    <row r="850" spans="1:11">
      <c r="A850" s="1">
        <v>19386</v>
      </c>
      <c r="B850" s="4">
        <v>38955</v>
      </c>
      <c r="C850" s="2">
        <v>2036</v>
      </c>
      <c r="D850" s="1">
        <v>70293</v>
      </c>
      <c r="E850" s="1">
        <v>1</v>
      </c>
      <c r="F850" s="1">
        <v>1290</v>
      </c>
      <c r="K850" s="4"/>
    </row>
    <row r="851" spans="1:11">
      <c r="A851" s="1">
        <v>19390</v>
      </c>
      <c r="B851" s="4">
        <v>38955</v>
      </c>
      <c r="C851" s="2">
        <v>2205</v>
      </c>
      <c r="D851" s="1">
        <v>70413</v>
      </c>
      <c r="E851" s="1">
        <v>1</v>
      </c>
      <c r="F851" s="1">
        <v>0</v>
      </c>
      <c r="K851" s="4"/>
    </row>
    <row r="852" spans="1:11">
      <c r="A852" s="1">
        <v>19438</v>
      </c>
      <c r="B852" s="4">
        <v>38955</v>
      </c>
      <c r="C852" s="2">
        <v>450</v>
      </c>
      <c r="D852" s="1">
        <v>54817</v>
      </c>
      <c r="E852" s="1">
        <v>1</v>
      </c>
      <c r="F852" s="1">
        <v>99</v>
      </c>
      <c r="K852" s="4"/>
    </row>
    <row r="853" spans="1:11">
      <c r="A853" s="1">
        <v>19619</v>
      </c>
      <c r="B853" s="4">
        <v>38957</v>
      </c>
      <c r="C853" s="2">
        <v>1672</v>
      </c>
      <c r="D853" s="1">
        <v>73170</v>
      </c>
      <c r="E853" s="1">
        <v>1</v>
      </c>
      <c r="F853" s="1">
        <v>4999</v>
      </c>
      <c r="K853" s="4"/>
    </row>
    <row r="854" spans="1:11">
      <c r="A854" s="1">
        <v>19826</v>
      </c>
      <c r="B854" s="4">
        <v>38959</v>
      </c>
      <c r="C854" s="2">
        <v>332</v>
      </c>
      <c r="D854" s="1">
        <v>71312</v>
      </c>
      <c r="E854" s="1">
        <v>1</v>
      </c>
      <c r="F854" s="1">
        <v>59</v>
      </c>
      <c r="K854" s="4"/>
    </row>
    <row r="855" spans="1:11">
      <c r="A855" s="1">
        <v>19826</v>
      </c>
      <c r="B855" s="4">
        <v>38959</v>
      </c>
      <c r="C855" s="2">
        <v>332</v>
      </c>
      <c r="D855" s="1">
        <v>72466</v>
      </c>
      <c r="E855" s="1">
        <v>1</v>
      </c>
      <c r="F855" s="1">
        <v>999</v>
      </c>
      <c r="K855" s="4"/>
    </row>
    <row r="856" spans="1:11">
      <c r="A856" s="1">
        <v>19864</v>
      </c>
      <c r="B856" s="4">
        <v>38959</v>
      </c>
      <c r="C856" s="2">
        <v>637</v>
      </c>
      <c r="D856" s="1">
        <v>40233</v>
      </c>
      <c r="E856" s="1">
        <v>1</v>
      </c>
      <c r="F856" s="1">
        <v>634</v>
      </c>
      <c r="K856" s="4"/>
    </row>
    <row r="857" spans="1:11">
      <c r="A857" s="1">
        <v>19879</v>
      </c>
      <c r="B857" s="4">
        <v>38960</v>
      </c>
      <c r="C857" s="2">
        <v>1276</v>
      </c>
      <c r="D857" s="1">
        <v>69729</v>
      </c>
      <c r="E857" s="1">
        <v>1</v>
      </c>
      <c r="F857" s="1">
        <v>399</v>
      </c>
      <c r="K857" s="4"/>
    </row>
    <row r="858" spans="1:11">
      <c r="A858" s="1">
        <v>19879</v>
      </c>
      <c r="B858" s="4">
        <v>38960</v>
      </c>
      <c r="C858" s="2">
        <v>1276</v>
      </c>
      <c r="D858" s="1">
        <v>2814</v>
      </c>
      <c r="E858" s="1">
        <v>1</v>
      </c>
      <c r="F858" s="1">
        <v>95</v>
      </c>
      <c r="K858" s="4"/>
    </row>
    <row r="859" spans="1:11">
      <c r="A859" s="1">
        <v>19924</v>
      </c>
      <c r="B859" s="4">
        <v>38960</v>
      </c>
      <c r="C859" s="2">
        <v>332</v>
      </c>
      <c r="D859" s="1">
        <v>70000</v>
      </c>
      <c r="E859" s="1">
        <v>1</v>
      </c>
      <c r="F859" s="1">
        <v>5999</v>
      </c>
      <c r="K859" s="4"/>
    </row>
    <row r="860" spans="1:11">
      <c r="A860" s="1">
        <v>19924</v>
      </c>
      <c r="B860" s="4">
        <v>38960</v>
      </c>
      <c r="C860" s="2">
        <v>332</v>
      </c>
      <c r="D860" s="1">
        <v>72466</v>
      </c>
      <c r="E860" s="1">
        <v>2</v>
      </c>
      <c r="F860" s="1">
        <v>1998</v>
      </c>
      <c r="K860" s="4"/>
    </row>
    <row r="861" spans="1:11">
      <c r="A861" s="1">
        <v>19986</v>
      </c>
      <c r="B861" s="4">
        <v>38961</v>
      </c>
      <c r="C861" s="2">
        <v>1686</v>
      </c>
      <c r="D861" s="1">
        <v>73092</v>
      </c>
      <c r="E861" s="1">
        <v>1</v>
      </c>
      <c r="F861" s="1">
        <v>1290</v>
      </c>
      <c r="K861" s="4"/>
    </row>
    <row r="862" spans="1:11">
      <c r="A862" s="1">
        <v>20005</v>
      </c>
      <c r="B862" s="4">
        <v>38961</v>
      </c>
      <c r="C862" s="2">
        <v>332</v>
      </c>
      <c r="D862" s="1">
        <v>73705</v>
      </c>
      <c r="E862" s="1">
        <v>1</v>
      </c>
      <c r="F862" s="1">
        <v>6000</v>
      </c>
      <c r="K862" s="4"/>
    </row>
    <row r="863" spans="1:11">
      <c r="A863" s="1">
        <v>20033</v>
      </c>
      <c r="B863" s="4">
        <v>38961</v>
      </c>
      <c r="C863" s="2">
        <v>539</v>
      </c>
      <c r="D863" s="1">
        <v>73170</v>
      </c>
      <c r="E863" s="1">
        <v>1</v>
      </c>
      <c r="F863" s="1">
        <v>4999</v>
      </c>
      <c r="K863" s="4"/>
    </row>
    <row r="864" spans="1:11">
      <c r="A864" s="1">
        <v>20060</v>
      </c>
      <c r="B864" s="4">
        <v>38962</v>
      </c>
      <c r="C864" s="2">
        <v>1246</v>
      </c>
      <c r="D864" s="1">
        <v>61600</v>
      </c>
      <c r="E864" s="1">
        <v>1</v>
      </c>
      <c r="F864" s="1">
        <v>499</v>
      </c>
      <c r="K864" s="4"/>
    </row>
    <row r="865" spans="1:11">
      <c r="A865" s="1">
        <v>20083</v>
      </c>
      <c r="B865" s="4">
        <v>38962</v>
      </c>
      <c r="C865" s="2">
        <v>1726</v>
      </c>
      <c r="D865" s="1">
        <v>70413</v>
      </c>
      <c r="E865" s="1">
        <v>1</v>
      </c>
      <c r="F865" s="1">
        <v>0</v>
      </c>
      <c r="K865" s="4"/>
    </row>
    <row r="866" spans="1:11">
      <c r="A866" s="1">
        <v>20112</v>
      </c>
      <c r="B866" s="4">
        <v>38962</v>
      </c>
      <c r="C866" s="2">
        <v>2747</v>
      </c>
      <c r="D866" s="1">
        <v>71967</v>
      </c>
      <c r="E866" s="1">
        <v>1</v>
      </c>
      <c r="F866" s="1">
        <v>239</v>
      </c>
      <c r="K866" s="4"/>
    </row>
    <row r="867" spans="1:11">
      <c r="A867" s="1">
        <v>20118</v>
      </c>
      <c r="B867" s="4">
        <v>38962</v>
      </c>
      <c r="C867" s="2">
        <v>284</v>
      </c>
      <c r="D867" s="1">
        <v>70676</v>
      </c>
      <c r="E867" s="1">
        <v>1</v>
      </c>
      <c r="F867" s="1">
        <v>599</v>
      </c>
      <c r="K867" s="4"/>
    </row>
    <row r="868" spans="1:11">
      <c r="A868" s="1">
        <v>20275</v>
      </c>
      <c r="B868" s="4">
        <v>38963</v>
      </c>
      <c r="C868" s="2">
        <v>4749</v>
      </c>
      <c r="D868" s="1">
        <v>72254</v>
      </c>
      <c r="E868" s="1">
        <v>1</v>
      </c>
      <c r="F868" s="1">
        <v>99</v>
      </c>
      <c r="K868" s="4"/>
    </row>
    <row r="869" spans="1:11">
      <c r="A869" s="1">
        <v>20349</v>
      </c>
      <c r="B869" s="4">
        <v>38964</v>
      </c>
      <c r="C869" s="2">
        <v>2956</v>
      </c>
      <c r="D869" s="1">
        <v>71826</v>
      </c>
      <c r="E869" s="1">
        <v>1</v>
      </c>
      <c r="F869" s="1">
        <v>1299</v>
      </c>
      <c r="K869" s="4"/>
    </row>
    <row r="870" spans="1:11">
      <c r="A870" s="1">
        <v>20398</v>
      </c>
      <c r="B870" s="4">
        <v>38964</v>
      </c>
      <c r="C870" s="2">
        <v>542</v>
      </c>
      <c r="D870" s="1">
        <v>65674</v>
      </c>
      <c r="E870" s="1">
        <v>2</v>
      </c>
      <c r="F870" s="1">
        <v>960</v>
      </c>
      <c r="K870" s="4"/>
    </row>
    <row r="871" spans="1:11">
      <c r="A871" s="1">
        <v>20489</v>
      </c>
      <c r="B871" s="4">
        <v>38965</v>
      </c>
      <c r="C871" s="2">
        <v>5348</v>
      </c>
      <c r="D871" s="1">
        <v>72217</v>
      </c>
      <c r="E871" s="1">
        <v>1</v>
      </c>
      <c r="F871" s="1">
        <v>6488</v>
      </c>
      <c r="K871" s="4"/>
    </row>
    <row r="872" spans="1:11">
      <c r="A872" s="1">
        <v>20489</v>
      </c>
      <c r="B872" s="4">
        <v>38965</v>
      </c>
      <c r="C872" s="2">
        <v>5348</v>
      </c>
      <c r="D872" s="1">
        <v>72217</v>
      </c>
      <c r="E872" s="1">
        <v>1</v>
      </c>
      <c r="F872" s="1">
        <v>6499</v>
      </c>
      <c r="K872" s="4"/>
    </row>
    <row r="873" spans="1:11">
      <c r="A873" s="1">
        <v>20492</v>
      </c>
      <c r="B873" s="4">
        <v>38965</v>
      </c>
      <c r="C873" s="2">
        <v>5351</v>
      </c>
      <c r="D873" s="1">
        <v>17357</v>
      </c>
      <c r="E873" s="1">
        <v>1</v>
      </c>
      <c r="F873" s="1">
        <v>1015</v>
      </c>
      <c r="K873" s="4"/>
    </row>
    <row r="874" spans="1:11">
      <c r="A874" s="1">
        <v>20565</v>
      </c>
      <c r="B874" s="4">
        <v>38966</v>
      </c>
      <c r="C874" s="2">
        <v>4780</v>
      </c>
      <c r="D874" s="1">
        <v>40236</v>
      </c>
      <c r="E874" s="1">
        <v>1</v>
      </c>
      <c r="F874" s="1">
        <v>581</v>
      </c>
      <c r="K874" s="4"/>
    </row>
    <row r="875" spans="1:11">
      <c r="A875" s="1">
        <v>20565</v>
      </c>
      <c r="B875" s="4">
        <v>38966</v>
      </c>
      <c r="C875" s="2">
        <v>4780</v>
      </c>
      <c r="D875" s="1">
        <v>40236</v>
      </c>
      <c r="E875" s="1">
        <v>1</v>
      </c>
      <c r="F875" s="1">
        <v>581</v>
      </c>
      <c r="K875" s="4"/>
    </row>
    <row r="876" spans="1:11">
      <c r="A876" s="1">
        <v>20566</v>
      </c>
      <c r="B876" s="4">
        <v>38966</v>
      </c>
      <c r="C876" s="2">
        <v>4785</v>
      </c>
      <c r="D876" s="1">
        <v>72218</v>
      </c>
      <c r="E876" s="1">
        <v>3</v>
      </c>
      <c r="F876" s="1">
        <v>23997</v>
      </c>
      <c r="K876" s="4"/>
    </row>
    <row r="877" spans="1:11">
      <c r="A877" s="1">
        <v>20566</v>
      </c>
      <c r="B877" s="4">
        <v>38966</v>
      </c>
      <c r="C877" s="2">
        <v>4785</v>
      </c>
      <c r="D877" s="1">
        <v>72218</v>
      </c>
      <c r="E877" s="1">
        <v>3</v>
      </c>
      <c r="F877" s="1">
        <v>24979</v>
      </c>
      <c r="K877" s="4"/>
    </row>
    <row r="878" spans="1:11">
      <c r="A878" s="1">
        <v>20637</v>
      </c>
      <c r="B878" s="4">
        <v>38967</v>
      </c>
      <c r="C878" s="2">
        <v>3596</v>
      </c>
      <c r="D878" s="1">
        <v>55250</v>
      </c>
      <c r="E878" s="1">
        <v>1</v>
      </c>
      <c r="F878" s="1">
        <v>65</v>
      </c>
      <c r="K878" s="4"/>
    </row>
    <row r="879" spans="1:11">
      <c r="A879" s="1">
        <v>20637</v>
      </c>
      <c r="B879" s="4">
        <v>38967</v>
      </c>
      <c r="C879" s="2">
        <v>3596</v>
      </c>
      <c r="D879" s="1">
        <v>65709</v>
      </c>
      <c r="E879" s="1">
        <v>1</v>
      </c>
      <c r="F879" s="1">
        <v>399</v>
      </c>
      <c r="K879" s="4"/>
    </row>
    <row r="880" spans="1:11">
      <c r="A880" s="1">
        <v>20728</v>
      </c>
      <c r="B880" s="4">
        <v>38968</v>
      </c>
      <c r="C880" s="2">
        <v>4981</v>
      </c>
      <c r="D880" s="1">
        <v>71079</v>
      </c>
      <c r="E880" s="1">
        <v>1</v>
      </c>
      <c r="F880" s="1">
        <v>3992</v>
      </c>
      <c r="K880" s="4"/>
    </row>
    <row r="881" spans="1:11">
      <c r="A881" s="1">
        <v>20728</v>
      </c>
      <c r="B881" s="4">
        <v>38968</v>
      </c>
      <c r="C881" s="2">
        <v>4981</v>
      </c>
      <c r="D881" s="1">
        <v>65118</v>
      </c>
      <c r="E881" s="1">
        <v>1</v>
      </c>
      <c r="F881" s="1">
        <v>998</v>
      </c>
      <c r="K881" s="4"/>
    </row>
    <row r="882" spans="1:11">
      <c r="A882" s="1">
        <v>20730</v>
      </c>
      <c r="B882" s="4">
        <v>38968</v>
      </c>
      <c r="C882" s="2">
        <v>5005</v>
      </c>
      <c r="D882" s="1">
        <v>58160</v>
      </c>
      <c r="E882" s="1">
        <v>1</v>
      </c>
      <c r="F882" s="1">
        <v>400</v>
      </c>
      <c r="K882" s="4"/>
    </row>
    <row r="883" spans="1:11">
      <c r="A883" s="1">
        <v>20730</v>
      </c>
      <c r="B883" s="4">
        <v>38968</v>
      </c>
      <c r="C883" s="2">
        <v>5005</v>
      </c>
      <c r="D883" s="1">
        <v>63042</v>
      </c>
      <c r="E883" s="1">
        <v>1</v>
      </c>
      <c r="F883" s="1">
        <v>0</v>
      </c>
      <c r="K883" s="4"/>
    </row>
    <row r="884" spans="1:11">
      <c r="A884" s="1">
        <v>20777</v>
      </c>
      <c r="B884" s="4">
        <v>38969</v>
      </c>
      <c r="C884" s="2">
        <v>1686</v>
      </c>
      <c r="D884" s="1">
        <v>72010</v>
      </c>
      <c r="E884" s="1">
        <v>1</v>
      </c>
      <c r="F884" s="1">
        <v>14082</v>
      </c>
      <c r="K884" s="4"/>
    </row>
    <row r="885" spans="1:11">
      <c r="A885" s="1">
        <v>20777</v>
      </c>
      <c r="B885" s="4">
        <v>38969</v>
      </c>
      <c r="C885" s="2">
        <v>1686</v>
      </c>
      <c r="D885" s="1">
        <v>66406</v>
      </c>
      <c r="E885" s="1">
        <v>1</v>
      </c>
      <c r="F885" s="1">
        <v>1000</v>
      </c>
      <c r="K885" s="4"/>
    </row>
    <row r="886" spans="1:11">
      <c r="A886" s="1">
        <v>20801</v>
      </c>
      <c r="B886" s="4">
        <v>38969</v>
      </c>
      <c r="C886" s="2">
        <v>287</v>
      </c>
      <c r="D886" s="1">
        <v>58316</v>
      </c>
      <c r="E886" s="1">
        <v>2</v>
      </c>
      <c r="F886" s="1">
        <v>798</v>
      </c>
      <c r="K886" s="4"/>
    </row>
    <row r="887" spans="1:11">
      <c r="A887" s="1">
        <v>20801</v>
      </c>
      <c r="B887" s="4">
        <v>38969</v>
      </c>
      <c r="C887" s="2">
        <v>287</v>
      </c>
      <c r="D887" s="1">
        <v>58316</v>
      </c>
      <c r="E887" s="1">
        <v>1</v>
      </c>
      <c r="F887" s="1">
        <v>449</v>
      </c>
      <c r="K887" s="4"/>
    </row>
    <row r="888" spans="1:11">
      <c r="A888" s="1">
        <v>20801</v>
      </c>
      <c r="B888" s="4">
        <v>38969</v>
      </c>
      <c r="C888" s="2">
        <v>287</v>
      </c>
      <c r="D888" s="1">
        <v>58316</v>
      </c>
      <c r="E888" s="1">
        <v>1</v>
      </c>
      <c r="F888" s="1">
        <v>449</v>
      </c>
      <c r="K888" s="4"/>
    </row>
    <row r="889" spans="1:11">
      <c r="A889" s="1">
        <v>20874</v>
      </c>
      <c r="B889" s="4">
        <v>38969</v>
      </c>
      <c r="C889" s="2">
        <v>805</v>
      </c>
      <c r="D889" s="1">
        <v>51157</v>
      </c>
      <c r="E889" s="1">
        <v>1</v>
      </c>
      <c r="F889" s="1">
        <v>545</v>
      </c>
      <c r="K889" s="4"/>
    </row>
    <row r="890" spans="1:11">
      <c r="A890" s="1">
        <v>20882</v>
      </c>
      <c r="B890" s="4">
        <v>38970</v>
      </c>
      <c r="C890" s="2">
        <v>1121</v>
      </c>
      <c r="D890" s="1">
        <v>72463</v>
      </c>
      <c r="E890" s="1">
        <v>1</v>
      </c>
      <c r="F890" s="1">
        <v>999</v>
      </c>
      <c r="K890" s="4"/>
    </row>
    <row r="891" spans="1:11">
      <c r="A891" s="1">
        <v>21051</v>
      </c>
      <c r="B891" s="4">
        <v>38971</v>
      </c>
      <c r="C891" s="2">
        <v>4785</v>
      </c>
      <c r="D891" s="1">
        <v>65119</v>
      </c>
      <c r="E891" s="1">
        <v>2</v>
      </c>
      <c r="F891" s="1">
        <v>1198</v>
      </c>
      <c r="K891" s="4"/>
    </row>
    <row r="892" spans="1:11">
      <c r="A892" s="1">
        <v>21051</v>
      </c>
      <c r="B892" s="4">
        <v>38971</v>
      </c>
      <c r="C892" s="2">
        <v>4785</v>
      </c>
      <c r="D892" s="1">
        <v>70413</v>
      </c>
      <c r="E892" s="1">
        <v>1</v>
      </c>
      <c r="F892" s="1">
        <v>0</v>
      </c>
      <c r="K892" s="4"/>
    </row>
    <row r="893" spans="1:11">
      <c r="A893" s="1">
        <v>21075</v>
      </c>
      <c r="B893" s="4">
        <v>38972</v>
      </c>
      <c r="C893" s="2">
        <v>1121</v>
      </c>
      <c r="D893" s="1">
        <v>17357</v>
      </c>
      <c r="E893" s="1">
        <v>1</v>
      </c>
      <c r="F893" s="1">
        <v>1015</v>
      </c>
      <c r="K893" s="4"/>
    </row>
    <row r="894" spans="1:11">
      <c r="A894" s="1">
        <v>21081</v>
      </c>
      <c r="B894" s="4">
        <v>38972</v>
      </c>
      <c r="C894" s="2">
        <v>1464</v>
      </c>
      <c r="D894" s="1">
        <v>74769</v>
      </c>
      <c r="E894" s="1">
        <v>1</v>
      </c>
      <c r="F894" s="1">
        <v>400</v>
      </c>
      <c r="K894" s="4"/>
    </row>
    <row r="895" spans="1:11">
      <c r="A895" s="1">
        <v>21081</v>
      </c>
      <c r="B895" s="4">
        <v>38972</v>
      </c>
      <c r="C895" s="2">
        <v>1464</v>
      </c>
      <c r="D895" s="1">
        <v>63042</v>
      </c>
      <c r="E895" s="1">
        <v>1</v>
      </c>
      <c r="F895" s="1">
        <v>0</v>
      </c>
      <c r="K895" s="4"/>
    </row>
    <row r="896" spans="1:11">
      <c r="A896" s="1">
        <v>21081</v>
      </c>
      <c r="B896" s="4">
        <v>38972</v>
      </c>
      <c r="C896" s="2">
        <v>1464</v>
      </c>
      <c r="D896" s="1">
        <v>64217</v>
      </c>
      <c r="E896" s="1">
        <v>1</v>
      </c>
      <c r="F896" s="1">
        <v>299</v>
      </c>
      <c r="K896" s="4"/>
    </row>
    <row r="897" spans="1:11">
      <c r="A897" s="1">
        <v>21092</v>
      </c>
      <c r="B897" s="4">
        <v>38972</v>
      </c>
      <c r="C897" s="2">
        <v>1686</v>
      </c>
      <c r="D897" s="1">
        <v>64840</v>
      </c>
      <c r="E897" s="1">
        <v>1</v>
      </c>
      <c r="F897" s="1">
        <v>399</v>
      </c>
      <c r="K897" s="4"/>
    </row>
    <row r="898" spans="1:11">
      <c r="A898" s="1">
        <v>21139</v>
      </c>
      <c r="B898" s="4">
        <v>38972</v>
      </c>
      <c r="C898" s="2">
        <v>4011</v>
      </c>
      <c r="D898" s="1">
        <v>73769</v>
      </c>
      <c r="E898" s="1">
        <v>1</v>
      </c>
      <c r="F898" s="1">
        <v>880</v>
      </c>
      <c r="K898" s="4"/>
    </row>
    <row r="899" spans="1:11">
      <c r="A899" s="1">
        <v>21159</v>
      </c>
      <c r="B899" s="4">
        <v>38972</v>
      </c>
      <c r="C899" s="2">
        <v>655</v>
      </c>
      <c r="D899" s="1">
        <v>51397</v>
      </c>
      <c r="E899" s="1">
        <v>2</v>
      </c>
      <c r="F899" s="1">
        <v>1240</v>
      </c>
      <c r="K899" s="4"/>
    </row>
    <row r="900" spans="1:11">
      <c r="A900" s="1">
        <v>21197</v>
      </c>
      <c r="B900" s="4">
        <v>38973</v>
      </c>
      <c r="C900" s="2">
        <v>3212</v>
      </c>
      <c r="D900" s="1">
        <v>49749</v>
      </c>
      <c r="E900" s="1">
        <v>1</v>
      </c>
      <c r="F900" s="1">
        <v>2</v>
      </c>
      <c r="K900" s="4"/>
    </row>
    <row r="901" spans="1:11">
      <c r="A901" s="1">
        <v>21205</v>
      </c>
      <c r="B901" s="4">
        <v>38973</v>
      </c>
      <c r="C901" s="2">
        <v>3482</v>
      </c>
      <c r="D901" s="1">
        <v>17559</v>
      </c>
      <c r="E901" s="1">
        <v>2</v>
      </c>
      <c r="F901" s="1">
        <v>1410</v>
      </c>
      <c r="K901" s="4"/>
    </row>
    <row r="902" spans="1:11">
      <c r="A902" s="1">
        <v>21312</v>
      </c>
      <c r="B902" s="4">
        <v>38974</v>
      </c>
      <c r="C902" s="2">
        <v>4515</v>
      </c>
      <c r="D902" s="1">
        <v>56392</v>
      </c>
      <c r="E902" s="1">
        <v>1</v>
      </c>
      <c r="F902" s="1">
        <v>380</v>
      </c>
      <c r="K902" s="4"/>
    </row>
    <row r="903" spans="1:11">
      <c r="A903" s="1">
        <v>21312</v>
      </c>
      <c r="B903" s="4">
        <v>38974</v>
      </c>
      <c r="C903" s="2">
        <v>4515</v>
      </c>
      <c r="D903" s="1">
        <v>56392</v>
      </c>
      <c r="E903" s="1">
        <v>1</v>
      </c>
      <c r="F903" s="1">
        <v>380</v>
      </c>
      <c r="K903" s="4"/>
    </row>
    <row r="904" spans="1:11">
      <c r="A904" s="1">
        <v>21312</v>
      </c>
      <c r="B904" s="4">
        <v>38974</v>
      </c>
      <c r="C904" s="2">
        <v>4515</v>
      </c>
      <c r="D904" s="1">
        <v>72466</v>
      </c>
      <c r="E904" s="1">
        <v>2</v>
      </c>
      <c r="F904" s="1">
        <v>1998</v>
      </c>
      <c r="K904" s="4"/>
    </row>
    <row r="905" spans="1:11">
      <c r="A905" s="1">
        <v>21312</v>
      </c>
      <c r="B905" s="4">
        <v>38974</v>
      </c>
      <c r="C905" s="2">
        <v>4515</v>
      </c>
      <c r="D905" s="1">
        <v>69957</v>
      </c>
      <c r="E905" s="1">
        <v>1</v>
      </c>
      <c r="F905" s="1">
        <v>649</v>
      </c>
      <c r="K905" s="4"/>
    </row>
    <row r="906" spans="1:11">
      <c r="A906" s="1">
        <v>21319</v>
      </c>
      <c r="B906" s="4">
        <v>38974</v>
      </c>
      <c r="C906" s="2">
        <v>4854</v>
      </c>
      <c r="D906" s="1">
        <v>72646</v>
      </c>
      <c r="E906" s="1">
        <v>1</v>
      </c>
      <c r="F906" s="1">
        <v>399</v>
      </c>
      <c r="K906" s="4"/>
    </row>
    <row r="907" spans="1:11">
      <c r="A907" s="1">
        <v>21584</v>
      </c>
      <c r="B907" s="4">
        <v>38977</v>
      </c>
      <c r="C907" s="2">
        <v>3127</v>
      </c>
      <c r="D907" s="1">
        <v>49749</v>
      </c>
      <c r="E907" s="1">
        <v>1</v>
      </c>
      <c r="F907" s="1">
        <v>2</v>
      </c>
      <c r="K907" s="4"/>
    </row>
    <row r="908" spans="1:11">
      <c r="A908" s="1">
        <v>21584</v>
      </c>
      <c r="B908" s="4">
        <v>38977</v>
      </c>
      <c r="C908" s="2">
        <v>3127</v>
      </c>
      <c r="D908" s="1">
        <v>70413</v>
      </c>
      <c r="E908" s="1">
        <v>1</v>
      </c>
      <c r="F908" s="1">
        <v>0</v>
      </c>
      <c r="K908" s="4"/>
    </row>
    <row r="909" spans="1:11">
      <c r="A909" s="1">
        <v>21660</v>
      </c>
      <c r="B909" s="4">
        <v>38978</v>
      </c>
      <c r="C909" s="2">
        <v>1117</v>
      </c>
      <c r="D909" s="1">
        <v>39948</v>
      </c>
      <c r="E909" s="1">
        <v>1</v>
      </c>
      <c r="F909" s="1">
        <v>395</v>
      </c>
      <c r="K909" s="4"/>
    </row>
    <row r="910" spans="1:11">
      <c r="A910" s="1">
        <v>21741</v>
      </c>
      <c r="B910" s="4">
        <v>38978</v>
      </c>
      <c r="C910" s="2">
        <v>5437</v>
      </c>
      <c r="D910" s="1">
        <v>66569</v>
      </c>
      <c r="E910" s="1">
        <v>1</v>
      </c>
      <c r="F910" s="1">
        <v>400</v>
      </c>
      <c r="K910" s="4"/>
    </row>
    <row r="911" spans="1:11">
      <c r="A911" s="1">
        <v>21741</v>
      </c>
      <c r="B911" s="4">
        <v>38978</v>
      </c>
      <c r="C911" s="2">
        <v>5437</v>
      </c>
      <c r="D911" s="1">
        <v>63042</v>
      </c>
      <c r="E911" s="1">
        <v>1</v>
      </c>
      <c r="F911" s="1">
        <v>0</v>
      </c>
      <c r="K911" s="4"/>
    </row>
    <row r="912" spans="1:11">
      <c r="A912" s="1">
        <v>21741</v>
      </c>
      <c r="B912" s="4">
        <v>38978</v>
      </c>
      <c r="C912" s="2">
        <v>5437</v>
      </c>
      <c r="D912" s="1">
        <v>70413</v>
      </c>
      <c r="E912" s="1">
        <v>1</v>
      </c>
      <c r="F912" s="1">
        <v>0</v>
      </c>
      <c r="K912" s="4"/>
    </row>
    <row r="913" spans="1:11">
      <c r="A913" s="1">
        <v>21868</v>
      </c>
      <c r="B913" s="4">
        <v>38980</v>
      </c>
      <c r="C913" s="2">
        <v>3212</v>
      </c>
      <c r="D913" s="1">
        <v>37422</v>
      </c>
      <c r="E913" s="1">
        <v>1</v>
      </c>
      <c r="F913" s="1">
        <v>399</v>
      </c>
      <c r="K913" s="4"/>
    </row>
    <row r="914" spans="1:11">
      <c r="A914" s="1">
        <v>21987</v>
      </c>
      <c r="B914" s="4">
        <v>38981</v>
      </c>
      <c r="C914" s="2">
        <v>637</v>
      </c>
      <c r="D914" s="1">
        <v>41263</v>
      </c>
      <c r="E914" s="1">
        <v>1</v>
      </c>
      <c r="F914" s="1">
        <v>110</v>
      </c>
      <c r="K914" s="4"/>
    </row>
    <row r="915" spans="1:11">
      <c r="A915" s="1">
        <v>22176</v>
      </c>
      <c r="B915" s="4">
        <v>38983</v>
      </c>
      <c r="C915" s="2">
        <v>5455</v>
      </c>
      <c r="D915" s="1">
        <v>58160</v>
      </c>
      <c r="E915" s="1">
        <v>1</v>
      </c>
      <c r="F915" s="1">
        <v>400</v>
      </c>
      <c r="K915" s="4"/>
    </row>
    <row r="916" spans="1:11">
      <c r="A916" s="1">
        <v>22176</v>
      </c>
      <c r="B916" s="4">
        <v>38983</v>
      </c>
      <c r="C916" s="2">
        <v>5455</v>
      </c>
      <c r="D916" s="1">
        <v>63042</v>
      </c>
      <c r="E916" s="1">
        <v>1</v>
      </c>
      <c r="F916" s="1">
        <v>0</v>
      </c>
      <c r="K916" s="4"/>
    </row>
    <row r="917" spans="1:11">
      <c r="A917" s="1">
        <v>22253</v>
      </c>
      <c r="B917" s="4">
        <v>38984</v>
      </c>
      <c r="C917" s="2">
        <v>2956</v>
      </c>
      <c r="D917" s="1">
        <v>60408</v>
      </c>
      <c r="E917" s="1">
        <v>1</v>
      </c>
      <c r="F917" s="1">
        <v>1150</v>
      </c>
      <c r="K917" s="4"/>
    </row>
    <row r="918" spans="1:11">
      <c r="A918" s="1">
        <v>22263</v>
      </c>
      <c r="B918" s="4">
        <v>38984</v>
      </c>
      <c r="C918" s="2">
        <v>332</v>
      </c>
      <c r="D918" s="1">
        <v>2808</v>
      </c>
      <c r="E918" s="1">
        <v>2</v>
      </c>
      <c r="F918" s="1">
        <v>50</v>
      </c>
      <c r="K918" s="4"/>
    </row>
    <row r="919" spans="1:11">
      <c r="A919" s="1">
        <v>22263</v>
      </c>
      <c r="B919" s="4">
        <v>38984</v>
      </c>
      <c r="C919" s="2">
        <v>332</v>
      </c>
      <c r="D919" s="1">
        <v>2809</v>
      </c>
      <c r="E919" s="1">
        <v>2</v>
      </c>
      <c r="F919" s="1">
        <v>50</v>
      </c>
      <c r="K919" s="4"/>
    </row>
    <row r="920" spans="1:11">
      <c r="A920" s="1">
        <v>22283</v>
      </c>
      <c r="B920" s="4">
        <v>38984</v>
      </c>
      <c r="C920" s="2">
        <v>450</v>
      </c>
      <c r="D920" s="1">
        <v>69946</v>
      </c>
      <c r="E920" s="1">
        <v>1</v>
      </c>
      <c r="F920" s="1">
        <v>1199</v>
      </c>
      <c r="K920" s="4"/>
    </row>
    <row r="921" spans="1:11">
      <c r="A921" s="1">
        <v>22283</v>
      </c>
      <c r="B921" s="4">
        <v>38984</v>
      </c>
      <c r="C921" s="2">
        <v>450</v>
      </c>
      <c r="D921" s="1">
        <v>49748</v>
      </c>
      <c r="E921" s="1">
        <v>1</v>
      </c>
      <c r="F921" s="1">
        <v>3</v>
      </c>
      <c r="K921" s="4"/>
    </row>
    <row r="922" spans="1:11">
      <c r="A922" s="1">
        <v>22283</v>
      </c>
      <c r="B922" s="4">
        <v>38984</v>
      </c>
      <c r="C922" s="2">
        <v>450</v>
      </c>
      <c r="D922" s="1">
        <v>66683</v>
      </c>
      <c r="E922" s="1">
        <v>1</v>
      </c>
      <c r="F922" s="1">
        <v>299</v>
      </c>
      <c r="K922" s="4"/>
    </row>
    <row r="923" spans="1:11">
      <c r="A923" s="1">
        <v>22283</v>
      </c>
      <c r="B923" s="4">
        <v>38984</v>
      </c>
      <c r="C923" s="2">
        <v>450</v>
      </c>
      <c r="D923" s="1">
        <v>70058</v>
      </c>
      <c r="E923" s="1">
        <v>1</v>
      </c>
      <c r="F923" s="1">
        <v>99</v>
      </c>
      <c r="K923" s="4"/>
    </row>
    <row r="924" spans="1:11">
      <c r="A924" s="1">
        <v>22316</v>
      </c>
      <c r="B924" s="4">
        <v>38984</v>
      </c>
      <c r="C924" s="2">
        <v>5468</v>
      </c>
      <c r="D924" s="1">
        <v>66569</v>
      </c>
      <c r="E924" s="1">
        <v>1</v>
      </c>
      <c r="F924" s="1">
        <v>400</v>
      </c>
      <c r="K924" s="4"/>
    </row>
    <row r="925" spans="1:11">
      <c r="A925" s="1">
        <v>22316</v>
      </c>
      <c r="B925" s="4">
        <v>38984</v>
      </c>
      <c r="C925" s="2">
        <v>5468</v>
      </c>
      <c r="D925" s="1">
        <v>63042</v>
      </c>
      <c r="E925" s="1">
        <v>1</v>
      </c>
      <c r="F925" s="1">
        <v>0</v>
      </c>
      <c r="K925" s="4"/>
    </row>
    <row r="926" spans="1:11">
      <c r="A926" s="1">
        <v>22316</v>
      </c>
      <c r="B926" s="4">
        <v>38984</v>
      </c>
      <c r="C926" s="2">
        <v>5468</v>
      </c>
      <c r="D926" s="1">
        <v>74493</v>
      </c>
      <c r="E926" s="1">
        <v>1</v>
      </c>
      <c r="F926" s="1">
        <v>5999</v>
      </c>
      <c r="K926" s="4"/>
    </row>
    <row r="927" spans="1:11">
      <c r="A927" s="1">
        <v>22346</v>
      </c>
      <c r="B927" s="4">
        <v>38985</v>
      </c>
      <c r="C927" s="2">
        <v>1335</v>
      </c>
      <c r="D927" s="1">
        <v>70413</v>
      </c>
      <c r="E927" s="1">
        <v>1</v>
      </c>
      <c r="F927" s="1">
        <v>0</v>
      </c>
      <c r="K927" s="4"/>
    </row>
    <row r="928" spans="1:11">
      <c r="A928" s="1">
        <v>22420</v>
      </c>
      <c r="B928" s="4">
        <v>38985</v>
      </c>
      <c r="C928" s="2">
        <v>542</v>
      </c>
      <c r="D928" s="1">
        <v>65674</v>
      </c>
      <c r="E928" s="1">
        <v>1</v>
      </c>
      <c r="F928" s="1">
        <v>480</v>
      </c>
      <c r="K928" s="4"/>
    </row>
    <row r="929" spans="1:11">
      <c r="A929" s="1">
        <v>22420</v>
      </c>
      <c r="B929" s="4">
        <v>38985</v>
      </c>
      <c r="C929" s="2">
        <v>542</v>
      </c>
      <c r="D929" s="1">
        <v>65675</v>
      </c>
      <c r="E929" s="1">
        <v>1</v>
      </c>
      <c r="F929" s="1">
        <v>553</v>
      </c>
      <c r="K929" s="4"/>
    </row>
    <row r="930" spans="1:11">
      <c r="A930" s="1">
        <v>22445</v>
      </c>
      <c r="B930" s="4">
        <v>38986</v>
      </c>
      <c r="C930" s="2">
        <v>1286</v>
      </c>
      <c r="D930" s="1">
        <v>70413</v>
      </c>
      <c r="E930" s="1">
        <v>1</v>
      </c>
      <c r="F930" s="1">
        <v>0</v>
      </c>
      <c r="K930" s="4"/>
    </row>
    <row r="931" spans="1:11">
      <c r="A931" s="1">
        <v>22465</v>
      </c>
      <c r="B931" s="4">
        <v>38986</v>
      </c>
      <c r="C931" s="2">
        <v>1982</v>
      </c>
      <c r="D931" s="1">
        <v>73101</v>
      </c>
      <c r="E931" s="1">
        <v>1</v>
      </c>
      <c r="F931" s="1">
        <v>4990</v>
      </c>
      <c r="K931" s="4"/>
    </row>
    <row r="932" spans="1:11">
      <c r="A932" s="1">
        <v>22521</v>
      </c>
      <c r="B932" s="4">
        <v>38987</v>
      </c>
      <c r="C932" s="2">
        <v>1246</v>
      </c>
      <c r="D932" s="1">
        <v>2809</v>
      </c>
      <c r="E932" s="1">
        <v>2</v>
      </c>
      <c r="F932" s="1">
        <v>218</v>
      </c>
      <c r="K932" s="4"/>
    </row>
    <row r="933" spans="1:11">
      <c r="A933" s="1">
        <v>22591</v>
      </c>
      <c r="B933" s="4">
        <v>38987</v>
      </c>
      <c r="C933" s="2">
        <v>4687</v>
      </c>
      <c r="D933" s="1">
        <v>17475</v>
      </c>
      <c r="E933" s="1">
        <v>2</v>
      </c>
      <c r="F933" s="1">
        <v>2112</v>
      </c>
      <c r="K933" s="4"/>
    </row>
    <row r="934" spans="1:11">
      <c r="A934" s="1">
        <v>22591</v>
      </c>
      <c r="B934" s="4">
        <v>38987</v>
      </c>
      <c r="C934" s="2">
        <v>4687</v>
      </c>
      <c r="D934" s="1">
        <v>16960</v>
      </c>
      <c r="E934" s="1">
        <v>1</v>
      </c>
      <c r="F934" s="1">
        <v>951</v>
      </c>
      <c r="K934" s="4"/>
    </row>
    <row r="935" spans="1:11">
      <c r="A935" s="1">
        <v>22591</v>
      </c>
      <c r="B935" s="4">
        <v>38987</v>
      </c>
      <c r="C935" s="2">
        <v>4687</v>
      </c>
      <c r="D935" s="1">
        <v>67644</v>
      </c>
      <c r="E935" s="1">
        <v>1</v>
      </c>
      <c r="F935" s="1">
        <v>1650</v>
      </c>
      <c r="K935" s="4"/>
    </row>
    <row r="936" spans="1:11">
      <c r="A936" s="1">
        <v>22594</v>
      </c>
      <c r="B936" s="4">
        <v>38987</v>
      </c>
      <c r="C936" s="2">
        <v>4749</v>
      </c>
      <c r="D936" s="1">
        <v>65709</v>
      </c>
      <c r="E936" s="1">
        <v>1</v>
      </c>
      <c r="F936" s="1">
        <v>399</v>
      </c>
      <c r="K936" s="4"/>
    </row>
    <row r="937" spans="1:11">
      <c r="A937" s="1">
        <v>22694</v>
      </c>
      <c r="B937" s="4">
        <v>38988</v>
      </c>
      <c r="C937" s="2">
        <v>977</v>
      </c>
      <c r="D937" s="1">
        <v>71055</v>
      </c>
      <c r="E937" s="1">
        <v>1</v>
      </c>
      <c r="F937" s="1">
        <v>1449</v>
      </c>
      <c r="K937" s="4"/>
    </row>
    <row r="938" spans="1:11">
      <c r="A938" s="1">
        <v>22694</v>
      </c>
      <c r="B938" s="4">
        <v>38988</v>
      </c>
      <c r="C938" s="2">
        <v>977</v>
      </c>
      <c r="D938" s="1">
        <v>16672</v>
      </c>
      <c r="E938" s="1">
        <v>1</v>
      </c>
      <c r="F938" s="1">
        <v>70</v>
      </c>
      <c r="K938" s="4"/>
    </row>
    <row r="939" spans="1:11">
      <c r="A939" s="1">
        <v>22739</v>
      </c>
      <c r="B939" s="4">
        <v>38989</v>
      </c>
      <c r="C939" s="2">
        <v>3212</v>
      </c>
      <c r="D939" s="1">
        <v>68949</v>
      </c>
      <c r="E939" s="1">
        <v>1</v>
      </c>
      <c r="F939" s="1">
        <v>699</v>
      </c>
      <c r="K939" s="4"/>
    </row>
    <row r="940" spans="1:11">
      <c r="A940" s="1">
        <v>22739</v>
      </c>
      <c r="B940" s="4">
        <v>38989</v>
      </c>
      <c r="C940" s="2">
        <v>3212</v>
      </c>
      <c r="D940" s="1">
        <v>71786</v>
      </c>
      <c r="E940" s="1">
        <v>1</v>
      </c>
      <c r="F940" s="1">
        <v>699</v>
      </c>
      <c r="K940" s="4"/>
    </row>
    <row r="941" spans="1:11">
      <c r="A941" s="1">
        <v>22792</v>
      </c>
      <c r="B941" s="4">
        <v>38990</v>
      </c>
      <c r="C941" s="2">
        <v>1686</v>
      </c>
      <c r="D941" s="1">
        <v>71957</v>
      </c>
      <c r="E941" s="1">
        <v>1</v>
      </c>
      <c r="F941" s="1">
        <v>9902</v>
      </c>
      <c r="K941" s="4"/>
    </row>
    <row r="942" spans="1:11">
      <c r="A942" s="1">
        <v>22792</v>
      </c>
      <c r="B942" s="4">
        <v>38990</v>
      </c>
      <c r="C942" s="2">
        <v>1686</v>
      </c>
      <c r="D942" s="1">
        <v>71763</v>
      </c>
      <c r="E942" s="1">
        <v>1</v>
      </c>
      <c r="F942" s="1">
        <v>998</v>
      </c>
      <c r="K942" s="4"/>
    </row>
    <row r="943" spans="1:11">
      <c r="A943" s="1">
        <v>22925</v>
      </c>
      <c r="B943" s="4">
        <v>38991</v>
      </c>
      <c r="C943" s="2">
        <v>2942</v>
      </c>
      <c r="D943" s="1">
        <v>74103</v>
      </c>
      <c r="E943" s="1">
        <v>2</v>
      </c>
      <c r="F943" s="1">
        <v>776</v>
      </c>
      <c r="K943" s="4"/>
    </row>
    <row r="944" spans="1:11">
      <c r="A944" s="1">
        <v>22925</v>
      </c>
      <c r="B944" s="4">
        <v>38991</v>
      </c>
      <c r="C944" s="2">
        <v>2942</v>
      </c>
      <c r="D944" s="1">
        <v>49748</v>
      </c>
      <c r="E944" s="1">
        <v>1</v>
      </c>
      <c r="F944" s="1">
        <v>3</v>
      </c>
      <c r="K944" s="4"/>
    </row>
    <row r="945" spans="1:11">
      <c r="A945" s="1">
        <v>22925</v>
      </c>
      <c r="B945" s="4">
        <v>38991</v>
      </c>
      <c r="C945" s="2">
        <v>2942</v>
      </c>
      <c r="D945" s="1">
        <v>38715</v>
      </c>
      <c r="E945" s="1">
        <v>1</v>
      </c>
      <c r="F945" s="1">
        <v>140</v>
      </c>
      <c r="K945" s="4"/>
    </row>
    <row r="946" spans="1:11">
      <c r="A946" s="1">
        <v>22946</v>
      </c>
      <c r="B946" s="4">
        <v>38991</v>
      </c>
      <c r="C946" s="2">
        <v>4842</v>
      </c>
      <c r="D946" s="1">
        <v>70328</v>
      </c>
      <c r="E946" s="1">
        <v>1</v>
      </c>
      <c r="F946" s="1">
        <v>7600</v>
      </c>
      <c r="K946" s="4"/>
    </row>
    <row r="947" spans="1:11">
      <c r="A947" s="1">
        <v>22946</v>
      </c>
      <c r="B947" s="4">
        <v>38991</v>
      </c>
      <c r="C947" s="2">
        <v>4842</v>
      </c>
      <c r="D947" s="1">
        <v>58316</v>
      </c>
      <c r="E947" s="1">
        <v>1</v>
      </c>
      <c r="F947" s="1">
        <v>399</v>
      </c>
      <c r="K947" s="4"/>
    </row>
    <row r="948" spans="1:11">
      <c r="A948" s="1">
        <v>22970</v>
      </c>
      <c r="B948" s="4">
        <v>38991</v>
      </c>
      <c r="C948" s="2">
        <v>637</v>
      </c>
      <c r="D948" s="1">
        <v>71367</v>
      </c>
      <c r="E948" s="1">
        <v>1</v>
      </c>
      <c r="F948" s="1">
        <v>599</v>
      </c>
      <c r="K948" s="4"/>
    </row>
    <row r="949" spans="1:11">
      <c r="A949" s="1">
        <v>22976</v>
      </c>
      <c r="B949" s="4">
        <v>38991</v>
      </c>
      <c r="C949" s="2">
        <v>92</v>
      </c>
      <c r="D949" s="1">
        <v>64868</v>
      </c>
      <c r="E949" s="1">
        <v>1</v>
      </c>
      <c r="F949" s="1">
        <v>299</v>
      </c>
      <c r="K949" s="4"/>
    </row>
    <row r="950" spans="1:11">
      <c r="A950" s="1">
        <v>22976</v>
      </c>
      <c r="B950" s="4">
        <v>38991</v>
      </c>
      <c r="C950" s="2">
        <v>92</v>
      </c>
      <c r="D950" s="1">
        <v>70989</v>
      </c>
      <c r="E950" s="1">
        <v>1</v>
      </c>
      <c r="F950" s="1">
        <v>499</v>
      </c>
      <c r="K950" s="4"/>
    </row>
    <row r="951" spans="1:11">
      <c r="A951" s="1">
        <v>23063</v>
      </c>
      <c r="B951" s="4">
        <v>38992</v>
      </c>
      <c r="C951" s="2">
        <v>977</v>
      </c>
      <c r="D951" s="1">
        <v>16779</v>
      </c>
      <c r="E951" s="1">
        <v>1</v>
      </c>
      <c r="F951" s="1">
        <v>85</v>
      </c>
      <c r="K951" s="4"/>
    </row>
    <row r="952" spans="1:11">
      <c r="A952" s="1">
        <v>23063</v>
      </c>
      <c r="B952" s="4">
        <v>38992</v>
      </c>
      <c r="C952" s="2">
        <v>977</v>
      </c>
      <c r="D952" s="1">
        <v>71935</v>
      </c>
      <c r="E952" s="1">
        <v>1</v>
      </c>
      <c r="F952" s="1">
        <v>149</v>
      </c>
      <c r="K952" s="4"/>
    </row>
    <row r="953" spans="1:11">
      <c r="A953" s="1">
        <v>23099</v>
      </c>
      <c r="B953" s="4">
        <v>38993</v>
      </c>
      <c r="C953" s="2">
        <v>2747</v>
      </c>
      <c r="D953" s="1">
        <v>67340</v>
      </c>
      <c r="E953" s="1">
        <v>1</v>
      </c>
      <c r="F953" s="1">
        <v>199</v>
      </c>
      <c r="K953" s="4"/>
    </row>
    <row r="954" spans="1:11">
      <c r="A954" s="1">
        <v>23103</v>
      </c>
      <c r="B954" s="4">
        <v>38993</v>
      </c>
      <c r="C954" s="2">
        <v>284</v>
      </c>
      <c r="D954" s="1">
        <v>74947</v>
      </c>
      <c r="E954" s="1">
        <v>1</v>
      </c>
      <c r="F954" s="1">
        <v>1099</v>
      </c>
      <c r="K954" s="4"/>
    </row>
    <row r="955" spans="1:11">
      <c r="A955" s="1">
        <v>23175</v>
      </c>
      <c r="B955" s="4">
        <v>38994</v>
      </c>
      <c r="C955" s="2">
        <v>1726</v>
      </c>
      <c r="D955" s="1">
        <v>71952</v>
      </c>
      <c r="E955" s="1">
        <v>1</v>
      </c>
      <c r="F955" s="1">
        <v>399</v>
      </c>
      <c r="K955" s="4"/>
    </row>
    <row r="956" spans="1:11">
      <c r="A956" s="1">
        <v>23208</v>
      </c>
      <c r="B956" s="4">
        <v>38994</v>
      </c>
      <c r="C956" s="2">
        <v>4515</v>
      </c>
      <c r="D956" s="1">
        <v>73587</v>
      </c>
      <c r="E956" s="1">
        <v>1</v>
      </c>
      <c r="F956" s="1">
        <v>369</v>
      </c>
      <c r="K956" s="4"/>
    </row>
    <row r="957" spans="1:11">
      <c r="A957" s="1">
        <v>23308</v>
      </c>
      <c r="B957" s="4">
        <v>38995</v>
      </c>
      <c r="C957" s="2">
        <v>542</v>
      </c>
      <c r="D957" s="1">
        <v>72647</v>
      </c>
      <c r="E957" s="1">
        <v>1</v>
      </c>
      <c r="F957" s="1">
        <v>284</v>
      </c>
      <c r="K957" s="4"/>
    </row>
    <row r="958" spans="1:11">
      <c r="A958" s="1">
        <v>23308</v>
      </c>
      <c r="B958" s="4">
        <v>38995</v>
      </c>
      <c r="C958" s="2">
        <v>542</v>
      </c>
      <c r="D958" s="1">
        <v>65675</v>
      </c>
      <c r="E958" s="1">
        <v>1</v>
      </c>
      <c r="F958" s="1">
        <v>553</v>
      </c>
      <c r="K958" s="4"/>
    </row>
    <row r="959" spans="1:11">
      <c r="A959" s="1">
        <v>23308</v>
      </c>
      <c r="B959" s="4">
        <v>38995</v>
      </c>
      <c r="C959" s="2">
        <v>542</v>
      </c>
      <c r="D959" s="1">
        <v>65674</v>
      </c>
      <c r="E959" s="1">
        <v>1</v>
      </c>
      <c r="F959" s="1">
        <v>480</v>
      </c>
      <c r="K959" s="4"/>
    </row>
    <row r="960" spans="1:11">
      <c r="A960" s="1">
        <v>23353</v>
      </c>
      <c r="B960" s="4">
        <v>38996</v>
      </c>
      <c r="C960" s="2">
        <v>2956</v>
      </c>
      <c r="D960" s="1">
        <v>71560</v>
      </c>
      <c r="E960" s="1">
        <v>2</v>
      </c>
      <c r="F960" s="1">
        <v>3980</v>
      </c>
      <c r="K960" s="4"/>
    </row>
    <row r="961" spans="1:11">
      <c r="A961" s="1">
        <v>23353</v>
      </c>
      <c r="B961" s="4">
        <v>38996</v>
      </c>
      <c r="C961" s="2">
        <v>2956</v>
      </c>
      <c r="D961" s="1">
        <v>71560</v>
      </c>
      <c r="E961" s="1">
        <v>1</v>
      </c>
      <c r="F961" s="1">
        <v>1990</v>
      </c>
      <c r="K961" s="4"/>
    </row>
    <row r="962" spans="1:11">
      <c r="A962" s="1">
        <v>23382</v>
      </c>
      <c r="B962" s="4">
        <v>38996</v>
      </c>
      <c r="C962" s="2">
        <v>539</v>
      </c>
      <c r="D962" s="1">
        <v>26465</v>
      </c>
      <c r="E962" s="1">
        <v>1</v>
      </c>
      <c r="F962" s="1">
        <v>300</v>
      </c>
      <c r="K962" s="4"/>
    </row>
    <row r="963" spans="1:11">
      <c r="A963" s="1">
        <v>23392</v>
      </c>
      <c r="B963" s="4">
        <v>38996</v>
      </c>
      <c r="C963" s="2">
        <v>5521</v>
      </c>
      <c r="D963" s="1">
        <v>69265</v>
      </c>
      <c r="E963" s="1">
        <v>1</v>
      </c>
      <c r="F963" s="1">
        <v>400</v>
      </c>
      <c r="K963" s="4"/>
    </row>
    <row r="964" spans="1:11">
      <c r="A964" s="1">
        <v>23392</v>
      </c>
      <c r="B964" s="4">
        <v>38996</v>
      </c>
      <c r="C964" s="2">
        <v>5521</v>
      </c>
      <c r="D964" s="1">
        <v>63042</v>
      </c>
      <c r="E964" s="1">
        <v>1</v>
      </c>
      <c r="F964" s="1">
        <v>0</v>
      </c>
      <c r="K964" s="4"/>
    </row>
    <row r="965" spans="1:11">
      <c r="A965" s="1">
        <v>23432</v>
      </c>
      <c r="B965" s="4">
        <v>38997</v>
      </c>
      <c r="C965" s="2">
        <v>2307</v>
      </c>
      <c r="D965" s="1">
        <v>73251</v>
      </c>
      <c r="E965" s="1">
        <v>1</v>
      </c>
      <c r="F965" s="1">
        <v>199</v>
      </c>
      <c r="K965" s="4"/>
    </row>
    <row r="966" spans="1:11">
      <c r="A966" s="1">
        <v>23442</v>
      </c>
      <c r="B966" s="4">
        <v>38997</v>
      </c>
      <c r="C966" s="2">
        <v>284</v>
      </c>
      <c r="D966" s="1">
        <v>50984</v>
      </c>
      <c r="E966" s="1">
        <v>1</v>
      </c>
      <c r="F966" s="1">
        <v>349</v>
      </c>
      <c r="K966" s="4"/>
    </row>
    <row r="967" spans="1:11">
      <c r="A967" s="1">
        <v>23479</v>
      </c>
      <c r="B967" s="4">
        <v>38997</v>
      </c>
      <c r="C967" s="2">
        <v>539</v>
      </c>
      <c r="D967" s="1">
        <v>54280</v>
      </c>
      <c r="E967" s="1">
        <v>1</v>
      </c>
      <c r="F967" s="1">
        <v>55</v>
      </c>
      <c r="K967" s="4"/>
    </row>
    <row r="968" spans="1:11">
      <c r="A968" s="1">
        <v>23481</v>
      </c>
      <c r="B968" s="4">
        <v>38997</v>
      </c>
      <c r="C968" s="2">
        <v>542</v>
      </c>
      <c r="D968" s="1">
        <v>65674</v>
      </c>
      <c r="E968" s="1">
        <v>1</v>
      </c>
      <c r="F968" s="1">
        <v>480</v>
      </c>
      <c r="K968" s="4"/>
    </row>
    <row r="969" spans="1:11">
      <c r="A969" s="1">
        <v>23505</v>
      </c>
      <c r="B969" s="4">
        <v>38998</v>
      </c>
      <c r="C969" s="2">
        <v>1121</v>
      </c>
      <c r="D969" s="1">
        <v>74106</v>
      </c>
      <c r="E969" s="1">
        <v>1</v>
      </c>
      <c r="F969" s="1">
        <v>29</v>
      </c>
      <c r="K969" s="4"/>
    </row>
    <row r="970" spans="1:11">
      <c r="A970" s="1">
        <v>23505</v>
      </c>
      <c r="B970" s="4">
        <v>38998</v>
      </c>
      <c r="C970" s="2">
        <v>1121</v>
      </c>
      <c r="D970" s="1">
        <v>74007</v>
      </c>
      <c r="E970" s="1">
        <v>1</v>
      </c>
      <c r="F970" s="1">
        <v>49</v>
      </c>
      <c r="K970" s="4"/>
    </row>
    <row r="971" spans="1:11">
      <c r="A971" s="1">
        <v>23518</v>
      </c>
      <c r="B971" s="4">
        <v>38998</v>
      </c>
      <c r="C971" s="2">
        <v>1335</v>
      </c>
      <c r="D971" s="1">
        <v>74000</v>
      </c>
      <c r="E971" s="1">
        <v>1</v>
      </c>
      <c r="F971" s="1">
        <v>39</v>
      </c>
      <c r="K971" s="4"/>
    </row>
    <row r="972" spans="1:11">
      <c r="A972" s="1">
        <v>23518</v>
      </c>
      <c r="B972" s="4">
        <v>38998</v>
      </c>
      <c r="C972" s="2">
        <v>1335</v>
      </c>
      <c r="D972" s="1">
        <v>74106</v>
      </c>
      <c r="E972" s="1">
        <v>1</v>
      </c>
      <c r="F972" s="1">
        <v>29</v>
      </c>
      <c r="K972" s="4"/>
    </row>
    <row r="973" spans="1:11">
      <c r="A973" s="1">
        <v>23518</v>
      </c>
      <c r="B973" s="4">
        <v>38998</v>
      </c>
      <c r="C973" s="2">
        <v>1335</v>
      </c>
      <c r="D973" s="1">
        <v>74007</v>
      </c>
      <c r="E973" s="1">
        <v>1</v>
      </c>
      <c r="F973" s="1">
        <v>49</v>
      </c>
      <c r="K973" s="4"/>
    </row>
    <row r="974" spans="1:11">
      <c r="A974" s="1">
        <v>23524</v>
      </c>
      <c r="B974" s="4">
        <v>38998</v>
      </c>
      <c r="C974" s="2">
        <v>1464</v>
      </c>
      <c r="D974" s="1">
        <v>2867</v>
      </c>
      <c r="E974" s="1">
        <v>1</v>
      </c>
      <c r="F974" s="1">
        <v>99</v>
      </c>
      <c r="K974" s="4"/>
    </row>
    <row r="975" spans="1:11">
      <c r="A975" s="1">
        <v>23524</v>
      </c>
      <c r="B975" s="4">
        <v>38998</v>
      </c>
      <c r="C975" s="2">
        <v>1464</v>
      </c>
      <c r="D975" s="1">
        <v>74008</v>
      </c>
      <c r="E975" s="1">
        <v>1</v>
      </c>
      <c r="F975" s="1">
        <v>49</v>
      </c>
      <c r="K975" s="4"/>
    </row>
    <row r="976" spans="1:11">
      <c r="A976" s="1">
        <v>23535</v>
      </c>
      <c r="B976" s="4">
        <v>38998</v>
      </c>
      <c r="C976" s="2">
        <v>1686</v>
      </c>
      <c r="D976" s="1">
        <v>74000</v>
      </c>
      <c r="E976" s="1">
        <v>1</v>
      </c>
      <c r="F976" s="1">
        <v>39</v>
      </c>
      <c r="K976" s="4"/>
    </row>
    <row r="977" spans="1:11">
      <c r="A977" s="1">
        <v>23535</v>
      </c>
      <c r="B977" s="4">
        <v>38998</v>
      </c>
      <c r="C977" s="2">
        <v>1686</v>
      </c>
      <c r="D977" s="1">
        <v>74007</v>
      </c>
      <c r="E977" s="1">
        <v>1</v>
      </c>
      <c r="F977" s="1">
        <v>49</v>
      </c>
      <c r="K977" s="4"/>
    </row>
    <row r="978" spans="1:11">
      <c r="A978" s="1">
        <v>23535</v>
      </c>
      <c r="B978" s="4">
        <v>38998</v>
      </c>
      <c r="C978" s="2">
        <v>1686</v>
      </c>
      <c r="D978" s="1">
        <v>55436</v>
      </c>
      <c r="E978" s="1">
        <v>1</v>
      </c>
      <c r="F978" s="1">
        <v>9</v>
      </c>
      <c r="K978" s="4"/>
    </row>
    <row r="979" spans="1:11">
      <c r="A979" s="1">
        <v>23572</v>
      </c>
      <c r="B979" s="4">
        <v>38998</v>
      </c>
      <c r="C979" s="2">
        <v>2713</v>
      </c>
      <c r="D979" s="1">
        <v>74000</v>
      </c>
      <c r="E979" s="1">
        <v>1</v>
      </c>
      <c r="F979" s="1">
        <v>39</v>
      </c>
      <c r="K979" s="4"/>
    </row>
    <row r="980" spans="1:11">
      <c r="A980" s="1">
        <v>23572</v>
      </c>
      <c r="B980" s="4">
        <v>38998</v>
      </c>
      <c r="C980" s="2">
        <v>2713</v>
      </c>
      <c r="D980" s="1">
        <v>74106</v>
      </c>
      <c r="E980" s="1">
        <v>1</v>
      </c>
      <c r="F980" s="1">
        <v>29</v>
      </c>
      <c r="K980" s="4"/>
    </row>
    <row r="981" spans="1:11">
      <c r="A981" s="1">
        <v>23572</v>
      </c>
      <c r="B981" s="4">
        <v>38998</v>
      </c>
      <c r="C981" s="2">
        <v>2713</v>
      </c>
      <c r="D981" s="1">
        <v>74008</v>
      </c>
      <c r="E981" s="1">
        <v>1</v>
      </c>
      <c r="F981" s="1">
        <v>49</v>
      </c>
      <c r="K981" s="4"/>
    </row>
    <row r="982" spans="1:11">
      <c r="A982" s="1">
        <v>23578</v>
      </c>
      <c r="B982" s="4">
        <v>38998</v>
      </c>
      <c r="C982" s="2">
        <v>284</v>
      </c>
      <c r="D982" s="1">
        <v>74106</v>
      </c>
      <c r="E982" s="1">
        <v>1</v>
      </c>
      <c r="F982" s="1">
        <v>29</v>
      </c>
      <c r="K982" s="4"/>
    </row>
    <row r="983" spans="1:11">
      <c r="A983" s="1">
        <v>23578</v>
      </c>
      <c r="B983" s="4">
        <v>38998</v>
      </c>
      <c r="C983" s="2">
        <v>284</v>
      </c>
      <c r="D983" s="1">
        <v>74007</v>
      </c>
      <c r="E983" s="1">
        <v>1</v>
      </c>
      <c r="F983" s="1">
        <v>49</v>
      </c>
      <c r="K983" s="4"/>
    </row>
    <row r="984" spans="1:11">
      <c r="A984" s="1">
        <v>23589</v>
      </c>
      <c r="B984" s="4">
        <v>38998</v>
      </c>
      <c r="C984" s="2">
        <v>3233</v>
      </c>
      <c r="D984" s="1">
        <v>57550</v>
      </c>
      <c r="E984" s="1">
        <v>1</v>
      </c>
      <c r="F984" s="1">
        <v>49</v>
      </c>
      <c r="K984" s="4"/>
    </row>
    <row r="985" spans="1:11">
      <c r="A985" s="1">
        <v>23589</v>
      </c>
      <c r="B985" s="4">
        <v>38998</v>
      </c>
      <c r="C985" s="2">
        <v>3233</v>
      </c>
      <c r="D985" s="1">
        <v>59920</v>
      </c>
      <c r="E985" s="1">
        <v>1</v>
      </c>
      <c r="F985" s="1">
        <v>79</v>
      </c>
      <c r="K985" s="4"/>
    </row>
    <row r="986" spans="1:11">
      <c r="A986" s="1">
        <v>23589</v>
      </c>
      <c r="B986" s="4">
        <v>38998</v>
      </c>
      <c r="C986" s="2">
        <v>3233</v>
      </c>
      <c r="D986" s="1">
        <v>59920</v>
      </c>
      <c r="E986" s="1">
        <v>1</v>
      </c>
      <c r="F986" s="1">
        <v>79</v>
      </c>
      <c r="K986" s="4"/>
    </row>
    <row r="987" spans="1:11">
      <c r="A987" s="1">
        <v>23589</v>
      </c>
      <c r="B987" s="4">
        <v>38998</v>
      </c>
      <c r="C987" s="2">
        <v>3233</v>
      </c>
      <c r="D987" s="1">
        <v>59920</v>
      </c>
      <c r="E987" s="1">
        <v>1</v>
      </c>
      <c r="F987" s="1">
        <v>79</v>
      </c>
      <c r="K987" s="4"/>
    </row>
    <row r="988" spans="1:11">
      <c r="A988" s="1">
        <v>23589</v>
      </c>
      <c r="B988" s="4">
        <v>38998</v>
      </c>
      <c r="C988" s="2">
        <v>3233</v>
      </c>
      <c r="D988" s="1">
        <v>59920</v>
      </c>
      <c r="E988" s="1">
        <v>1</v>
      </c>
      <c r="F988" s="1">
        <v>79</v>
      </c>
      <c r="K988" s="4"/>
    </row>
    <row r="989" spans="1:11">
      <c r="A989" s="1">
        <v>23589</v>
      </c>
      <c r="B989" s="4">
        <v>38998</v>
      </c>
      <c r="C989" s="2">
        <v>3233</v>
      </c>
      <c r="D989" s="1">
        <v>59920</v>
      </c>
      <c r="E989" s="1">
        <v>1</v>
      </c>
      <c r="F989" s="1">
        <v>79</v>
      </c>
      <c r="K989" s="4"/>
    </row>
    <row r="990" spans="1:11">
      <c r="A990" s="1">
        <v>23589</v>
      </c>
      <c r="B990" s="4">
        <v>38998</v>
      </c>
      <c r="C990" s="2">
        <v>3233</v>
      </c>
      <c r="D990" s="1">
        <v>55436</v>
      </c>
      <c r="E990" s="1">
        <v>1</v>
      </c>
      <c r="F990" s="1">
        <v>9</v>
      </c>
      <c r="K990" s="4"/>
    </row>
    <row r="991" spans="1:11">
      <c r="A991" s="1">
        <v>23736</v>
      </c>
      <c r="B991" s="4">
        <v>38999</v>
      </c>
      <c r="C991" s="2">
        <v>284</v>
      </c>
      <c r="D991" s="1">
        <v>67515</v>
      </c>
      <c r="E991" s="1">
        <v>1</v>
      </c>
      <c r="F991" s="1">
        <v>29</v>
      </c>
      <c r="K991" s="4"/>
    </row>
    <row r="992" spans="1:11">
      <c r="A992" s="1">
        <v>23759</v>
      </c>
      <c r="B992" s="4">
        <v>38999</v>
      </c>
      <c r="C992" s="2">
        <v>3855</v>
      </c>
      <c r="D992" s="1">
        <v>56266</v>
      </c>
      <c r="E992" s="1">
        <v>1</v>
      </c>
      <c r="F992" s="1">
        <v>349</v>
      </c>
      <c r="K992" s="4"/>
    </row>
    <row r="993" spans="1:11">
      <c r="A993" s="1">
        <v>23760</v>
      </c>
      <c r="B993" s="4">
        <v>38999</v>
      </c>
      <c r="C993" s="2">
        <v>3868</v>
      </c>
      <c r="D993" s="1">
        <v>69265</v>
      </c>
      <c r="E993" s="1">
        <v>1</v>
      </c>
      <c r="F993" s="1">
        <v>400</v>
      </c>
      <c r="K993" s="4"/>
    </row>
    <row r="994" spans="1:11">
      <c r="A994" s="1">
        <v>23760</v>
      </c>
      <c r="B994" s="4">
        <v>38999</v>
      </c>
      <c r="C994" s="2">
        <v>3868</v>
      </c>
      <c r="D994" s="1">
        <v>63042</v>
      </c>
      <c r="E994" s="1">
        <v>1</v>
      </c>
      <c r="F994" s="1">
        <v>0</v>
      </c>
      <c r="K994" s="4"/>
    </row>
    <row r="995" spans="1:11">
      <c r="A995" s="1">
        <v>23943</v>
      </c>
      <c r="B995" s="4">
        <v>39001</v>
      </c>
      <c r="C995" s="2">
        <v>2224</v>
      </c>
      <c r="D995" s="1">
        <v>70986</v>
      </c>
      <c r="E995" s="1">
        <v>1</v>
      </c>
      <c r="F995" s="1">
        <v>998</v>
      </c>
      <c r="K995" s="4"/>
    </row>
    <row r="996" spans="1:11">
      <c r="A996" s="1">
        <v>24024</v>
      </c>
      <c r="B996" s="4">
        <v>39002</v>
      </c>
      <c r="C996" s="2">
        <v>2307</v>
      </c>
      <c r="D996" s="1">
        <v>72219</v>
      </c>
      <c r="E996" s="1">
        <v>1</v>
      </c>
      <c r="F996" s="1">
        <v>5999</v>
      </c>
      <c r="K996" s="4"/>
    </row>
    <row r="997" spans="1:11">
      <c r="A997" s="1">
        <v>24029</v>
      </c>
      <c r="B997" s="4">
        <v>39002</v>
      </c>
      <c r="C997" s="2">
        <v>2704</v>
      </c>
      <c r="D997" s="1">
        <v>72270</v>
      </c>
      <c r="E997" s="1">
        <v>1</v>
      </c>
      <c r="F997" s="1">
        <v>39</v>
      </c>
      <c r="K997" s="4"/>
    </row>
    <row r="998" spans="1:11">
      <c r="A998" s="1">
        <v>24035</v>
      </c>
      <c r="B998" s="4">
        <v>39002</v>
      </c>
      <c r="C998" s="2">
        <v>3212</v>
      </c>
      <c r="D998" s="1">
        <v>58931</v>
      </c>
      <c r="E998" s="1">
        <v>1</v>
      </c>
      <c r="F998" s="1">
        <v>510</v>
      </c>
      <c r="K998" s="4"/>
    </row>
    <row r="999" spans="1:11">
      <c r="A999" s="1">
        <v>24059</v>
      </c>
      <c r="B999" s="4">
        <v>39002</v>
      </c>
      <c r="C999" s="2">
        <v>539</v>
      </c>
      <c r="D999" s="1">
        <v>52133</v>
      </c>
      <c r="E999" s="1">
        <v>1</v>
      </c>
      <c r="F999" s="1">
        <v>429</v>
      </c>
      <c r="K999" s="4"/>
    </row>
    <row r="1000" spans="1:11">
      <c r="A1000" s="1">
        <v>24078</v>
      </c>
      <c r="B1000" s="4">
        <v>39003</v>
      </c>
      <c r="C1000" s="2">
        <v>1121</v>
      </c>
      <c r="D1000" s="1">
        <v>64704</v>
      </c>
      <c r="E1000" s="1">
        <v>1</v>
      </c>
      <c r="F1000" s="1">
        <v>49</v>
      </c>
      <c r="K1000" s="4"/>
    </row>
    <row r="1001" spans="1:11">
      <c r="A1001" s="1">
        <v>24092</v>
      </c>
      <c r="B1001" s="4">
        <v>39003</v>
      </c>
      <c r="C1001" s="2">
        <v>1500</v>
      </c>
      <c r="D1001" s="1">
        <v>72750</v>
      </c>
      <c r="E1001" s="1">
        <v>1</v>
      </c>
      <c r="F1001" s="1">
        <v>479</v>
      </c>
      <c r="K1001" s="4"/>
    </row>
    <row r="1002" spans="1:11">
      <c r="A1002" s="1">
        <v>24102</v>
      </c>
      <c r="B1002" s="4">
        <v>39003</v>
      </c>
      <c r="C1002" s="2">
        <v>1686</v>
      </c>
      <c r="D1002" s="1">
        <v>52604</v>
      </c>
      <c r="E1002" s="1">
        <v>1</v>
      </c>
      <c r="F1002" s="1">
        <v>999</v>
      </c>
      <c r="K1002" s="4"/>
    </row>
    <row r="1003" spans="1:11">
      <c r="A1003" s="1">
        <v>24102</v>
      </c>
      <c r="B1003" s="4">
        <v>39003</v>
      </c>
      <c r="C1003" s="2">
        <v>1686</v>
      </c>
      <c r="D1003" s="1">
        <v>70413</v>
      </c>
      <c r="E1003" s="1">
        <v>1</v>
      </c>
      <c r="F1003" s="1">
        <v>0</v>
      </c>
      <c r="K1003" s="4"/>
    </row>
    <row r="1004" spans="1:11">
      <c r="A1004" s="1">
        <v>24102</v>
      </c>
      <c r="B1004" s="4">
        <v>39003</v>
      </c>
      <c r="C1004" s="2">
        <v>1686</v>
      </c>
      <c r="D1004" s="1">
        <v>70413</v>
      </c>
      <c r="E1004" s="1">
        <v>1</v>
      </c>
      <c r="F1004" s="1">
        <v>0</v>
      </c>
      <c r="K1004" s="4"/>
    </row>
    <row r="1005" spans="1:11">
      <c r="A1005" s="1">
        <v>24123</v>
      </c>
      <c r="B1005" s="4">
        <v>39003</v>
      </c>
      <c r="C1005" s="2">
        <v>2989</v>
      </c>
      <c r="D1005" s="1">
        <v>57243</v>
      </c>
      <c r="E1005" s="1">
        <v>1</v>
      </c>
      <c r="F1005" s="1">
        <v>199</v>
      </c>
      <c r="K1005" s="4"/>
    </row>
    <row r="1006" spans="1:11">
      <c r="A1006" s="1">
        <v>24129</v>
      </c>
      <c r="B1006" s="4">
        <v>39003</v>
      </c>
      <c r="C1006" s="2">
        <v>332</v>
      </c>
      <c r="D1006" s="1">
        <v>75092</v>
      </c>
      <c r="E1006" s="1">
        <v>1</v>
      </c>
      <c r="F1006" s="1">
        <v>37500</v>
      </c>
      <c r="K1006" s="4"/>
    </row>
    <row r="1007" spans="1:11">
      <c r="A1007" s="1">
        <v>24139</v>
      </c>
      <c r="B1007" s="4">
        <v>39003</v>
      </c>
      <c r="C1007" s="2">
        <v>4687</v>
      </c>
      <c r="D1007" s="1">
        <v>72094</v>
      </c>
      <c r="E1007" s="1">
        <v>1</v>
      </c>
      <c r="F1007" s="1">
        <v>499</v>
      </c>
      <c r="K1007" s="4"/>
    </row>
    <row r="1008" spans="1:11">
      <c r="A1008" s="1">
        <v>24153</v>
      </c>
      <c r="B1008" s="4">
        <v>39003</v>
      </c>
      <c r="C1008" s="2">
        <v>637</v>
      </c>
      <c r="D1008" s="1">
        <v>70413</v>
      </c>
      <c r="E1008" s="1">
        <v>1</v>
      </c>
      <c r="F1008" s="1">
        <v>0</v>
      </c>
      <c r="K1008" s="4"/>
    </row>
    <row r="1009" spans="1:11">
      <c r="A1009" s="1">
        <v>24193</v>
      </c>
      <c r="B1009" s="4">
        <v>39004</v>
      </c>
      <c r="C1009" s="2">
        <v>1686</v>
      </c>
      <c r="D1009" s="1">
        <v>70792</v>
      </c>
      <c r="E1009" s="1">
        <v>1</v>
      </c>
      <c r="F1009" s="1">
        <v>7490</v>
      </c>
      <c r="K1009" s="4"/>
    </row>
    <row r="1010" spans="1:11">
      <c r="A1010" s="1">
        <v>24260</v>
      </c>
      <c r="B1010" s="4">
        <v>39004</v>
      </c>
      <c r="C1010" s="2">
        <v>5521</v>
      </c>
      <c r="D1010" s="1">
        <v>26465</v>
      </c>
      <c r="E1010" s="1">
        <v>1</v>
      </c>
      <c r="F1010" s="1">
        <v>400</v>
      </c>
      <c r="K1010" s="4"/>
    </row>
    <row r="1011" spans="1:11">
      <c r="A1011" s="1">
        <v>24260</v>
      </c>
      <c r="B1011" s="4">
        <v>39004</v>
      </c>
      <c r="C1011" s="2">
        <v>5521</v>
      </c>
      <c r="D1011" s="1">
        <v>2837</v>
      </c>
      <c r="E1011" s="1">
        <v>1</v>
      </c>
      <c r="F1011" s="1">
        <v>19</v>
      </c>
      <c r="K1011" s="4"/>
    </row>
    <row r="1012" spans="1:11">
      <c r="A1012" s="1">
        <v>24260</v>
      </c>
      <c r="B1012" s="4">
        <v>39004</v>
      </c>
      <c r="C1012" s="2">
        <v>5521</v>
      </c>
      <c r="D1012" s="1">
        <v>2837</v>
      </c>
      <c r="E1012" s="1">
        <v>1</v>
      </c>
      <c r="F1012" s="1">
        <v>19</v>
      </c>
      <c r="K1012" s="4"/>
    </row>
    <row r="1013" spans="1:11">
      <c r="A1013" s="1">
        <v>24260</v>
      </c>
      <c r="B1013" s="4">
        <v>39004</v>
      </c>
      <c r="C1013" s="2">
        <v>5521</v>
      </c>
      <c r="D1013" s="1">
        <v>2837</v>
      </c>
      <c r="E1013" s="1">
        <v>1</v>
      </c>
      <c r="F1013" s="1">
        <v>19</v>
      </c>
      <c r="K1013" s="4"/>
    </row>
    <row r="1014" spans="1:11">
      <c r="A1014" s="1">
        <v>24260</v>
      </c>
      <c r="B1014" s="4">
        <v>39004</v>
      </c>
      <c r="C1014" s="2">
        <v>5521</v>
      </c>
      <c r="D1014" s="1">
        <v>2837</v>
      </c>
      <c r="E1014" s="1">
        <v>1</v>
      </c>
      <c r="F1014" s="1">
        <v>19</v>
      </c>
      <c r="K1014" s="4"/>
    </row>
    <row r="1015" spans="1:11">
      <c r="A1015" s="1">
        <v>24260</v>
      </c>
      <c r="B1015" s="4">
        <v>39004</v>
      </c>
      <c r="C1015" s="2">
        <v>5521</v>
      </c>
      <c r="D1015" s="1">
        <v>2837</v>
      </c>
      <c r="E1015" s="1">
        <v>1</v>
      </c>
      <c r="F1015" s="1">
        <v>19</v>
      </c>
      <c r="K1015" s="4"/>
    </row>
    <row r="1016" spans="1:11">
      <c r="A1016" s="1">
        <v>24269</v>
      </c>
      <c r="B1016" s="4">
        <v>39004</v>
      </c>
      <c r="C1016" s="2">
        <v>805</v>
      </c>
      <c r="D1016" s="1">
        <v>51157</v>
      </c>
      <c r="E1016" s="1">
        <v>1</v>
      </c>
      <c r="F1016" s="1">
        <v>545</v>
      </c>
      <c r="K1016" s="4"/>
    </row>
    <row r="1017" spans="1:11">
      <c r="A1017" s="1">
        <v>24269</v>
      </c>
      <c r="B1017" s="4">
        <v>39004</v>
      </c>
      <c r="C1017" s="2">
        <v>805</v>
      </c>
      <c r="D1017" s="1">
        <v>51159</v>
      </c>
      <c r="E1017" s="1">
        <v>1</v>
      </c>
      <c r="F1017" s="1">
        <v>330</v>
      </c>
      <c r="K1017" s="4"/>
    </row>
    <row r="1018" spans="1:11">
      <c r="A1018" s="1">
        <v>24335</v>
      </c>
      <c r="B1018" s="4">
        <v>39005</v>
      </c>
      <c r="C1018" s="2">
        <v>332</v>
      </c>
      <c r="D1018" s="1">
        <v>70413</v>
      </c>
      <c r="E1018" s="1">
        <v>1</v>
      </c>
      <c r="F1018" s="1">
        <v>0</v>
      </c>
      <c r="K1018" s="4"/>
    </row>
    <row r="1019" spans="1:11">
      <c r="A1019" s="1">
        <v>24351</v>
      </c>
      <c r="B1019" s="4">
        <v>39005</v>
      </c>
      <c r="C1019" s="2">
        <v>4126</v>
      </c>
      <c r="D1019" s="1">
        <v>66406</v>
      </c>
      <c r="E1019" s="1">
        <v>1</v>
      </c>
      <c r="F1019" s="1">
        <v>1380</v>
      </c>
      <c r="K1019" s="4"/>
    </row>
    <row r="1020" spans="1:11">
      <c r="A1020" s="1">
        <v>24421</v>
      </c>
      <c r="B1020" s="4">
        <v>39006</v>
      </c>
      <c r="C1020" s="2">
        <v>1677</v>
      </c>
      <c r="D1020" s="1">
        <v>72290</v>
      </c>
      <c r="E1020" s="1">
        <v>1</v>
      </c>
      <c r="F1020" s="1">
        <v>288</v>
      </c>
      <c r="K1020" s="4"/>
    </row>
    <row r="1021" spans="1:11">
      <c r="A1021" s="1">
        <v>24432</v>
      </c>
      <c r="B1021" s="4">
        <v>39006</v>
      </c>
      <c r="C1021" s="2">
        <v>2194</v>
      </c>
      <c r="D1021" s="1">
        <v>73250</v>
      </c>
      <c r="E1021" s="1">
        <v>1</v>
      </c>
      <c r="F1021" s="1">
        <v>119</v>
      </c>
      <c r="K1021" s="4"/>
    </row>
    <row r="1022" spans="1:11">
      <c r="A1022" s="1">
        <v>24432</v>
      </c>
      <c r="B1022" s="4">
        <v>39006</v>
      </c>
      <c r="C1022" s="2">
        <v>2194</v>
      </c>
      <c r="D1022" s="1">
        <v>75257</v>
      </c>
      <c r="E1022" s="1">
        <v>1</v>
      </c>
      <c r="F1022" s="1">
        <v>129</v>
      </c>
      <c r="K1022" s="4"/>
    </row>
    <row r="1023" spans="1:11">
      <c r="A1023" s="1">
        <v>24473</v>
      </c>
      <c r="B1023" s="4">
        <v>39006</v>
      </c>
      <c r="C1023" s="2">
        <v>5577</v>
      </c>
      <c r="D1023" s="1">
        <v>69266</v>
      </c>
      <c r="E1023" s="1">
        <v>1</v>
      </c>
      <c r="F1023" s="1">
        <v>400</v>
      </c>
      <c r="K1023" s="4"/>
    </row>
    <row r="1024" spans="1:11">
      <c r="A1024" s="1">
        <v>24473</v>
      </c>
      <c r="B1024" s="4">
        <v>39006</v>
      </c>
      <c r="C1024" s="2">
        <v>5577</v>
      </c>
      <c r="D1024" s="1">
        <v>63042</v>
      </c>
      <c r="E1024" s="1">
        <v>1</v>
      </c>
      <c r="F1024" s="1">
        <v>0</v>
      </c>
      <c r="K1024" s="4"/>
    </row>
    <row r="1025" spans="1:11">
      <c r="A1025" s="1">
        <v>24486</v>
      </c>
      <c r="B1025" s="4">
        <v>39007</v>
      </c>
      <c r="C1025" s="2">
        <v>1118</v>
      </c>
      <c r="D1025" s="1">
        <v>70097</v>
      </c>
      <c r="E1025" s="1">
        <v>1</v>
      </c>
      <c r="F1025" s="1">
        <v>129</v>
      </c>
      <c r="K1025" s="4"/>
    </row>
    <row r="1026" spans="1:11">
      <c r="A1026" s="1">
        <v>24535</v>
      </c>
      <c r="B1026" s="4">
        <v>39007</v>
      </c>
      <c r="C1026" s="2">
        <v>4780</v>
      </c>
      <c r="D1026" s="1">
        <v>72219</v>
      </c>
      <c r="E1026" s="1">
        <v>1</v>
      </c>
      <c r="F1026" s="1">
        <v>5998</v>
      </c>
      <c r="K1026" s="4"/>
    </row>
    <row r="1027" spans="1:11">
      <c r="A1027" s="1">
        <v>24602</v>
      </c>
      <c r="B1027" s="4">
        <v>39008</v>
      </c>
      <c r="C1027" s="2">
        <v>3212</v>
      </c>
      <c r="D1027" s="1">
        <v>16694</v>
      </c>
      <c r="E1027" s="1">
        <v>1</v>
      </c>
      <c r="F1027" s="1">
        <v>220</v>
      </c>
      <c r="K1027" s="4"/>
    </row>
    <row r="1028" spans="1:11">
      <c r="A1028" s="1">
        <v>24672</v>
      </c>
      <c r="B1028" s="4">
        <v>39009</v>
      </c>
      <c r="C1028" s="2">
        <v>332</v>
      </c>
      <c r="D1028" s="1">
        <v>73428</v>
      </c>
      <c r="E1028" s="1">
        <v>1</v>
      </c>
      <c r="F1028" s="1">
        <v>399</v>
      </c>
      <c r="K1028" s="4"/>
    </row>
    <row r="1029" spans="1:11">
      <c r="A1029" s="1">
        <v>24710</v>
      </c>
      <c r="B1029" s="4">
        <v>39010</v>
      </c>
      <c r="C1029" s="2">
        <v>1276</v>
      </c>
      <c r="D1029" s="1">
        <v>62123</v>
      </c>
      <c r="E1029" s="1">
        <v>1</v>
      </c>
      <c r="F1029" s="1">
        <v>289</v>
      </c>
      <c r="K1029" s="4"/>
    </row>
    <row r="1030" spans="1:11">
      <c r="A1030" s="1">
        <v>24710</v>
      </c>
      <c r="B1030" s="4">
        <v>39010</v>
      </c>
      <c r="C1030" s="2">
        <v>1276</v>
      </c>
      <c r="D1030" s="1">
        <v>70971</v>
      </c>
      <c r="E1030" s="1">
        <v>1</v>
      </c>
      <c r="F1030" s="1">
        <v>359</v>
      </c>
      <c r="K1030" s="4"/>
    </row>
    <row r="1031" spans="1:11">
      <c r="A1031" s="1">
        <v>24730</v>
      </c>
      <c r="B1031" s="4">
        <v>39010</v>
      </c>
      <c r="C1031" s="2">
        <v>2030</v>
      </c>
      <c r="D1031" s="1">
        <v>69998</v>
      </c>
      <c r="E1031" s="1">
        <v>1</v>
      </c>
      <c r="F1031" s="1">
        <v>189</v>
      </c>
      <c r="K1031" s="4"/>
    </row>
    <row r="1032" spans="1:11">
      <c r="A1032" s="1">
        <v>24736</v>
      </c>
      <c r="B1032" s="4">
        <v>39010</v>
      </c>
      <c r="C1032" s="2">
        <v>2549</v>
      </c>
      <c r="D1032" s="1">
        <v>74998</v>
      </c>
      <c r="E1032" s="1">
        <v>1</v>
      </c>
      <c r="F1032" s="1">
        <v>168</v>
      </c>
      <c r="K1032" s="4"/>
    </row>
    <row r="1033" spans="1:11">
      <c r="A1033" s="1">
        <v>24736</v>
      </c>
      <c r="B1033" s="4">
        <v>39010</v>
      </c>
      <c r="C1033" s="2">
        <v>2549</v>
      </c>
      <c r="D1033" s="1">
        <v>70413</v>
      </c>
      <c r="E1033" s="1">
        <v>1</v>
      </c>
      <c r="F1033" s="1">
        <v>0</v>
      </c>
      <c r="K1033" s="4"/>
    </row>
    <row r="1034" spans="1:11">
      <c r="A1034" s="1">
        <v>24781</v>
      </c>
      <c r="B1034" s="4">
        <v>39010</v>
      </c>
      <c r="C1034" s="2">
        <v>539</v>
      </c>
      <c r="D1034" s="1">
        <v>74657</v>
      </c>
      <c r="E1034" s="1">
        <v>1</v>
      </c>
      <c r="F1034" s="1">
        <v>349</v>
      </c>
      <c r="K1034" s="4"/>
    </row>
    <row r="1035" spans="1:11">
      <c r="A1035" s="1">
        <v>24781</v>
      </c>
      <c r="B1035" s="4">
        <v>39010</v>
      </c>
      <c r="C1035" s="2">
        <v>539</v>
      </c>
      <c r="D1035" s="1">
        <v>43945</v>
      </c>
      <c r="E1035" s="1">
        <v>1</v>
      </c>
      <c r="F1035" s="1">
        <v>495</v>
      </c>
      <c r="K1035" s="4"/>
    </row>
    <row r="1036" spans="1:11">
      <c r="A1036" s="1">
        <v>24781</v>
      </c>
      <c r="B1036" s="4">
        <v>39010</v>
      </c>
      <c r="C1036" s="2">
        <v>539</v>
      </c>
      <c r="D1036" s="1">
        <v>43943</v>
      </c>
      <c r="E1036" s="1">
        <v>1</v>
      </c>
      <c r="F1036" s="1">
        <v>495</v>
      </c>
      <c r="K1036" s="4"/>
    </row>
    <row r="1037" spans="1:11">
      <c r="A1037" s="1">
        <v>24781</v>
      </c>
      <c r="B1037" s="4">
        <v>39010</v>
      </c>
      <c r="C1037" s="2">
        <v>539</v>
      </c>
      <c r="D1037" s="1">
        <v>43944</v>
      </c>
      <c r="E1037" s="1">
        <v>1</v>
      </c>
      <c r="F1037" s="1">
        <v>495</v>
      </c>
      <c r="K1037" s="4"/>
    </row>
    <row r="1038" spans="1:11">
      <c r="A1038" s="1">
        <v>24804</v>
      </c>
      <c r="B1038" s="4">
        <v>39011</v>
      </c>
      <c r="C1038" s="2">
        <v>1121</v>
      </c>
      <c r="D1038" s="1">
        <v>60144</v>
      </c>
      <c r="E1038" s="1">
        <v>1</v>
      </c>
      <c r="F1038" s="1">
        <v>9</v>
      </c>
      <c r="K1038" s="4"/>
    </row>
    <row r="1039" spans="1:11">
      <c r="A1039" s="1">
        <v>24824</v>
      </c>
      <c r="B1039" s="4">
        <v>39011</v>
      </c>
      <c r="C1039" s="2">
        <v>1672</v>
      </c>
      <c r="D1039" s="1">
        <v>40069</v>
      </c>
      <c r="E1039" s="1">
        <v>1</v>
      </c>
      <c r="F1039" s="1">
        <v>134</v>
      </c>
      <c r="K1039" s="4"/>
    </row>
    <row r="1040" spans="1:11">
      <c r="A1040" s="1">
        <v>24824</v>
      </c>
      <c r="B1040" s="4">
        <v>39011</v>
      </c>
      <c r="C1040" s="2">
        <v>1672</v>
      </c>
      <c r="D1040" s="1">
        <v>65549</v>
      </c>
      <c r="E1040" s="1">
        <v>1</v>
      </c>
      <c r="F1040" s="1">
        <v>4999</v>
      </c>
      <c r="K1040" s="4"/>
    </row>
    <row r="1041" spans="1:11">
      <c r="A1041" s="1">
        <v>24899</v>
      </c>
      <c r="B1041" s="4">
        <v>39011</v>
      </c>
      <c r="C1041" s="2">
        <v>5521</v>
      </c>
      <c r="D1041" s="1">
        <v>60144</v>
      </c>
      <c r="E1041" s="1">
        <v>1</v>
      </c>
      <c r="F1041" s="1">
        <v>9</v>
      </c>
      <c r="K1041" s="4"/>
    </row>
    <row r="1042" spans="1:11">
      <c r="A1042" s="1">
        <v>24899</v>
      </c>
      <c r="B1042" s="4">
        <v>39011</v>
      </c>
      <c r="C1042" s="2">
        <v>5521</v>
      </c>
      <c r="D1042" s="1">
        <v>60144</v>
      </c>
      <c r="E1042" s="1">
        <v>1</v>
      </c>
      <c r="F1042" s="1">
        <v>9</v>
      </c>
      <c r="K1042" s="4"/>
    </row>
    <row r="1043" spans="1:11">
      <c r="A1043" s="1">
        <v>24915</v>
      </c>
      <c r="B1043" s="4">
        <v>39012</v>
      </c>
      <c r="C1043" s="2">
        <v>1096</v>
      </c>
      <c r="D1043" s="1">
        <v>74731</v>
      </c>
      <c r="E1043" s="1">
        <v>1</v>
      </c>
      <c r="F1043" s="1">
        <v>129</v>
      </c>
      <c r="K1043" s="4"/>
    </row>
    <row r="1044" spans="1:11">
      <c r="A1044" s="1">
        <v>24915</v>
      </c>
      <c r="B1044" s="4">
        <v>39012</v>
      </c>
      <c r="C1044" s="2">
        <v>1096</v>
      </c>
      <c r="D1044" s="1">
        <v>64791</v>
      </c>
      <c r="E1044" s="1">
        <v>1</v>
      </c>
      <c r="F1044" s="1">
        <v>319</v>
      </c>
      <c r="K1044" s="4"/>
    </row>
    <row r="1045" spans="1:11">
      <c r="A1045" s="1">
        <v>24993</v>
      </c>
      <c r="B1045" s="4">
        <v>39012</v>
      </c>
      <c r="C1045" s="2">
        <v>5096</v>
      </c>
      <c r="D1045" s="1">
        <v>70413</v>
      </c>
      <c r="E1045" s="1">
        <v>1</v>
      </c>
      <c r="F1045" s="1">
        <v>0</v>
      </c>
      <c r="K1045" s="4"/>
    </row>
    <row r="1046" spans="1:11">
      <c r="A1046" s="1">
        <v>25028</v>
      </c>
      <c r="B1046" s="4">
        <v>39013</v>
      </c>
      <c r="C1046" s="2">
        <v>1464</v>
      </c>
      <c r="D1046" s="1">
        <v>69342</v>
      </c>
      <c r="E1046" s="1">
        <v>1</v>
      </c>
      <c r="F1046" s="1">
        <v>199</v>
      </c>
      <c r="K1046" s="4"/>
    </row>
    <row r="1047" spans="1:11">
      <c r="A1047" s="1">
        <v>25072</v>
      </c>
      <c r="B1047" s="4">
        <v>39013</v>
      </c>
      <c r="C1047" s="2">
        <v>3610</v>
      </c>
      <c r="D1047" s="1">
        <v>55203</v>
      </c>
      <c r="E1047" s="1">
        <v>1</v>
      </c>
      <c r="F1047" s="1">
        <v>170</v>
      </c>
      <c r="K1047" s="4"/>
    </row>
    <row r="1048" spans="1:11">
      <c r="A1048" s="1">
        <v>25120</v>
      </c>
      <c r="B1048" s="4">
        <v>39014</v>
      </c>
      <c r="C1048" s="2">
        <v>1686</v>
      </c>
      <c r="D1048" s="1">
        <v>56394</v>
      </c>
      <c r="E1048" s="1">
        <v>1</v>
      </c>
      <c r="F1048" s="1">
        <v>325</v>
      </c>
      <c r="K1048" s="4"/>
    </row>
    <row r="1049" spans="1:11">
      <c r="A1049" s="1">
        <v>25135</v>
      </c>
      <c r="B1049" s="4">
        <v>39014</v>
      </c>
      <c r="C1049" s="2">
        <v>2549</v>
      </c>
      <c r="D1049" s="1">
        <v>70413</v>
      </c>
      <c r="E1049" s="1">
        <v>1</v>
      </c>
      <c r="F1049" s="1">
        <v>0</v>
      </c>
      <c r="K1049" s="4"/>
    </row>
    <row r="1050" spans="1:11">
      <c r="A1050" s="1">
        <v>25201</v>
      </c>
      <c r="B1050" s="4">
        <v>39015</v>
      </c>
      <c r="C1050" s="2">
        <v>1246</v>
      </c>
      <c r="D1050" s="1">
        <v>56059</v>
      </c>
      <c r="E1050" s="1">
        <v>1</v>
      </c>
      <c r="F1050" s="1">
        <v>161</v>
      </c>
      <c r="K1050" s="4"/>
    </row>
    <row r="1051" spans="1:11">
      <c r="A1051" s="1">
        <v>25281</v>
      </c>
      <c r="B1051" s="4">
        <v>39016</v>
      </c>
      <c r="C1051" s="2">
        <v>1464</v>
      </c>
      <c r="D1051" s="1">
        <v>74856</v>
      </c>
      <c r="E1051" s="1">
        <v>1</v>
      </c>
      <c r="F1051" s="1">
        <v>681</v>
      </c>
      <c r="K1051" s="4"/>
    </row>
    <row r="1052" spans="1:11">
      <c r="A1052" s="1">
        <v>25281</v>
      </c>
      <c r="B1052" s="4">
        <v>39016</v>
      </c>
      <c r="C1052" s="2">
        <v>1464</v>
      </c>
      <c r="D1052" s="1">
        <v>74856</v>
      </c>
      <c r="E1052" s="1">
        <v>1</v>
      </c>
      <c r="F1052" s="1">
        <v>681</v>
      </c>
      <c r="K1052" s="4"/>
    </row>
    <row r="1053" spans="1:11">
      <c r="A1053" s="1">
        <v>25301</v>
      </c>
      <c r="B1053" s="4">
        <v>39016</v>
      </c>
      <c r="C1053" s="2">
        <v>2747</v>
      </c>
      <c r="D1053" s="1">
        <v>73984</v>
      </c>
      <c r="E1053" s="1">
        <v>4</v>
      </c>
      <c r="F1053" s="1">
        <v>520</v>
      </c>
      <c r="K1053" s="4"/>
    </row>
    <row r="1054" spans="1:11">
      <c r="A1054" s="1">
        <v>25314</v>
      </c>
      <c r="B1054" s="4">
        <v>39016</v>
      </c>
      <c r="C1054" s="2">
        <v>3438</v>
      </c>
      <c r="D1054" s="1">
        <v>70413</v>
      </c>
      <c r="E1054" s="1">
        <v>1</v>
      </c>
      <c r="F1054" s="1">
        <v>0</v>
      </c>
      <c r="K1054" s="4"/>
    </row>
    <row r="1055" spans="1:11">
      <c r="A1055" s="1">
        <v>25356</v>
      </c>
      <c r="B1055" s="4">
        <v>39017</v>
      </c>
      <c r="C1055" s="2">
        <v>1464</v>
      </c>
      <c r="D1055" s="1">
        <v>40233</v>
      </c>
      <c r="E1055" s="1">
        <v>1</v>
      </c>
      <c r="F1055" s="1">
        <v>634</v>
      </c>
      <c r="K1055" s="4"/>
    </row>
    <row r="1056" spans="1:11">
      <c r="A1056" s="1">
        <v>25443</v>
      </c>
      <c r="B1056" s="4">
        <v>39018</v>
      </c>
      <c r="C1056" s="2">
        <v>1464</v>
      </c>
      <c r="D1056" s="1">
        <v>59731</v>
      </c>
      <c r="E1056" s="1">
        <v>1</v>
      </c>
      <c r="F1056" s="1">
        <v>99</v>
      </c>
      <c r="K1056" s="4"/>
    </row>
    <row r="1057" spans="1:11">
      <c r="A1057" s="1">
        <v>25465</v>
      </c>
      <c r="B1057" s="4">
        <v>39018</v>
      </c>
      <c r="C1057" s="2">
        <v>1982</v>
      </c>
      <c r="D1057" s="1">
        <v>26466</v>
      </c>
      <c r="E1057" s="1">
        <v>1</v>
      </c>
      <c r="F1057" s="1">
        <v>300</v>
      </c>
      <c r="K1057" s="4"/>
    </row>
    <row r="1058" spans="1:11">
      <c r="A1058" s="1">
        <v>25584</v>
      </c>
      <c r="B1058" s="4">
        <v>39019</v>
      </c>
      <c r="C1058" s="2">
        <v>2501</v>
      </c>
      <c r="D1058" s="1">
        <v>73311</v>
      </c>
      <c r="E1058" s="1">
        <v>1</v>
      </c>
      <c r="F1058" s="1">
        <v>399</v>
      </c>
      <c r="K1058" s="4"/>
    </row>
    <row r="1059" spans="1:11">
      <c r="A1059" s="1">
        <v>25592</v>
      </c>
      <c r="B1059" s="4">
        <v>39019</v>
      </c>
      <c r="C1059" s="2">
        <v>2942</v>
      </c>
      <c r="D1059" s="1">
        <v>66816</v>
      </c>
      <c r="E1059" s="1">
        <v>1</v>
      </c>
      <c r="F1059" s="1">
        <v>2490</v>
      </c>
      <c r="K1059" s="4"/>
    </row>
    <row r="1060" spans="1:11">
      <c r="A1060" s="1">
        <v>25592</v>
      </c>
      <c r="B1060" s="4">
        <v>39019</v>
      </c>
      <c r="C1060" s="2">
        <v>2942</v>
      </c>
      <c r="D1060" s="1">
        <v>70413</v>
      </c>
      <c r="E1060" s="1">
        <v>1</v>
      </c>
      <c r="F1060" s="1">
        <v>0</v>
      </c>
      <c r="K1060" s="4"/>
    </row>
    <row r="1061" spans="1:11">
      <c r="A1061" s="1">
        <v>25592</v>
      </c>
      <c r="B1061" s="4">
        <v>39019</v>
      </c>
      <c r="C1061" s="2">
        <v>2942</v>
      </c>
      <c r="D1061" s="1">
        <v>70413</v>
      </c>
      <c r="E1061" s="1">
        <v>1</v>
      </c>
      <c r="F1061" s="1">
        <v>0</v>
      </c>
      <c r="K1061" s="4"/>
    </row>
    <row r="1062" spans="1:11">
      <c r="A1062" s="1">
        <v>25716</v>
      </c>
      <c r="B1062" s="4">
        <v>39020</v>
      </c>
      <c r="C1062" s="2">
        <v>977</v>
      </c>
      <c r="D1062" s="1">
        <v>59731</v>
      </c>
      <c r="E1062" s="1">
        <v>1</v>
      </c>
      <c r="F1062" s="1">
        <v>99</v>
      </c>
      <c r="K1062" s="4"/>
    </row>
    <row r="1063" spans="1:11">
      <c r="A1063" s="1">
        <v>25868</v>
      </c>
      <c r="B1063" s="4">
        <v>39022</v>
      </c>
      <c r="C1063" s="2">
        <v>542</v>
      </c>
      <c r="D1063" s="1">
        <v>73966</v>
      </c>
      <c r="E1063" s="1">
        <v>1</v>
      </c>
      <c r="F1063" s="1">
        <v>480</v>
      </c>
      <c r="K1063" s="4"/>
    </row>
    <row r="1064" spans="1:11">
      <c r="A1064" s="1">
        <v>25868</v>
      </c>
      <c r="B1064" s="4">
        <v>39022</v>
      </c>
      <c r="C1064" s="2">
        <v>542</v>
      </c>
      <c r="D1064" s="1">
        <v>73967</v>
      </c>
      <c r="E1064" s="1">
        <v>1</v>
      </c>
      <c r="F1064" s="1">
        <v>553</v>
      </c>
      <c r="K1064" s="4"/>
    </row>
    <row r="1065" spans="1:11">
      <c r="A1065" s="1">
        <v>25887</v>
      </c>
      <c r="B1065" s="4">
        <v>39023</v>
      </c>
      <c r="C1065" s="2">
        <v>1246</v>
      </c>
      <c r="D1065" s="1">
        <v>75339</v>
      </c>
      <c r="E1065" s="1">
        <v>1</v>
      </c>
      <c r="F1065" s="1">
        <v>4688</v>
      </c>
      <c r="K1065" s="4"/>
    </row>
    <row r="1066" spans="1:11">
      <c r="A1066" s="1">
        <v>25912</v>
      </c>
      <c r="B1066" s="4">
        <v>39023</v>
      </c>
      <c r="C1066" s="2">
        <v>2549</v>
      </c>
      <c r="D1066" s="1">
        <v>64329</v>
      </c>
      <c r="E1066" s="1">
        <v>1</v>
      </c>
      <c r="F1066" s="1">
        <v>115</v>
      </c>
      <c r="K1066" s="4"/>
    </row>
    <row r="1067" spans="1:11">
      <c r="A1067" s="1">
        <v>25945</v>
      </c>
      <c r="B1067" s="4">
        <v>39023</v>
      </c>
      <c r="C1067" s="2">
        <v>4967</v>
      </c>
      <c r="D1067" s="1">
        <v>40233</v>
      </c>
      <c r="E1067" s="1">
        <v>1</v>
      </c>
      <c r="F1067" s="1">
        <v>634</v>
      </c>
      <c r="K1067" s="4"/>
    </row>
    <row r="1068" spans="1:11">
      <c r="A1068" s="1">
        <v>25945</v>
      </c>
      <c r="B1068" s="4">
        <v>39023</v>
      </c>
      <c r="C1068" s="2">
        <v>4967</v>
      </c>
      <c r="D1068" s="1">
        <v>74856</v>
      </c>
      <c r="E1068" s="1">
        <v>1</v>
      </c>
      <c r="F1068" s="1">
        <v>681</v>
      </c>
      <c r="K1068" s="4"/>
    </row>
    <row r="1069" spans="1:11">
      <c r="A1069" s="1">
        <v>25958</v>
      </c>
      <c r="B1069" s="4">
        <v>39023</v>
      </c>
      <c r="C1069" s="2">
        <v>977</v>
      </c>
      <c r="D1069" s="1">
        <v>71629</v>
      </c>
      <c r="E1069" s="1">
        <v>1</v>
      </c>
      <c r="F1069" s="1">
        <v>499</v>
      </c>
      <c r="K1069" s="4"/>
    </row>
    <row r="1070" spans="1:11">
      <c r="A1070" s="1">
        <v>25958</v>
      </c>
      <c r="B1070" s="4">
        <v>39023</v>
      </c>
      <c r="C1070" s="2">
        <v>977</v>
      </c>
      <c r="D1070" s="1">
        <v>65674</v>
      </c>
      <c r="E1070" s="1">
        <v>1</v>
      </c>
      <c r="F1070" s="1">
        <v>480</v>
      </c>
      <c r="K1070" s="4"/>
    </row>
    <row r="1071" spans="1:11">
      <c r="A1071" s="1">
        <v>26035</v>
      </c>
      <c r="B1071" s="4">
        <v>39024</v>
      </c>
      <c r="C1071" s="2">
        <v>637</v>
      </c>
      <c r="D1071" s="1">
        <v>65250</v>
      </c>
      <c r="E1071" s="1">
        <v>1</v>
      </c>
      <c r="F1071" s="1">
        <v>399</v>
      </c>
      <c r="K1071" s="4"/>
    </row>
    <row r="1072" spans="1:11">
      <c r="A1072" s="1">
        <v>26077</v>
      </c>
      <c r="B1072" s="4">
        <v>39025</v>
      </c>
      <c r="C1072" s="2">
        <v>2122</v>
      </c>
      <c r="D1072" s="1">
        <v>67368</v>
      </c>
      <c r="E1072" s="1">
        <v>2</v>
      </c>
      <c r="F1072" s="1">
        <v>660</v>
      </c>
      <c r="K1072" s="4"/>
    </row>
    <row r="1073" spans="1:11">
      <c r="A1073" s="1">
        <v>26159</v>
      </c>
      <c r="B1073" s="4">
        <v>39026</v>
      </c>
      <c r="C1073" s="2">
        <v>139</v>
      </c>
      <c r="D1073" s="1">
        <v>70988</v>
      </c>
      <c r="E1073" s="1">
        <v>1</v>
      </c>
      <c r="F1073" s="1">
        <v>499</v>
      </c>
      <c r="K1073" s="4"/>
    </row>
    <row r="1074" spans="1:11">
      <c r="A1074" s="1">
        <v>26243</v>
      </c>
      <c r="B1074" s="4">
        <v>39026</v>
      </c>
      <c r="C1074" s="2">
        <v>742</v>
      </c>
      <c r="D1074" s="1">
        <v>74725</v>
      </c>
      <c r="E1074" s="1">
        <v>1</v>
      </c>
      <c r="F1074" s="1">
        <v>49</v>
      </c>
      <c r="K1074" s="4"/>
    </row>
    <row r="1075" spans="1:11">
      <c r="A1075" s="1">
        <v>26243</v>
      </c>
      <c r="B1075" s="4">
        <v>39026</v>
      </c>
      <c r="C1075" s="2">
        <v>742</v>
      </c>
      <c r="D1075" s="1">
        <v>62940</v>
      </c>
      <c r="E1075" s="1">
        <v>1</v>
      </c>
      <c r="F1075" s="1">
        <v>249</v>
      </c>
      <c r="K1075" s="4"/>
    </row>
    <row r="1076" spans="1:11">
      <c r="A1076" s="1">
        <v>26277</v>
      </c>
      <c r="B1076" s="4">
        <v>39027</v>
      </c>
      <c r="C1076" s="2">
        <v>2122</v>
      </c>
      <c r="D1076" s="1">
        <v>75862</v>
      </c>
      <c r="E1076" s="1">
        <v>1</v>
      </c>
      <c r="F1076" s="1">
        <v>169</v>
      </c>
      <c r="K1076" s="4"/>
    </row>
    <row r="1077" spans="1:11">
      <c r="A1077" s="1">
        <v>26362</v>
      </c>
      <c r="B1077" s="4">
        <v>39028</v>
      </c>
      <c r="C1077" s="2">
        <v>2393</v>
      </c>
      <c r="D1077" s="1">
        <v>71786</v>
      </c>
      <c r="E1077" s="1">
        <v>1</v>
      </c>
      <c r="F1077" s="1">
        <v>599</v>
      </c>
      <c r="K1077" s="4"/>
    </row>
    <row r="1078" spans="1:11">
      <c r="A1078" s="1">
        <v>26410</v>
      </c>
      <c r="B1078" s="4">
        <v>39029</v>
      </c>
      <c r="C1078" s="2">
        <v>1117</v>
      </c>
      <c r="D1078" s="1">
        <v>39948</v>
      </c>
      <c r="E1078" s="1">
        <v>1</v>
      </c>
      <c r="F1078" s="1">
        <v>395</v>
      </c>
      <c r="K1078" s="4"/>
    </row>
    <row r="1079" spans="1:11">
      <c r="A1079" s="1">
        <v>26431</v>
      </c>
      <c r="B1079" s="4">
        <v>39029</v>
      </c>
      <c r="C1079" s="2">
        <v>198</v>
      </c>
      <c r="D1079" s="1">
        <v>66593</v>
      </c>
      <c r="E1079" s="1">
        <v>1</v>
      </c>
      <c r="F1079" s="1">
        <v>359</v>
      </c>
      <c r="K1079" s="4"/>
    </row>
    <row r="1080" spans="1:11">
      <c r="A1080" s="1">
        <v>26551</v>
      </c>
      <c r="B1080" s="4">
        <v>39030</v>
      </c>
      <c r="C1080" s="2">
        <v>539</v>
      </c>
      <c r="D1080" s="1">
        <v>72462</v>
      </c>
      <c r="E1080" s="1">
        <v>1</v>
      </c>
      <c r="F1080" s="1">
        <v>699</v>
      </c>
      <c r="K1080" s="4"/>
    </row>
    <row r="1081" spans="1:11">
      <c r="A1081" s="1">
        <v>26587</v>
      </c>
      <c r="B1081" s="4">
        <v>39031</v>
      </c>
      <c r="C1081" s="2">
        <v>284</v>
      </c>
      <c r="D1081" s="1">
        <v>65082</v>
      </c>
      <c r="E1081" s="1">
        <v>1</v>
      </c>
      <c r="F1081" s="1">
        <v>399</v>
      </c>
      <c r="K1081" s="4"/>
    </row>
    <row r="1082" spans="1:11">
      <c r="A1082" s="1">
        <v>26615</v>
      </c>
      <c r="B1082" s="4">
        <v>39031</v>
      </c>
      <c r="C1082" s="2">
        <v>450</v>
      </c>
      <c r="D1082" s="1">
        <v>71055</v>
      </c>
      <c r="E1082" s="1">
        <v>1</v>
      </c>
      <c r="F1082" s="1">
        <v>1449</v>
      </c>
      <c r="K1082" s="4"/>
    </row>
    <row r="1083" spans="1:11">
      <c r="A1083" s="1">
        <v>26615</v>
      </c>
      <c r="B1083" s="4">
        <v>39031</v>
      </c>
      <c r="C1083" s="2">
        <v>450</v>
      </c>
      <c r="D1083" s="1">
        <v>49748</v>
      </c>
      <c r="E1083" s="1">
        <v>1</v>
      </c>
      <c r="F1083" s="1">
        <v>3</v>
      </c>
      <c r="K1083" s="4"/>
    </row>
    <row r="1084" spans="1:11">
      <c r="A1084" s="1">
        <v>26615</v>
      </c>
      <c r="B1084" s="4">
        <v>39031</v>
      </c>
      <c r="C1084" s="2">
        <v>450</v>
      </c>
      <c r="D1084" s="1">
        <v>75569</v>
      </c>
      <c r="E1084" s="1">
        <v>1</v>
      </c>
      <c r="F1084" s="1">
        <v>699</v>
      </c>
      <c r="K1084" s="4"/>
    </row>
    <row r="1085" spans="1:11">
      <c r="A1085" s="1">
        <v>26627</v>
      </c>
      <c r="B1085" s="4">
        <v>39031</v>
      </c>
      <c r="C1085" s="2">
        <v>542</v>
      </c>
      <c r="D1085" s="1">
        <v>73966</v>
      </c>
      <c r="E1085" s="1">
        <v>1</v>
      </c>
      <c r="F1085" s="1">
        <v>480</v>
      </c>
      <c r="K1085" s="4"/>
    </row>
    <row r="1086" spans="1:11">
      <c r="A1086" s="1">
        <v>26660</v>
      </c>
      <c r="B1086" s="4">
        <v>39032</v>
      </c>
      <c r="C1086" s="2">
        <v>1686</v>
      </c>
      <c r="D1086" s="1">
        <v>73529</v>
      </c>
      <c r="E1086" s="1">
        <v>1</v>
      </c>
      <c r="F1086" s="1">
        <v>3860</v>
      </c>
      <c r="K1086" s="4"/>
    </row>
    <row r="1087" spans="1:11">
      <c r="A1087" s="1">
        <v>26874</v>
      </c>
      <c r="B1087" s="4">
        <v>39034</v>
      </c>
      <c r="C1087" s="2">
        <v>4687</v>
      </c>
      <c r="D1087" s="1">
        <v>73485</v>
      </c>
      <c r="E1087" s="1">
        <v>1</v>
      </c>
      <c r="F1087" s="1">
        <v>6590</v>
      </c>
      <c r="K1087" s="4"/>
    </row>
    <row r="1088" spans="1:11">
      <c r="A1088" s="1">
        <v>26882</v>
      </c>
      <c r="B1088" s="4">
        <v>39034</v>
      </c>
      <c r="C1088" s="2">
        <v>539</v>
      </c>
      <c r="D1088" s="1">
        <v>72320</v>
      </c>
      <c r="E1088" s="1">
        <v>1</v>
      </c>
      <c r="F1088" s="1">
        <v>24998</v>
      </c>
      <c r="K1088" s="4"/>
    </row>
    <row r="1089" spans="1:11">
      <c r="A1089" s="1">
        <v>26922</v>
      </c>
      <c r="B1089" s="4">
        <v>39035</v>
      </c>
      <c r="C1089" s="2">
        <v>284</v>
      </c>
      <c r="D1089" s="1">
        <v>55222</v>
      </c>
      <c r="E1089" s="1">
        <v>1</v>
      </c>
      <c r="F1089" s="1">
        <v>280</v>
      </c>
      <c r="K1089" s="4"/>
    </row>
    <row r="1090" spans="1:11">
      <c r="A1090" s="1">
        <v>27089</v>
      </c>
      <c r="B1090" s="4">
        <v>39037</v>
      </c>
      <c r="C1090" s="2">
        <v>542</v>
      </c>
      <c r="D1090" s="1">
        <v>73966</v>
      </c>
      <c r="E1090" s="1">
        <v>1</v>
      </c>
      <c r="F1090" s="1">
        <v>480</v>
      </c>
      <c r="K1090" s="4"/>
    </row>
    <row r="1091" spans="1:11">
      <c r="A1091" s="1">
        <v>27089</v>
      </c>
      <c r="B1091" s="4">
        <v>39037</v>
      </c>
      <c r="C1091" s="2">
        <v>542</v>
      </c>
      <c r="D1091" s="1">
        <v>73967</v>
      </c>
      <c r="E1091" s="1">
        <v>1</v>
      </c>
      <c r="F1091" s="1">
        <v>553</v>
      </c>
      <c r="K1091" s="4"/>
    </row>
    <row r="1092" spans="1:11">
      <c r="A1092" s="1">
        <v>27095</v>
      </c>
      <c r="B1092" s="4">
        <v>39037</v>
      </c>
      <c r="C1092" s="2">
        <v>637</v>
      </c>
      <c r="D1092" s="1">
        <v>66089</v>
      </c>
      <c r="E1092" s="1">
        <v>1</v>
      </c>
      <c r="F1092" s="1">
        <v>199</v>
      </c>
      <c r="K1092" s="4"/>
    </row>
    <row r="1093" spans="1:11">
      <c r="A1093" s="1">
        <v>27095</v>
      </c>
      <c r="B1093" s="4">
        <v>39037</v>
      </c>
      <c r="C1093" s="2">
        <v>637</v>
      </c>
      <c r="D1093" s="1">
        <v>76240</v>
      </c>
      <c r="E1093" s="1">
        <v>1</v>
      </c>
      <c r="F1093" s="1">
        <v>169</v>
      </c>
      <c r="K1093" s="4"/>
    </row>
    <row r="1094" spans="1:11">
      <c r="A1094" s="1">
        <v>27163</v>
      </c>
      <c r="B1094" s="4">
        <v>39038</v>
      </c>
      <c r="C1094" s="2">
        <v>1672</v>
      </c>
      <c r="D1094" s="1">
        <v>74905</v>
      </c>
      <c r="E1094" s="1">
        <v>1</v>
      </c>
      <c r="F1094" s="1">
        <v>1099</v>
      </c>
      <c r="K1094" s="4"/>
    </row>
    <row r="1095" spans="1:11">
      <c r="A1095" s="1">
        <v>27163</v>
      </c>
      <c r="B1095" s="4">
        <v>39038</v>
      </c>
      <c r="C1095" s="2">
        <v>1672</v>
      </c>
      <c r="D1095" s="1">
        <v>73893</v>
      </c>
      <c r="E1095" s="1">
        <v>1</v>
      </c>
      <c r="F1095" s="1">
        <v>500</v>
      </c>
      <c r="K1095" s="4"/>
    </row>
    <row r="1096" spans="1:11">
      <c r="A1096" s="1">
        <v>27164</v>
      </c>
      <c r="B1096" s="4">
        <v>39038</v>
      </c>
      <c r="C1096" s="2">
        <v>1677</v>
      </c>
      <c r="D1096" s="1">
        <v>76254</v>
      </c>
      <c r="E1096" s="1">
        <v>1</v>
      </c>
      <c r="F1096" s="1">
        <v>899</v>
      </c>
      <c r="K1096" s="4"/>
    </row>
    <row r="1097" spans="1:11">
      <c r="A1097" s="1">
        <v>27187</v>
      </c>
      <c r="B1097" s="4">
        <v>39038</v>
      </c>
      <c r="C1097" s="2">
        <v>1982</v>
      </c>
      <c r="D1097" s="1">
        <v>74756</v>
      </c>
      <c r="E1097" s="1">
        <v>1</v>
      </c>
      <c r="F1097" s="1">
        <v>1199</v>
      </c>
      <c r="K1097" s="4"/>
    </row>
    <row r="1098" spans="1:11">
      <c r="A1098" s="1">
        <v>27187</v>
      </c>
      <c r="B1098" s="4">
        <v>39038</v>
      </c>
      <c r="C1098" s="2">
        <v>1982</v>
      </c>
      <c r="D1098" s="1">
        <v>72189</v>
      </c>
      <c r="E1098" s="1">
        <v>1</v>
      </c>
      <c r="F1098" s="1">
        <v>99</v>
      </c>
      <c r="K1098" s="4"/>
    </row>
    <row r="1099" spans="1:11">
      <c r="A1099" s="1">
        <v>27187</v>
      </c>
      <c r="B1099" s="4">
        <v>39038</v>
      </c>
      <c r="C1099" s="2">
        <v>1982</v>
      </c>
      <c r="D1099" s="1">
        <v>69997</v>
      </c>
      <c r="E1099" s="1">
        <v>1</v>
      </c>
      <c r="F1099" s="1">
        <v>99</v>
      </c>
      <c r="K1099" s="4"/>
    </row>
    <row r="1100" spans="1:11">
      <c r="A1100" s="1">
        <v>27187</v>
      </c>
      <c r="B1100" s="4">
        <v>39038</v>
      </c>
      <c r="C1100" s="2">
        <v>1982</v>
      </c>
      <c r="D1100" s="1">
        <v>69998</v>
      </c>
      <c r="E1100" s="1">
        <v>1</v>
      </c>
      <c r="F1100" s="1">
        <v>99</v>
      </c>
      <c r="K1100" s="4"/>
    </row>
    <row r="1101" spans="1:11">
      <c r="A1101" s="1">
        <v>27187</v>
      </c>
      <c r="B1101" s="4">
        <v>39038</v>
      </c>
      <c r="C1101" s="2">
        <v>1982</v>
      </c>
      <c r="D1101" s="1">
        <v>76254</v>
      </c>
      <c r="E1101" s="1">
        <v>1</v>
      </c>
      <c r="F1101" s="1">
        <v>899</v>
      </c>
      <c r="K1101" s="4"/>
    </row>
    <row r="1102" spans="1:11">
      <c r="A1102" s="1">
        <v>27192</v>
      </c>
      <c r="B1102" s="4">
        <v>39038</v>
      </c>
      <c r="C1102" s="2">
        <v>2036</v>
      </c>
      <c r="D1102" s="1">
        <v>58930</v>
      </c>
      <c r="E1102" s="1">
        <v>1</v>
      </c>
      <c r="F1102" s="1">
        <v>590</v>
      </c>
      <c r="K1102" s="4"/>
    </row>
    <row r="1103" spans="1:11">
      <c r="A1103" s="1">
        <v>27244</v>
      </c>
      <c r="B1103" s="4">
        <v>39038</v>
      </c>
      <c r="C1103" s="2">
        <v>2843</v>
      </c>
      <c r="D1103" s="1">
        <v>38714</v>
      </c>
      <c r="E1103" s="1">
        <v>1</v>
      </c>
      <c r="F1103" s="1">
        <v>117</v>
      </c>
      <c r="K1103" s="4"/>
    </row>
    <row r="1104" spans="1:11">
      <c r="A1104" s="1">
        <v>27244</v>
      </c>
      <c r="B1104" s="4">
        <v>39038</v>
      </c>
      <c r="C1104" s="2">
        <v>2843</v>
      </c>
      <c r="D1104" s="1">
        <v>54452</v>
      </c>
      <c r="E1104" s="1">
        <v>1</v>
      </c>
      <c r="F1104" s="1">
        <v>79</v>
      </c>
      <c r="K1104" s="4"/>
    </row>
    <row r="1105" spans="1:11">
      <c r="A1105" s="1">
        <v>27293</v>
      </c>
      <c r="B1105" s="4">
        <v>39038</v>
      </c>
      <c r="C1105" s="2">
        <v>3610</v>
      </c>
      <c r="D1105" s="1">
        <v>16780</v>
      </c>
      <c r="E1105" s="1">
        <v>1</v>
      </c>
      <c r="F1105" s="1">
        <v>95</v>
      </c>
      <c r="K1105" s="4"/>
    </row>
    <row r="1106" spans="1:11">
      <c r="A1106" s="1">
        <v>27293</v>
      </c>
      <c r="B1106" s="4">
        <v>39038</v>
      </c>
      <c r="C1106" s="2">
        <v>3610</v>
      </c>
      <c r="D1106" s="1">
        <v>71497</v>
      </c>
      <c r="E1106" s="1">
        <v>1</v>
      </c>
      <c r="F1106" s="1">
        <v>351</v>
      </c>
      <c r="K1106" s="4"/>
    </row>
    <row r="1107" spans="1:11">
      <c r="A1107" s="1">
        <v>27355</v>
      </c>
      <c r="B1107" s="4">
        <v>39038</v>
      </c>
      <c r="C1107" s="2">
        <v>449</v>
      </c>
      <c r="D1107" s="1">
        <v>69997</v>
      </c>
      <c r="E1107" s="1">
        <v>1</v>
      </c>
      <c r="F1107" s="1">
        <v>99</v>
      </c>
      <c r="K1107" s="4"/>
    </row>
    <row r="1108" spans="1:11">
      <c r="A1108" s="1">
        <v>27401</v>
      </c>
      <c r="B1108" s="4">
        <v>39038</v>
      </c>
      <c r="C1108" s="2">
        <v>539</v>
      </c>
      <c r="D1108" s="1">
        <v>26465</v>
      </c>
      <c r="E1108" s="1">
        <v>1</v>
      </c>
      <c r="F1108" s="1">
        <v>500</v>
      </c>
      <c r="K1108" s="4"/>
    </row>
    <row r="1109" spans="1:11">
      <c r="A1109" s="1">
        <v>27418</v>
      </c>
      <c r="B1109" s="4">
        <v>39038</v>
      </c>
      <c r="C1109" s="2">
        <v>5690</v>
      </c>
      <c r="D1109" s="1">
        <v>74855</v>
      </c>
      <c r="E1109" s="1">
        <v>1</v>
      </c>
      <c r="F1109" s="1">
        <v>940</v>
      </c>
      <c r="K1109" s="4"/>
    </row>
    <row r="1110" spans="1:11">
      <c r="A1110" s="1">
        <v>27418</v>
      </c>
      <c r="B1110" s="4">
        <v>39038</v>
      </c>
      <c r="C1110" s="2">
        <v>5690</v>
      </c>
      <c r="D1110" s="1">
        <v>40233</v>
      </c>
      <c r="E1110" s="1">
        <v>1</v>
      </c>
      <c r="F1110" s="1">
        <v>571</v>
      </c>
      <c r="K1110" s="4"/>
    </row>
    <row r="1111" spans="1:11">
      <c r="A1111" s="1">
        <v>27418</v>
      </c>
      <c r="B1111" s="4">
        <v>39038</v>
      </c>
      <c r="C1111" s="2">
        <v>5690</v>
      </c>
      <c r="D1111" s="1">
        <v>40233</v>
      </c>
      <c r="E1111" s="1">
        <v>1</v>
      </c>
      <c r="F1111" s="1">
        <v>571</v>
      </c>
      <c r="K1111" s="4"/>
    </row>
    <row r="1112" spans="1:11">
      <c r="A1112" s="1">
        <v>27418</v>
      </c>
      <c r="B1112" s="4">
        <v>39038</v>
      </c>
      <c r="C1112" s="2">
        <v>5690</v>
      </c>
      <c r="D1112" s="1">
        <v>76254</v>
      </c>
      <c r="E1112" s="1">
        <v>1</v>
      </c>
      <c r="F1112" s="1">
        <v>899</v>
      </c>
      <c r="K1112" s="4"/>
    </row>
    <row r="1113" spans="1:11">
      <c r="A1113" s="1">
        <v>27424</v>
      </c>
      <c r="B1113" s="4">
        <v>39038</v>
      </c>
      <c r="C1113" s="2">
        <v>5697</v>
      </c>
      <c r="D1113" s="1">
        <v>48863</v>
      </c>
      <c r="E1113" s="1">
        <v>1</v>
      </c>
      <c r="F1113" s="1">
        <v>0</v>
      </c>
      <c r="K1113" s="4"/>
    </row>
    <row r="1114" spans="1:11">
      <c r="A1114" s="1">
        <v>27424</v>
      </c>
      <c r="B1114" s="4">
        <v>39038</v>
      </c>
      <c r="C1114" s="2">
        <v>5697</v>
      </c>
      <c r="D1114" s="1">
        <v>69264</v>
      </c>
      <c r="E1114" s="1">
        <v>1</v>
      </c>
      <c r="F1114" s="1">
        <v>400</v>
      </c>
      <c r="K1114" s="4"/>
    </row>
    <row r="1115" spans="1:11">
      <c r="A1115" s="1">
        <v>27424</v>
      </c>
      <c r="B1115" s="4">
        <v>39038</v>
      </c>
      <c r="C1115" s="2">
        <v>5697</v>
      </c>
      <c r="D1115" s="1">
        <v>63042</v>
      </c>
      <c r="E1115" s="1">
        <v>1</v>
      </c>
      <c r="F1115" s="1">
        <v>0</v>
      </c>
      <c r="K1115" s="4"/>
    </row>
    <row r="1116" spans="1:11">
      <c r="A1116" s="1">
        <v>27432</v>
      </c>
      <c r="B1116" s="4">
        <v>39038</v>
      </c>
      <c r="C1116" s="2">
        <v>5705</v>
      </c>
      <c r="D1116" s="1">
        <v>48863</v>
      </c>
      <c r="E1116" s="1">
        <v>1</v>
      </c>
      <c r="F1116" s="1">
        <v>0</v>
      </c>
      <c r="K1116" s="4"/>
    </row>
    <row r="1117" spans="1:11">
      <c r="A1117" s="1">
        <v>27432</v>
      </c>
      <c r="B1117" s="4">
        <v>39038</v>
      </c>
      <c r="C1117" s="2">
        <v>5705</v>
      </c>
      <c r="D1117" s="1">
        <v>69266</v>
      </c>
      <c r="E1117" s="1">
        <v>1</v>
      </c>
      <c r="F1117" s="1">
        <v>400</v>
      </c>
      <c r="K1117" s="4"/>
    </row>
    <row r="1118" spans="1:11">
      <c r="A1118" s="1">
        <v>27432</v>
      </c>
      <c r="B1118" s="4">
        <v>39038</v>
      </c>
      <c r="C1118" s="2">
        <v>5705</v>
      </c>
      <c r="D1118" s="1">
        <v>63042</v>
      </c>
      <c r="E1118" s="1">
        <v>1</v>
      </c>
      <c r="F1118" s="1">
        <v>0</v>
      </c>
      <c r="K1118" s="4"/>
    </row>
    <row r="1119" spans="1:11">
      <c r="A1119" s="1">
        <v>27432</v>
      </c>
      <c r="B1119" s="4">
        <v>39038</v>
      </c>
      <c r="C1119" s="2">
        <v>5705</v>
      </c>
      <c r="D1119" s="1">
        <v>71417</v>
      </c>
      <c r="E1119" s="1">
        <v>1</v>
      </c>
      <c r="F1119" s="1">
        <v>4999</v>
      </c>
      <c r="K1119" s="4"/>
    </row>
    <row r="1120" spans="1:11">
      <c r="A1120" s="1">
        <v>27432</v>
      </c>
      <c r="B1120" s="4">
        <v>39038</v>
      </c>
      <c r="C1120" s="2">
        <v>5705</v>
      </c>
      <c r="D1120" s="1">
        <v>64512</v>
      </c>
      <c r="E1120" s="1">
        <v>1</v>
      </c>
      <c r="F1120" s="1">
        <v>1700</v>
      </c>
      <c r="K1120" s="4"/>
    </row>
    <row r="1121" spans="1:11">
      <c r="A1121" s="1">
        <v>27432</v>
      </c>
      <c r="B1121" s="4">
        <v>39038</v>
      </c>
      <c r="C1121" s="2">
        <v>5705</v>
      </c>
      <c r="D1121" s="1">
        <v>64512</v>
      </c>
      <c r="E1121" s="1">
        <v>1</v>
      </c>
      <c r="F1121" s="1">
        <v>1980</v>
      </c>
      <c r="K1121" s="4"/>
    </row>
    <row r="1122" spans="1:11">
      <c r="A1122" s="1">
        <v>27476</v>
      </c>
      <c r="B1122" s="4">
        <v>39038</v>
      </c>
      <c r="C1122" s="2">
        <v>923</v>
      </c>
      <c r="D1122" s="1">
        <v>73301</v>
      </c>
      <c r="E1122" s="1">
        <v>2</v>
      </c>
      <c r="F1122" s="1">
        <v>1598</v>
      </c>
      <c r="K1122" s="4"/>
    </row>
    <row r="1123" spans="1:11">
      <c r="A1123" s="1">
        <v>27476</v>
      </c>
      <c r="B1123" s="4">
        <v>39038</v>
      </c>
      <c r="C1123" s="2">
        <v>923</v>
      </c>
      <c r="D1123" s="1">
        <v>73301</v>
      </c>
      <c r="E1123" s="1">
        <v>1</v>
      </c>
      <c r="F1123" s="1">
        <v>1090</v>
      </c>
      <c r="K1123" s="4"/>
    </row>
    <row r="1124" spans="1:11">
      <c r="A1124" s="1">
        <v>27506</v>
      </c>
      <c r="B1124" s="4">
        <v>39039</v>
      </c>
      <c r="C1124" s="2">
        <v>1335</v>
      </c>
      <c r="D1124" s="1">
        <v>73705</v>
      </c>
      <c r="E1124" s="1">
        <v>1</v>
      </c>
      <c r="F1124" s="1">
        <v>6500</v>
      </c>
      <c r="K1124" s="4"/>
    </row>
    <row r="1125" spans="1:11">
      <c r="A1125" s="1">
        <v>27510</v>
      </c>
      <c r="B1125" s="4">
        <v>39039</v>
      </c>
      <c r="C1125" s="2">
        <v>139</v>
      </c>
      <c r="D1125" s="1">
        <v>73705</v>
      </c>
      <c r="E1125" s="1">
        <v>1</v>
      </c>
      <c r="F1125" s="1">
        <v>6500</v>
      </c>
      <c r="K1125" s="4"/>
    </row>
    <row r="1126" spans="1:11">
      <c r="A1126" s="1">
        <v>27510</v>
      </c>
      <c r="B1126" s="4">
        <v>39039</v>
      </c>
      <c r="C1126" s="2">
        <v>139</v>
      </c>
      <c r="D1126" s="1">
        <v>75667</v>
      </c>
      <c r="E1126" s="1">
        <v>1</v>
      </c>
      <c r="F1126" s="1">
        <v>249</v>
      </c>
      <c r="K1126" s="4"/>
    </row>
    <row r="1127" spans="1:11">
      <c r="A1127" s="1">
        <v>27593</v>
      </c>
      <c r="B1127" s="4">
        <v>39039</v>
      </c>
      <c r="C1127" s="2">
        <v>2704</v>
      </c>
      <c r="D1127" s="1">
        <v>71559</v>
      </c>
      <c r="E1127" s="1">
        <v>1</v>
      </c>
      <c r="F1127" s="1">
        <v>1960</v>
      </c>
      <c r="K1127" s="4"/>
    </row>
    <row r="1128" spans="1:11">
      <c r="A1128" s="1">
        <v>27596</v>
      </c>
      <c r="B1128" s="4">
        <v>39039</v>
      </c>
      <c r="C1128" s="2">
        <v>2747</v>
      </c>
      <c r="D1128" s="1">
        <v>72447</v>
      </c>
      <c r="E1128" s="1">
        <v>1</v>
      </c>
      <c r="F1128" s="1">
        <v>269</v>
      </c>
      <c r="K1128" s="4"/>
    </row>
    <row r="1129" spans="1:11">
      <c r="A1129" s="1">
        <v>27624</v>
      </c>
      <c r="B1129" s="4">
        <v>39039</v>
      </c>
      <c r="C1129" s="2">
        <v>332</v>
      </c>
      <c r="D1129" s="1">
        <v>73705</v>
      </c>
      <c r="E1129" s="1">
        <v>1</v>
      </c>
      <c r="F1129" s="1">
        <v>6500</v>
      </c>
      <c r="K1129" s="4"/>
    </row>
    <row r="1130" spans="1:11">
      <c r="A1130" s="1">
        <v>27624</v>
      </c>
      <c r="B1130" s="4">
        <v>39039</v>
      </c>
      <c r="C1130" s="2">
        <v>332</v>
      </c>
      <c r="D1130" s="1">
        <v>73705</v>
      </c>
      <c r="E1130" s="1">
        <v>1</v>
      </c>
      <c r="F1130" s="1">
        <v>6998</v>
      </c>
      <c r="K1130" s="4"/>
    </row>
    <row r="1131" spans="1:11">
      <c r="A1131" s="1">
        <v>27625</v>
      </c>
      <c r="B1131" s="4">
        <v>39039</v>
      </c>
      <c r="C1131" s="2">
        <v>3330</v>
      </c>
      <c r="D1131" s="1">
        <v>48863</v>
      </c>
      <c r="E1131" s="1">
        <v>1</v>
      </c>
      <c r="F1131" s="1">
        <v>0</v>
      </c>
      <c r="K1131" s="4"/>
    </row>
    <row r="1132" spans="1:11">
      <c r="A1132" s="1">
        <v>27625</v>
      </c>
      <c r="B1132" s="4">
        <v>39039</v>
      </c>
      <c r="C1132" s="2">
        <v>3330</v>
      </c>
      <c r="D1132" s="1">
        <v>75981</v>
      </c>
      <c r="E1132" s="1">
        <v>1</v>
      </c>
      <c r="F1132" s="1">
        <v>400</v>
      </c>
      <c r="K1132" s="4"/>
    </row>
    <row r="1133" spans="1:11">
      <c r="A1133" s="1">
        <v>27625</v>
      </c>
      <c r="B1133" s="4">
        <v>39039</v>
      </c>
      <c r="C1133" s="2">
        <v>3330</v>
      </c>
      <c r="D1133" s="1">
        <v>63042</v>
      </c>
      <c r="E1133" s="1">
        <v>1</v>
      </c>
      <c r="F1133" s="1">
        <v>0</v>
      </c>
      <c r="K1133" s="4"/>
    </row>
    <row r="1134" spans="1:11">
      <c r="A1134" s="1">
        <v>27642</v>
      </c>
      <c r="B1134" s="4">
        <v>39039</v>
      </c>
      <c r="C1134" s="2">
        <v>3675</v>
      </c>
      <c r="D1134" s="1">
        <v>72266</v>
      </c>
      <c r="E1134" s="1">
        <v>1</v>
      </c>
      <c r="F1134" s="1">
        <v>399</v>
      </c>
      <c r="K1134" s="4"/>
    </row>
    <row r="1135" spans="1:11">
      <c r="A1135" s="1">
        <v>27642</v>
      </c>
      <c r="B1135" s="4">
        <v>39039</v>
      </c>
      <c r="C1135" s="2">
        <v>3675</v>
      </c>
      <c r="D1135" s="1">
        <v>75638</v>
      </c>
      <c r="E1135" s="1">
        <v>1</v>
      </c>
      <c r="F1135" s="1">
        <v>269</v>
      </c>
      <c r="K1135" s="4"/>
    </row>
    <row r="1136" spans="1:11">
      <c r="A1136" s="1">
        <v>27697</v>
      </c>
      <c r="B1136" s="4">
        <v>39039</v>
      </c>
      <c r="C1136" s="2">
        <v>4785</v>
      </c>
      <c r="D1136" s="1">
        <v>75894</v>
      </c>
      <c r="E1136" s="1">
        <v>1</v>
      </c>
      <c r="F1136" s="1">
        <v>6498</v>
      </c>
      <c r="K1136" s="4"/>
    </row>
    <row r="1137" spans="1:11">
      <c r="A1137" s="1">
        <v>27698</v>
      </c>
      <c r="B1137" s="4">
        <v>39039</v>
      </c>
      <c r="C1137" s="2">
        <v>4825</v>
      </c>
      <c r="D1137" s="1">
        <v>66776</v>
      </c>
      <c r="E1137" s="1">
        <v>1</v>
      </c>
      <c r="F1137" s="1">
        <v>499</v>
      </c>
      <c r="K1137" s="4"/>
    </row>
    <row r="1138" spans="1:11">
      <c r="A1138" s="1">
        <v>27783</v>
      </c>
      <c r="B1138" s="4">
        <v>39039</v>
      </c>
      <c r="C1138" s="2">
        <v>805</v>
      </c>
      <c r="D1138" s="1">
        <v>51159</v>
      </c>
      <c r="E1138" s="1">
        <v>1</v>
      </c>
      <c r="F1138" s="1">
        <v>297</v>
      </c>
      <c r="K1138" s="4"/>
    </row>
    <row r="1139" spans="1:11">
      <c r="A1139" s="1">
        <v>27783</v>
      </c>
      <c r="B1139" s="4">
        <v>39039</v>
      </c>
      <c r="C1139" s="2">
        <v>805</v>
      </c>
      <c r="D1139" s="1">
        <v>51157</v>
      </c>
      <c r="E1139" s="1">
        <v>1</v>
      </c>
      <c r="F1139" s="1">
        <v>490</v>
      </c>
      <c r="K1139" s="4"/>
    </row>
    <row r="1140" spans="1:11">
      <c r="A1140" s="1">
        <v>27783</v>
      </c>
      <c r="B1140" s="4">
        <v>39039</v>
      </c>
      <c r="C1140" s="2">
        <v>805</v>
      </c>
      <c r="D1140" s="1">
        <v>51160</v>
      </c>
      <c r="E1140" s="1">
        <v>1</v>
      </c>
      <c r="F1140" s="1">
        <v>297</v>
      </c>
      <c r="K1140" s="4"/>
    </row>
    <row r="1141" spans="1:11">
      <c r="A1141" s="1">
        <v>27799</v>
      </c>
      <c r="B1141" s="4">
        <v>39040</v>
      </c>
      <c r="C1141" s="2">
        <v>1006</v>
      </c>
      <c r="D1141" s="1">
        <v>71910</v>
      </c>
      <c r="E1141" s="1">
        <v>1</v>
      </c>
      <c r="F1141" s="1">
        <v>3590</v>
      </c>
      <c r="K1141" s="4"/>
    </row>
    <row r="1142" spans="1:11">
      <c r="A1142" s="1">
        <v>27799</v>
      </c>
      <c r="B1142" s="4">
        <v>39040</v>
      </c>
      <c r="C1142" s="2">
        <v>1006</v>
      </c>
      <c r="D1142" s="1">
        <v>71910</v>
      </c>
      <c r="E1142" s="1">
        <v>1</v>
      </c>
      <c r="F1142" s="1">
        <v>3990</v>
      </c>
      <c r="K1142" s="4"/>
    </row>
    <row r="1143" spans="1:11">
      <c r="A1143" s="1">
        <v>27937</v>
      </c>
      <c r="B1143" s="4">
        <v>39040</v>
      </c>
      <c r="C1143" s="2">
        <v>284</v>
      </c>
      <c r="D1143" s="1">
        <v>72752</v>
      </c>
      <c r="E1143" s="1">
        <v>1</v>
      </c>
      <c r="F1143" s="1">
        <v>275</v>
      </c>
      <c r="K1143" s="4"/>
    </row>
    <row r="1144" spans="1:11">
      <c r="A1144" s="1">
        <v>27937</v>
      </c>
      <c r="B1144" s="4">
        <v>39040</v>
      </c>
      <c r="C1144" s="2">
        <v>284</v>
      </c>
      <c r="D1144" s="1">
        <v>72750</v>
      </c>
      <c r="E1144" s="1">
        <v>1</v>
      </c>
      <c r="F1144" s="1">
        <v>275</v>
      </c>
      <c r="K1144" s="4"/>
    </row>
    <row r="1145" spans="1:11">
      <c r="A1145" s="1">
        <v>27960</v>
      </c>
      <c r="B1145" s="4">
        <v>39040</v>
      </c>
      <c r="C1145" s="2">
        <v>3233</v>
      </c>
      <c r="D1145" s="1">
        <v>76254</v>
      </c>
      <c r="E1145" s="1">
        <v>1</v>
      </c>
      <c r="F1145" s="1">
        <v>899</v>
      </c>
      <c r="K1145" s="4"/>
    </row>
    <row r="1146" spans="1:11">
      <c r="A1146" s="1">
        <v>27983</v>
      </c>
      <c r="B1146" s="4">
        <v>39040</v>
      </c>
      <c r="C1146" s="2">
        <v>3558</v>
      </c>
      <c r="D1146" s="1">
        <v>72466</v>
      </c>
      <c r="E1146" s="1">
        <v>1</v>
      </c>
      <c r="F1146" s="1">
        <v>999</v>
      </c>
      <c r="K1146" s="4"/>
    </row>
    <row r="1147" spans="1:11">
      <c r="A1147" s="1">
        <v>28001</v>
      </c>
      <c r="B1147" s="4">
        <v>39040</v>
      </c>
      <c r="C1147" s="2">
        <v>3868</v>
      </c>
      <c r="D1147" s="1">
        <v>72466</v>
      </c>
      <c r="E1147" s="1">
        <v>1</v>
      </c>
      <c r="F1147" s="1">
        <v>899</v>
      </c>
      <c r="K1147" s="4"/>
    </row>
    <row r="1148" spans="1:11">
      <c r="A1148" s="1">
        <v>28113</v>
      </c>
      <c r="B1148" s="4">
        <v>39040</v>
      </c>
      <c r="C1148" s="2">
        <v>5764</v>
      </c>
      <c r="D1148" s="1">
        <v>48863</v>
      </c>
      <c r="E1148" s="1">
        <v>1</v>
      </c>
      <c r="F1148" s="1">
        <v>0</v>
      </c>
      <c r="K1148" s="4"/>
    </row>
    <row r="1149" spans="1:11">
      <c r="A1149" s="1">
        <v>28113</v>
      </c>
      <c r="B1149" s="4">
        <v>39040</v>
      </c>
      <c r="C1149" s="2">
        <v>5764</v>
      </c>
      <c r="D1149" s="1">
        <v>69265</v>
      </c>
      <c r="E1149" s="1">
        <v>1</v>
      </c>
      <c r="F1149" s="1">
        <v>400</v>
      </c>
      <c r="K1149" s="4"/>
    </row>
    <row r="1150" spans="1:11">
      <c r="A1150" s="1">
        <v>28113</v>
      </c>
      <c r="B1150" s="4">
        <v>39040</v>
      </c>
      <c r="C1150" s="2">
        <v>5764</v>
      </c>
      <c r="D1150" s="1">
        <v>63042</v>
      </c>
      <c r="E1150" s="1">
        <v>1</v>
      </c>
      <c r="F1150" s="1">
        <v>0</v>
      </c>
      <c r="K1150" s="4"/>
    </row>
    <row r="1151" spans="1:11">
      <c r="A1151" s="1">
        <v>28153</v>
      </c>
      <c r="B1151" s="4">
        <v>39040</v>
      </c>
      <c r="C1151" s="2">
        <v>92</v>
      </c>
      <c r="D1151" s="1">
        <v>75408</v>
      </c>
      <c r="E1151" s="1">
        <v>4</v>
      </c>
      <c r="F1151" s="1">
        <v>180</v>
      </c>
      <c r="K1151" s="4"/>
    </row>
    <row r="1152" spans="1:11">
      <c r="A1152" s="1">
        <v>28153</v>
      </c>
      <c r="B1152" s="4">
        <v>39040</v>
      </c>
      <c r="C1152" s="2">
        <v>92</v>
      </c>
      <c r="D1152" s="1">
        <v>74447</v>
      </c>
      <c r="E1152" s="1">
        <v>1</v>
      </c>
      <c r="F1152" s="1">
        <v>89</v>
      </c>
      <c r="K1152" s="4"/>
    </row>
    <row r="1153" spans="1:11">
      <c r="A1153" s="1">
        <v>28154</v>
      </c>
      <c r="B1153" s="4">
        <v>39040</v>
      </c>
      <c r="C1153" s="2">
        <v>923</v>
      </c>
      <c r="D1153" s="1">
        <v>76266</v>
      </c>
      <c r="E1153" s="1">
        <v>1</v>
      </c>
      <c r="F1153" s="1">
        <v>999</v>
      </c>
      <c r="K1153" s="4"/>
    </row>
    <row r="1154" spans="1:11">
      <c r="A1154" s="1">
        <v>28154</v>
      </c>
      <c r="B1154" s="4">
        <v>39040</v>
      </c>
      <c r="C1154" s="2">
        <v>923</v>
      </c>
      <c r="D1154" s="1">
        <v>72752</v>
      </c>
      <c r="E1154" s="1">
        <v>1</v>
      </c>
      <c r="F1154" s="1">
        <v>275</v>
      </c>
      <c r="K1154" s="4"/>
    </row>
    <row r="1155" spans="1:11">
      <c r="A1155" s="1">
        <v>28154</v>
      </c>
      <c r="B1155" s="4">
        <v>39040</v>
      </c>
      <c r="C1155" s="2">
        <v>923</v>
      </c>
      <c r="D1155" s="1">
        <v>76254</v>
      </c>
      <c r="E1155" s="1">
        <v>1</v>
      </c>
      <c r="F1155" s="1">
        <v>899</v>
      </c>
      <c r="K1155" s="4"/>
    </row>
    <row r="1156" spans="1:11">
      <c r="A1156" s="1">
        <v>28197</v>
      </c>
      <c r="B1156" s="4">
        <v>39041</v>
      </c>
      <c r="C1156" s="2">
        <v>1335</v>
      </c>
      <c r="D1156" s="1">
        <v>69726</v>
      </c>
      <c r="E1156" s="1">
        <v>1</v>
      </c>
      <c r="F1156" s="1">
        <v>32</v>
      </c>
      <c r="K1156" s="4"/>
    </row>
    <row r="1157" spans="1:11">
      <c r="A1157" s="1">
        <v>28197</v>
      </c>
      <c r="B1157" s="4">
        <v>39041</v>
      </c>
      <c r="C1157" s="2">
        <v>1335</v>
      </c>
      <c r="D1157" s="1">
        <v>72750</v>
      </c>
      <c r="E1157" s="1">
        <v>1</v>
      </c>
      <c r="F1157" s="1">
        <v>275</v>
      </c>
      <c r="K1157" s="4"/>
    </row>
    <row r="1158" spans="1:11">
      <c r="A1158" s="1">
        <v>28225</v>
      </c>
      <c r="B1158" s="4">
        <v>39041</v>
      </c>
      <c r="C1158" s="2">
        <v>1686</v>
      </c>
      <c r="D1158" s="1">
        <v>75662</v>
      </c>
      <c r="E1158" s="1">
        <v>1</v>
      </c>
      <c r="F1158" s="1">
        <v>16800</v>
      </c>
      <c r="K1158" s="4"/>
    </row>
    <row r="1159" spans="1:11">
      <c r="A1159" s="1">
        <v>28225</v>
      </c>
      <c r="B1159" s="4">
        <v>39041</v>
      </c>
      <c r="C1159" s="2">
        <v>1686</v>
      </c>
      <c r="D1159" s="1">
        <v>2760</v>
      </c>
      <c r="E1159" s="1">
        <v>1</v>
      </c>
      <c r="F1159" s="1">
        <v>54</v>
      </c>
      <c r="K1159" s="4"/>
    </row>
    <row r="1160" spans="1:11">
      <c r="A1160" s="1">
        <v>28225</v>
      </c>
      <c r="B1160" s="4">
        <v>39041</v>
      </c>
      <c r="C1160" s="2">
        <v>1686</v>
      </c>
      <c r="D1160" s="1">
        <v>54816</v>
      </c>
      <c r="E1160" s="1">
        <v>1</v>
      </c>
      <c r="F1160" s="1">
        <v>89</v>
      </c>
      <c r="K1160" s="4"/>
    </row>
    <row r="1161" spans="1:11">
      <c r="A1161" s="1">
        <v>28225</v>
      </c>
      <c r="B1161" s="4">
        <v>39041</v>
      </c>
      <c r="C1161" s="2">
        <v>1686</v>
      </c>
      <c r="D1161" s="1">
        <v>54816</v>
      </c>
      <c r="E1161" s="1">
        <v>1</v>
      </c>
      <c r="F1161" s="1">
        <v>89</v>
      </c>
      <c r="K1161" s="4"/>
    </row>
    <row r="1162" spans="1:11">
      <c r="A1162" s="1">
        <v>28244</v>
      </c>
      <c r="B1162" s="4">
        <v>39041</v>
      </c>
      <c r="C1162" s="2">
        <v>1982</v>
      </c>
      <c r="D1162" s="1">
        <v>76266</v>
      </c>
      <c r="E1162" s="1">
        <v>1</v>
      </c>
      <c r="F1162" s="1">
        <v>999</v>
      </c>
      <c r="K1162" s="4"/>
    </row>
    <row r="1163" spans="1:11">
      <c r="A1163" s="1">
        <v>28249</v>
      </c>
      <c r="B1163" s="4">
        <v>39041</v>
      </c>
      <c r="C1163" s="2">
        <v>2030</v>
      </c>
      <c r="D1163" s="1">
        <v>67364</v>
      </c>
      <c r="E1163" s="1">
        <v>1</v>
      </c>
      <c r="F1163" s="1">
        <v>297</v>
      </c>
      <c r="K1163" s="4"/>
    </row>
    <row r="1164" spans="1:11">
      <c r="A1164" s="1">
        <v>28249</v>
      </c>
      <c r="B1164" s="4">
        <v>39041</v>
      </c>
      <c r="C1164" s="2">
        <v>2030</v>
      </c>
      <c r="D1164" s="1">
        <v>67365</v>
      </c>
      <c r="E1164" s="1">
        <v>1</v>
      </c>
      <c r="F1164" s="1">
        <v>297</v>
      </c>
      <c r="K1164" s="4"/>
    </row>
    <row r="1165" spans="1:11">
      <c r="A1165" s="1">
        <v>28249</v>
      </c>
      <c r="B1165" s="4">
        <v>39041</v>
      </c>
      <c r="C1165" s="2">
        <v>2030</v>
      </c>
      <c r="D1165" s="1">
        <v>67366</v>
      </c>
      <c r="E1165" s="1">
        <v>1</v>
      </c>
      <c r="F1165" s="1">
        <v>297</v>
      </c>
      <c r="K1165" s="4"/>
    </row>
    <row r="1166" spans="1:11">
      <c r="A1166" s="1">
        <v>28260</v>
      </c>
      <c r="B1166" s="4">
        <v>39041</v>
      </c>
      <c r="C1166" s="2">
        <v>2205</v>
      </c>
      <c r="D1166" s="1">
        <v>74852</v>
      </c>
      <c r="E1166" s="1">
        <v>1</v>
      </c>
      <c r="F1166" s="1">
        <v>39</v>
      </c>
      <c r="K1166" s="4"/>
    </row>
    <row r="1167" spans="1:11">
      <c r="A1167" s="1">
        <v>28289</v>
      </c>
      <c r="B1167" s="4">
        <v>39041</v>
      </c>
      <c r="C1167" s="2">
        <v>2549</v>
      </c>
      <c r="D1167" s="1">
        <v>64331</v>
      </c>
      <c r="E1167" s="1">
        <v>1</v>
      </c>
      <c r="F1167" s="1">
        <v>220</v>
      </c>
      <c r="K1167" s="4"/>
    </row>
    <row r="1168" spans="1:11">
      <c r="A1168" s="1">
        <v>28344</v>
      </c>
      <c r="B1168" s="4">
        <v>39041</v>
      </c>
      <c r="C1168" s="2">
        <v>3212</v>
      </c>
      <c r="D1168" s="1">
        <v>55265</v>
      </c>
      <c r="E1168" s="1">
        <v>1</v>
      </c>
      <c r="F1168" s="1">
        <v>65</v>
      </c>
      <c r="K1168" s="4"/>
    </row>
    <row r="1169" spans="1:11">
      <c r="A1169" s="1">
        <v>28365</v>
      </c>
      <c r="B1169" s="4">
        <v>39041</v>
      </c>
      <c r="C1169" s="2">
        <v>3558</v>
      </c>
      <c r="D1169" s="1">
        <v>66187</v>
      </c>
      <c r="E1169" s="1">
        <v>1</v>
      </c>
      <c r="F1169" s="1">
        <v>134</v>
      </c>
      <c r="K1169" s="4"/>
    </row>
    <row r="1170" spans="1:11">
      <c r="A1170" s="1">
        <v>28437</v>
      </c>
      <c r="B1170" s="4">
        <v>39041</v>
      </c>
      <c r="C1170" s="2">
        <v>450</v>
      </c>
      <c r="D1170" s="1">
        <v>74883</v>
      </c>
      <c r="E1170" s="1">
        <v>1</v>
      </c>
      <c r="F1170" s="1">
        <v>11850</v>
      </c>
      <c r="K1170" s="4"/>
    </row>
    <row r="1171" spans="1:11">
      <c r="A1171" s="1">
        <v>28437</v>
      </c>
      <c r="B1171" s="4">
        <v>39041</v>
      </c>
      <c r="C1171" s="2">
        <v>450</v>
      </c>
      <c r="D1171" s="1">
        <v>75069</v>
      </c>
      <c r="E1171" s="1">
        <v>1</v>
      </c>
      <c r="F1171" s="1">
        <v>1400</v>
      </c>
      <c r="K1171" s="4"/>
    </row>
    <row r="1172" spans="1:11">
      <c r="A1172" s="1">
        <v>28498</v>
      </c>
      <c r="B1172" s="4">
        <v>39041</v>
      </c>
      <c r="C1172" s="2">
        <v>539</v>
      </c>
      <c r="D1172" s="1">
        <v>75787</v>
      </c>
      <c r="E1172" s="1">
        <v>1</v>
      </c>
      <c r="F1172" s="1">
        <v>7498</v>
      </c>
      <c r="K1172" s="4"/>
    </row>
    <row r="1173" spans="1:11">
      <c r="A1173" s="1">
        <v>28510</v>
      </c>
      <c r="B1173" s="4">
        <v>39041</v>
      </c>
      <c r="C1173" s="2">
        <v>5697</v>
      </c>
      <c r="D1173" s="1">
        <v>76005</v>
      </c>
      <c r="E1173" s="1">
        <v>1</v>
      </c>
      <c r="F1173" s="1">
        <v>22990</v>
      </c>
      <c r="K1173" s="4"/>
    </row>
    <row r="1174" spans="1:11">
      <c r="A1174" s="1">
        <v>28510</v>
      </c>
      <c r="B1174" s="4">
        <v>39041</v>
      </c>
      <c r="C1174" s="2">
        <v>5697</v>
      </c>
      <c r="D1174" s="1">
        <v>26466</v>
      </c>
      <c r="E1174" s="1">
        <v>1</v>
      </c>
      <c r="F1174" s="1">
        <v>400</v>
      </c>
      <c r="K1174" s="4"/>
    </row>
    <row r="1175" spans="1:11">
      <c r="A1175" s="1">
        <v>28510</v>
      </c>
      <c r="B1175" s="4">
        <v>39041</v>
      </c>
      <c r="C1175" s="2">
        <v>5697</v>
      </c>
      <c r="D1175" s="1">
        <v>70765</v>
      </c>
      <c r="E1175" s="1">
        <v>1</v>
      </c>
      <c r="F1175" s="1">
        <v>101</v>
      </c>
      <c r="K1175" s="4"/>
    </row>
    <row r="1176" spans="1:11">
      <c r="A1176" s="1">
        <v>28517</v>
      </c>
      <c r="B1176" s="4">
        <v>39041</v>
      </c>
      <c r="C1176" s="2">
        <v>5781</v>
      </c>
      <c r="D1176" s="1">
        <v>48863</v>
      </c>
      <c r="E1176" s="1">
        <v>1</v>
      </c>
      <c r="F1176" s="1">
        <v>0</v>
      </c>
      <c r="K1176" s="4"/>
    </row>
    <row r="1177" spans="1:11">
      <c r="A1177" s="1">
        <v>28517</v>
      </c>
      <c r="B1177" s="4">
        <v>39041</v>
      </c>
      <c r="C1177" s="2">
        <v>5781</v>
      </c>
      <c r="D1177" s="1">
        <v>74769</v>
      </c>
      <c r="E1177" s="1">
        <v>1</v>
      </c>
      <c r="F1177" s="1">
        <v>400</v>
      </c>
      <c r="K1177" s="4"/>
    </row>
    <row r="1178" spans="1:11">
      <c r="A1178" s="1">
        <v>28517</v>
      </c>
      <c r="B1178" s="4">
        <v>39041</v>
      </c>
      <c r="C1178" s="2">
        <v>5781</v>
      </c>
      <c r="D1178" s="1">
        <v>63042</v>
      </c>
      <c r="E1178" s="1">
        <v>1</v>
      </c>
      <c r="F1178" s="1">
        <v>0</v>
      </c>
      <c r="K1178" s="4"/>
    </row>
    <row r="1179" spans="1:11">
      <c r="A1179" s="1">
        <v>28544</v>
      </c>
      <c r="B1179" s="4">
        <v>39041</v>
      </c>
      <c r="C1179" s="2">
        <v>637</v>
      </c>
      <c r="D1179" s="1">
        <v>51398</v>
      </c>
      <c r="E1179" s="1">
        <v>1</v>
      </c>
      <c r="F1179" s="1">
        <v>643</v>
      </c>
      <c r="K1179" s="4"/>
    </row>
    <row r="1180" spans="1:11">
      <c r="A1180" s="1">
        <v>28575</v>
      </c>
      <c r="B1180" s="4">
        <v>39041</v>
      </c>
      <c r="C1180" s="2">
        <v>915</v>
      </c>
      <c r="D1180" s="1">
        <v>66776</v>
      </c>
      <c r="E1180" s="1">
        <v>1</v>
      </c>
      <c r="F1180" s="1">
        <v>499</v>
      </c>
      <c r="K1180" s="4"/>
    </row>
    <row r="1181" spans="1:11">
      <c r="A1181" s="1">
        <v>28575</v>
      </c>
      <c r="B1181" s="4">
        <v>39041</v>
      </c>
      <c r="C1181" s="2">
        <v>915</v>
      </c>
      <c r="D1181" s="1">
        <v>72265</v>
      </c>
      <c r="E1181" s="1">
        <v>1</v>
      </c>
      <c r="F1181" s="1">
        <v>399</v>
      </c>
      <c r="K1181" s="4"/>
    </row>
    <row r="1182" spans="1:11">
      <c r="A1182" s="1">
        <v>28577</v>
      </c>
      <c r="B1182" s="4">
        <v>39041</v>
      </c>
      <c r="C1182" s="2">
        <v>977</v>
      </c>
      <c r="D1182" s="1">
        <v>26466</v>
      </c>
      <c r="E1182" s="1">
        <v>1</v>
      </c>
      <c r="F1182" s="1">
        <v>500</v>
      </c>
      <c r="K1182" s="4"/>
    </row>
    <row r="1183" spans="1:11">
      <c r="A1183" s="1">
        <v>28577</v>
      </c>
      <c r="B1183" s="4">
        <v>39041</v>
      </c>
      <c r="C1183" s="2">
        <v>977</v>
      </c>
      <c r="D1183" s="1">
        <v>2809</v>
      </c>
      <c r="E1183" s="1">
        <v>2</v>
      </c>
      <c r="F1183" s="1">
        <v>227</v>
      </c>
      <c r="K1183" s="4"/>
    </row>
    <row r="1184" spans="1:11">
      <c r="A1184" s="1">
        <v>28625</v>
      </c>
      <c r="B1184" s="4">
        <v>39042</v>
      </c>
      <c r="C1184" s="2">
        <v>3233</v>
      </c>
      <c r="D1184" s="1">
        <v>75122</v>
      </c>
      <c r="E1184" s="1">
        <v>1</v>
      </c>
      <c r="F1184" s="1">
        <v>149</v>
      </c>
      <c r="K1184" s="4"/>
    </row>
    <row r="1185" spans="1:11">
      <c r="A1185" s="1">
        <v>28640</v>
      </c>
      <c r="B1185" s="4">
        <v>39042</v>
      </c>
      <c r="C1185" s="2">
        <v>4687</v>
      </c>
      <c r="D1185" s="1">
        <v>49748</v>
      </c>
      <c r="E1185" s="1">
        <v>1</v>
      </c>
      <c r="F1185" s="1">
        <v>3</v>
      </c>
      <c r="K1185" s="4"/>
    </row>
    <row r="1186" spans="1:11">
      <c r="A1186" s="1">
        <v>28640</v>
      </c>
      <c r="B1186" s="4">
        <v>39042</v>
      </c>
      <c r="C1186" s="2">
        <v>4687</v>
      </c>
      <c r="D1186" s="1">
        <v>16805</v>
      </c>
      <c r="E1186" s="1">
        <v>2</v>
      </c>
      <c r="F1186" s="1">
        <v>130</v>
      </c>
      <c r="K1186" s="4"/>
    </row>
    <row r="1187" spans="1:11">
      <c r="A1187" s="1">
        <v>28640</v>
      </c>
      <c r="B1187" s="4">
        <v>39042</v>
      </c>
      <c r="C1187" s="2">
        <v>4687</v>
      </c>
      <c r="D1187" s="1">
        <v>16778</v>
      </c>
      <c r="E1187" s="1">
        <v>2</v>
      </c>
      <c r="F1187" s="1">
        <v>120</v>
      </c>
      <c r="K1187" s="4"/>
    </row>
    <row r="1188" spans="1:11">
      <c r="A1188" s="1">
        <v>28640</v>
      </c>
      <c r="B1188" s="4">
        <v>39042</v>
      </c>
      <c r="C1188" s="2">
        <v>4687</v>
      </c>
      <c r="D1188" s="1">
        <v>64267</v>
      </c>
      <c r="E1188" s="1">
        <v>1</v>
      </c>
      <c r="F1188" s="1">
        <v>550</v>
      </c>
      <c r="K1188" s="4"/>
    </row>
    <row r="1189" spans="1:11">
      <c r="A1189" s="1">
        <v>28714</v>
      </c>
      <c r="B1189" s="4">
        <v>39043</v>
      </c>
      <c r="C1189" s="2">
        <v>4922</v>
      </c>
      <c r="D1189" s="1">
        <v>2842</v>
      </c>
      <c r="E1189" s="1">
        <v>1</v>
      </c>
      <c r="F1189" s="1">
        <v>45</v>
      </c>
      <c r="K1189" s="4"/>
    </row>
    <row r="1190" spans="1:11">
      <c r="A1190" s="1">
        <v>28764</v>
      </c>
      <c r="B1190" s="4">
        <v>39044</v>
      </c>
      <c r="C1190" s="2">
        <v>2787</v>
      </c>
      <c r="D1190" s="1">
        <v>65707</v>
      </c>
      <c r="E1190" s="1">
        <v>1</v>
      </c>
      <c r="F1190" s="1">
        <v>20</v>
      </c>
      <c r="K1190" s="4"/>
    </row>
    <row r="1191" spans="1:11">
      <c r="A1191" s="1">
        <v>28792</v>
      </c>
      <c r="B1191" s="4">
        <v>39044</v>
      </c>
      <c r="C1191" s="2">
        <v>539</v>
      </c>
      <c r="D1191" s="1">
        <v>34647</v>
      </c>
      <c r="E1191" s="1">
        <v>1</v>
      </c>
      <c r="F1191" s="1">
        <v>820</v>
      </c>
      <c r="K1191" s="4"/>
    </row>
    <row r="1192" spans="1:11">
      <c r="A1192" s="1">
        <v>28857</v>
      </c>
      <c r="B1192" s="4">
        <v>39045</v>
      </c>
      <c r="C1192" s="2">
        <v>3438</v>
      </c>
      <c r="D1192" s="1">
        <v>2836</v>
      </c>
      <c r="E1192" s="1">
        <v>1</v>
      </c>
      <c r="F1192" s="1">
        <v>51</v>
      </c>
      <c r="K1192" s="4"/>
    </row>
    <row r="1193" spans="1:11">
      <c r="A1193" s="1">
        <v>28860</v>
      </c>
      <c r="B1193" s="4">
        <v>39045</v>
      </c>
      <c r="C1193" s="2">
        <v>3558</v>
      </c>
      <c r="D1193" s="1">
        <v>54452</v>
      </c>
      <c r="E1193" s="1">
        <v>1</v>
      </c>
      <c r="F1193" s="1">
        <v>72</v>
      </c>
      <c r="K1193" s="4"/>
    </row>
    <row r="1194" spans="1:11">
      <c r="A1194" s="1">
        <v>28923</v>
      </c>
      <c r="B1194" s="4">
        <v>39046</v>
      </c>
      <c r="C1194" s="2">
        <v>2239</v>
      </c>
      <c r="D1194" s="1">
        <v>40069</v>
      </c>
      <c r="E1194" s="1">
        <v>2</v>
      </c>
      <c r="F1194" s="1">
        <v>298</v>
      </c>
      <c r="K1194" s="4"/>
    </row>
    <row r="1195" spans="1:11">
      <c r="A1195" s="1">
        <v>28987</v>
      </c>
      <c r="B1195" s="4">
        <v>39046</v>
      </c>
      <c r="C1195" s="2">
        <v>62</v>
      </c>
      <c r="D1195" s="1">
        <v>68806</v>
      </c>
      <c r="E1195" s="1">
        <v>1</v>
      </c>
      <c r="F1195" s="1">
        <v>269</v>
      </c>
      <c r="K1195" s="4"/>
    </row>
    <row r="1196" spans="1:11">
      <c r="A1196" s="1">
        <v>29027</v>
      </c>
      <c r="B1196" s="4">
        <v>39047</v>
      </c>
      <c r="C1196" s="2">
        <v>284</v>
      </c>
      <c r="D1196" s="1">
        <v>2762</v>
      </c>
      <c r="E1196" s="1">
        <v>1</v>
      </c>
      <c r="F1196" s="1">
        <v>58</v>
      </c>
      <c r="K1196" s="4"/>
    </row>
    <row r="1197" spans="1:11">
      <c r="A1197" s="1">
        <v>29176</v>
      </c>
      <c r="B1197" s="4">
        <v>39048</v>
      </c>
      <c r="C1197" s="2">
        <v>637</v>
      </c>
      <c r="D1197" s="1">
        <v>16960</v>
      </c>
      <c r="E1197" s="1">
        <v>1</v>
      </c>
      <c r="F1197" s="1">
        <v>855</v>
      </c>
      <c r="K1197" s="4"/>
    </row>
    <row r="1198" spans="1:11">
      <c r="A1198" s="1">
        <v>29176</v>
      </c>
      <c r="B1198" s="4">
        <v>39048</v>
      </c>
      <c r="C1198" s="2">
        <v>637</v>
      </c>
      <c r="D1198" s="1">
        <v>17475</v>
      </c>
      <c r="E1198" s="1">
        <v>1</v>
      </c>
      <c r="F1198" s="1">
        <v>950</v>
      </c>
      <c r="K1198" s="4"/>
    </row>
    <row r="1199" spans="1:11">
      <c r="A1199" s="1">
        <v>29214</v>
      </c>
      <c r="B1199" s="4">
        <v>39049</v>
      </c>
      <c r="C1199" s="2">
        <v>284</v>
      </c>
      <c r="D1199" s="1">
        <v>75187</v>
      </c>
      <c r="E1199" s="1">
        <v>1</v>
      </c>
      <c r="F1199" s="1">
        <v>1299</v>
      </c>
      <c r="K1199" s="4"/>
    </row>
    <row r="1200" spans="1:11">
      <c r="A1200" s="1">
        <v>29258</v>
      </c>
      <c r="B1200" s="4">
        <v>39049</v>
      </c>
      <c r="C1200" s="2">
        <v>921</v>
      </c>
      <c r="D1200" s="1">
        <v>69730</v>
      </c>
      <c r="E1200" s="1">
        <v>1</v>
      </c>
      <c r="F1200" s="1">
        <v>429</v>
      </c>
      <c r="K1200" s="4"/>
    </row>
    <row r="1201" spans="1:11">
      <c r="A1201" s="1">
        <v>29258</v>
      </c>
      <c r="B1201" s="4">
        <v>39049</v>
      </c>
      <c r="C1201" s="2">
        <v>921</v>
      </c>
      <c r="D1201" s="1">
        <v>40233</v>
      </c>
      <c r="E1201" s="1">
        <v>5</v>
      </c>
      <c r="F1201" s="1">
        <v>3170</v>
      </c>
      <c r="K1201" s="4"/>
    </row>
    <row r="1202" spans="1:11">
      <c r="A1202" s="1">
        <v>29264</v>
      </c>
      <c r="B1202" s="4">
        <v>39050</v>
      </c>
      <c r="C1202" s="2">
        <v>1246</v>
      </c>
      <c r="D1202" s="1">
        <v>51398</v>
      </c>
      <c r="E1202" s="1">
        <v>1</v>
      </c>
      <c r="F1202" s="1">
        <v>715</v>
      </c>
      <c r="K1202" s="4"/>
    </row>
    <row r="1203" spans="1:11">
      <c r="A1203" s="1">
        <v>29294</v>
      </c>
      <c r="B1203" s="4">
        <v>39050</v>
      </c>
      <c r="C1203" s="2">
        <v>2942</v>
      </c>
      <c r="D1203" s="1">
        <v>2781</v>
      </c>
      <c r="E1203" s="1">
        <v>1</v>
      </c>
      <c r="F1203" s="1">
        <v>58</v>
      </c>
      <c r="K1203" s="4"/>
    </row>
    <row r="1204" spans="1:11">
      <c r="A1204" s="1">
        <v>29294</v>
      </c>
      <c r="B1204" s="4">
        <v>39050</v>
      </c>
      <c r="C1204" s="2">
        <v>2942</v>
      </c>
      <c r="D1204" s="1">
        <v>2781</v>
      </c>
      <c r="E1204" s="1">
        <v>1</v>
      </c>
      <c r="F1204" s="1">
        <v>58</v>
      </c>
      <c r="K1204" s="4"/>
    </row>
    <row r="1205" spans="1:11">
      <c r="A1205" s="1">
        <v>29302</v>
      </c>
      <c r="B1205" s="4">
        <v>39050</v>
      </c>
      <c r="C1205" s="2">
        <v>3610</v>
      </c>
      <c r="D1205" s="1">
        <v>55254</v>
      </c>
      <c r="E1205" s="1">
        <v>1</v>
      </c>
      <c r="F1205" s="1">
        <v>55</v>
      </c>
      <c r="K1205" s="4"/>
    </row>
    <row r="1206" spans="1:11">
      <c r="A1206" s="1">
        <v>29391</v>
      </c>
      <c r="B1206" s="4">
        <v>39051</v>
      </c>
      <c r="C1206" s="2">
        <v>539</v>
      </c>
      <c r="D1206" s="1">
        <v>16778</v>
      </c>
      <c r="E1206" s="1">
        <v>1</v>
      </c>
      <c r="F1206" s="1">
        <v>60</v>
      </c>
      <c r="K1206" s="4"/>
    </row>
    <row r="1207" spans="1:11">
      <c r="A1207" s="1">
        <v>29391</v>
      </c>
      <c r="B1207" s="4">
        <v>39051</v>
      </c>
      <c r="C1207" s="2">
        <v>539</v>
      </c>
      <c r="D1207" s="1">
        <v>16672</v>
      </c>
      <c r="E1207" s="1">
        <v>1</v>
      </c>
      <c r="F1207" s="1">
        <v>70</v>
      </c>
      <c r="K1207" s="4"/>
    </row>
    <row r="1208" spans="1:11">
      <c r="A1208" s="1">
        <v>29430</v>
      </c>
      <c r="B1208" s="4">
        <v>39052</v>
      </c>
      <c r="C1208" s="2">
        <v>1944</v>
      </c>
      <c r="D1208" s="1">
        <v>67368</v>
      </c>
      <c r="E1208" s="1">
        <v>1</v>
      </c>
      <c r="F1208" s="1">
        <v>330</v>
      </c>
      <c r="K1208" s="4"/>
    </row>
    <row r="1209" spans="1:11">
      <c r="A1209" s="1">
        <v>29430</v>
      </c>
      <c r="B1209" s="4">
        <v>39052</v>
      </c>
      <c r="C1209" s="2">
        <v>1944</v>
      </c>
      <c r="D1209" s="1">
        <v>67368</v>
      </c>
      <c r="E1209" s="1">
        <v>1</v>
      </c>
      <c r="F1209" s="1">
        <v>330</v>
      </c>
      <c r="K1209" s="4"/>
    </row>
    <row r="1210" spans="1:11">
      <c r="A1210" s="1">
        <v>29466</v>
      </c>
      <c r="B1210" s="4">
        <v>39052</v>
      </c>
      <c r="C1210" s="2">
        <v>4780</v>
      </c>
      <c r="D1210" s="1">
        <v>40236</v>
      </c>
      <c r="E1210" s="1">
        <v>1</v>
      </c>
      <c r="F1210" s="1">
        <v>581</v>
      </c>
      <c r="K1210" s="4"/>
    </row>
    <row r="1211" spans="1:11">
      <c r="A1211" s="1">
        <v>29517</v>
      </c>
      <c r="B1211" s="4">
        <v>39053</v>
      </c>
      <c r="C1211" s="2">
        <v>2956</v>
      </c>
      <c r="D1211" s="1">
        <v>71649</v>
      </c>
      <c r="E1211" s="1">
        <v>1</v>
      </c>
      <c r="F1211" s="1">
        <v>450</v>
      </c>
      <c r="K1211" s="4"/>
    </row>
    <row r="1212" spans="1:11">
      <c r="A1212" s="1">
        <v>29530</v>
      </c>
      <c r="B1212" s="4">
        <v>39053</v>
      </c>
      <c r="C1212" s="2">
        <v>3529</v>
      </c>
      <c r="D1212" s="1">
        <v>67003</v>
      </c>
      <c r="E1212" s="1">
        <v>1</v>
      </c>
      <c r="F1212" s="1">
        <v>2490</v>
      </c>
      <c r="K1212" s="4"/>
    </row>
    <row r="1213" spans="1:11">
      <c r="A1213" s="1">
        <v>29576</v>
      </c>
      <c r="B1213" s="4">
        <v>39054</v>
      </c>
      <c r="C1213" s="2">
        <v>1006</v>
      </c>
      <c r="D1213" s="1">
        <v>71935</v>
      </c>
      <c r="E1213" s="1">
        <v>1</v>
      </c>
      <c r="F1213" s="1">
        <v>149</v>
      </c>
      <c r="K1213" s="4"/>
    </row>
    <row r="1214" spans="1:11">
      <c r="A1214" s="1">
        <v>29576</v>
      </c>
      <c r="B1214" s="4">
        <v>39054</v>
      </c>
      <c r="C1214" s="2">
        <v>1006</v>
      </c>
      <c r="D1214" s="1">
        <v>71935</v>
      </c>
      <c r="E1214" s="1">
        <v>1</v>
      </c>
      <c r="F1214" s="1">
        <v>149</v>
      </c>
      <c r="K1214" s="4"/>
    </row>
    <row r="1215" spans="1:11">
      <c r="A1215" s="1">
        <v>29576</v>
      </c>
      <c r="B1215" s="4">
        <v>39054</v>
      </c>
      <c r="C1215" s="2">
        <v>1006</v>
      </c>
      <c r="D1215" s="1">
        <v>69957</v>
      </c>
      <c r="E1215" s="1">
        <v>1</v>
      </c>
      <c r="F1215" s="1">
        <v>499</v>
      </c>
      <c r="K1215" s="4"/>
    </row>
    <row r="1216" spans="1:11">
      <c r="A1216" s="1">
        <v>29782</v>
      </c>
      <c r="B1216" s="4">
        <v>39056</v>
      </c>
      <c r="C1216" s="2">
        <v>2787</v>
      </c>
      <c r="D1216" s="1">
        <v>69955</v>
      </c>
      <c r="E1216" s="1">
        <v>1</v>
      </c>
      <c r="F1216" s="1">
        <v>349</v>
      </c>
      <c r="K1216" s="4"/>
    </row>
    <row r="1217" spans="1:11">
      <c r="A1217" s="1">
        <v>29827</v>
      </c>
      <c r="B1217" s="4">
        <v>39057</v>
      </c>
      <c r="C1217" s="2">
        <v>1464</v>
      </c>
      <c r="D1217" s="1">
        <v>73966</v>
      </c>
      <c r="E1217" s="1">
        <v>1</v>
      </c>
      <c r="F1217" s="1">
        <v>480</v>
      </c>
      <c r="K1217" s="4"/>
    </row>
    <row r="1218" spans="1:11">
      <c r="A1218" s="1">
        <v>29827</v>
      </c>
      <c r="B1218" s="4">
        <v>39057</v>
      </c>
      <c r="C1218" s="2">
        <v>1464</v>
      </c>
      <c r="D1218" s="1">
        <v>73967</v>
      </c>
      <c r="E1218" s="1">
        <v>1</v>
      </c>
      <c r="F1218" s="1">
        <v>553</v>
      </c>
      <c r="K1218" s="4"/>
    </row>
    <row r="1219" spans="1:11">
      <c r="A1219" s="1">
        <v>29855</v>
      </c>
      <c r="B1219" s="4">
        <v>39057</v>
      </c>
      <c r="C1219" s="2">
        <v>284</v>
      </c>
      <c r="D1219" s="1">
        <v>40069</v>
      </c>
      <c r="E1219" s="1">
        <v>1</v>
      </c>
      <c r="F1219" s="1">
        <v>149</v>
      </c>
      <c r="K1219" s="4"/>
    </row>
    <row r="1220" spans="1:11">
      <c r="A1220" s="1">
        <v>29855</v>
      </c>
      <c r="B1220" s="4">
        <v>39057</v>
      </c>
      <c r="C1220" s="2">
        <v>284</v>
      </c>
      <c r="D1220" s="1">
        <v>67274</v>
      </c>
      <c r="E1220" s="1">
        <v>1</v>
      </c>
      <c r="F1220" s="1">
        <v>199</v>
      </c>
      <c r="K1220" s="4"/>
    </row>
    <row r="1221" spans="1:11">
      <c r="A1221" s="1">
        <v>29855</v>
      </c>
      <c r="B1221" s="4">
        <v>39057</v>
      </c>
      <c r="C1221" s="2">
        <v>284</v>
      </c>
      <c r="D1221" s="1">
        <v>76240</v>
      </c>
      <c r="E1221" s="1">
        <v>1</v>
      </c>
      <c r="F1221" s="1">
        <v>169</v>
      </c>
      <c r="K1221" s="4"/>
    </row>
    <row r="1222" spans="1:11">
      <c r="A1222" s="1">
        <v>29855</v>
      </c>
      <c r="B1222" s="4">
        <v>39057</v>
      </c>
      <c r="C1222" s="2">
        <v>284</v>
      </c>
      <c r="D1222" s="1">
        <v>75667</v>
      </c>
      <c r="E1222" s="1">
        <v>1</v>
      </c>
      <c r="F1222" s="1">
        <v>309</v>
      </c>
      <c r="K1222" s="4"/>
    </row>
    <row r="1223" spans="1:11">
      <c r="A1223" s="1">
        <v>29942</v>
      </c>
      <c r="B1223" s="4">
        <v>39058</v>
      </c>
      <c r="C1223" s="2">
        <v>332</v>
      </c>
      <c r="D1223" s="1">
        <v>49749</v>
      </c>
      <c r="E1223" s="1">
        <v>1</v>
      </c>
      <c r="F1223" s="1">
        <v>2</v>
      </c>
      <c r="K1223" s="4"/>
    </row>
    <row r="1224" spans="1:11">
      <c r="A1224" s="1">
        <v>30077</v>
      </c>
      <c r="B1224" s="4">
        <v>39060</v>
      </c>
      <c r="C1224" s="2">
        <v>1726</v>
      </c>
      <c r="D1224" s="1">
        <v>71548</v>
      </c>
      <c r="E1224" s="1">
        <v>1</v>
      </c>
      <c r="F1224" s="1">
        <v>2190</v>
      </c>
      <c r="K1224" s="4"/>
    </row>
    <row r="1225" spans="1:11">
      <c r="A1225" s="1">
        <v>30077</v>
      </c>
      <c r="B1225" s="4">
        <v>39060</v>
      </c>
      <c r="C1225" s="2">
        <v>1726</v>
      </c>
      <c r="D1225" s="1">
        <v>71548</v>
      </c>
      <c r="E1225" s="1">
        <v>1</v>
      </c>
      <c r="F1225" s="1">
        <v>2490</v>
      </c>
      <c r="K1225" s="4"/>
    </row>
    <row r="1226" spans="1:11">
      <c r="A1226" s="1">
        <v>30103</v>
      </c>
      <c r="B1226" s="4">
        <v>39060</v>
      </c>
      <c r="C1226" s="2">
        <v>332</v>
      </c>
      <c r="D1226" s="1">
        <v>75069</v>
      </c>
      <c r="E1226" s="1">
        <v>1</v>
      </c>
      <c r="F1226" s="1">
        <v>1332</v>
      </c>
      <c r="K1226" s="4"/>
    </row>
    <row r="1227" spans="1:11">
      <c r="A1227" s="1">
        <v>30231</v>
      </c>
      <c r="B1227" s="4">
        <v>39061</v>
      </c>
      <c r="C1227" s="2">
        <v>62</v>
      </c>
      <c r="D1227" s="1">
        <v>47816</v>
      </c>
      <c r="E1227" s="1">
        <v>1</v>
      </c>
      <c r="F1227" s="1">
        <v>69</v>
      </c>
      <c r="K1227" s="4"/>
    </row>
    <row r="1228" spans="1:11">
      <c r="A1228" s="1">
        <v>30266</v>
      </c>
      <c r="B1228" s="4">
        <v>39062</v>
      </c>
      <c r="C1228" s="2">
        <v>2030</v>
      </c>
      <c r="D1228" s="1">
        <v>2805</v>
      </c>
      <c r="E1228" s="1">
        <v>1</v>
      </c>
      <c r="F1228" s="1">
        <v>55</v>
      </c>
      <c r="K1228" s="4"/>
    </row>
    <row r="1229" spans="1:11">
      <c r="A1229" s="1">
        <v>30408</v>
      </c>
      <c r="B1229" s="4">
        <v>39064</v>
      </c>
      <c r="C1229" s="2">
        <v>1246</v>
      </c>
      <c r="D1229" s="1">
        <v>73858</v>
      </c>
      <c r="E1229" s="1">
        <v>1</v>
      </c>
      <c r="F1229" s="1">
        <v>3099</v>
      </c>
      <c r="K1229" s="4"/>
    </row>
    <row r="1230" spans="1:11">
      <c r="A1230" s="1">
        <v>30408</v>
      </c>
      <c r="B1230" s="4">
        <v>39064</v>
      </c>
      <c r="C1230" s="2">
        <v>1246</v>
      </c>
      <c r="D1230" s="1">
        <v>73966</v>
      </c>
      <c r="E1230" s="1">
        <v>1</v>
      </c>
      <c r="F1230" s="1">
        <v>480</v>
      </c>
      <c r="K1230" s="4"/>
    </row>
    <row r="1231" spans="1:11">
      <c r="A1231" s="1">
        <v>30410</v>
      </c>
      <c r="B1231" s="4">
        <v>39064</v>
      </c>
      <c r="C1231" s="2">
        <v>139</v>
      </c>
      <c r="D1231" s="1">
        <v>55856</v>
      </c>
      <c r="E1231" s="1">
        <v>1</v>
      </c>
      <c r="F1231" s="1">
        <v>249</v>
      </c>
      <c r="K1231" s="4"/>
    </row>
    <row r="1232" spans="1:11">
      <c r="A1232" s="1">
        <v>30454</v>
      </c>
      <c r="B1232" s="4">
        <v>39064</v>
      </c>
      <c r="C1232" s="2">
        <v>3212</v>
      </c>
      <c r="D1232" s="1">
        <v>64217</v>
      </c>
      <c r="E1232" s="1">
        <v>1</v>
      </c>
      <c r="F1232" s="1">
        <v>299</v>
      </c>
      <c r="K1232" s="4"/>
    </row>
    <row r="1233" spans="1:11">
      <c r="A1233" s="1">
        <v>30628</v>
      </c>
      <c r="B1233" s="4">
        <v>39066</v>
      </c>
      <c r="C1233" s="2">
        <v>92</v>
      </c>
      <c r="D1233" s="1">
        <v>73855</v>
      </c>
      <c r="E1233" s="1">
        <v>1</v>
      </c>
      <c r="F1233" s="1">
        <v>2049</v>
      </c>
      <c r="K1233" s="4"/>
    </row>
    <row r="1234" spans="1:11">
      <c r="A1234" s="1">
        <v>30666</v>
      </c>
      <c r="B1234" s="4">
        <v>39067</v>
      </c>
      <c r="C1234" s="2">
        <v>2814</v>
      </c>
      <c r="D1234" s="1">
        <v>72447</v>
      </c>
      <c r="E1234" s="1">
        <v>1</v>
      </c>
      <c r="F1234" s="1">
        <v>299</v>
      </c>
      <c r="K1234" s="4"/>
    </row>
    <row r="1235" spans="1:11">
      <c r="A1235" s="1">
        <v>30667</v>
      </c>
      <c r="B1235" s="4">
        <v>39067</v>
      </c>
      <c r="C1235" s="2">
        <v>284</v>
      </c>
      <c r="D1235" s="1">
        <v>16681</v>
      </c>
      <c r="E1235" s="1">
        <v>1</v>
      </c>
      <c r="F1235" s="1">
        <v>55</v>
      </c>
      <c r="K1235" s="4"/>
    </row>
    <row r="1236" spans="1:11">
      <c r="A1236" s="1">
        <v>30667</v>
      </c>
      <c r="B1236" s="4">
        <v>39067</v>
      </c>
      <c r="C1236" s="2">
        <v>284</v>
      </c>
      <c r="D1236" s="1">
        <v>72751</v>
      </c>
      <c r="E1236" s="1">
        <v>1</v>
      </c>
      <c r="F1236" s="1">
        <v>129</v>
      </c>
      <c r="K1236" s="4"/>
    </row>
    <row r="1237" spans="1:11">
      <c r="A1237" s="1">
        <v>30760</v>
      </c>
      <c r="B1237" s="4">
        <v>39068</v>
      </c>
      <c r="C1237" s="2">
        <v>2122</v>
      </c>
      <c r="D1237" s="1">
        <v>49748</v>
      </c>
      <c r="E1237" s="1">
        <v>1</v>
      </c>
      <c r="F1237" s="1">
        <v>3</v>
      </c>
      <c r="K1237" s="4"/>
    </row>
    <row r="1238" spans="1:11">
      <c r="A1238" s="1">
        <v>30760</v>
      </c>
      <c r="B1238" s="4">
        <v>39068</v>
      </c>
      <c r="C1238" s="2">
        <v>2122</v>
      </c>
      <c r="D1238" s="1">
        <v>61990</v>
      </c>
      <c r="E1238" s="1">
        <v>1</v>
      </c>
      <c r="F1238" s="1">
        <v>239</v>
      </c>
      <c r="K1238" s="4"/>
    </row>
    <row r="1239" spans="1:11">
      <c r="A1239" s="1">
        <v>30760</v>
      </c>
      <c r="B1239" s="4">
        <v>39068</v>
      </c>
      <c r="C1239" s="2">
        <v>2122</v>
      </c>
      <c r="D1239" s="1">
        <v>61990</v>
      </c>
      <c r="E1239" s="1">
        <v>1</v>
      </c>
      <c r="F1239" s="1">
        <v>239</v>
      </c>
      <c r="K1239" s="4"/>
    </row>
    <row r="1240" spans="1:11">
      <c r="A1240" s="1">
        <v>30760</v>
      </c>
      <c r="B1240" s="4">
        <v>39068</v>
      </c>
      <c r="C1240" s="2">
        <v>2122</v>
      </c>
      <c r="D1240" s="1">
        <v>67366</v>
      </c>
      <c r="E1240" s="1">
        <v>1</v>
      </c>
      <c r="F1240" s="1">
        <v>330</v>
      </c>
      <c r="K1240" s="4"/>
    </row>
    <row r="1241" spans="1:11">
      <c r="A1241" s="1">
        <v>30760</v>
      </c>
      <c r="B1241" s="4">
        <v>39068</v>
      </c>
      <c r="C1241" s="2">
        <v>2122</v>
      </c>
      <c r="D1241" s="1">
        <v>67365</v>
      </c>
      <c r="E1241" s="1">
        <v>1</v>
      </c>
      <c r="F1241" s="1">
        <v>330</v>
      </c>
      <c r="K1241" s="4"/>
    </row>
    <row r="1242" spans="1:11">
      <c r="A1242" s="1">
        <v>30760</v>
      </c>
      <c r="B1242" s="4">
        <v>39068</v>
      </c>
      <c r="C1242" s="2">
        <v>2122</v>
      </c>
      <c r="D1242" s="1">
        <v>67364</v>
      </c>
      <c r="E1242" s="1">
        <v>1</v>
      </c>
      <c r="F1242" s="1">
        <v>330</v>
      </c>
      <c r="K1242" s="4"/>
    </row>
    <row r="1243" spans="1:11">
      <c r="A1243" s="1">
        <v>30760</v>
      </c>
      <c r="B1243" s="4">
        <v>39068</v>
      </c>
      <c r="C1243" s="2">
        <v>2122</v>
      </c>
      <c r="D1243" s="1">
        <v>67368</v>
      </c>
      <c r="E1243" s="1">
        <v>2</v>
      </c>
      <c r="F1243" s="1">
        <v>660</v>
      </c>
      <c r="K1243" s="4"/>
    </row>
    <row r="1244" spans="1:11">
      <c r="A1244" s="1">
        <v>30760</v>
      </c>
      <c r="B1244" s="4">
        <v>39068</v>
      </c>
      <c r="C1244" s="2">
        <v>2122</v>
      </c>
      <c r="D1244" s="1">
        <v>34646</v>
      </c>
      <c r="E1244" s="1">
        <v>2</v>
      </c>
      <c r="F1244" s="1">
        <v>1620</v>
      </c>
      <c r="K1244" s="4"/>
    </row>
    <row r="1245" spans="1:11">
      <c r="A1245" s="1">
        <v>30760</v>
      </c>
      <c r="B1245" s="4">
        <v>39068</v>
      </c>
      <c r="C1245" s="2">
        <v>2122</v>
      </c>
      <c r="D1245" s="1">
        <v>34645</v>
      </c>
      <c r="E1245" s="1">
        <v>2</v>
      </c>
      <c r="F1245" s="1">
        <v>1820</v>
      </c>
      <c r="K1245" s="4"/>
    </row>
    <row r="1246" spans="1:11">
      <c r="A1246" s="1">
        <v>30926</v>
      </c>
      <c r="B1246" s="4">
        <v>39070</v>
      </c>
      <c r="C1246" s="2">
        <v>1276</v>
      </c>
      <c r="D1246" s="1">
        <v>16781</v>
      </c>
      <c r="E1246" s="1">
        <v>1</v>
      </c>
      <c r="F1246" s="1">
        <v>140</v>
      </c>
      <c r="K1246" s="4"/>
    </row>
    <row r="1247" spans="1:11">
      <c r="A1247" s="1">
        <v>30962</v>
      </c>
      <c r="B1247" s="4">
        <v>39070</v>
      </c>
      <c r="C1247" s="2">
        <v>2995</v>
      </c>
      <c r="D1247" s="1">
        <v>74756</v>
      </c>
      <c r="E1247" s="1">
        <v>1</v>
      </c>
      <c r="F1247" s="1">
        <v>1329</v>
      </c>
      <c r="K1247" s="4"/>
    </row>
    <row r="1248" spans="1:11">
      <c r="A1248" s="1">
        <v>30962</v>
      </c>
      <c r="B1248" s="4">
        <v>39070</v>
      </c>
      <c r="C1248" s="2">
        <v>2995</v>
      </c>
      <c r="D1248" s="1">
        <v>55217</v>
      </c>
      <c r="E1248" s="1">
        <v>1</v>
      </c>
      <c r="F1248" s="1">
        <v>90</v>
      </c>
      <c r="K1248" s="4"/>
    </row>
    <row r="1249" spans="1:11">
      <c r="A1249" s="1">
        <v>31046</v>
      </c>
      <c r="B1249" s="4">
        <v>39071</v>
      </c>
      <c r="C1249" s="2">
        <v>3827</v>
      </c>
      <c r="D1249" s="1">
        <v>71312</v>
      </c>
      <c r="E1249" s="1">
        <v>1</v>
      </c>
      <c r="F1249" s="1">
        <v>59</v>
      </c>
      <c r="K1249" s="4"/>
    </row>
    <row r="1250" spans="1:11">
      <c r="A1250" s="1">
        <v>31081</v>
      </c>
      <c r="B1250" s="4">
        <v>39072</v>
      </c>
      <c r="C1250" s="2">
        <v>1464</v>
      </c>
      <c r="D1250" s="1">
        <v>69825</v>
      </c>
      <c r="E1250" s="1">
        <v>1</v>
      </c>
      <c r="F1250" s="1">
        <v>69</v>
      </c>
      <c r="K1250" s="4"/>
    </row>
    <row r="1251" spans="1:11">
      <c r="A1251" s="1">
        <v>31092</v>
      </c>
      <c r="B1251" s="4">
        <v>39072</v>
      </c>
      <c r="C1251" s="2">
        <v>1686</v>
      </c>
      <c r="D1251" s="1">
        <v>65153</v>
      </c>
      <c r="E1251" s="1">
        <v>1</v>
      </c>
      <c r="F1251" s="1">
        <v>488</v>
      </c>
      <c r="K1251" s="4"/>
    </row>
    <row r="1252" spans="1:11">
      <c r="A1252" s="1">
        <v>31117</v>
      </c>
      <c r="B1252" s="4">
        <v>39072</v>
      </c>
      <c r="C1252" s="2">
        <v>332</v>
      </c>
      <c r="D1252" s="1">
        <v>76226</v>
      </c>
      <c r="E1252" s="1">
        <v>1</v>
      </c>
      <c r="F1252" s="1">
        <v>315</v>
      </c>
      <c r="K1252" s="4"/>
    </row>
    <row r="1253" spans="1:11">
      <c r="A1253" s="1">
        <v>31117</v>
      </c>
      <c r="B1253" s="4">
        <v>39072</v>
      </c>
      <c r="C1253" s="2">
        <v>332</v>
      </c>
      <c r="D1253" s="1">
        <v>69952</v>
      </c>
      <c r="E1253" s="1">
        <v>1</v>
      </c>
      <c r="F1253" s="1">
        <v>6499</v>
      </c>
      <c r="K1253" s="4"/>
    </row>
    <row r="1254" spans="1:11">
      <c r="A1254" s="1">
        <v>31142</v>
      </c>
      <c r="B1254" s="4">
        <v>39072</v>
      </c>
      <c r="C1254" s="2">
        <v>4967</v>
      </c>
      <c r="D1254" s="1">
        <v>55187</v>
      </c>
      <c r="E1254" s="1">
        <v>1</v>
      </c>
      <c r="F1254" s="1">
        <v>105</v>
      </c>
      <c r="K1254" s="4"/>
    </row>
    <row r="1255" spans="1:11">
      <c r="A1255" s="1">
        <v>31150</v>
      </c>
      <c r="B1255" s="4">
        <v>39072</v>
      </c>
      <c r="C1255" s="2">
        <v>5918</v>
      </c>
      <c r="D1255" s="1">
        <v>75981</v>
      </c>
      <c r="E1255" s="1">
        <v>1</v>
      </c>
      <c r="F1255" s="1">
        <v>400</v>
      </c>
      <c r="K1255" s="4"/>
    </row>
    <row r="1256" spans="1:11">
      <c r="A1256" s="1">
        <v>31150</v>
      </c>
      <c r="B1256" s="4">
        <v>39072</v>
      </c>
      <c r="C1256" s="2">
        <v>5918</v>
      </c>
      <c r="D1256" s="1">
        <v>26466</v>
      </c>
      <c r="E1256" s="1">
        <v>1</v>
      </c>
      <c r="F1256" s="1">
        <v>400</v>
      </c>
      <c r="K1256" s="4"/>
    </row>
    <row r="1257" spans="1:11">
      <c r="A1257" s="1">
        <v>31150</v>
      </c>
      <c r="B1257" s="4">
        <v>39072</v>
      </c>
      <c r="C1257" s="2">
        <v>5918</v>
      </c>
      <c r="D1257" s="1">
        <v>63042</v>
      </c>
      <c r="E1257" s="1">
        <v>1</v>
      </c>
      <c r="F1257" s="1">
        <v>0</v>
      </c>
      <c r="K1257" s="4"/>
    </row>
    <row r="1258" spans="1:11">
      <c r="A1258" s="1">
        <v>31164</v>
      </c>
      <c r="B1258" s="4">
        <v>39073</v>
      </c>
      <c r="C1258" s="2">
        <v>139</v>
      </c>
      <c r="D1258" s="1">
        <v>75569</v>
      </c>
      <c r="E1258" s="1">
        <v>1</v>
      </c>
      <c r="F1258" s="1">
        <v>599</v>
      </c>
      <c r="K1258" s="4"/>
    </row>
    <row r="1259" spans="1:11">
      <c r="A1259" s="1">
        <v>31316</v>
      </c>
      <c r="B1259" s="4">
        <v>39074</v>
      </c>
      <c r="C1259" s="2">
        <v>1335</v>
      </c>
      <c r="D1259" s="1">
        <v>69771</v>
      </c>
      <c r="E1259" s="1">
        <v>1</v>
      </c>
      <c r="F1259" s="1">
        <v>299</v>
      </c>
      <c r="K1259" s="4"/>
    </row>
    <row r="1260" spans="1:11">
      <c r="A1260" s="1">
        <v>31396</v>
      </c>
      <c r="B1260" s="4">
        <v>39074</v>
      </c>
      <c r="C1260" s="2">
        <v>332</v>
      </c>
      <c r="D1260" s="1">
        <v>26466</v>
      </c>
      <c r="E1260" s="1">
        <v>1</v>
      </c>
      <c r="F1260" s="1">
        <v>300</v>
      </c>
      <c r="K1260" s="4"/>
    </row>
    <row r="1261" spans="1:11">
      <c r="A1261" s="1">
        <v>31396</v>
      </c>
      <c r="B1261" s="4">
        <v>39074</v>
      </c>
      <c r="C1261" s="2">
        <v>332</v>
      </c>
      <c r="D1261" s="1">
        <v>66697</v>
      </c>
      <c r="E1261" s="1">
        <v>1</v>
      </c>
      <c r="F1261" s="1">
        <v>250</v>
      </c>
      <c r="K1261" s="4"/>
    </row>
    <row r="1262" spans="1:11">
      <c r="A1262" s="1">
        <v>31413</v>
      </c>
      <c r="B1262" s="4">
        <v>39074</v>
      </c>
      <c r="C1262" s="2">
        <v>4011</v>
      </c>
      <c r="D1262" s="1">
        <v>63042</v>
      </c>
      <c r="E1262" s="1">
        <v>1</v>
      </c>
      <c r="F1262" s="1">
        <v>100</v>
      </c>
      <c r="K1262" s="4"/>
    </row>
    <row r="1263" spans="1:11">
      <c r="A1263" s="1">
        <v>31428</v>
      </c>
      <c r="B1263" s="4">
        <v>39074</v>
      </c>
      <c r="C1263" s="2">
        <v>4981</v>
      </c>
      <c r="D1263" s="1">
        <v>72270</v>
      </c>
      <c r="E1263" s="1">
        <v>1</v>
      </c>
      <c r="F1263" s="1">
        <v>39</v>
      </c>
      <c r="K1263" s="4"/>
    </row>
    <row r="1264" spans="1:11">
      <c r="A1264" s="1">
        <v>31428</v>
      </c>
      <c r="B1264" s="4">
        <v>39074</v>
      </c>
      <c r="C1264" s="2">
        <v>4981</v>
      </c>
      <c r="D1264" s="1">
        <v>72270</v>
      </c>
      <c r="E1264" s="1">
        <v>1</v>
      </c>
      <c r="F1264" s="1">
        <v>39</v>
      </c>
      <c r="K1264" s="4"/>
    </row>
    <row r="1265" spans="1:11">
      <c r="A1265" s="1">
        <v>31428</v>
      </c>
      <c r="B1265" s="4">
        <v>39074</v>
      </c>
      <c r="C1265" s="2">
        <v>4981</v>
      </c>
      <c r="D1265" s="1">
        <v>72750</v>
      </c>
      <c r="E1265" s="1">
        <v>1</v>
      </c>
      <c r="F1265" s="1">
        <v>279</v>
      </c>
      <c r="K1265" s="4"/>
    </row>
    <row r="1266" spans="1:11">
      <c r="A1266" s="1">
        <v>31475</v>
      </c>
      <c r="B1266" s="4">
        <v>39074</v>
      </c>
      <c r="C1266" s="2">
        <v>87</v>
      </c>
      <c r="D1266" s="1">
        <v>26466</v>
      </c>
      <c r="E1266" s="1">
        <v>1</v>
      </c>
      <c r="F1266" s="1">
        <v>400</v>
      </c>
      <c r="K1266" s="4"/>
    </row>
    <row r="1267" spans="1:11">
      <c r="A1267" s="1">
        <v>31520</v>
      </c>
      <c r="B1267" s="4">
        <v>39075</v>
      </c>
      <c r="C1267" s="2">
        <v>1726</v>
      </c>
      <c r="D1267" s="1">
        <v>74755</v>
      </c>
      <c r="E1267" s="1">
        <v>1</v>
      </c>
      <c r="F1267" s="1">
        <v>1399</v>
      </c>
      <c r="K1267" s="4"/>
    </row>
    <row r="1268" spans="1:11">
      <c r="A1268" s="1">
        <v>31547</v>
      </c>
      <c r="B1268" s="4">
        <v>39075</v>
      </c>
      <c r="C1268" s="2">
        <v>2501</v>
      </c>
      <c r="D1268" s="1">
        <v>73248</v>
      </c>
      <c r="E1268" s="1">
        <v>1</v>
      </c>
      <c r="F1268" s="1">
        <v>329</v>
      </c>
      <c r="K1268" s="4"/>
    </row>
    <row r="1269" spans="1:11">
      <c r="A1269" s="1">
        <v>31570</v>
      </c>
      <c r="B1269" s="4">
        <v>39075</v>
      </c>
      <c r="C1269" s="2">
        <v>287</v>
      </c>
      <c r="D1269" s="1">
        <v>73333</v>
      </c>
      <c r="E1269" s="1">
        <v>1</v>
      </c>
      <c r="F1269" s="1">
        <v>1888</v>
      </c>
      <c r="K1269" s="4"/>
    </row>
    <row r="1270" spans="1:11">
      <c r="A1270" s="1">
        <v>31570</v>
      </c>
      <c r="B1270" s="4">
        <v>39075</v>
      </c>
      <c r="C1270" s="2">
        <v>287</v>
      </c>
      <c r="D1270" s="1">
        <v>73333</v>
      </c>
      <c r="E1270" s="1">
        <v>1</v>
      </c>
      <c r="F1270" s="1">
        <v>1888</v>
      </c>
      <c r="K1270" s="4"/>
    </row>
    <row r="1271" spans="1:11">
      <c r="A1271" s="1">
        <v>31570</v>
      </c>
      <c r="B1271" s="4">
        <v>39075</v>
      </c>
      <c r="C1271" s="2">
        <v>287</v>
      </c>
      <c r="D1271" s="1">
        <v>73333</v>
      </c>
      <c r="E1271" s="1">
        <v>1</v>
      </c>
      <c r="F1271" s="1">
        <v>1888</v>
      </c>
      <c r="K1271" s="4"/>
    </row>
    <row r="1272" spans="1:11">
      <c r="A1272" s="1">
        <v>31647</v>
      </c>
      <c r="B1272" s="4">
        <v>39075</v>
      </c>
      <c r="C1272" s="2">
        <v>5943</v>
      </c>
      <c r="D1272" s="1">
        <v>66568</v>
      </c>
      <c r="E1272" s="1">
        <v>1</v>
      </c>
      <c r="F1272" s="1">
        <v>400</v>
      </c>
      <c r="K1272" s="4"/>
    </row>
    <row r="1273" spans="1:11">
      <c r="A1273" s="1">
        <v>31647</v>
      </c>
      <c r="B1273" s="4">
        <v>39075</v>
      </c>
      <c r="C1273" s="2">
        <v>5943</v>
      </c>
      <c r="D1273" s="1">
        <v>63042</v>
      </c>
      <c r="E1273" s="1">
        <v>1</v>
      </c>
      <c r="F1273" s="1">
        <v>0</v>
      </c>
      <c r="K1273" s="4"/>
    </row>
    <row r="1274" spans="1:11">
      <c r="A1274" s="1">
        <v>31660</v>
      </c>
      <c r="B1274" s="4">
        <v>39075</v>
      </c>
      <c r="C1274" s="2">
        <v>805</v>
      </c>
      <c r="D1274" s="1">
        <v>51158</v>
      </c>
      <c r="E1274" s="1">
        <v>1</v>
      </c>
      <c r="F1274" s="1">
        <v>313</v>
      </c>
      <c r="K1274" s="4"/>
    </row>
    <row r="1275" spans="1:11">
      <c r="A1275" s="1">
        <v>31674</v>
      </c>
      <c r="B1275" s="4">
        <v>39076</v>
      </c>
      <c r="C1275" s="2">
        <v>1246</v>
      </c>
      <c r="D1275" s="1">
        <v>65674</v>
      </c>
      <c r="E1275" s="1">
        <v>1</v>
      </c>
      <c r="F1275" s="1">
        <v>480</v>
      </c>
      <c r="K1275" s="4"/>
    </row>
    <row r="1276" spans="1:11">
      <c r="A1276" s="1">
        <v>31674</v>
      </c>
      <c r="B1276" s="4">
        <v>39076</v>
      </c>
      <c r="C1276" s="2">
        <v>1246</v>
      </c>
      <c r="D1276" s="1">
        <v>65675</v>
      </c>
      <c r="E1276" s="1">
        <v>1</v>
      </c>
      <c r="F1276" s="1">
        <v>553</v>
      </c>
      <c r="K1276" s="4"/>
    </row>
    <row r="1277" spans="1:11">
      <c r="A1277" s="1">
        <v>31680</v>
      </c>
      <c r="B1277" s="4">
        <v>39076</v>
      </c>
      <c r="C1277" s="2">
        <v>1335</v>
      </c>
      <c r="D1277" s="1">
        <v>74447</v>
      </c>
      <c r="E1277" s="1">
        <v>1</v>
      </c>
      <c r="F1277" s="1">
        <v>134</v>
      </c>
      <c r="K1277" s="4"/>
    </row>
    <row r="1278" spans="1:11">
      <c r="A1278" s="1">
        <v>31680</v>
      </c>
      <c r="B1278" s="4">
        <v>39076</v>
      </c>
      <c r="C1278" s="2">
        <v>1335</v>
      </c>
      <c r="D1278" s="1">
        <v>74109</v>
      </c>
      <c r="E1278" s="1">
        <v>1</v>
      </c>
      <c r="F1278" s="1">
        <v>376</v>
      </c>
      <c r="K1278" s="4"/>
    </row>
    <row r="1279" spans="1:11">
      <c r="A1279" s="1">
        <v>31680</v>
      </c>
      <c r="B1279" s="4">
        <v>39076</v>
      </c>
      <c r="C1279" s="2">
        <v>1335</v>
      </c>
      <c r="D1279" s="1">
        <v>74447</v>
      </c>
      <c r="E1279" s="1">
        <v>1</v>
      </c>
      <c r="F1279" s="1">
        <v>134</v>
      </c>
      <c r="K1279" s="4"/>
    </row>
    <row r="1280" spans="1:11">
      <c r="A1280" s="1">
        <v>31680</v>
      </c>
      <c r="B1280" s="4">
        <v>39076</v>
      </c>
      <c r="C1280" s="2">
        <v>1335</v>
      </c>
      <c r="D1280" s="1">
        <v>49748</v>
      </c>
      <c r="E1280" s="1">
        <v>1</v>
      </c>
      <c r="F1280" s="1">
        <v>3</v>
      </c>
      <c r="K1280" s="4"/>
    </row>
    <row r="1281" spans="1:11">
      <c r="A1281" s="1">
        <v>31680</v>
      </c>
      <c r="B1281" s="4">
        <v>39076</v>
      </c>
      <c r="C1281" s="2">
        <v>1335</v>
      </c>
      <c r="D1281" s="1">
        <v>16672</v>
      </c>
      <c r="E1281" s="1">
        <v>3</v>
      </c>
      <c r="F1281" s="1">
        <v>210</v>
      </c>
      <c r="K1281" s="4"/>
    </row>
    <row r="1282" spans="1:11">
      <c r="A1282" s="1">
        <v>31732</v>
      </c>
      <c r="B1282" s="4">
        <v>39076</v>
      </c>
      <c r="C1282" s="2">
        <v>3127</v>
      </c>
      <c r="D1282" s="1">
        <v>76684</v>
      </c>
      <c r="E1282" s="1">
        <v>1</v>
      </c>
      <c r="F1282" s="1">
        <v>39791</v>
      </c>
      <c r="K1282" s="4"/>
    </row>
    <row r="1283" spans="1:11">
      <c r="A1283" s="1">
        <v>31767</v>
      </c>
      <c r="B1283" s="4">
        <v>39076</v>
      </c>
      <c r="C1283" s="2">
        <v>5181</v>
      </c>
      <c r="D1283" s="1">
        <v>65000</v>
      </c>
      <c r="E1283" s="1">
        <v>1</v>
      </c>
      <c r="F1283" s="1">
        <v>125</v>
      </c>
      <c r="K1283" s="4"/>
    </row>
    <row r="1284" spans="1:11">
      <c r="A1284" s="1">
        <v>31767</v>
      </c>
      <c r="B1284" s="4">
        <v>39076</v>
      </c>
      <c r="C1284" s="2">
        <v>5181</v>
      </c>
      <c r="D1284" s="1">
        <v>65000</v>
      </c>
      <c r="E1284" s="1">
        <v>1</v>
      </c>
      <c r="F1284" s="1">
        <v>125</v>
      </c>
      <c r="K1284" s="4"/>
    </row>
    <row r="1285" spans="1:11">
      <c r="A1285" s="1">
        <v>31781</v>
      </c>
      <c r="B1285" s="4">
        <v>39076</v>
      </c>
      <c r="C1285" s="2">
        <v>5918</v>
      </c>
      <c r="D1285" s="1">
        <v>75894</v>
      </c>
      <c r="E1285" s="1">
        <v>1</v>
      </c>
      <c r="F1285" s="1">
        <v>6000</v>
      </c>
      <c r="K1285" s="4"/>
    </row>
    <row r="1286" spans="1:11">
      <c r="A1286" s="1">
        <v>31876</v>
      </c>
      <c r="B1286" s="4">
        <v>39077</v>
      </c>
      <c r="C1286" s="2">
        <v>2843</v>
      </c>
      <c r="D1286" s="1">
        <v>67273</v>
      </c>
      <c r="E1286" s="1">
        <v>1</v>
      </c>
      <c r="F1286" s="1">
        <v>199</v>
      </c>
      <c r="K1286" s="4"/>
    </row>
    <row r="1287" spans="1:11">
      <c r="A1287" s="1">
        <v>31944</v>
      </c>
      <c r="B1287" s="4">
        <v>39077</v>
      </c>
      <c r="C1287" s="2">
        <v>539</v>
      </c>
      <c r="D1287" s="1">
        <v>2808</v>
      </c>
      <c r="E1287" s="1">
        <v>1</v>
      </c>
      <c r="F1287" s="1">
        <v>116</v>
      </c>
      <c r="K1287" s="4"/>
    </row>
    <row r="1288" spans="1:11">
      <c r="A1288" s="1">
        <v>31950</v>
      </c>
      <c r="B1288" s="4">
        <v>39077</v>
      </c>
      <c r="C1288" s="2">
        <v>5690</v>
      </c>
      <c r="D1288" s="1">
        <v>71648</v>
      </c>
      <c r="E1288" s="1">
        <v>1</v>
      </c>
      <c r="F1288" s="1">
        <v>450</v>
      </c>
      <c r="K1288" s="4"/>
    </row>
    <row r="1289" spans="1:11">
      <c r="A1289" s="1">
        <v>31957</v>
      </c>
      <c r="B1289" s="4">
        <v>39077</v>
      </c>
      <c r="C1289" s="2">
        <v>5959</v>
      </c>
      <c r="D1289" s="1">
        <v>74769</v>
      </c>
      <c r="E1289" s="1">
        <v>1</v>
      </c>
      <c r="F1289" s="1">
        <v>400</v>
      </c>
      <c r="K1289" s="4"/>
    </row>
    <row r="1290" spans="1:11">
      <c r="A1290" s="1">
        <v>31957</v>
      </c>
      <c r="B1290" s="4">
        <v>39077</v>
      </c>
      <c r="C1290" s="2">
        <v>5959</v>
      </c>
      <c r="D1290" s="1">
        <v>63042</v>
      </c>
      <c r="E1290" s="1">
        <v>1</v>
      </c>
      <c r="F1290" s="1">
        <v>0</v>
      </c>
      <c r="K1290" s="4"/>
    </row>
    <row r="1291" spans="1:11">
      <c r="A1291" s="1">
        <v>31966</v>
      </c>
      <c r="B1291" s="4">
        <v>39077</v>
      </c>
      <c r="C1291" s="2">
        <v>637</v>
      </c>
      <c r="D1291" s="1">
        <v>16694</v>
      </c>
      <c r="E1291" s="1">
        <v>1</v>
      </c>
      <c r="F1291" s="1">
        <v>220</v>
      </c>
      <c r="K1291" s="4"/>
    </row>
    <row r="1292" spans="1:11">
      <c r="A1292" s="1">
        <v>31978</v>
      </c>
      <c r="B1292" s="4">
        <v>39078</v>
      </c>
      <c r="C1292" s="2">
        <v>1006</v>
      </c>
      <c r="D1292" s="1">
        <v>74725</v>
      </c>
      <c r="E1292" s="1">
        <v>1</v>
      </c>
      <c r="F1292" s="1">
        <v>49</v>
      </c>
      <c r="K1292" s="4"/>
    </row>
    <row r="1293" spans="1:11">
      <c r="A1293" s="1">
        <v>32012</v>
      </c>
      <c r="B1293" s="4">
        <v>39078</v>
      </c>
      <c r="C1293" s="2">
        <v>1686</v>
      </c>
      <c r="D1293" s="1">
        <v>26465</v>
      </c>
      <c r="E1293" s="1">
        <v>1</v>
      </c>
      <c r="F1293" s="1">
        <v>2300</v>
      </c>
      <c r="K1293" s="4"/>
    </row>
    <row r="1294" spans="1:11">
      <c r="A1294" s="1">
        <v>32041</v>
      </c>
      <c r="B1294" s="4">
        <v>39078</v>
      </c>
      <c r="C1294" s="2">
        <v>2800</v>
      </c>
      <c r="D1294" s="1">
        <v>16697</v>
      </c>
      <c r="E1294" s="1">
        <v>1</v>
      </c>
      <c r="F1294" s="1">
        <v>310</v>
      </c>
      <c r="K1294" s="4"/>
    </row>
    <row r="1295" spans="1:11">
      <c r="A1295" s="1">
        <v>32042</v>
      </c>
      <c r="B1295" s="4">
        <v>39078</v>
      </c>
      <c r="C1295" s="2">
        <v>284</v>
      </c>
      <c r="D1295" s="1">
        <v>55573</v>
      </c>
      <c r="E1295" s="1">
        <v>1</v>
      </c>
      <c r="F1295" s="1">
        <v>40</v>
      </c>
      <c r="K1295" s="4"/>
    </row>
    <row r="1296" spans="1:11">
      <c r="A1296" s="1">
        <v>32042</v>
      </c>
      <c r="B1296" s="4">
        <v>39078</v>
      </c>
      <c r="C1296" s="2">
        <v>284</v>
      </c>
      <c r="D1296" s="1">
        <v>69771</v>
      </c>
      <c r="E1296" s="1">
        <v>1</v>
      </c>
      <c r="F1296" s="1">
        <v>499</v>
      </c>
      <c r="K1296" s="4"/>
    </row>
    <row r="1297" spans="1:11">
      <c r="A1297" s="1">
        <v>32052</v>
      </c>
      <c r="B1297" s="4">
        <v>39078</v>
      </c>
      <c r="C1297" s="2">
        <v>3233</v>
      </c>
      <c r="D1297" s="1">
        <v>77507</v>
      </c>
      <c r="E1297" s="1">
        <v>1</v>
      </c>
      <c r="F1297" s="1">
        <v>1699</v>
      </c>
      <c r="K1297" s="4"/>
    </row>
    <row r="1298" spans="1:11">
      <c r="A1298" s="1">
        <v>32097</v>
      </c>
      <c r="B1298" s="4">
        <v>39078</v>
      </c>
      <c r="C1298" s="2">
        <v>539</v>
      </c>
      <c r="D1298" s="1">
        <v>72463</v>
      </c>
      <c r="E1298" s="1">
        <v>1</v>
      </c>
      <c r="F1298" s="1">
        <v>799</v>
      </c>
      <c r="K1298" s="4"/>
    </row>
    <row r="1299" spans="1:11">
      <c r="A1299" s="1">
        <v>32102</v>
      </c>
      <c r="B1299" s="4">
        <v>39078</v>
      </c>
      <c r="C1299" s="2">
        <v>5649</v>
      </c>
      <c r="D1299" s="1">
        <v>74769</v>
      </c>
      <c r="E1299" s="1">
        <v>1</v>
      </c>
      <c r="F1299" s="1">
        <v>400</v>
      </c>
      <c r="K1299" s="4"/>
    </row>
    <row r="1300" spans="1:11">
      <c r="A1300" s="1">
        <v>32102</v>
      </c>
      <c r="B1300" s="4">
        <v>39078</v>
      </c>
      <c r="C1300" s="2">
        <v>5649</v>
      </c>
      <c r="D1300" s="1">
        <v>63042</v>
      </c>
      <c r="E1300" s="1">
        <v>1</v>
      </c>
      <c r="F1300" s="1">
        <v>0</v>
      </c>
      <c r="K1300" s="4"/>
    </row>
    <row r="1301" spans="1:11">
      <c r="A1301" s="1">
        <v>32102</v>
      </c>
      <c r="B1301" s="4">
        <v>39078</v>
      </c>
      <c r="C1301" s="2">
        <v>5649</v>
      </c>
      <c r="D1301" s="1">
        <v>74999</v>
      </c>
      <c r="E1301" s="1">
        <v>1</v>
      </c>
      <c r="F1301" s="1">
        <v>169</v>
      </c>
      <c r="K1301" s="4"/>
    </row>
    <row r="1302" spans="1:11">
      <c r="A1302" s="1">
        <v>32102</v>
      </c>
      <c r="B1302" s="4">
        <v>39078</v>
      </c>
      <c r="C1302" s="2">
        <v>5649</v>
      </c>
      <c r="D1302" s="1">
        <v>76541</v>
      </c>
      <c r="E1302" s="1">
        <v>1</v>
      </c>
      <c r="F1302" s="1">
        <v>998</v>
      </c>
      <c r="K1302" s="4"/>
    </row>
    <row r="1303" spans="1:11">
      <c r="A1303" s="1">
        <v>32102</v>
      </c>
      <c r="B1303" s="4">
        <v>39078</v>
      </c>
      <c r="C1303" s="2">
        <v>5649</v>
      </c>
      <c r="D1303" s="1">
        <v>2808</v>
      </c>
      <c r="E1303" s="1">
        <v>1</v>
      </c>
      <c r="F1303" s="1">
        <v>116</v>
      </c>
      <c r="K1303" s="4"/>
    </row>
    <row r="1304" spans="1:11">
      <c r="A1304" s="1">
        <v>32106</v>
      </c>
      <c r="B1304" s="4">
        <v>39078</v>
      </c>
      <c r="C1304" s="2">
        <v>5943</v>
      </c>
      <c r="D1304" s="1">
        <v>72463</v>
      </c>
      <c r="E1304" s="1">
        <v>1</v>
      </c>
      <c r="F1304" s="1">
        <v>799</v>
      </c>
      <c r="K1304" s="4"/>
    </row>
    <row r="1305" spans="1:11">
      <c r="A1305" s="1">
        <v>32142</v>
      </c>
      <c r="B1305" s="4">
        <v>39079</v>
      </c>
      <c r="C1305" s="2">
        <v>139</v>
      </c>
      <c r="D1305" s="1">
        <v>16579</v>
      </c>
      <c r="E1305" s="1">
        <v>1</v>
      </c>
      <c r="F1305" s="1">
        <v>329</v>
      </c>
      <c r="K1305" s="4"/>
    </row>
    <row r="1306" spans="1:11">
      <c r="A1306" s="1">
        <v>32171</v>
      </c>
      <c r="B1306" s="4">
        <v>39079</v>
      </c>
      <c r="C1306" s="2">
        <v>2239</v>
      </c>
      <c r="D1306" s="1">
        <v>75183</v>
      </c>
      <c r="E1306" s="1">
        <v>1</v>
      </c>
      <c r="F1306" s="1">
        <v>998</v>
      </c>
      <c r="K1306" s="4"/>
    </row>
    <row r="1307" spans="1:11">
      <c r="A1307" s="1">
        <v>32171</v>
      </c>
      <c r="B1307" s="4">
        <v>39079</v>
      </c>
      <c r="C1307" s="2">
        <v>2239</v>
      </c>
      <c r="D1307" s="1">
        <v>67367</v>
      </c>
      <c r="E1307" s="1">
        <v>1</v>
      </c>
      <c r="F1307" s="1">
        <v>480</v>
      </c>
      <c r="K1307" s="4"/>
    </row>
    <row r="1308" spans="1:11">
      <c r="A1308" s="1">
        <v>32175</v>
      </c>
      <c r="B1308" s="4">
        <v>39079</v>
      </c>
      <c r="C1308" s="2">
        <v>2307</v>
      </c>
      <c r="D1308" s="1">
        <v>72463</v>
      </c>
      <c r="E1308" s="1">
        <v>18</v>
      </c>
      <c r="F1308" s="1">
        <v>14382</v>
      </c>
      <c r="K1308" s="4"/>
    </row>
    <row r="1309" spans="1:11">
      <c r="A1309" s="1">
        <v>32274</v>
      </c>
      <c r="B1309" s="4">
        <v>39079</v>
      </c>
      <c r="C1309" s="2">
        <v>637</v>
      </c>
      <c r="D1309" s="1">
        <v>71537</v>
      </c>
      <c r="E1309" s="1">
        <v>1</v>
      </c>
      <c r="F1309" s="1">
        <v>89</v>
      </c>
      <c r="K1309" s="4"/>
    </row>
    <row r="1310" spans="1:11">
      <c r="A1310" s="1">
        <v>32421</v>
      </c>
      <c r="B1310" s="4">
        <v>39081</v>
      </c>
      <c r="C1310" s="2">
        <v>1006</v>
      </c>
      <c r="D1310" s="1">
        <v>77711</v>
      </c>
      <c r="E1310" s="1">
        <v>9</v>
      </c>
      <c r="F1310" s="1">
        <v>0</v>
      </c>
      <c r="K1310" s="4"/>
    </row>
    <row r="1311" spans="1:11">
      <c r="A1311" s="1">
        <v>32421</v>
      </c>
      <c r="B1311" s="4">
        <v>39081</v>
      </c>
      <c r="C1311" s="2">
        <v>1006</v>
      </c>
      <c r="D1311" s="1">
        <v>77692</v>
      </c>
      <c r="E1311" s="1">
        <v>1</v>
      </c>
      <c r="F1311" s="1">
        <v>0</v>
      </c>
      <c r="K1311" s="4"/>
    </row>
    <row r="1312" spans="1:11">
      <c r="A1312" s="1">
        <v>32432</v>
      </c>
      <c r="B1312" s="4">
        <v>39081</v>
      </c>
      <c r="C1312" s="2">
        <v>1464</v>
      </c>
      <c r="D1312" s="1">
        <v>65674</v>
      </c>
      <c r="E1312" s="1">
        <v>1</v>
      </c>
      <c r="F1312" s="1">
        <v>480</v>
      </c>
      <c r="K1312" s="4"/>
    </row>
    <row r="1313" spans="1:11">
      <c r="A1313" s="1">
        <v>32493</v>
      </c>
      <c r="B1313" s="4">
        <v>39081</v>
      </c>
      <c r="C1313" s="2">
        <v>3868</v>
      </c>
      <c r="D1313" s="1">
        <v>77104</v>
      </c>
      <c r="E1313" s="1">
        <v>1</v>
      </c>
      <c r="F1313" s="1">
        <v>299</v>
      </c>
      <c r="K1313" s="4"/>
    </row>
    <row r="1314" spans="1:11">
      <c r="A1314" s="1">
        <v>32502</v>
      </c>
      <c r="B1314" s="4">
        <v>39081</v>
      </c>
      <c r="C1314" s="2">
        <v>450</v>
      </c>
      <c r="D1314" s="1">
        <v>77711</v>
      </c>
      <c r="E1314" s="1">
        <v>6</v>
      </c>
      <c r="F1314" s="1">
        <v>0</v>
      </c>
      <c r="K1314" s="4"/>
    </row>
    <row r="1315" spans="1:11">
      <c r="A1315" s="1">
        <v>32502</v>
      </c>
      <c r="B1315" s="4">
        <v>39081</v>
      </c>
      <c r="C1315" s="2">
        <v>450</v>
      </c>
      <c r="D1315" s="1">
        <v>77692</v>
      </c>
      <c r="E1315" s="1">
        <v>1</v>
      </c>
      <c r="F1315" s="1">
        <v>0</v>
      </c>
      <c r="K1315" s="4"/>
    </row>
    <row r="1316" spans="1:11">
      <c r="A1316" s="1">
        <v>32502</v>
      </c>
      <c r="B1316" s="4">
        <v>39081</v>
      </c>
      <c r="C1316" s="2">
        <v>450</v>
      </c>
      <c r="D1316" s="1">
        <v>77258</v>
      </c>
      <c r="E1316" s="1">
        <v>1</v>
      </c>
      <c r="F1316" s="1">
        <v>1999</v>
      </c>
      <c r="K1316" s="4"/>
    </row>
    <row r="1317" spans="1:11">
      <c r="A1317" s="1">
        <v>32502</v>
      </c>
      <c r="B1317" s="4">
        <v>39081</v>
      </c>
      <c r="C1317" s="2">
        <v>450</v>
      </c>
      <c r="D1317" s="1">
        <v>60722</v>
      </c>
      <c r="E1317" s="1">
        <v>1</v>
      </c>
      <c r="F1317" s="1">
        <v>135</v>
      </c>
      <c r="K1317" s="4"/>
    </row>
    <row r="1318" spans="1:11">
      <c r="A1318" s="1">
        <v>32509</v>
      </c>
      <c r="B1318" s="4">
        <v>39081</v>
      </c>
      <c r="C1318" s="2">
        <v>4981</v>
      </c>
      <c r="D1318" s="1">
        <v>74905</v>
      </c>
      <c r="E1318" s="1">
        <v>1</v>
      </c>
      <c r="F1318" s="1">
        <v>1099</v>
      </c>
      <c r="K1318" s="4"/>
    </row>
    <row r="1319" spans="1:11">
      <c r="A1319" s="1">
        <v>32756</v>
      </c>
      <c r="B1319" s="4">
        <v>39083</v>
      </c>
      <c r="C1319" s="2">
        <v>449</v>
      </c>
      <c r="D1319" s="1">
        <v>72463</v>
      </c>
      <c r="E1319" s="1">
        <v>1</v>
      </c>
      <c r="F1319" s="1">
        <v>799</v>
      </c>
      <c r="K1319" s="4"/>
    </row>
    <row r="1320" spans="1:11">
      <c r="A1320" s="1">
        <v>32756</v>
      </c>
      <c r="B1320" s="4">
        <v>39083</v>
      </c>
      <c r="C1320" s="2">
        <v>449</v>
      </c>
      <c r="D1320" s="1">
        <v>73855</v>
      </c>
      <c r="E1320" s="1">
        <v>1</v>
      </c>
      <c r="F1320" s="1">
        <v>1699</v>
      </c>
      <c r="K1320" s="4"/>
    </row>
    <row r="1321" spans="1:11">
      <c r="A1321" s="1">
        <v>32759</v>
      </c>
      <c r="B1321" s="4">
        <v>39083</v>
      </c>
      <c r="C1321" s="2">
        <v>4687</v>
      </c>
      <c r="D1321" s="1">
        <v>75966</v>
      </c>
      <c r="E1321" s="1">
        <v>1</v>
      </c>
      <c r="F1321" s="1">
        <v>219</v>
      </c>
      <c r="K1321" s="4"/>
    </row>
    <row r="1322" spans="1:11">
      <c r="A1322" s="1">
        <v>32759</v>
      </c>
      <c r="B1322" s="4">
        <v>39083</v>
      </c>
      <c r="C1322" s="2">
        <v>4687</v>
      </c>
      <c r="D1322" s="1">
        <v>75964</v>
      </c>
      <c r="E1322" s="1">
        <v>1</v>
      </c>
      <c r="F1322" s="1">
        <v>189</v>
      </c>
      <c r="K1322" s="4"/>
    </row>
    <row r="1323" spans="1:11">
      <c r="A1323" s="1">
        <v>32759</v>
      </c>
      <c r="B1323" s="4">
        <v>39083</v>
      </c>
      <c r="C1323" s="2">
        <v>4687</v>
      </c>
      <c r="D1323" s="1">
        <v>75965</v>
      </c>
      <c r="E1323" s="1">
        <v>1</v>
      </c>
      <c r="F1323" s="1">
        <v>219</v>
      </c>
      <c r="K1323" s="4"/>
    </row>
    <row r="1324" spans="1:11">
      <c r="A1324" s="1">
        <v>32793</v>
      </c>
      <c r="B1324" s="4">
        <v>39083</v>
      </c>
      <c r="C1324" s="2">
        <v>6000</v>
      </c>
      <c r="D1324" s="1">
        <v>77692</v>
      </c>
      <c r="E1324" s="1">
        <v>4</v>
      </c>
      <c r="F1324" s="1">
        <v>0</v>
      </c>
      <c r="K1324" s="4"/>
    </row>
    <row r="1325" spans="1:11">
      <c r="A1325" s="1">
        <v>32793</v>
      </c>
      <c r="B1325" s="4">
        <v>39083</v>
      </c>
      <c r="C1325" s="2">
        <v>6000</v>
      </c>
      <c r="D1325" s="1">
        <v>77692</v>
      </c>
      <c r="E1325" s="1">
        <v>5</v>
      </c>
      <c r="F1325" s="1">
        <v>0</v>
      </c>
      <c r="K1325" s="4"/>
    </row>
    <row r="1326" spans="1:11">
      <c r="A1326" s="1">
        <v>32793</v>
      </c>
      <c r="B1326" s="4">
        <v>39083</v>
      </c>
      <c r="C1326" s="2">
        <v>6000</v>
      </c>
      <c r="D1326" s="1">
        <v>69264</v>
      </c>
      <c r="E1326" s="1">
        <v>1</v>
      </c>
      <c r="F1326" s="1">
        <v>300</v>
      </c>
      <c r="K1326" s="4"/>
    </row>
    <row r="1327" spans="1:11">
      <c r="A1327" s="1">
        <v>32793</v>
      </c>
      <c r="B1327" s="4">
        <v>39083</v>
      </c>
      <c r="C1327" s="2">
        <v>6000</v>
      </c>
      <c r="D1327" s="1">
        <v>63042</v>
      </c>
      <c r="E1327" s="1">
        <v>1</v>
      </c>
      <c r="F1327" s="1">
        <v>100</v>
      </c>
      <c r="K1327" s="4"/>
    </row>
    <row r="1328" spans="1:11">
      <c r="A1328" s="1">
        <v>32793</v>
      </c>
      <c r="B1328" s="4">
        <v>39083</v>
      </c>
      <c r="C1328" s="2">
        <v>6000</v>
      </c>
      <c r="D1328" s="1">
        <v>71899</v>
      </c>
      <c r="E1328" s="1">
        <v>1</v>
      </c>
      <c r="F1328" s="1">
        <v>2190</v>
      </c>
      <c r="K1328" s="4"/>
    </row>
    <row r="1329" spans="1:11">
      <c r="A1329" s="1">
        <v>32853</v>
      </c>
      <c r="B1329" s="4">
        <v>39084</v>
      </c>
      <c r="C1329" s="2">
        <v>4687</v>
      </c>
      <c r="D1329" s="1">
        <v>74856</v>
      </c>
      <c r="E1329" s="1">
        <v>1</v>
      </c>
      <c r="F1329" s="1">
        <v>681</v>
      </c>
      <c r="K1329" s="4"/>
    </row>
    <row r="1330" spans="1:11">
      <c r="A1330" s="1">
        <v>32853</v>
      </c>
      <c r="B1330" s="4">
        <v>39084</v>
      </c>
      <c r="C1330" s="2">
        <v>4687</v>
      </c>
      <c r="D1330" s="1">
        <v>40236</v>
      </c>
      <c r="E1330" s="1">
        <v>2</v>
      </c>
      <c r="F1330" s="1">
        <v>1162</v>
      </c>
      <c r="K1330" s="4"/>
    </row>
    <row r="1331" spans="1:11">
      <c r="A1331" s="1">
        <v>32933</v>
      </c>
      <c r="B1331" s="4">
        <v>39085</v>
      </c>
      <c r="C1331" s="2">
        <v>4163</v>
      </c>
      <c r="D1331" s="1">
        <v>67365</v>
      </c>
      <c r="E1331" s="1">
        <v>1</v>
      </c>
      <c r="F1331" s="1">
        <v>330</v>
      </c>
      <c r="K1331" s="4"/>
    </row>
    <row r="1332" spans="1:11">
      <c r="A1332" s="1">
        <v>32933</v>
      </c>
      <c r="B1332" s="4">
        <v>39085</v>
      </c>
      <c r="C1332" s="2">
        <v>4163</v>
      </c>
      <c r="D1332" s="1">
        <v>67366</v>
      </c>
      <c r="E1332" s="1">
        <v>1</v>
      </c>
      <c r="F1332" s="1">
        <v>330</v>
      </c>
      <c r="K1332" s="4"/>
    </row>
    <row r="1333" spans="1:11">
      <c r="A1333" s="1">
        <v>32933</v>
      </c>
      <c r="B1333" s="4">
        <v>39085</v>
      </c>
      <c r="C1333" s="2">
        <v>4163</v>
      </c>
      <c r="D1333" s="1">
        <v>67364</v>
      </c>
      <c r="E1333" s="1">
        <v>1</v>
      </c>
      <c r="F1333" s="1">
        <v>330</v>
      </c>
      <c r="K1333" s="4"/>
    </row>
    <row r="1334" spans="1:11">
      <c r="A1334" s="1">
        <v>32938</v>
      </c>
      <c r="B1334" s="4">
        <v>39085</v>
      </c>
      <c r="C1334" s="2">
        <v>4687</v>
      </c>
      <c r="D1334" s="1">
        <v>70774</v>
      </c>
      <c r="E1334" s="1">
        <v>1</v>
      </c>
      <c r="F1334" s="1">
        <v>3690</v>
      </c>
      <c r="K1334" s="4"/>
    </row>
    <row r="1335" spans="1:11">
      <c r="A1335" s="1">
        <v>33081</v>
      </c>
      <c r="B1335" s="4">
        <v>39087</v>
      </c>
      <c r="C1335" s="2">
        <v>4515</v>
      </c>
      <c r="D1335" s="1">
        <v>72411</v>
      </c>
      <c r="E1335" s="1">
        <v>1</v>
      </c>
      <c r="F1335" s="1">
        <v>5999</v>
      </c>
      <c r="K1335" s="4"/>
    </row>
    <row r="1336" spans="1:11">
      <c r="A1336" s="1">
        <v>33139</v>
      </c>
      <c r="B1336" s="4">
        <v>39088</v>
      </c>
      <c r="C1336" s="2">
        <v>284</v>
      </c>
      <c r="D1336" s="1">
        <v>2810</v>
      </c>
      <c r="E1336" s="1">
        <v>1</v>
      </c>
      <c r="F1336" s="1">
        <v>52</v>
      </c>
      <c r="K1336" s="4"/>
    </row>
    <row r="1337" spans="1:11">
      <c r="A1337" s="1">
        <v>33139</v>
      </c>
      <c r="B1337" s="4">
        <v>39088</v>
      </c>
      <c r="C1337" s="2">
        <v>284</v>
      </c>
      <c r="D1337" s="1">
        <v>16672</v>
      </c>
      <c r="E1337" s="1">
        <v>1</v>
      </c>
      <c r="F1337" s="1">
        <v>70</v>
      </c>
      <c r="K1337" s="4"/>
    </row>
    <row r="1338" spans="1:11">
      <c r="A1338" s="1">
        <v>33139</v>
      </c>
      <c r="B1338" s="4">
        <v>39088</v>
      </c>
      <c r="C1338" s="2">
        <v>284</v>
      </c>
      <c r="D1338" s="1">
        <v>54817</v>
      </c>
      <c r="E1338" s="1">
        <v>1</v>
      </c>
      <c r="F1338" s="1">
        <v>99</v>
      </c>
      <c r="K1338" s="4"/>
    </row>
    <row r="1339" spans="1:11">
      <c r="A1339" s="1">
        <v>33139</v>
      </c>
      <c r="B1339" s="4">
        <v>39088</v>
      </c>
      <c r="C1339" s="2">
        <v>284</v>
      </c>
      <c r="D1339" s="1">
        <v>73967</v>
      </c>
      <c r="E1339" s="1">
        <v>1</v>
      </c>
      <c r="F1339" s="1">
        <v>553</v>
      </c>
      <c r="K1339" s="4"/>
    </row>
    <row r="1340" spans="1:11">
      <c r="A1340" s="1">
        <v>33139</v>
      </c>
      <c r="B1340" s="4">
        <v>39088</v>
      </c>
      <c r="C1340" s="2">
        <v>284</v>
      </c>
      <c r="D1340" s="1">
        <v>73967</v>
      </c>
      <c r="E1340" s="1">
        <v>1</v>
      </c>
      <c r="F1340" s="1">
        <v>553</v>
      </c>
      <c r="K1340" s="4"/>
    </row>
    <row r="1341" spans="1:11">
      <c r="A1341" s="1">
        <v>33156</v>
      </c>
      <c r="B1341" s="4">
        <v>39088</v>
      </c>
      <c r="C1341" s="2">
        <v>4011</v>
      </c>
      <c r="D1341" s="1">
        <v>73498</v>
      </c>
      <c r="E1341" s="1">
        <v>1</v>
      </c>
      <c r="F1341" s="1">
        <v>499</v>
      </c>
      <c r="K1341" s="4"/>
    </row>
    <row r="1342" spans="1:11">
      <c r="A1342" s="1">
        <v>33170</v>
      </c>
      <c r="B1342" s="4">
        <v>39088</v>
      </c>
      <c r="C1342" s="2">
        <v>5577</v>
      </c>
      <c r="D1342" s="1">
        <v>70512</v>
      </c>
      <c r="E1342" s="1">
        <v>1</v>
      </c>
      <c r="F1342" s="1">
        <v>299</v>
      </c>
      <c r="K1342" s="4"/>
    </row>
    <row r="1343" spans="1:11">
      <c r="A1343" s="1">
        <v>33173</v>
      </c>
      <c r="B1343" s="4">
        <v>39088</v>
      </c>
      <c r="C1343" s="2">
        <v>5899</v>
      </c>
      <c r="D1343" s="1">
        <v>73769</v>
      </c>
      <c r="E1343" s="1">
        <v>1</v>
      </c>
      <c r="F1343" s="1">
        <v>699</v>
      </c>
      <c r="K1343" s="4"/>
    </row>
    <row r="1344" spans="1:11">
      <c r="A1344" s="1">
        <v>33179</v>
      </c>
      <c r="B1344" s="4">
        <v>39088</v>
      </c>
      <c r="C1344" s="2">
        <v>6014</v>
      </c>
      <c r="D1344" s="1">
        <v>72409</v>
      </c>
      <c r="E1344" s="1">
        <v>1</v>
      </c>
      <c r="F1344" s="1">
        <v>299</v>
      </c>
      <c r="K1344" s="4"/>
    </row>
    <row r="1345" spans="1:11">
      <c r="A1345" s="1">
        <v>33179</v>
      </c>
      <c r="B1345" s="4">
        <v>39088</v>
      </c>
      <c r="C1345" s="2">
        <v>6014</v>
      </c>
      <c r="D1345" s="1">
        <v>74731</v>
      </c>
      <c r="E1345" s="1">
        <v>1</v>
      </c>
      <c r="F1345" s="1">
        <v>129</v>
      </c>
      <c r="K1345" s="4"/>
    </row>
    <row r="1346" spans="1:11">
      <c r="A1346" s="1">
        <v>33181</v>
      </c>
      <c r="B1346" s="4">
        <v>39088</v>
      </c>
      <c r="C1346" s="2">
        <v>62</v>
      </c>
      <c r="D1346" s="1">
        <v>72760</v>
      </c>
      <c r="E1346" s="1">
        <v>1</v>
      </c>
      <c r="F1346" s="1">
        <v>569</v>
      </c>
      <c r="K1346" s="4"/>
    </row>
    <row r="1347" spans="1:11">
      <c r="A1347" s="1">
        <v>33231</v>
      </c>
      <c r="B1347" s="4">
        <v>39089</v>
      </c>
      <c r="C1347" s="2">
        <v>2307</v>
      </c>
      <c r="D1347" s="1">
        <v>74731</v>
      </c>
      <c r="E1347" s="1">
        <v>1</v>
      </c>
      <c r="F1347" s="1">
        <v>129</v>
      </c>
      <c r="K1347" s="4"/>
    </row>
    <row r="1348" spans="1:11">
      <c r="A1348" s="1">
        <v>33231</v>
      </c>
      <c r="B1348" s="4">
        <v>39089</v>
      </c>
      <c r="C1348" s="2">
        <v>2307</v>
      </c>
      <c r="D1348" s="1">
        <v>72386</v>
      </c>
      <c r="E1348" s="1">
        <v>1</v>
      </c>
      <c r="F1348" s="1">
        <v>319</v>
      </c>
      <c r="K1348" s="4"/>
    </row>
    <row r="1349" spans="1:11">
      <c r="A1349" s="1">
        <v>33276</v>
      </c>
      <c r="B1349" s="4">
        <v>39089</v>
      </c>
      <c r="C1349" s="2">
        <v>449</v>
      </c>
      <c r="D1349" s="1">
        <v>72646</v>
      </c>
      <c r="E1349" s="1">
        <v>1</v>
      </c>
      <c r="F1349" s="1">
        <v>399</v>
      </c>
      <c r="K1349" s="4"/>
    </row>
    <row r="1350" spans="1:11">
      <c r="A1350" s="1">
        <v>33276</v>
      </c>
      <c r="B1350" s="4">
        <v>39089</v>
      </c>
      <c r="C1350" s="2">
        <v>449</v>
      </c>
      <c r="D1350" s="1">
        <v>50984</v>
      </c>
      <c r="E1350" s="1">
        <v>1</v>
      </c>
      <c r="F1350" s="1">
        <v>349</v>
      </c>
      <c r="K1350" s="4"/>
    </row>
    <row r="1351" spans="1:11">
      <c r="A1351" s="1">
        <v>33276</v>
      </c>
      <c r="B1351" s="4">
        <v>39089</v>
      </c>
      <c r="C1351" s="2">
        <v>449</v>
      </c>
      <c r="D1351" s="1">
        <v>77507</v>
      </c>
      <c r="E1351" s="1">
        <v>1</v>
      </c>
      <c r="F1351" s="1">
        <v>1699</v>
      </c>
      <c r="K1351" s="4"/>
    </row>
    <row r="1352" spans="1:11">
      <c r="A1352" s="1">
        <v>33297</v>
      </c>
      <c r="B1352" s="4">
        <v>39089</v>
      </c>
      <c r="C1352" s="2">
        <v>5697</v>
      </c>
      <c r="D1352" s="1">
        <v>65153</v>
      </c>
      <c r="E1352" s="1">
        <v>1</v>
      </c>
      <c r="F1352" s="1">
        <v>599</v>
      </c>
      <c r="K1352" s="4"/>
    </row>
    <row r="1353" spans="1:11">
      <c r="A1353" s="1">
        <v>33427</v>
      </c>
      <c r="B1353" s="4">
        <v>39091</v>
      </c>
      <c r="C1353" s="2">
        <v>1677</v>
      </c>
      <c r="D1353" s="1">
        <v>68767</v>
      </c>
      <c r="E1353" s="1">
        <v>1</v>
      </c>
      <c r="F1353" s="1">
        <v>499</v>
      </c>
      <c r="K1353" s="4"/>
    </row>
    <row r="1354" spans="1:11">
      <c r="A1354" s="1">
        <v>33439</v>
      </c>
      <c r="B1354" s="4">
        <v>39091</v>
      </c>
      <c r="C1354" s="2">
        <v>284</v>
      </c>
      <c r="D1354" s="1">
        <v>54280</v>
      </c>
      <c r="E1354" s="1">
        <v>1</v>
      </c>
      <c r="F1354" s="1">
        <v>55</v>
      </c>
      <c r="K1354" s="4"/>
    </row>
    <row r="1355" spans="1:11">
      <c r="A1355" s="1">
        <v>33476</v>
      </c>
      <c r="B1355" s="4">
        <v>39091</v>
      </c>
      <c r="C1355" s="2">
        <v>542</v>
      </c>
      <c r="D1355" s="1">
        <v>65674</v>
      </c>
      <c r="E1355" s="1">
        <v>2</v>
      </c>
      <c r="F1355" s="1">
        <v>960</v>
      </c>
      <c r="K1355" s="4"/>
    </row>
    <row r="1356" spans="1:11">
      <c r="A1356" s="1">
        <v>33550</v>
      </c>
      <c r="B1356" s="4">
        <v>39092</v>
      </c>
      <c r="C1356" s="2">
        <v>4967</v>
      </c>
      <c r="D1356" s="1">
        <v>75965</v>
      </c>
      <c r="E1356" s="1">
        <v>1</v>
      </c>
      <c r="F1356" s="1">
        <v>219</v>
      </c>
      <c r="K1356" s="4"/>
    </row>
    <row r="1357" spans="1:11">
      <c r="A1357" s="1">
        <v>33563</v>
      </c>
      <c r="B1357" s="4">
        <v>39092</v>
      </c>
      <c r="C1357" s="2">
        <v>539</v>
      </c>
      <c r="D1357" s="1">
        <v>55216</v>
      </c>
      <c r="E1357" s="1">
        <v>1</v>
      </c>
      <c r="F1357" s="1">
        <v>90</v>
      </c>
      <c r="K1357" s="4"/>
    </row>
    <row r="1358" spans="1:11">
      <c r="A1358" s="1">
        <v>33570</v>
      </c>
      <c r="B1358" s="4">
        <v>39092</v>
      </c>
      <c r="C1358" s="2">
        <v>5959</v>
      </c>
      <c r="D1358" s="1">
        <v>75188</v>
      </c>
      <c r="E1358" s="1">
        <v>1</v>
      </c>
      <c r="F1358" s="1">
        <v>599</v>
      </c>
      <c r="K1358" s="4"/>
    </row>
    <row r="1359" spans="1:11">
      <c r="A1359" s="1">
        <v>33796</v>
      </c>
      <c r="B1359" s="4">
        <v>39095</v>
      </c>
      <c r="C1359" s="2">
        <v>1006</v>
      </c>
      <c r="D1359" s="1">
        <v>46336</v>
      </c>
      <c r="E1359" s="1">
        <v>1</v>
      </c>
      <c r="F1359" s="1">
        <v>199</v>
      </c>
      <c r="K1359" s="4"/>
    </row>
    <row r="1360" spans="1:11">
      <c r="A1360" s="1">
        <v>33802</v>
      </c>
      <c r="B1360" s="4">
        <v>39095</v>
      </c>
      <c r="C1360" s="2">
        <v>1121</v>
      </c>
      <c r="D1360" s="1">
        <v>72617</v>
      </c>
      <c r="E1360" s="1">
        <v>1</v>
      </c>
      <c r="F1360" s="1">
        <v>69</v>
      </c>
      <c r="K1360" s="4"/>
    </row>
    <row r="1361" spans="1:11">
      <c r="A1361" s="1">
        <v>33802</v>
      </c>
      <c r="B1361" s="4">
        <v>39095</v>
      </c>
      <c r="C1361" s="2">
        <v>1121</v>
      </c>
      <c r="D1361" s="1">
        <v>16959</v>
      </c>
      <c r="E1361" s="1">
        <v>1</v>
      </c>
      <c r="F1361" s="1">
        <v>914</v>
      </c>
      <c r="K1361" s="4"/>
    </row>
    <row r="1362" spans="1:11">
      <c r="A1362" s="1">
        <v>33978</v>
      </c>
      <c r="B1362" s="4">
        <v>39096</v>
      </c>
      <c r="C1362" s="2">
        <v>3292</v>
      </c>
      <c r="D1362" s="1">
        <v>63440</v>
      </c>
      <c r="E1362" s="1">
        <v>1</v>
      </c>
      <c r="F1362" s="1">
        <v>179</v>
      </c>
      <c r="K1362" s="4"/>
    </row>
    <row r="1363" spans="1:11">
      <c r="A1363" s="1">
        <v>33978</v>
      </c>
      <c r="B1363" s="4">
        <v>39096</v>
      </c>
      <c r="C1363" s="2">
        <v>3292</v>
      </c>
      <c r="D1363" s="1">
        <v>72097</v>
      </c>
      <c r="E1363" s="1">
        <v>1</v>
      </c>
      <c r="F1363" s="1">
        <v>289</v>
      </c>
      <c r="K1363" s="4"/>
    </row>
    <row r="1364" spans="1:11">
      <c r="A1364" s="1">
        <v>33988</v>
      </c>
      <c r="B1364" s="4">
        <v>39096</v>
      </c>
      <c r="C1364" s="2">
        <v>3610</v>
      </c>
      <c r="D1364" s="1">
        <v>70774</v>
      </c>
      <c r="E1364" s="1">
        <v>1</v>
      </c>
      <c r="F1364" s="1">
        <v>3500</v>
      </c>
      <c r="K1364" s="4"/>
    </row>
    <row r="1365" spans="1:11">
      <c r="A1365" s="1">
        <v>34019</v>
      </c>
      <c r="B1365" s="4">
        <v>39096</v>
      </c>
      <c r="C1365" s="2">
        <v>5943</v>
      </c>
      <c r="D1365" s="1">
        <v>76744</v>
      </c>
      <c r="E1365" s="1">
        <v>1</v>
      </c>
      <c r="F1365" s="1">
        <v>34898</v>
      </c>
      <c r="K1365" s="4"/>
    </row>
    <row r="1366" spans="1:11">
      <c r="A1366" s="1">
        <v>34019</v>
      </c>
      <c r="B1366" s="4">
        <v>39096</v>
      </c>
      <c r="C1366" s="2">
        <v>5943</v>
      </c>
      <c r="D1366" s="1">
        <v>71069</v>
      </c>
      <c r="E1366" s="1">
        <v>1</v>
      </c>
      <c r="F1366" s="1">
        <v>100</v>
      </c>
      <c r="K1366" s="4"/>
    </row>
    <row r="1367" spans="1:11">
      <c r="A1367" s="1">
        <v>34037</v>
      </c>
      <c r="B1367" s="4">
        <v>39096</v>
      </c>
      <c r="C1367" s="2">
        <v>923</v>
      </c>
      <c r="D1367" s="1">
        <v>77214</v>
      </c>
      <c r="E1367" s="1">
        <v>1</v>
      </c>
      <c r="F1367" s="1">
        <v>499</v>
      </c>
      <c r="K1367" s="4"/>
    </row>
    <row r="1368" spans="1:11">
      <c r="A1368" s="1">
        <v>34050</v>
      </c>
      <c r="B1368" s="4">
        <v>39097</v>
      </c>
      <c r="C1368" s="2">
        <v>1464</v>
      </c>
      <c r="D1368" s="1">
        <v>65000</v>
      </c>
      <c r="E1368" s="1">
        <v>1</v>
      </c>
      <c r="F1368" s="1">
        <v>139</v>
      </c>
      <c r="K1368" s="4"/>
    </row>
    <row r="1369" spans="1:11">
      <c r="A1369" s="1">
        <v>34050</v>
      </c>
      <c r="B1369" s="4">
        <v>39097</v>
      </c>
      <c r="C1369" s="2">
        <v>1464</v>
      </c>
      <c r="D1369" s="1">
        <v>66388</v>
      </c>
      <c r="E1369" s="1">
        <v>1</v>
      </c>
      <c r="F1369" s="1">
        <v>1888</v>
      </c>
      <c r="K1369" s="4"/>
    </row>
    <row r="1370" spans="1:11">
      <c r="A1370" s="1">
        <v>34094</v>
      </c>
      <c r="B1370" s="4">
        <v>39097</v>
      </c>
      <c r="C1370" s="2">
        <v>3212</v>
      </c>
      <c r="D1370" s="1">
        <v>77409</v>
      </c>
      <c r="E1370" s="1">
        <v>1</v>
      </c>
      <c r="F1370" s="1">
        <v>599</v>
      </c>
      <c r="K1370" s="4"/>
    </row>
    <row r="1371" spans="1:11">
      <c r="A1371" s="1">
        <v>34133</v>
      </c>
      <c r="B1371" s="4">
        <v>39097</v>
      </c>
      <c r="C1371" s="2">
        <v>5943</v>
      </c>
      <c r="D1371" s="1">
        <v>75340</v>
      </c>
      <c r="E1371" s="1">
        <v>1</v>
      </c>
      <c r="F1371" s="1">
        <v>1199</v>
      </c>
      <c r="K1371" s="4"/>
    </row>
    <row r="1372" spans="1:11">
      <c r="A1372" s="1">
        <v>34133</v>
      </c>
      <c r="B1372" s="4">
        <v>39097</v>
      </c>
      <c r="C1372" s="2">
        <v>5943</v>
      </c>
      <c r="D1372" s="1">
        <v>69725</v>
      </c>
      <c r="E1372" s="1">
        <v>1</v>
      </c>
      <c r="F1372" s="1">
        <v>159</v>
      </c>
      <c r="K1372" s="4"/>
    </row>
    <row r="1373" spans="1:11">
      <c r="A1373" s="1">
        <v>34183</v>
      </c>
      <c r="B1373" s="4">
        <v>39098</v>
      </c>
      <c r="C1373" s="2">
        <v>2239</v>
      </c>
      <c r="D1373" s="1">
        <v>75183</v>
      </c>
      <c r="E1373" s="1">
        <v>1</v>
      </c>
      <c r="F1373" s="1">
        <v>998</v>
      </c>
      <c r="K1373" s="4"/>
    </row>
    <row r="1374" spans="1:11">
      <c r="A1374" s="1">
        <v>34219</v>
      </c>
      <c r="B1374" s="4">
        <v>39098</v>
      </c>
      <c r="C1374" s="2">
        <v>4687</v>
      </c>
      <c r="D1374" s="1">
        <v>58930</v>
      </c>
      <c r="E1374" s="1">
        <v>1</v>
      </c>
      <c r="F1374" s="1">
        <v>590</v>
      </c>
      <c r="K1374" s="4"/>
    </row>
    <row r="1375" spans="1:11">
      <c r="A1375" s="1">
        <v>34333</v>
      </c>
      <c r="B1375" s="4">
        <v>39100</v>
      </c>
      <c r="C1375" s="2">
        <v>1121</v>
      </c>
      <c r="D1375" s="1">
        <v>77804</v>
      </c>
      <c r="E1375" s="1">
        <v>1</v>
      </c>
      <c r="F1375" s="1">
        <v>599</v>
      </c>
      <c r="K1375" s="4"/>
    </row>
    <row r="1376" spans="1:11">
      <c r="A1376" s="1">
        <v>34472</v>
      </c>
      <c r="B1376" s="4">
        <v>39101</v>
      </c>
      <c r="C1376" s="2">
        <v>3330</v>
      </c>
      <c r="D1376" s="1">
        <v>77804</v>
      </c>
      <c r="E1376" s="1">
        <v>1</v>
      </c>
      <c r="F1376" s="1">
        <v>599</v>
      </c>
      <c r="K1376" s="4"/>
    </row>
    <row r="1377" spans="1:11">
      <c r="A1377" s="1">
        <v>34491</v>
      </c>
      <c r="B1377" s="4">
        <v>39101</v>
      </c>
      <c r="C1377" s="2">
        <v>450</v>
      </c>
      <c r="D1377" s="1">
        <v>75098</v>
      </c>
      <c r="E1377" s="1">
        <v>10</v>
      </c>
      <c r="F1377" s="1">
        <v>19900</v>
      </c>
      <c r="K1377" s="4"/>
    </row>
    <row r="1378" spans="1:11">
      <c r="A1378" s="1">
        <v>34491</v>
      </c>
      <c r="B1378" s="4">
        <v>39101</v>
      </c>
      <c r="C1378" s="2">
        <v>450</v>
      </c>
      <c r="D1378" s="1">
        <v>75096</v>
      </c>
      <c r="E1378" s="1">
        <v>6</v>
      </c>
      <c r="F1378" s="1">
        <v>14940</v>
      </c>
      <c r="K1378" s="4"/>
    </row>
    <row r="1379" spans="1:11">
      <c r="A1379" s="1">
        <v>34491</v>
      </c>
      <c r="B1379" s="4">
        <v>39101</v>
      </c>
      <c r="C1379" s="2">
        <v>450</v>
      </c>
      <c r="D1379" s="1">
        <v>71956</v>
      </c>
      <c r="E1379" s="1">
        <v>1</v>
      </c>
      <c r="F1379" s="1">
        <v>11900</v>
      </c>
      <c r="K1379" s="4"/>
    </row>
    <row r="1380" spans="1:11">
      <c r="A1380" s="1">
        <v>34491</v>
      </c>
      <c r="B1380" s="4">
        <v>39101</v>
      </c>
      <c r="C1380" s="2">
        <v>450</v>
      </c>
      <c r="D1380" s="1">
        <v>72008</v>
      </c>
      <c r="E1380" s="1">
        <v>1</v>
      </c>
      <c r="F1380" s="1">
        <v>10400</v>
      </c>
      <c r="K1380" s="4"/>
    </row>
    <row r="1381" spans="1:11">
      <c r="A1381" s="1">
        <v>34605</v>
      </c>
      <c r="B1381" s="4">
        <v>39102</v>
      </c>
      <c r="C1381" s="2">
        <v>6078</v>
      </c>
      <c r="D1381" s="1">
        <v>69266</v>
      </c>
      <c r="E1381" s="1">
        <v>1</v>
      </c>
      <c r="F1381" s="1">
        <v>400</v>
      </c>
      <c r="K1381" s="4"/>
    </row>
    <row r="1382" spans="1:11">
      <c r="A1382" s="1">
        <v>34605</v>
      </c>
      <c r="B1382" s="4">
        <v>39102</v>
      </c>
      <c r="C1382" s="2">
        <v>6078</v>
      </c>
      <c r="D1382" s="1">
        <v>63042</v>
      </c>
      <c r="E1382" s="1">
        <v>1</v>
      </c>
      <c r="F1382" s="1">
        <v>0</v>
      </c>
      <c r="K1382" s="4"/>
    </row>
    <row r="1383" spans="1:11">
      <c r="A1383" s="1">
        <v>34605</v>
      </c>
      <c r="B1383" s="4">
        <v>39102</v>
      </c>
      <c r="C1383" s="2">
        <v>6078</v>
      </c>
      <c r="D1383" s="1">
        <v>66388</v>
      </c>
      <c r="E1383" s="1">
        <v>1</v>
      </c>
      <c r="F1383" s="1">
        <v>1399</v>
      </c>
      <c r="K1383" s="4"/>
    </row>
    <row r="1384" spans="1:11">
      <c r="A1384" s="1">
        <v>34605</v>
      </c>
      <c r="B1384" s="4">
        <v>39102</v>
      </c>
      <c r="C1384" s="2">
        <v>6078</v>
      </c>
      <c r="D1384" s="1">
        <v>16778</v>
      </c>
      <c r="E1384" s="1">
        <v>1</v>
      </c>
      <c r="F1384" s="1">
        <v>69</v>
      </c>
      <c r="K1384" s="4"/>
    </row>
    <row r="1385" spans="1:11">
      <c r="A1385" s="1">
        <v>34672</v>
      </c>
      <c r="B1385" s="4">
        <v>39103</v>
      </c>
      <c r="C1385" s="2">
        <v>3567</v>
      </c>
      <c r="D1385" s="1">
        <v>72901</v>
      </c>
      <c r="E1385" s="1">
        <v>1</v>
      </c>
      <c r="F1385" s="1">
        <v>249</v>
      </c>
      <c r="K1385" s="4"/>
    </row>
    <row r="1386" spans="1:11">
      <c r="A1386" s="1">
        <v>34723</v>
      </c>
      <c r="B1386" s="4">
        <v>39103</v>
      </c>
      <c r="C1386" s="2">
        <v>977</v>
      </c>
      <c r="D1386" s="1">
        <v>54452</v>
      </c>
      <c r="E1386" s="1">
        <v>1</v>
      </c>
      <c r="F1386" s="1">
        <v>119</v>
      </c>
      <c r="K1386" s="4"/>
    </row>
    <row r="1387" spans="1:11">
      <c r="A1387" s="1">
        <v>34723</v>
      </c>
      <c r="B1387" s="4">
        <v>39103</v>
      </c>
      <c r="C1387" s="2">
        <v>977</v>
      </c>
      <c r="D1387" s="1">
        <v>54452</v>
      </c>
      <c r="E1387" s="1">
        <v>1</v>
      </c>
      <c r="F1387" s="1">
        <v>119</v>
      </c>
      <c r="K1387" s="4"/>
    </row>
    <row r="1388" spans="1:11">
      <c r="A1388" s="1">
        <v>34731</v>
      </c>
      <c r="B1388" s="4">
        <v>39104</v>
      </c>
      <c r="C1388" s="2">
        <v>1335</v>
      </c>
      <c r="D1388" s="1">
        <v>73333</v>
      </c>
      <c r="E1388" s="1">
        <v>1</v>
      </c>
      <c r="F1388" s="1">
        <v>1790</v>
      </c>
      <c r="K1388" s="4"/>
    </row>
    <row r="1389" spans="1:11">
      <c r="A1389" s="1">
        <v>34811</v>
      </c>
      <c r="B1389" s="4">
        <v>39104</v>
      </c>
      <c r="C1389" s="2">
        <v>5348</v>
      </c>
      <c r="D1389" s="1">
        <v>77655</v>
      </c>
      <c r="E1389" s="1">
        <v>1</v>
      </c>
      <c r="F1389" s="1">
        <v>479</v>
      </c>
      <c r="K1389" s="4"/>
    </row>
    <row r="1390" spans="1:11">
      <c r="A1390" s="1">
        <v>34963</v>
      </c>
      <c r="B1390" s="4">
        <v>39106</v>
      </c>
      <c r="C1390" s="2">
        <v>1246</v>
      </c>
      <c r="D1390" s="1">
        <v>75353</v>
      </c>
      <c r="E1390" s="1">
        <v>1</v>
      </c>
      <c r="F1390" s="1">
        <v>3990</v>
      </c>
      <c r="K1390" s="4"/>
    </row>
    <row r="1391" spans="1:11">
      <c r="A1391" s="1">
        <v>35004</v>
      </c>
      <c r="B1391" s="4">
        <v>39106</v>
      </c>
      <c r="C1391" s="2">
        <v>284</v>
      </c>
      <c r="D1391" s="1">
        <v>72751</v>
      </c>
      <c r="E1391" s="1">
        <v>1</v>
      </c>
      <c r="F1391" s="1">
        <v>129</v>
      </c>
      <c r="K1391" s="4"/>
    </row>
    <row r="1392" spans="1:11">
      <c r="A1392" s="1">
        <v>35036</v>
      </c>
      <c r="B1392" s="4">
        <v>39106</v>
      </c>
      <c r="C1392" s="2">
        <v>4967</v>
      </c>
      <c r="D1392" s="1">
        <v>73855</v>
      </c>
      <c r="E1392" s="1">
        <v>1</v>
      </c>
      <c r="F1392" s="1">
        <v>1399</v>
      </c>
      <c r="K1392" s="4"/>
    </row>
    <row r="1393" spans="1:11">
      <c r="A1393" s="1">
        <v>35115</v>
      </c>
      <c r="B1393" s="4">
        <v>39107</v>
      </c>
      <c r="C1393" s="2">
        <v>3233</v>
      </c>
      <c r="D1393" s="1">
        <v>66388</v>
      </c>
      <c r="E1393" s="1">
        <v>1</v>
      </c>
      <c r="F1393" s="1">
        <v>1399</v>
      </c>
      <c r="K1393" s="4"/>
    </row>
    <row r="1394" spans="1:11">
      <c r="A1394" s="1">
        <v>35139</v>
      </c>
      <c r="B1394" s="4">
        <v>39107</v>
      </c>
      <c r="C1394" s="2">
        <v>4780</v>
      </c>
      <c r="D1394" s="1">
        <v>74856</v>
      </c>
      <c r="E1394" s="1">
        <v>1</v>
      </c>
      <c r="F1394" s="1">
        <v>681</v>
      </c>
      <c r="K1394" s="4"/>
    </row>
    <row r="1395" spans="1:11">
      <c r="A1395" s="1">
        <v>35139</v>
      </c>
      <c r="B1395" s="4">
        <v>39107</v>
      </c>
      <c r="C1395" s="2">
        <v>4780</v>
      </c>
      <c r="D1395" s="1">
        <v>40236</v>
      </c>
      <c r="E1395" s="1">
        <v>1</v>
      </c>
      <c r="F1395" s="1">
        <v>581</v>
      </c>
      <c r="K1395" s="4"/>
    </row>
    <row r="1396" spans="1:11">
      <c r="A1396" s="1">
        <v>35184</v>
      </c>
      <c r="B1396" s="4">
        <v>39108</v>
      </c>
      <c r="C1396" s="2">
        <v>1121</v>
      </c>
      <c r="D1396" s="1">
        <v>72466</v>
      </c>
      <c r="E1396" s="1">
        <v>1</v>
      </c>
      <c r="F1396" s="1">
        <v>599</v>
      </c>
      <c r="K1396" s="4"/>
    </row>
    <row r="1397" spans="1:11">
      <c r="A1397" s="1">
        <v>35262</v>
      </c>
      <c r="B1397" s="4">
        <v>39108</v>
      </c>
      <c r="C1397" s="2">
        <v>2393</v>
      </c>
      <c r="D1397" s="1">
        <v>73966</v>
      </c>
      <c r="E1397" s="1">
        <v>1</v>
      </c>
      <c r="F1397" s="1">
        <v>432</v>
      </c>
      <c r="K1397" s="4"/>
    </row>
    <row r="1398" spans="1:11">
      <c r="A1398" s="1">
        <v>35289</v>
      </c>
      <c r="B1398" s="4">
        <v>39108</v>
      </c>
      <c r="C1398" s="2">
        <v>284</v>
      </c>
      <c r="D1398" s="1">
        <v>16826</v>
      </c>
      <c r="E1398" s="1">
        <v>1</v>
      </c>
      <c r="F1398" s="1">
        <v>329</v>
      </c>
      <c r="K1398" s="4"/>
    </row>
    <row r="1399" spans="1:11">
      <c r="A1399" s="1">
        <v>35289</v>
      </c>
      <c r="B1399" s="4">
        <v>39108</v>
      </c>
      <c r="C1399" s="2">
        <v>284</v>
      </c>
      <c r="D1399" s="1">
        <v>66584</v>
      </c>
      <c r="E1399" s="1">
        <v>1</v>
      </c>
      <c r="F1399" s="1">
        <v>399</v>
      </c>
      <c r="K1399" s="4"/>
    </row>
    <row r="1400" spans="1:11">
      <c r="A1400" s="1">
        <v>35311</v>
      </c>
      <c r="B1400" s="4">
        <v>39108</v>
      </c>
      <c r="C1400" s="2">
        <v>3292</v>
      </c>
      <c r="D1400" s="1">
        <v>72466</v>
      </c>
      <c r="E1400" s="1">
        <v>1</v>
      </c>
      <c r="F1400" s="1">
        <v>599</v>
      </c>
      <c r="K1400" s="4"/>
    </row>
    <row r="1401" spans="1:11">
      <c r="A1401" s="1">
        <v>35326</v>
      </c>
      <c r="B1401" s="4">
        <v>39108</v>
      </c>
      <c r="C1401" s="2">
        <v>3610</v>
      </c>
      <c r="D1401" s="1">
        <v>77464</v>
      </c>
      <c r="E1401" s="1">
        <v>1</v>
      </c>
      <c r="F1401" s="1">
        <v>2322</v>
      </c>
      <c r="K1401" s="4"/>
    </row>
    <row r="1402" spans="1:11">
      <c r="A1402" s="1">
        <v>35360</v>
      </c>
      <c r="B1402" s="4">
        <v>39108</v>
      </c>
      <c r="C1402" s="2">
        <v>449</v>
      </c>
      <c r="D1402" s="1">
        <v>72466</v>
      </c>
      <c r="E1402" s="1">
        <v>1</v>
      </c>
      <c r="F1402" s="1">
        <v>599</v>
      </c>
      <c r="K1402" s="4"/>
    </row>
    <row r="1403" spans="1:11">
      <c r="A1403" s="1">
        <v>35360</v>
      </c>
      <c r="B1403" s="4">
        <v>39108</v>
      </c>
      <c r="C1403" s="2">
        <v>449</v>
      </c>
      <c r="D1403" s="1">
        <v>77682</v>
      </c>
      <c r="E1403" s="1">
        <v>1</v>
      </c>
      <c r="F1403" s="1">
        <v>249</v>
      </c>
      <c r="K1403" s="4"/>
    </row>
    <row r="1404" spans="1:11">
      <c r="A1404" s="1">
        <v>35360</v>
      </c>
      <c r="B1404" s="4">
        <v>39108</v>
      </c>
      <c r="C1404" s="2">
        <v>449</v>
      </c>
      <c r="D1404" s="1">
        <v>77804</v>
      </c>
      <c r="E1404" s="1">
        <v>1</v>
      </c>
      <c r="F1404" s="1">
        <v>499</v>
      </c>
      <c r="K1404" s="4"/>
    </row>
    <row r="1405" spans="1:11">
      <c r="A1405" s="1">
        <v>35549</v>
      </c>
      <c r="B1405" s="4">
        <v>39109</v>
      </c>
      <c r="C1405" s="2">
        <v>3056</v>
      </c>
      <c r="D1405" s="1">
        <v>75528</v>
      </c>
      <c r="E1405" s="1">
        <v>1</v>
      </c>
      <c r="F1405" s="1">
        <v>7889</v>
      </c>
      <c r="K1405" s="4"/>
    </row>
    <row r="1406" spans="1:11">
      <c r="A1406" s="1">
        <v>35549</v>
      </c>
      <c r="B1406" s="4">
        <v>39109</v>
      </c>
      <c r="C1406" s="2">
        <v>3056</v>
      </c>
      <c r="D1406" s="1">
        <v>72466</v>
      </c>
      <c r="E1406" s="1">
        <v>1</v>
      </c>
      <c r="F1406" s="1">
        <v>599</v>
      </c>
      <c r="K1406" s="4"/>
    </row>
    <row r="1407" spans="1:11">
      <c r="A1407" s="1">
        <v>35549</v>
      </c>
      <c r="B1407" s="4">
        <v>39109</v>
      </c>
      <c r="C1407" s="2">
        <v>3056</v>
      </c>
      <c r="D1407" s="1">
        <v>71785</v>
      </c>
      <c r="E1407" s="1">
        <v>1</v>
      </c>
      <c r="F1407" s="1">
        <v>599</v>
      </c>
      <c r="K1407" s="4"/>
    </row>
    <row r="1408" spans="1:11">
      <c r="A1408" s="1">
        <v>35554</v>
      </c>
      <c r="B1408" s="4">
        <v>39109</v>
      </c>
      <c r="C1408" s="2">
        <v>3212</v>
      </c>
      <c r="D1408" s="1">
        <v>74107</v>
      </c>
      <c r="E1408" s="1">
        <v>1</v>
      </c>
      <c r="F1408" s="1">
        <v>331</v>
      </c>
      <c r="K1408" s="4"/>
    </row>
    <row r="1409" spans="1:11">
      <c r="A1409" s="1">
        <v>35583</v>
      </c>
      <c r="B1409" s="4">
        <v>39109</v>
      </c>
      <c r="C1409" s="2">
        <v>3873</v>
      </c>
      <c r="D1409" s="1">
        <v>67653</v>
      </c>
      <c r="E1409" s="1">
        <v>1</v>
      </c>
      <c r="F1409" s="1">
        <v>999</v>
      </c>
      <c r="K1409" s="4"/>
    </row>
    <row r="1410" spans="1:11">
      <c r="A1410" s="1">
        <v>35621</v>
      </c>
      <c r="B1410" s="4">
        <v>39109</v>
      </c>
      <c r="C1410" s="2">
        <v>4866</v>
      </c>
      <c r="D1410" s="1">
        <v>76262</v>
      </c>
      <c r="E1410" s="1">
        <v>1</v>
      </c>
      <c r="F1410" s="1">
        <v>2290</v>
      </c>
      <c r="K1410" s="4"/>
    </row>
    <row r="1411" spans="1:11">
      <c r="A1411" s="1">
        <v>35670</v>
      </c>
      <c r="B1411" s="4">
        <v>39109</v>
      </c>
      <c r="C1411" s="2">
        <v>6134</v>
      </c>
      <c r="D1411" s="1">
        <v>48863</v>
      </c>
      <c r="E1411" s="1">
        <v>1</v>
      </c>
      <c r="F1411" s="1">
        <v>0</v>
      </c>
      <c r="K1411" s="4"/>
    </row>
    <row r="1412" spans="1:11">
      <c r="A1412" s="1">
        <v>35670</v>
      </c>
      <c r="B1412" s="4">
        <v>39109</v>
      </c>
      <c r="C1412" s="2">
        <v>6134</v>
      </c>
      <c r="D1412" s="1">
        <v>48863</v>
      </c>
      <c r="E1412" s="1">
        <v>1</v>
      </c>
      <c r="F1412" s="1">
        <v>0</v>
      </c>
      <c r="K1412" s="4"/>
    </row>
    <row r="1413" spans="1:11">
      <c r="A1413" s="1">
        <v>35670</v>
      </c>
      <c r="B1413" s="4">
        <v>39109</v>
      </c>
      <c r="C1413" s="2">
        <v>6134</v>
      </c>
      <c r="D1413" s="1">
        <v>69266</v>
      </c>
      <c r="E1413" s="1">
        <v>1</v>
      </c>
      <c r="F1413" s="1">
        <v>400</v>
      </c>
      <c r="K1413" s="4"/>
    </row>
    <row r="1414" spans="1:11">
      <c r="A1414" s="1">
        <v>35670</v>
      </c>
      <c r="B1414" s="4">
        <v>39109</v>
      </c>
      <c r="C1414" s="2">
        <v>6134</v>
      </c>
      <c r="D1414" s="1">
        <v>63042</v>
      </c>
      <c r="E1414" s="1">
        <v>1</v>
      </c>
      <c r="F1414" s="1">
        <v>0</v>
      </c>
      <c r="K1414" s="4"/>
    </row>
    <row r="1415" spans="1:11">
      <c r="A1415" s="1">
        <v>35670</v>
      </c>
      <c r="B1415" s="4">
        <v>39109</v>
      </c>
      <c r="C1415" s="2">
        <v>6134</v>
      </c>
      <c r="D1415" s="1">
        <v>77258</v>
      </c>
      <c r="E1415" s="1">
        <v>1</v>
      </c>
      <c r="F1415" s="1">
        <v>1399</v>
      </c>
      <c r="K1415" s="4"/>
    </row>
    <row r="1416" spans="1:11">
      <c r="A1416" s="1">
        <v>35703</v>
      </c>
      <c r="B1416" s="4">
        <v>39110</v>
      </c>
      <c r="C1416" s="2">
        <v>1096</v>
      </c>
      <c r="D1416" s="1">
        <v>72291</v>
      </c>
      <c r="E1416" s="1">
        <v>1</v>
      </c>
      <c r="F1416" s="1">
        <v>151</v>
      </c>
      <c r="K1416" s="4"/>
    </row>
    <row r="1417" spans="1:11">
      <c r="A1417" s="1">
        <v>35716</v>
      </c>
      <c r="B1417" s="4">
        <v>39110</v>
      </c>
      <c r="C1417" s="2">
        <v>1246</v>
      </c>
      <c r="D1417" s="1">
        <v>73748</v>
      </c>
      <c r="E1417" s="1">
        <v>1</v>
      </c>
      <c r="F1417" s="1">
        <v>3321</v>
      </c>
      <c r="K1417" s="4"/>
    </row>
    <row r="1418" spans="1:11">
      <c r="A1418" s="1">
        <v>35784</v>
      </c>
      <c r="B1418" s="4">
        <v>39110</v>
      </c>
      <c r="C1418" s="2">
        <v>2194</v>
      </c>
      <c r="D1418" s="1">
        <v>26465</v>
      </c>
      <c r="E1418" s="1">
        <v>1</v>
      </c>
      <c r="F1418" s="1">
        <v>400</v>
      </c>
      <c r="K1418" s="4"/>
    </row>
    <row r="1419" spans="1:11">
      <c r="A1419" s="1">
        <v>35792</v>
      </c>
      <c r="B1419" s="4">
        <v>39110</v>
      </c>
      <c r="C1419" s="2">
        <v>2239</v>
      </c>
      <c r="D1419" s="1">
        <v>75408</v>
      </c>
      <c r="E1419" s="1">
        <v>6</v>
      </c>
      <c r="F1419" s="1">
        <v>250</v>
      </c>
      <c r="K1419" s="4"/>
    </row>
    <row r="1420" spans="1:11">
      <c r="A1420" s="1">
        <v>35827</v>
      </c>
      <c r="B1420" s="4">
        <v>39110</v>
      </c>
      <c r="C1420" s="2">
        <v>2778</v>
      </c>
      <c r="D1420" s="1">
        <v>48863</v>
      </c>
      <c r="E1420" s="1">
        <v>1</v>
      </c>
      <c r="F1420" s="1">
        <v>0</v>
      </c>
      <c r="K1420" s="4"/>
    </row>
    <row r="1421" spans="1:11">
      <c r="A1421" s="1">
        <v>35827</v>
      </c>
      <c r="B1421" s="4">
        <v>39110</v>
      </c>
      <c r="C1421" s="2">
        <v>2778</v>
      </c>
      <c r="D1421" s="1">
        <v>63992</v>
      </c>
      <c r="E1421" s="1">
        <v>1</v>
      </c>
      <c r="F1421" s="1">
        <v>400</v>
      </c>
      <c r="K1421" s="4"/>
    </row>
    <row r="1422" spans="1:11">
      <c r="A1422" s="1">
        <v>35827</v>
      </c>
      <c r="B1422" s="4">
        <v>39110</v>
      </c>
      <c r="C1422" s="2">
        <v>2778</v>
      </c>
      <c r="D1422" s="1">
        <v>63042</v>
      </c>
      <c r="E1422" s="1">
        <v>1</v>
      </c>
      <c r="F1422" s="1">
        <v>0</v>
      </c>
      <c r="K1422" s="4"/>
    </row>
    <row r="1423" spans="1:11">
      <c r="A1423" s="1">
        <v>35868</v>
      </c>
      <c r="B1423" s="4">
        <v>39110</v>
      </c>
      <c r="C1423" s="2">
        <v>338</v>
      </c>
      <c r="D1423" s="1">
        <v>78005</v>
      </c>
      <c r="E1423" s="1">
        <v>1</v>
      </c>
      <c r="F1423" s="1">
        <v>988</v>
      </c>
      <c r="K1423" s="4"/>
    </row>
    <row r="1424" spans="1:11">
      <c r="A1424" s="1">
        <v>35880</v>
      </c>
      <c r="B1424" s="4">
        <v>39110</v>
      </c>
      <c r="C1424" s="2">
        <v>3567</v>
      </c>
      <c r="D1424" s="1">
        <v>71203</v>
      </c>
      <c r="E1424" s="1">
        <v>1</v>
      </c>
      <c r="F1424" s="1">
        <v>399</v>
      </c>
      <c r="K1424" s="4"/>
    </row>
    <row r="1425" spans="1:11">
      <c r="A1425" s="1">
        <v>35955</v>
      </c>
      <c r="B1425" s="4">
        <v>39110</v>
      </c>
      <c r="C1425" s="2">
        <v>5348</v>
      </c>
      <c r="D1425" s="1">
        <v>77681</v>
      </c>
      <c r="E1425" s="1">
        <v>1</v>
      </c>
      <c r="F1425" s="1">
        <v>249</v>
      </c>
      <c r="K1425" s="4"/>
    </row>
    <row r="1426" spans="1:11">
      <c r="A1426" s="1">
        <v>35960</v>
      </c>
      <c r="B1426" s="4">
        <v>39110</v>
      </c>
      <c r="C1426" s="2">
        <v>5468</v>
      </c>
      <c r="D1426" s="1">
        <v>75408</v>
      </c>
      <c r="E1426" s="1">
        <v>6</v>
      </c>
      <c r="F1426" s="1">
        <v>250</v>
      </c>
      <c r="K1426" s="4"/>
    </row>
    <row r="1427" spans="1:11">
      <c r="A1427" s="1">
        <v>36074</v>
      </c>
      <c r="B1427" s="4">
        <v>39111</v>
      </c>
      <c r="C1427" s="2">
        <v>1276</v>
      </c>
      <c r="D1427" s="1">
        <v>73852</v>
      </c>
      <c r="E1427" s="1">
        <v>1</v>
      </c>
      <c r="F1427" s="1">
        <v>799</v>
      </c>
      <c r="K1427" s="4"/>
    </row>
    <row r="1428" spans="1:11">
      <c r="A1428" s="1">
        <v>36081</v>
      </c>
      <c r="B1428" s="4">
        <v>39111</v>
      </c>
      <c r="C1428" s="2">
        <v>139</v>
      </c>
      <c r="D1428" s="1">
        <v>69771</v>
      </c>
      <c r="E1428" s="1">
        <v>1</v>
      </c>
      <c r="F1428" s="1">
        <v>399</v>
      </c>
      <c r="K1428" s="4"/>
    </row>
    <row r="1429" spans="1:11">
      <c r="A1429" s="1">
        <v>36106</v>
      </c>
      <c r="B1429" s="4">
        <v>39111</v>
      </c>
      <c r="C1429" s="2">
        <v>1679</v>
      </c>
      <c r="D1429" s="1">
        <v>48863</v>
      </c>
      <c r="E1429" s="1">
        <v>1</v>
      </c>
      <c r="F1429" s="1">
        <v>0</v>
      </c>
      <c r="K1429" s="4"/>
    </row>
    <row r="1430" spans="1:11">
      <c r="A1430" s="1">
        <v>36106</v>
      </c>
      <c r="B1430" s="4">
        <v>39111</v>
      </c>
      <c r="C1430" s="2">
        <v>1679</v>
      </c>
      <c r="D1430" s="1">
        <v>66568</v>
      </c>
      <c r="E1430" s="1">
        <v>1</v>
      </c>
      <c r="F1430" s="1">
        <v>400</v>
      </c>
      <c r="K1430" s="4"/>
    </row>
    <row r="1431" spans="1:11">
      <c r="A1431" s="1">
        <v>36106</v>
      </c>
      <c r="B1431" s="4">
        <v>39111</v>
      </c>
      <c r="C1431" s="2">
        <v>1679</v>
      </c>
      <c r="D1431" s="1">
        <v>63042</v>
      </c>
      <c r="E1431" s="1">
        <v>1</v>
      </c>
      <c r="F1431" s="1">
        <v>0</v>
      </c>
      <c r="K1431" s="4"/>
    </row>
    <row r="1432" spans="1:11">
      <c r="A1432" s="1">
        <v>36163</v>
      </c>
      <c r="B1432" s="4">
        <v>39111</v>
      </c>
      <c r="C1432" s="2">
        <v>284</v>
      </c>
      <c r="D1432" s="1">
        <v>34645</v>
      </c>
      <c r="E1432" s="1">
        <v>1</v>
      </c>
      <c r="F1432" s="1">
        <v>819</v>
      </c>
      <c r="K1432" s="4"/>
    </row>
    <row r="1433" spans="1:11">
      <c r="A1433" s="1">
        <v>36188</v>
      </c>
      <c r="B1433" s="4">
        <v>39111</v>
      </c>
      <c r="C1433" s="2">
        <v>3212</v>
      </c>
      <c r="D1433" s="1">
        <v>77017</v>
      </c>
      <c r="E1433" s="1">
        <v>1</v>
      </c>
      <c r="F1433" s="1">
        <v>359</v>
      </c>
      <c r="K1433" s="4"/>
    </row>
    <row r="1434" spans="1:11">
      <c r="A1434" s="1">
        <v>36264</v>
      </c>
      <c r="B1434" s="4">
        <v>39111</v>
      </c>
      <c r="C1434" s="2">
        <v>450</v>
      </c>
      <c r="D1434" s="1">
        <v>73336</v>
      </c>
      <c r="E1434" s="1">
        <v>1</v>
      </c>
      <c r="F1434" s="1">
        <v>5500</v>
      </c>
      <c r="K1434" s="4"/>
    </row>
    <row r="1435" spans="1:11">
      <c r="A1435" s="1">
        <v>36322</v>
      </c>
      <c r="B1435" s="4">
        <v>39111</v>
      </c>
      <c r="C1435" s="2">
        <v>5697</v>
      </c>
      <c r="D1435" s="1">
        <v>72466</v>
      </c>
      <c r="E1435" s="1">
        <v>1</v>
      </c>
      <c r="F1435" s="1">
        <v>599</v>
      </c>
      <c r="K1435" s="4"/>
    </row>
    <row r="1436" spans="1:11">
      <c r="A1436" s="1">
        <v>36399</v>
      </c>
      <c r="B1436" s="4">
        <v>39111</v>
      </c>
      <c r="C1436" s="2">
        <v>921</v>
      </c>
      <c r="D1436" s="1">
        <v>2836</v>
      </c>
      <c r="E1436" s="1">
        <v>1</v>
      </c>
      <c r="F1436" s="1">
        <v>46</v>
      </c>
      <c r="K1436" s="4"/>
    </row>
    <row r="1437" spans="1:11">
      <c r="A1437" s="1">
        <v>36454</v>
      </c>
      <c r="B1437" s="4">
        <v>39112</v>
      </c>
      <c r="C1437" s="2">
        <v>2942</v>
      </c>
      <c r="D1437" s="1">
        <v>73749</v>
      </c>
      <c r="E1437" s="1">
        <v>1</v>
      </c>
      <c r="F1437" s="1">
        <v>2890</v>
      </c>
      <c r="K1437" s="4"/>
    </row>
    <row r="1438" spans="1:11">
      <c r="A1438" s="1">
        <v>36511</v>
      </c>
      <c r="B1438" s="4">
        <v>39112</v>
      </c>
      <c r="C1438" s="2">
        <v>6189</v>
      </c>
      <c r="D1438" s="1">
        <v>69265</v>
      </c>
      <c r="E1438" s="1">
        <v>1</v>
      </c>
      <c r="F1438" s="1">
        <v>400</v>
      </c>
      <c r="K1438" s="4"/>
    </row>
    <row r="1439" spans="1:11">
      <c r="A1439" s="1">
        <v>36511</v>
      </c>
      <c r="B1439" s="4">
        <v>39112</v>
      </c>
      <c r="C1439" s="2">
        <v>6189</v>
      </c>
      <c r="D1439" s="1">
        <v>63042</v>
      </c>
      <c r="E1439" s="1">
        <v>1</v>
      </c>
      <c r="F1439" s="1">
        <v>0</v>
      </c>
      <c r="K1439" s="4"/>
    </row>
    <row r="1440" spans="1:11">
      <c r="A1440" s="1">
        <v>36511</v>
      </c>
      <c r="B1440" s="4">
        <v>39112</v>
      </c>
      <c r="C1440" s="2">
        <v>6189</v>
      </c>
      <c r="D1440" s="1">
        <v>77602</v>
      </c>
      <c r="E1440" s="1">
        <v>1</v>
      </c>
      <c r="F1440" s="1">
        <v>199</v>
      </c>
      <c r="K1440" s="4"/>
    </row>
    <row r="1441" spans="1:11">
      <c r="A1441" s="1">
        <v>36569</v>
      </c>
      <c r="B1441" s="4">
        <v>39113</v>
      </c>
      <c r="C1441" s="2">
        <v>332</v>
      </c>
      <c r="D1441" s="1">
        <v>73984</v>
      </c>
      <c r="E1441" s="1">
        <v>3</v>
      </c>
      <c r="F1441" s="1">
        <v>390</v>
      </c>
      <c r="K1441" s="4"/>
    </row>
    <row r="1442" spans="1:11">
      <c r="A1442" s="1">
        <v>36569</v>
      </c>
      <c r="B1442" s="4">
        <v>39113</v>
      </c>
      <c r="C1442" s="2">
        <v>332</v>
      </c>
      <c r="D1442" s="1">
        <v>67515</v>
      </c>
      <c r="E1442" s="1">
        <v>3</v>
      </c>
      <c r="F1442" s="1">
        <v>390</v>
      </c>
      <c r="K1442" s="4"/>
    </row>
    <row r="1443" spans="1:11">
      <c r="A1443" s="1">
        <v>36603</v>
      </c>
      <c r="B1443" s="4">
        <v>39113</v>
      </c>
      <c r="C1443" s="2">
        <v>5577</v>
      </c>
      <c r="D1443" s="1">
        <v>74755</v>
      </c>
      <c r="E1443" s="1">
        <v>1</v>
      </c>
      <c r="F1443" s="1">
        <v>1399</v>
      </c>
      <c r="K1443" s="4"/>
    </row>
    <row r="1444" spans="1:11">
      <c r="A1444" s="1">
        <v>36711</v>
      </c>
      <c r="B1444" s="4">
        <v>39114</v>
      </c>
      <c r="C1444" s="2">
        <v>637</v>
      </c>
      <c r="D1444" s="1">
        <v>40233</v>
      </c>
      <c r="E1444" s="1">
        <v>1</v>
      </c>
      <c r="F1444" s="1">
        <v>634</v>
      </c>
      <c r="K1444" s="4"/>
    </row>
    <row r="1445" spans="1:11">
      <c r="A1445" s="1">
        <v>36712</v>
      </c>
      <c r="B1445" s="4">
        <v>39114</v>
      </c>
      <c r="C1445" s="2">
        <v>655</v>
      </c>
      <c r="D1445" s="1">
        <v>73332</v>
      </c>
      <c r="E1445" s="1">
        <v>1</v>
      </c>
      <c r="F1445" s="1">
        <v>1488</v>
      </c>
      <c r="K1445" s="4"/>
    </row>
    <row r="1446" spans="1:11">
      <c r="A1446" s="1">
        <v>36809</v>
      </c>
      <c r="B1446" s="4">
        <v>39115</v>
      </c>
      <c r="C1446" s="2">
        <v>5577</v>
      </c>
      <c r="D1446" s="1">
        <v>74755</v>
      </c>
      <c r="E1446" s="1">
        <v>1</v>
      </c>
      <c r="F1446" s="1">
        <v>1399</v>
      </c>
      <c r="K1446" s="4"/>
    </row>
    <row r="1447" spans="1:11">
      <c r="A1447" s="1">
        <v>36868</v>
      </c>
      <c r="B1447" s="4">
        <v>39116</v>
      </c>
      <c r="C1447" s="2">
        <v>198</v>
      </c>
      <c r="D1447" s="1">
        <v>69527</v>
      </c>
      <c r="E1447" s="1">
        <v>1</v>
      </c>
      <c r="F1447" s="1">
        <v>249</v>
      </c>
      <c r="K1447" s="4"/>
    </row>
    <row r="1448" spans="1:11">
      <c r="A1448" s="1">
        <v>36910</v>
      </c>
      <c r="B1448" s="4">
        <v>39116</v>
      </c>
      <c r="C1448" s="2">
        <v>3610</v>
      </c>
      <c r="D1448" s="1">
        <v>49325</v>
      </c>
      <c r="E1448" s="1">
        <v>1</v>
      </c>
      <c r="F1448" s="1">
        <v>219</v>
      </c>
      <c r="K1448" s="4"/>
    </row>
    <row r="1449" spans="1:11">
      <c r="A1449" s="1">
        <v>36976</v>
      </c>
      <c r="B1449" s="4">
        <v>39117</v>
      </c>
      <c r="C1449" s="2">
        <v>1446</v>
      </c>
      <c r="D1449" s="1">
        <v>77078</v>
      </c>
      <c r="E1449" s="1">
        <v>1</v>
      </c>
      <c r="F1449" s="1">
        <v>249</v>
      </c>
      <c r="K1449" s="4"/>
    </row>
    <row r="1450" spans="1:11">
      <c r="A1450" s="1">
        <v>37011</v>
      </c>
      <c r="B1450" s="4">
        <v>39117</v>
      </c>
      <c r="C1450" s="2">
        <v>2501</v>
      </c>
      <c r="D1450" s="1">
        <v>73529</v>
      </c>
      <c r="E1450" s="1">
        <v>1</v>
      </c>
      <c r="F1450" s="1">
        <v>3990</v>
      </c>
      <c r="K1450" s="4"/>
    </row>
    <row r="1451" spans="1:11">
      <c r="A1451" s="1">
        <v>37015</v>
      </c>
      <c r="B1451" s="4">
        <v>39117</v>
      </c>
      <c r="C1451" s="2">
        <v>2787</v>
      </c>
      <c r="D1451" s="1">
        <v>73852</v>
      </c>
      <c r="E1451" s="1">
        <v>1</v>
      </c>
      <c r="F1451" s="1">
        <v>799</v>
      </c>
      <c r="K1451" s="4"/>
    </row>
    <row r="1452" spans="1:11">
      <c r="A1452" s="1">
        <v>37018</v>
      </c>
      <c r="B1452" s="4">
        <v>39117</v>
      </c>
      <c r="C1452" s="2">
        <v>2995</v>
      </c>
      <c r="D1452" s="1">
        <v>66187</v>
      </c>
      <c r="E1452" s="1">
        <v>1</v>
      </c>
      <c r="F1452" s="1">
        <v>164</v>
      </c>
      <c r="K1452" s="4"/>
    </row>
    <row r="1453" spans="1:11">
      <c r="A1453" s="1">
        <v>37039</v>
      </c>
      <c r="B1453" s="4">
        <v>39117</v>
      </c>
      <c r="C1453" s="2">
        <v>3785</v>
      </c>
      <c r="D1453" s="1">
        <v>51897</v>
      </c>
      <c r="E1453" s="1">
        <v>1</v>
      </c>
      <c r="F1453" s="1">
        <v>149</v>
      </c>
      <c r="K1453" s="4"/>
    </row>
    <row r="1454" spans="1:11">
      <c r="A1454" s="1">
        <v>37042</v>
      </c>
      <c r="B1454" s="4">
        <v>39117</v>
      </c>
      <c r="C1454" s="2">
        <v>3855</v>
      </c>
      <c r="D1454" s="1">
        <v>16779</v>
      </c>
      <c r="E1454" s="1">
        <v>1</v>
      </c>
      <c r="F1454" s="1">
        <v>85</v>
      </c>
      <c r="K1454" s="4"/>
    </row>
    <row r="1455" spans="1:11">
      <c r="A1455" s="1">
        <v>37205</v>
      </c>
      <c r="B1455" s="4">
        <v>39118</v>
      </c>
      <c r="C1455" s="2">
        <v>5959</v>
      </c>
      <c r="D1455" s="1">
        <v>17357</v>
      </c>
      <c r="E1455" s="1">
        <v>1</v>
      </c>
      <c r="F1455" s="1">
        <v>1015</v>
      </c>
      <c r="K1455" s="4"/>
    </row>
    <row r="1456" spans="1:11">
      <c r="A1456" s="1">
        <v>37270</v>
      </c>
      <c r="B1456" s="4">
        <v>39119</v>
      </c>
      <c r="C1456" s="2">
        <v>2956</v>
      </c>
      <c r="D1456" s="1">
        <v>60405</v>
      </c>
      <c r="E1456" s="1">
        <v>1</v>
      </c>
      <c r="F1456" s="1">
        <v>640</v>
      </c>
      <c r="K1456" s="4"/>
    </row>
    <row r="1457" spans="1:11">
      <c r="A1457" s="1">
        <v>37297</v>
      </c>
      <c r="B1457" s="4">
        <v>39119</v>
      </c>
      <c r="C1457" s="2">
        <v>450</v>
      </c>
      <c r="D1457" s="1">
        <v>76172</v>
      </c>
      <c r="E1457" s="1">
        <v>1</v>
      </c>
      <c r="F1457" s="1">
        <v>1499</v>
      </c>
      <c r="K1457" s="4"/>
    </row>
    <row r="1458" spans="1:11">
      <c r="A1458" s="1">
        <v>37406</v>
      </c>
      <c r="B1458" s="4">
        <v>39120</v>
      </c>
      <c r="C1458" s="2">
        <v>3794</v>
      </c>
      <c r="D1458" s="1">
        <v>77569</v>
      </c>
      <c r="E1458" s="1">
        <v>1</v>
      </c>
      <c r="F1458" s="1">
        <v>429</v>
      </c>
      <c r="K1458" s="4"/>
    </row>
    <row r="1459" spans="1:11">
      <c r="A1459" s="1">
        <v>37416</v>
      </c>
      <c r="B1459" s="4">
        <v>39120</v>
      </c>
      <c r="C1459" s="2">
        <v>449</v>
      </c>
      <c r="D1459" s="1">
        <v>76736</v>
      </c>
      <c r="E1459" s="1">
        <v>1</v>
      </c>
      <c r="F1459" s="1">
        <v>1299</v>
      </c>
      <c r="K1459" s="4"/>
    </row>
    <row r="1460" spans="1:11">
      <c r="A1460" s="1">
        <v>37416</v>
      </c>
      <c r="B1460" s="4">
        <v>39120</v>
      </c>
      <c r="C1460" s="2">
        <v>449</v>
      </c>
      <c r="D1460" s="1">
        <v>16778</v>
      </c>
      <c r="E1460" s="1">
        <v>1</v>
      </c>
      <c r="F1460" s="1">
        <v>60</v>
      </c>
      <c r="K1460" s="4"/>
    </row>
    <row r="1461" spans="1:11">
      <c r="A1461" s="1">
        <v>37416</v>
      </c>
      <c r="B1461" s="4">
        <v>39120</v>
      </c>
      <c r="C1461" s="2">
        <v>449</v>
      </c>
      <c r="D1461" s="1">
        <v>16778</v>
      </c>
      <c r="E1461" s="1">
        <v>1</v>
      </c>
      <c r="F1461" s="1">
        <v>60</v>
      </c>
      <c r="K1461" s="4"/>
    </row>
    <row r="1462" spans="1:11">
      <c r="A1462" s="1">
        <v>37477</v>
      </c>
      <c r="B1462" s="4">
        <v>39121</v>
      </c>
      <c r="C1462" s="2">
        <v>2036</v>
      </c>
      <c r="D1462" s="1">
        <v>64267</v>
      </c>
      <c r="E1462" s="1">
        <v>4</v>
      </c>
      <c r="F1462" s="1">
        <v>2200</v>
      </c>
      <c r="K1462" s="4"/>
    </row>
    <row r="1463" spans="1:11">
      <c r="A1463" s="1">
        <v>37543</v>
      </c>
      <c r="B1463" s="4">
        <v>39121</v>
      </c>
      <c r="C1463" s="2">
        <v>637</v>
      </c>
      <c r="D1463" s="1">
        <v>77250</v>
      </c>
      <c r="E1463" s="1">
        <v>1</v>
      </c>
      <c r="F1463" s="1">
        <v>100</v>
      </c>
      <c r="K1463" s="4"/>
    </row>
    <row r="1464" spans="1:11">
      <c r="A1464" s="1">
        <v>37672</v>
      </c>
      <c r="B1464" s="4">
        <v>39123</v>
      </c>
      <c r="C1464" s="2">
        <v>1335</v>
      </c>
      <c r="D1464" s="1">
        <v>75332</v>
      </c>
      <c r="E1464" s="1">
        <v>1</v>
      </c>
      <c r="F1464" s="1">
        <v>199</v>
      </c>
      <c r="K1464" s="4"/>
    </row>
    <row r="1465" spans="1:11">
      <c r="A1465" s="1">
        <v>37727</v>
      </c>
      <c r="B1465" s="4">
        <v>39123</v>
      </c>
      <c r="C1465" s="2">
        <v>2995</v>
      </c>
      <c r="D1465" s="1">
        <v>78352</v>
      </c>
      <c r="E1465" s="1">
        <v>3</v>
      </c>
      <c r="F1465" s="1">
        <v>0</v>
      </c>
      <c r="K1465" s="4"/>
    </row>
    <row r="1466" spans="1:11">
      <c r="A1466" s="1">
        <v>37764</v>
      </c>
      <c r="B1466" s="4">
        <v>39123</v>
      </c>
      <c r="C1466" s="2">
        <v>449</v>
      </c>
      <c r="D1466" s="1">
        <v>75187</v>
      </c>
      <c r="E1466" s="1">
        <v>1</v>
      </c>
      <c r="F1466" s="1">
        <v>699</v>
      </c>
      <c r="K1466" s="4"/>
    </row>
    <row r="1467" spans="1:11">
      <c r="A1467" s="1">
        <v>37921</v>
      </c>
      <c r="B1467" s="4">
        <v>39124</v>
      </c>
      <c r="C1467" s="2">
        <v>3438</v>
      </c>
      <c r="D1467" s="1">
        <v>71548</v>
      </c>
      <c r="E1467" s="1">
        <v>1</v>
      </c>
      <c r="F1467" s="1">
        <v>1970</v>
      </c>
      <c r="K1467" s="4"/>
    </row>
    <row r="1468" spans="1:11">
      <c r="A1468" s="1">
        <v>37991</v>
      </c>
      <c r="B1468" s="4">
        <v>39124</v>
      </c>
      <c r="C1468" s="2">
        <v>62</v>
      </c>
      <c r="D1468" s="1">
        <v>78364</v>
      </c>
      <c r="E1468" s="1">
        <v>1</v>
      </c>
      <c r="F1468" s="1">
        <v>1299</v>
      </c>
      <c r="K1468" s="4"/>
    </row>
    <row r="1469" spans="1:11">
      <c r="A1469" s="1">
        <v>37991</v>
      </c>
      <c r="B1469" s="4">
        <v>39124</v>
      </c>
      <c r="C1469" s="2">
        <v>62</v>
      </c>
      <c r="D1469" s="1">
        <v>69727</v>
      </c>
      <c r="E1469" s="1">
        <v>2</v>
      </c>
      <c r="F1469" s="1">
        <v>644</v>
      </c>
      <c r="K1469" s="4"/>
    </row>
    <row r="1470" spans="1:11">
      <c r="A1470" s="1">
        <v>37991</v>
      </c>
      <c r="B1470" s="4">
        <v>39124</v>
      </c>
      <c r="C1470" s="2">
        <v>62</v>
      </c>
      <c r="D1470" s="1">
        <v>72466</v>
      </c>
      <c r="E1470" s="1">
        <v>1</v>
      </c>
      <c r="F1470" s="1">
        <v>599</v>
      </c>
      <c r="K1470" s="4"/>
    </row>
    <row r="1471" spans="1:11">
      <c r="A1471" s="1">
        <v>38003</v>
      </c>
      <c r="B1471" s="4">
        <v>39124</v>
      </c>
      <c r="C1471" s="2">
        <v>87</v>
      </c>
      <c r="D1471" s="1">
        <v>77774</v>
      </c>
      <c r="E1471" s="1">
        <v>1</v>
      </c>
      <c r="F1471" s="1">
        <v>999</v>
      </c>
      <c r="K1471" s="4"/>
    </row>
    <row r="1472" spans="1:11">
      <c r="A1472" s="1">
        <v>38061</v>
      </c>
      <c r="B1472" s="4">
        <v>39125</v>
      </c>
      <c r="C1472" s="2">
        <v>284</v>
      </c>
      <c r="D1472" s="1">
        <v>74905</v>
      </c>
      <c r="E1472" s="1">
        <v>1</v>
      </c>
      <c r="F1472" s="1">
        <v>1299</v>
      </c>
      <c r="K1472" s="4"/>
    </row>
    <row r="1473" spans="1:11">
      <c r="A1473" s="1">
        <v>38091</v>
      </c>
      <c r="B1473" s="4">
        <v>39125</v>
      </c>
      <c r="C1473" s="2">
        <v>4011</v>
      </c>
      <c r="D1473" s="1">
        <v>56268</v>
      </c>
      <c r="E1473" s="1">
        <v>1</v>
      </c>
      <c r="F1473" s="1">
        <v>229</v>
      </c>
      <c r="K1473" s="4"/>
    </row>
    <row r="1474" spans="1:11">
      <c r="A1474" s="1">
        <v>38117</v>
      </c>
      <c r="B1474" s="4">
        <v>39125</v>
      </c>
      <c r="C1474" s="2">
        <v>5348</v>
      </c>
      <c r="D1474" s="1">
        <v>64710</v>
      </c>
      <c r="E1474" s="1">
        <v>1</v>
      </c>
      <c r="F1474" s="1">
        <v>299</v>
      </c>
      <c r="K1474" s="4"/>
    </row>
    <row r="1475" spans="1:11">
      <c r="A1475" s="1">
        <v>38127</v>
      </c>
      <c r="B1475" s="4">
        <v>39125</v>
      </c>
      <c r="C1475" s="2">
        <v>6014</v>
      </c>
      <c r="D1475" s="1">
        <v>77253</v>
      </c>
      <c r="E1475" s="1">
        <v>1</v>
      </c>
      <c r="F1475" s="1">
        <v>169</v>
      </c>
      <c r="K1475" s="4"/>
    </row>
    <row r="1476" spans="1:11">
      <c r="A1476" s="1">
        <v>38148</v>
      </c>
      <c r="B1476" s="4">
        <v>39125</v>
      </c>
      <c r="C1476" s="2">
        <v>915</v>
      </c>
      <c r="D1476" s="1">
        <v>75406</v>
      </c>
      <c r="E1476" s="1">
        <v>2</v>
      </c>
      <c r="F1476" s="1">
        <v>198</v>
      </c>
      <c r="K1476" s="4"/>
    </row>
    <row r="1477" spans="1:11">
      <c r="A1477" s="1">
        <v>38148</v>
      </c>
      <c r="B1477" s="4">
        <v>39125</v>
      </c>
      <c r="C1477" s="2">
        <v>915</v>
      </c>
      <c r="D1477" s="1">
        <v>75406</v>
      </c>
      <c r="E1477" s="1">
        <v>2</v>
      </c>
      <c r="F1477" s="1">
        <v>198</v>
      </c>
      <c r="K1477" s="4"/>
    </row>
    <row r="1478" spans="1:11">
      <c r="A1478" s="1">
        <v>38148</v>
      </c>
      <c r="B1478" s="4">
        <v>39125</v>
      </c>
      <c r="C1478" s="2">
        <v>915</v>
      </c>
      <c r="D1478" s="1">
        <v>75407</v>
      </c>
      <c r="E1478" s="1">
        <v>1</v>
      </c>
      <c r="F1478" s="1">
        <v>99</v>
      </c>
      <c r="K1478" s="4"/>
    </row>
    <row r="1479" spans="1:11">
      <c r="A1479" s="1">
        <v>38148</v>
      </c>
      <c r="B1479" s="4">
        <v>39125</v>
      </c>
      <c r="C1479" s="2">
        <v>915</v>
      </c>
      <c r="D1479" s="1">
        <v>70178</v>
      </c>
      <c r="E1479" s="1">
        <v>1</v>
      </c>
      <c r="F1479" s="1">
        <v>59</v>
      </c>
      <c r="K1479" s="4"/>
    </row>
    <row r="1480" spans="1:11">
      <c r="A1480" s="1">
        <v>38148</v>
      </c>
      <c r="B1480" s="4">
        <v>39125</v>
      </c>
      <c r="C1480" s="2">
        <v>915</v>
      </c>
      <c r="D1480" s="1">
        <v>70178</v>
      </c>
      <c r="E1480" s="1">
        <v>1</v>
      </c>
      <c r="F1480" s="1">
        <v>59</v>
      </c>
      <c r="K1480" s="4"/>
    </row>
    <row r="1481" spans="1:11">
      <c r="A1481" s="1">
        <v>38148</v>
      </c>
      <c r="B1481" s="4">
        <v>39125</v>
      </c>
      <c r="C1481" s="2">
        <v>915</v>
      </c>
      <c r="D1481" s="1">
        <v>47816</v>
      </c>
      <c r="E1481" s="1">
        <v>1</v>
      </c>
      <c r="F1481" s="1">
        <v>69</v>
      </c>
      <c r="K1481" s="4"/>
    </row>
    <row r="1482" spans="1:11">
      <c r="A1482" s="1">
        <v>38148</v>
      </c>
      <c r="B1482" s="4">
        <v>39125</v>
      </c>
      <c r="C1482" s="2">
        <v>915</v>
      </c>
      <c r="D1482" s="1">
        <v>77682</v>
      </c>
      <c r="E1482" s="1">
        <v>1</v>
      </c>
      <c r="F1482" s="1">
        <v>419</v>
      </c>
      <c r="K1482" s="4"/>
    </row>
    <row r="1483" spans="1:11">
      <c r="A1483" s="1">
        <v>38169</v>
      </c>
      <c r="B1483" s="4">
        <v>39126</v>
      </c>
      <c r="C1483" s="2">
        <v>1500</v>
      </c>
      <c r="D1483" s="1">
        <v>63927</v>
      </c>
      <c r="E1483" s="1">
        <v>1</v>
      </c>
      <c r="F1483" s="1">
        <v>149</v>
      </c>
      <c r="K1483" s="4"/>
    </row>
    <row r="1484" spans="1:11">
      <c r="A1484" s="1">
        <v>38179</v>
      </c>
      <c r="B1484" s="4">
        <v>39126</v>
      </c>
      <c r="C1484" s="2">
        <v>1679</v>
      </c>
      <c r="D1484" s="1">
        <v>69729</v>
      </c>
      <c r="E1484" s="1">
        <v>1</v>
      </c>
      <c r="F1484" s="1">
        <v>429</v>
      </c>
      <c r="K1484" s="4"/>
    </row>
    <row r="1485" spans="1:11">
      <c r="A1485" s="1">
        <v>38210</v>
      </c>
      <c r="B1485" s="4">
        <v>39126</v>
      </c>
      <c r="C1485" s="2">
        <v>284</v>
      </c>
      <c r="D1485" s="1">
        <v>77999</v>
      </c>
      <c r="E1485" s="1">
        <v>1</v>
      </c>
      <c r="F1485" s="1">
        <v>1699</v>
      </c>
      <c r="K1485" s="4"/>
    </row>
    <row r="1486" spans="1:11">
      <c r="A1486" s="1">
        <v>38256</v>
      </c>
      <c r="B1486" s="4">
        <v>39126</v>
      </c>
      <c r="C1486" s="2">
        <v>5096</v>
      </c>
      <c r="D1486" s="1">
        <v>78169</v>
      </c>
      <c r="E1486" s="1">
        <v>1</v>
      </c>
      <c r="F1486" s="1">
        <v>100</v>
      </c>
      <c r="K1486" s="4"/>
    </row>
    <row r="1487" spans="1:11">
      <c r="A1487" s="1">
        <v>38438</v>
      </c>
      <c r="B1487" s="4">
        <v>39128</v>
      </c>
      <c r="C1487" s="2">
        <v>1041</v>
      </c>
      <c r="D1487" s="1">
        <v>71809</v>
      </c>
      <c r="E1487" s="1">
        <v>1</v>
      </c>
      <c r="F1487" s="1">
        <v>149</v>
      </c>
      <c r="K1487" s="4"/>
    </row>
    <row r="1488" spans="1:11">
      <c r="A1488" s="1">
        <v>38438</v>
      </c>
      <c r="B1488" s="4">
        <v>39128</v>
      </c>
      <c r="C1488" s="2">
        <v>1041</v>
      </c>
      <c r="D1488" s="1">
        <v>73748</v>
      </c>
      <c r="E1488" s="1">
        <v>1</v>
      </c>
      <c r="F1488" s="1">
        <v>3690</v>
      </c>
      <c r="K1488" s="4"/>
    </row>
    <row r="1489" spans="1:11">
      <c r="A1489" s="1">
        <v>38483</v>
      </c>
      <c r="B1489" s="4">
        <v>39128</v>
      </c>
      <c r="C1489" s="2">
        <v>284</v>
      </c>
      <c r="D1489" s="1">
        <v>26956</v>
      </c>
      <c r="E1489" s="1">
        <v>1</v>
      </c>
      <c r="F1489" s="1">
        <v>340</v>
      </c>
      <c r="K1489" s="4"/>
    </row>
    <row r="1490" spans="1:11">
      <c r="A1490" s="1">
        <v>38531</v>
      </c>
      <c r="B1490" s="4">
        <v>39128</v>
      </c>
      <c r="C1490" s="2">
        <v>4926</v>
      </c>
      <c r="D1490" s="1">
        <v>78352</v>
      </c>
      <c r="E1490" s="1">
        <v>8</v>
      </c>
      <c r="F1490" s="1">
        <v>0</v>
      </c>
      <c r="K1490" s="4"/>
    </row>
    <row r="1491" spans="1:11">
      <c r="A1491" s="1">
        <v>38590</v>
      </c>
      <c r="B1491" s="4">
        <v>39129</v>
      </c>
      <c r="C1491" s="2">
        <v>1276</v>
      </c>
      <c r="D1491" s="1">
        <v>66917</v>
      </c>
      <c r="E1491" s="1">
        <v>1</v>
      </c>
      <c r="F1491" s="1">
        <v>299</v>
      </c>
      <c r="K1491" s="4"/>
    </row>
    <row r="1492" spans="1:11">
      <c r="A1492" s="1">
        <v>38707</v>
      </c>
      <c r="B1492" s="4">
        <v>39129</v>
      </c>
      <c r="C1492" s="2">
        <v>539</v>
      </c>
      <c r="D1492" s="1">
        <v>39949</v>
      </c>
      <c r="E1492" s="1">
        <v>1</v>
      </c>
      <c r="F1492" s="1">
        <v>567</v>
      </c>
      <c r="K1492" s="4"/>
    </row>
    <row r="1493" spans="1:11">
      <c r="A1493" s="1">
        <v>38707</v>
      </c>
      <c r="B1493" s="4">
        <v>39129</v>
      </c>
      <c r="C1493" s="2">
        <v>539</v>
      </c>
      <c r="D1493" s="1">
        <v>39948</v>
      </c>
      <c r="E1493" s="1">
        <v>1</v>
      </c>
      <c r="F1493" s="1">
        <v>355</v>
      </c>
      <c r="K1493" s="4"/>
    </row>
    <row r="1494" spans="1:11">
      <c r="A1494" s="1">
        <v>38753</v>
      </c>
      <c r="B1494" s="4">
        <v>39129</v>
      </c>
      <c r="C1494" s="2">
        <v>915</v>
      </c>
      <c r="D1494" s="1">
        <v>35818</v>
      </c>
      <c r="E1494" s="1">
        <v>1</v>
      </c>
      <c r="F1494" s="1">
        <v>69</v>
      </c>
      <c r="K1494" s="4"/>
    </row>
    <row r="1495" spans="1:11">
      <c r="A1495" s="1">
        <v>38753</v>
      </c>
      <c r="B1495" s="4">
        <v>39129</v>
      </c>
      <c r="C1495" s="2">
        <v>915</v>
      </c>
      <c r="D1495" s="1">
        <v>73893</v>
      </c>
      <c r="E1495" s="1">
        <v>1</v>
      </c>
      <c r="F1495" s="1">
        <v>699</v>
      </c>
      <c r="K1495" s="4"/>
    </row>
    <row r="1496" spans="1:11">
      <c r="A1496" s="1">
        <v>38754</v>
      </c>
      <c r="B1496" s="4">
        <v>39129</v>
      </c>
      <c r="C1496" s="2">
        <v>923</v>
      </c>
      <c r="D1496" s="1">
        <v>59731</v>
      </c>
      <c r="E1496" s="1">
        <v>1</v>
      </c>
      <c r="F1496" s="1">
        <v>99</v>
      </c>
      <c r="K1496" s="4"/>
    </row>
    <row r="1497" spans="1:11">
      <c r="A1497" s="1">
        <v>38829</v>
      </c>
      <c r="B1497" s="4">
        <v>39130</v>
      </c>
      <c r="C1497" s="2">
        <v>3855</v>
      </c>
      <c r="D1497" s="1">
        <v>78352</v>
      </c>
      <c r="E1497" s="1">
        <v>12</v>
      </c>
      <c r="F1497" s="1">
        <v>0</v>
      </c>
      <c r="K1497" s="4"/>
    </row>
    <row r="1498" spans="1:11">
      <c r="A1498" s="1">
        <v>38907</v>
      </c>
      <c r="B1498" s="4">
        <v>39131</v>
      </c>
      <c r="C1498" s="2">
        <v>1276</v>
      </c>
      <c r="D1498" s="1">
        <v>73748</v>
      </c>
      <c r="E1498" s="1">
        <v>1</v>
      </c>
      <c r="F1498" s="1">
        <v>3690</v>
      </c>
      <c r="K1498" s="4"/>
    </row>
    <row r="1499" spans="1:11">
      <c r="A1499" s="1">
        <v>38940</v>
      </c>
      <c r="B1499" s="4">
        <v>39131</v>
      </c>
      <c r="C1499" s="2">
        <v>284</v>
      </c>
      <c r="D1499" s="1">
        <v>16779</v>
      </c>
      <c r="E1499" s="1">
        <v>1</v>
      </c>
      <c r="F1499" s="1">
        <v>85</v>
      </c>
      <c r="K1499" s="4"/>
    </row>
    <row r="1500" spans="1:11">
      <c r="A1500" s="1">
        <v>39289</v>
      </c>
      <c r="B1500" s="4">
        <v>39134</v>
      </c>
      <c r="C1500" s="2">
        <v>3212</v>
      </c>
      <c r="D1500" s="1">
        <v>77320</v>
      </c>
      <c r="E1500" s="1">
        <v>1</v>
      </c>
      <c r="F1500" s="1">
        <v>139</v>
      </c>
      <c r="K1500" s="4"/>
    </row>
    <row r="1501" spans="1:11">
      <c r="A1501" s="1">
        <v>39403</v>
      </c>
      <c r="B1501" s="4">
        <v>39135</v>
      </c>
      <c r="C1501" s="2">
        <v>2814</v>
      </c>
      <c r="D1501" s="1">
        <v>2814</v>
      </c>
      <c r="E1501" s="1">
        <v>1</v>
      </c>
      <c r="F1501" s="1">
        <v>95</v>
      </c>
      <c r="K1501" s="4"/>
    </row>
    <row r="1502" spans="1:11">
      <c r="A1502" s="1">
        <v>39415</v>
      </c>
      <c r="B1502" s="4">
        <v>39135</v>
      </c>
      <c r="C1502" s="2">
        <v>332</v>
      </c>
      <c r="D1502" s="1">
        <v>74447</v>
      </c>
      <c r="E1502" s="1">
        <v>1</v>
      </c>
      <c r="F1502" s="1">
        <v>149</v>
      </c>
      <c r="K1502" s="4"/>
    </row>
    <row r="1503" spans="1:11">
      <c r="A1503" s="1">
        <v>39415</v>
      </c>
      <c r="B1503" s="4">
        <v>39135</v>
      </c>
      <c r="C1503" s="2">
        <v>332</v>
      </c>
      <c r="D1503" s="1">
        <v>55263</v>
      </c>
      <c r="E1503" s="1">
        <v>4</v>
      </c>
      <c r="F1503" s="1">
        <v>240</v>
      </c>
      <c r="K1503" s="4"/>
    </row>
    <row r="1504" spans="1:11">
      <c r="A1504" s="1">
        <v>39490</v>
      </c>
      <c r="B1504" s="4">
        <v>39136</v>
      </c>
      <c r="C1504" s="2">
        <v>1121</v>
      </c>
      <c r="D1504" s="1">
        <v>16689</v>
      </c>
      <c r="E1504" s="1">
        <v>1</v>
      </c>
      <c r="F1504" s="1">
        <v>50</v>
      </c>
      <c r="K1504" s="4"/>
    </row>
    <row r="1505" spans="1:11">
      <c r="A1505" s="1">
        <v>39490</v>
      </c>
      <c r="B1505" s="4">
        <v>39136</v>
      </c>
      <c r="C1505" s="2">
        <v>1121</v>
      </c>
      <c r="D1505" s="1">
        <v>72734</v>
      </c>
      <c r="E1505" s="1">
        <v>1</v>
      </c>
      <c r="F1505" s="1">
        <v>199</v>
      </c>
      <c r="K1505" s="4"/>
    </row>
    <row r="1506" spans="1:11">
      <c r="A1506" s="1">
        <v>39546</v>
      </c>
      <c r="B1506" s="4">
        <v>39136</v>
      </c>
      <c r="C1506" s="2">
        <v>284</v>
      </c>
      <c r="D1506" s="1">
        <v>2805</v>
      </c>
      <c r="E1506" s="1">
        <v>1</v>
      </c>
      <c r="F1506" s="1">
        <v>55</v>
      </c>
      <c r="K1506" s="4"/>
    </row>
    <row r="1507" spans="1:11">
      <c r="A1507" s="1">
        <v>39557</v>
      </c>
      <c r="B1507" s="4">
        <v>39136</v>
      </c>
      <c r="C1507" s="2">
        <v>332</v>
      </c>
      <c r="D1507" s="1">
        <v>67365</v>
      </c>
      <c r="E1507" s="1">
        <v>1</v>
      </c>
      <c r="F1507" s="1">
        <v>297</v>
      </c>
      <c r="K1507" s="4"/>
    </row>
    <row r="1508" spans="1:11">
      <c r="A1508" s="1">
        <v>39557</v>
      </c>
      <c r="B1508" s="4">
        <v>39136</v>
      </c>
      <c r="C1508" s="2">
        <v>332</v>
      </c>
      <c r="D1508" s="1">
        <v>67368</v>
      </c>
      <c r="E1508" s="1">
        <v>1</v>
      </c>
      <c r="F1508" s="1">
        <v>297</v>
      </c>
      <c r="K1508" s="4"/>
    </row>
    <row r="1509" spans="1:11">
      <c r="A1509" s="1">
        <v>39576</v>
      </c>
      <c r="B1509" s="4">
        <v>39136</v>
      </c>
      <c r="C1509" s="2">
        <v>4126</v>
      </c>
      <c r="D1509" s="1">
        <v>78468</v>
      </c>
      <c r="E1509" s="1">
        <v>1</v>
      </c>
      <c r="F1509" s="1">
        <v>349</v>
      </c>
      <c r="K1509" s="4"/>
    </row>
    <row r="1510" spans="1:11">
      <c r="A1510" s="1">
        <v>39590</v>
      </c>
      <c r="B1510" s="4">
        <v>39136</v>
      </c>
      <c r="C1510" s="2">
        <v>4687</v>
      </c>
      <c r="D1510" s="1">
        <v>55184</v>
      </c>
      <c r="E1510" s="1">
        <v>1</v>
      </c>
      <c r="F1510" s="1">
        <v>105</v>
      </c>
      <c r="K1510" s="4"/>
    </row>
    <row r="1511" spans="1:11">
      <c r="A1511" s="1">
        <v>39590</v>
      </c>
      <c r="B1511" s="4">
        <v>39136</v>
      </c>
      <c r="C1511" s="2">
        <v>4687</v>
      </c>
      <c r="D1511" s="1">
        <v>61956</v>
      </c>
      <c r="E1511" s="1">
        <v>3</v>
      </c>
      <c r="F1511" s="1">
        <v>597</v>
      </c>
      <c r="K1511" s="4"/>
    </row>
    <row r="1512" spans="1:11">
      <c r="A1512" s="1">
        <v>39600</v>
      </c>
      <c r="B1512" s="4">
        <v>39136</v>
      </c>
      <c r="C1512" s="2">
        <v>539</v>
      </c>
      <c r="D1512" s="1">
        <v>77022</v>
      </c>
      <c r="E1512" s="1">
        <v>1</v>
      </c>
      <c r="F1512" s="1">
        <v>399</v>
      </c>
      <c r="K1512" s="4"/>
    </row>
    <row r="1513" spans="1:11">
      <c r="A1513" s="1">
        <v>39669</v>
      </c>
      <c r="B1513" s="4">
        <v>39137</v>
      </c>
      <c r="C1513" s="2">
        <v>2300</v>
      </c>
      <c r="D1513" s="1">
        <v>73750</v>
      </c>
      <c r="E1513" s="1">
        <v>1</v>
      </c>
      <c r="F1513" s="1">
        <v>2490</v>
      </c>
      <c r="K1513" s="4"/>
    </row>
    <row r="1514" spans="1:11">
      <c r="A1514" s="1">
        <v>39700</v>
      </c>
      <c r="B1514" s="4">
        <v>39137</v>
      </c>
      <c r="C1514" s="2">
        <v>3596</v>
      </c>
      <c r="D1514" s="1">
        <v>73252</v>
      </c>
      <c r="E1514" s="1">
        <v>1</v>
      </c>
      <c r="F1514" s="1">
        <v>199</v>
      </c>
      <c r="K1514" s="4"/>
    </row>
    <row r="1515" spans="1:11">
      <c r="A1515" s="1">
        <v>39755</v>
      </c>
      <c r="B1515" s="4">
        <v>39137</v>
      </c>
      <c r="C1515" s="2">
        <v>62</v>
      </c>
      <c r="D1515" s="1">
        <v>76254</v>
      </c>
      <c r="E1515" s="1">
        <v>1</v>
      </c>
      <c r="F1515" s="1">
        <v>599</v>
      </c>
      <c r="K1515" s="4"/>
    </row>
    <row r="1516" spans="1:11">
      <c r="A1516" s="1">
        <v>39775</v>
      </c>
      <c r="B1516" s="4">
        <v>39137</v>
      </c>
      <c r="C1516" s="2">
        <v>87</v>
      </c>
      <c r="D1516" s="1">
        <v>74106</v>
      </c>
      <c r="E1516" s="1">
        <v>1</v>
      </c>
      <c r="F1516" s="1">
        <v>148</v>
      </c>
      <c r="K1516" s="4"/>
    </row>
    <row r="1517" spans="1:11">
      <c r="A1517" s="1">
        <v>39924</v>
      </c>
      <c r="B1517" s="4">
        <v>39138</v>
      </c>
      <c r="C1517" s="2">
        <v>6078</v>
      </c>
      <c r="D1517" s="1">
        <v>78265</v>
      </c>
      <c r="E1517" s="1">
        <v>1</v>
      </c>
      <c r="F1517" s="1">
        <v>1699</v>
      </c>
      <c r="K1517" s="4"/>
    </row>
    <row r="1518" spans="1:11">
      <c r="A1518" s="1">
        <v>39939</v>
      </c>
      <c r="B1518" s="4">
        <v>39138</v>
      </c>
      <c r="C1518" s="2">
        <v>6378</v>
      </c>
      <c r="D1518" s="1">
        <v>66568</v>
      </c>
      <c r="E1518" s="1">
        <v>1</v>
      </c>
      <c r="F1518" s="1">
        <v>400</v>
      </c>
      <c r="K1518" s="4"/>
    </row>
    <row r="1519" spans="1:11">
      <c r="A1519" s="1">
        <v>39939</v>
      </c>
      <c r="B1519" s="4">
        <v>39138</v>
      </c>
      <c r="C1519" s="2">
        <v>6378</v>
      </c>
      <c r="D1519" s="1">
        <v>63042</v>
      </c>
      <c r="E1519" s="1">
        <v>1</v>
      </c>
      <c r="F1519" s="1">
        <v>0</v>
      </c>
      <c r="K1519" s="4"/>
    </row>
    <row r="1520" spans="1:11">
      <c r="A1520" s="1">
        <v>39939</v>
      </c>
      <c r="B1520" s="4">
        <v>39138</v>
      </c>
      <c r="C1520" s="2">
        <v>6378</v>
      </c>
      <c r="D1520" s="1">
        <v>78593</v>
      </c>
      <c r="E1520" s="1">
        <v>1</v>
      </c>
      <c r="F1520" s="1">
        <v>1000</v>
      </c>
      <c r="K1520" s="4"/>
    </row>
    <row r="1521" spans="1:11">
      <c r="A1521" s="1">
        <v>39965</v>
      </c>
      <c r="B1521" s="4">
        <v>39139</v>
      </c>
      <c r="C1521" s="2">
        <v>1276</v>
      </c>
      <c r="D1521" s="1">
        <v>39948</v>
      </c>
      <c r="E1521" s="1">
        <v>1</v>
      </c>
      <c r="F1521" s="1">
        <v>355</v>
      </c>
      <c r="K1521" s="4"/>
    </row>
    <row r="1522" spans="1:11">
      <c r="A1522" s="1">
        <v>40043</v>
      </c>
      <c r="B1522" s="4">
        <v>39139</v>
      </c>
      <c r="C1522" s="2">
        <v>4687</v>
      </c>
      <c r="D1522" s="1">
        <v>16782</v>
      </c>
      <c r="E1522" s="1">
        <v>1</v>
      </c>
      <c r="F1522" s="1">
        <v>229</v>
      </c>
      <c r="K1522" s="4"/>
    </row>
    <row r="1523" spans="1:11">
      <c r="A1523" s="1">
        <v>40043</v>
      </c>
      <c r="B1523" s="4">
        <v>39139</v>
      </c>
      <c r="C1523" s="2">
        <v>4687</v>
      </c>
      <c r="D1523" s="1">
        <v>16780</v>
      </c>
      <c r="E1523" s="1">
        <v>1</v>
      </c>
      <c r="F1523" s="1">
        <v>89</v>
      </c>
      <c r="K1523" s="4"/>
    </row>
    <row r="1524" spans="1:11">
      <c r="A1524" s="1">
        <v>40048</v>
      </c>
      <c r="B1524" s="4">
        <v>39139</v>
      </c>
      <c r="C1524" s="2">
        <v>4854</v>
      </c>
      <c r="D1524" s="1">
        <v>74855</v>
      </c>
      <c r="E1524" s="1">
        <v>1</v>
      </c>
      <c r="F1524" s="1">
        <v>1056</v>
      </c>
      <c r="K1524" s="4"/>
    </row>
    <row r="1525" spans="1:11">
      <c r="A1525" s="1">
        <v>40093</v>
      </c>
      <c r="B1525" s="4">
        <v>39140</v>
      </c>
      <c r="C1525" s="2">
        <v>1446</v>
      </c>
      <c r="D1525" s="1">
        <v>71536</v>
      </c>
      <c r="E1525" s="1">
        <v>1</v>
      </c>
      <c r="F1525" s="1">
        <v>89</v>
      </c>
      <c r="K1525" s="4"/>
    </row>
    <row r="1526" spans="1:11">
      <c r="A1526" s="1">
        <v>40093</v>
      </c>
      <c r="B1526" s="4">
        <v>39140</v>
      </c>
      <c r="C1526" s="2">
        <v>1446</v>
      </c>
      <c r="D1526" s="1">
        <v>71537</v>
      </c>
      <c r="E1526" s="1">
        <v>1</v>
      </c>
      <c r="F1526" s="1">
        <v>89</v>
      </c>
      <c r="K1526" s="4"/>
    </row>
    <row r="1527" spans="1:11">
      <c r="A1527" s="1">
        <v>40107</v>
      </c>
      <c r="B1527" s="4">
        <v>39140</v>
      </c>
      <c r="C1527" s="2">
        <v>1726</v>
      </c>
      <c r="D1527" s="1">
        <v>73750</v>
      </c>
      <c r="E1527" s="1">
        <v>1</v>
      </c>
      <c r="F1527" s="1">
        <v>2490</v>
      </c>
      <c r="K1527" s="4"/>
    </row>
    <row r="1528" spans="1:11">
      <c r="A1528" s="1">
        <v>40107</v>
      </c>
      <c r="B1528" s="4">
        <v>39140</v>
      </c>
      <c r="C1528" s="2">
        <v>1726</v>
      </c>
      <c r="D1528" s="1">
        <v>73855</v>
      </c>
      <c r="E1528" s="1">
        <v>1</v>
      </c>
      <c r="F1528" s="1">
        <v>999</v>
      </c>
      <c r="K1528" s="4"/>
    </row>
    <row r="1529" spans="1:11">
      <c r="A1529" s="1">
        <v>40120</v>
      </c>
      <c r="B1529" s="4">
        <v>39140</v>
      </c>
      <c r="C1529" s="2">
        <v>2239</v>
      </c>
      <c r="D1529" s="1">
        <v>67364</v>
      </c>
      <c r="E1529" s="1">
        <v>1</v>
      </c>
      <c r="F1529" s="1">
        <v>297</v>
      </c>
      <c r="K1529" s="4"/>
    </row>
    <row r="1530" spans="1:11">
      <c r="A1530" s="1">
        <v>40120</v>
      </c>
      <c r="B1530" s="4">
        <v>39140</v>
      </c>
      <c r="C1530" s="2">
        <v>2239</v>
      </c>
      <c r="D1530" s="1">
        <v>67365</v>
      </c>
      <c r="E1530" s="1">
        <v>1</v>
      </c>
      <c r="F1530" s="1">
        <v>297</v>
      </c>
      <c r="K1530" s="4"/>
    </row>
    <row r="1531" spans="1:11">
      <c r="A1531" s="1">
        <v>40120</v>
      </c>
      <c r="B1531" s="4">
        <v>39140</v>
      </c>
      <c r="C1531" s="2">
        <v>2239</v>
      </c>
      <c r="D1531" s="1">
        <v>67366</v>
      </c>
      <c r="E1531" s="1">
        <v>1</v>
      </c>
      <c r="F1531" s="1">
        <v>297</v>
      </c>
      <c r="K1531" s="4"/>
    </row>
    <row r="1532" spans="1:11">
      <c r="A1532" s="1">
        <v>40167</v>
      </c>
      <c r="B1532" s="4">
        <v>39140</v>
      </c>
      <c r="C1532" s="2">
        <v>4785</v>
      </c>
      <c r="D1532" s="1">
        <v>73499</v>
      </c>
      <c r="E1532" s="1">
        <v>2</v>
      </c>
      <c r="F1532" s="1">
        <v>1100</v>
      </c>
      <c r="K1532" s="4"/>
    </row>
    <row r="1533" spans="1:11">
      <c r="A1533" s="1">
        <v>40213</v>
      </c>
      <c r="B1533" s="4">
        <v>39141</v>
      </c>
      <c r="C1533" s="2">
        <v>1335</v>
      </c>
      <c r="D1533" s="1">
        <v>49749</v>
      </c>
      <c r="E1533" s="1">
        <v>1</v>
      </c>
      <c r="F1533" s="1">
        <v>2</v>
      </c>
      <c r="K1533" s="4"/>
    </row>
    <row r="1534" spans="1:11">
      <c r="A1534" s="1">
        <v>40213</v>
      </c>
      <c r="B1534" s="4">
        <v>39141</v>
      </c>
      <c r="C1534" s="2">
        <v>1335</v>
      </c>
      <c r="D1534" s="1">
        <v>16780</v>
      </c>
      <c r="E1534" s="1">
        <v>1</v>
      </c>
      <c r="F1534" s="1">
        <v>89</v>
      </c>
      <c r="K1534" s="4"/>
    </row>
    <row r="1535" spans="1:11">
      <c r="A1535" s="1">
        <v>40213</v>
      </c>
      <c r="B1535" s="4">
        <v>39141</v>
      </c>
      <c r="C1535" s="2">
        <v>1335</v>
      </c>
      <c r="D1535" s="1">
        <v>16780</v>
      </c>
      <c r="E1535" s="1">
        <v>1</v>
      </c>
      <c r="F1535" s="1">
        <v>89</v>
      </c>
      <c r="K1535" s="4"/>
    </row>
    <row r="1536" spans="1:11">
      <c r="A1536" s="1">
        <v>40232</v>
      </c>
      <c r="B1536" s="4">
        <v>39141</v>
      </c>
      <c r="C1536" s="2">
        <v>1686</v>
      </c>
      <c r="D1536" s="1">
        <v>71632</v>
      </c>
      <c r="E1536" s="1">
        <v>1</v>
      </c>
      <c r="F1536" s="1">
        <v>379</v>
      </c>
      <c r="K1536" s="4"/>
    </row>
    <row r="1537" spans="1:11">
      <c r="A1537" s="1">
        <v>40232</v>
      </c>
      <c r="B1537" s="4">
        <v>39141</v>
      </c>
      <c r="C1537" s="2">
        <v>1686</v>
      </c>
      <c r="D1537" s="1">
        <v>78345</v>
      </c>
      <c r="E1537" s="1">
        <v>1</v>
      </c>
      <c r="F1537" s="1">
        <v>9388</v>
      </c>
      <c r="K1537" s="4"/>
    </row>
    <row r="1538" spans="1:11">
      <c r="A1538" s="1">
        <v>40275</v>
      </c>
      <c r="B1538" s="4">
        <v>39141</v>
      </c>
      <c r="C1538" s="2">
        <v>3438</v>
      </c>
      <c r="D1538" s="1">
        <v>78008</v>
      </c>
      <c r="E1538" s="1">
        <v>1</v>
      </c>
      <c r="F1538" s="1">
        <v>3390</v>
      </c>
      <c r="K1538" s="4"/>
    </row>
    <row r="1539" spans="1:11">
      <c r="A1539" s="1">
        <v>40275</v>
      </c>
      <c r="B1539" s="4">
        <v>39141</v>
      </c>
      <c r="C1539" s="2">
        <v>3438</v>
      </c>
      <c r="D1539" s="1">
        <v>78430</v>
      </c>
      <c r="E1539" s="1">
        <v>1</v>
      </c>
      <c r="F1539" s="1">
        <v>3990</v>
      </c>
      <c r="K1539" s="4"/>
    </row>
    <row r="1540" spans="1:11">
      <c r="A1540" s="1">
        <v>40308</v>
      </c>
      <c r="B1540" s="4">
        <v>39141</v>
      </c>
      <c r="C1540" s="2">
        <v>4922</v>
      </c>
      <c r="D1540" s="1">
        <v>74856</v>
      </c>
      <c r="E1540" s="1">
        <v>1</v>
      </c>
      <c r="F1540" s="1">
        <v>681</v>
      </c>
      <c r="K1540" s="4"/>
    </row>
    <row r="1541" spans="1:11">
      <c r="A1541" s="1">
        <v>40308</v>
      </c>
      <c r="B1541" s="4">
        <v>39141</v>
      </c>
      <c r="C1541" s="2">
        <v>4922</v>
      </c>
      <c r="D1541" s="1">
        <v>40236</v>
      </c>
      <c r="E1541" s="1">
        <v>1</v>
      </c>
      <c r="F1541" s="1">
        <v>581</v>
      </c>
      <c r="K1541" s="4"/>
    </row>
    <row r="1542" spans="1:11">
      <c r="A1542" s="1">
        <v>40405</v>
      </c>
      <c r="B1542" s="4">
        <v>39142</v>
      </c>
      <c r="C1542" s="2">
        <v>3330</v>
      </c>
      <c r="D1542" s="1">
        <v>73975</v>
      </c>
      <c r="E1542" s="1">
        <v>1</v>
      </c>
      <c r="F1542" s="1">
        <v>299</v>
      </c>
      <c r="K1542" s="4"/>
    </row>
    <row r="1543" spans="1:11">
      <c r="A1543" s="1">
        <v>40537</v>
      </c>
      <c r="B1543" s="4">
        <v>39143</v>
      </c>
      <c r="C1543" s="2">
        <v>4687</v>
      </c>
      <c r="D1543" s="1">
        <v>55184</v>
      </c>
      <c r="E1543" s="1">
        <v>1</v>
      </c>
      <c r="F1543" s="1">
        <v>105</v>
      </c>
      <c r="K1543" s="4"/>
    </row>
    <row r="1544" spans="1:11">
      <c r="A1544" s="1">
        <v>40537</v>
      </c>
      <c r="B1544" s="4">
        <v>39143</v>
      </c>
      <c r="C1544" s="2">
        <v>4687</v>
      </c>
      <c r="D1544" s="1">
        <v>55184</v>
      </c>
      <c r="E1544" s="1">
        <v>1</v>
      </c>
      <c r="F1544" s="1">
        <v>105</v>
      </c>
      <c r="K1544" s="4"/>
    </row>
    <row r="1545" spans="1:11">
      <c r="A1545" s="1">
        <v>40608</v>
      </c>
      <c r="B1545" s="4">
        <v>39144</v>
      </c>
      <c r="C1545" s="2">
        <v>3056</v>
      </c>
      <c r="D1545" s="1">
        <v>73750</v>
      </c>
      <c r="E1545" s="1">
        <v>1</v>
      </c>
      <c r="F1545" s="1">
        <v>1888</v>
      </c>
      <c r="K1545" s="4"/>
    </row>
    <row r="1546" spans="1:11">
      <c r="A1546" s="1">
        <v>40628</v>
      </c>
      <c r="B1546" s="4">
        <v>39144</v>
      </c>
      <c r="C1546" s="2">
        <v>450</v>
      </c>
      <c r="D1546" s="1">
        <v>78494</v>
      </c>
      <c r="E1546" s="1">
        <v>1</v>
      </c>
      <c r="F1546" s="1">
        <v>69500</v>
      </c>
      <c r="K1546" s="4"/>
    </row>
    <row r="1547" spans="1:11">
      <c r="A1547" s="1">
        <v>40804</v>
      </c>
      <c r="B1547" s="4">
        <v>39145</v>
      </c>
      <c r="C1547" s="2">
        <v>977</v>
      </c>
      <c r="D1547" s="1">
        <v>67148</v>
      </c>
      <c r="E1547" s="1">
        <v>1</v>
      </c>
      <c r="F1547" s="1">
        <v>650</v>
      </c>
      <c r="K1547" s="4"/>
    </row>
    <row r="1548" spans="1:11">
      <c r="A1548" s="1">
        <v>40804</v>
      </c>
      <c r="B1548" s="4">
        <v>39145</v>
      </c>
      <c r="C1548" s="2">
        <v>977</v>
      </c>
      <c r="D1548" s="1">
        <v>67149</v>
      </c>
      <c r="E1548" s="1">
        <v>1</v>
      </c>
      <c r="F1548" s="1">
        <v>500</v>
      </c>
      <c r="K1548" s="4"/>
    </row>
    <row r="1549" spans="1:11">
      <c r="A1549" s="1">
        <v>40891</v>
      </c>
      <c r="B1549" s="4">
        <v>39147</v>
      </c>
      <c r="C1549" s="2">
        <v>1041</v>
      </c>
      <c r="D1549" s="1">
        <v>68767</v>
      </c>
      <c r="E1549" s="1">
        <v>1</v>
      </c>
      <c r="F1549" s="1">
        <v>499</v>
      </c>
      <c r="K1549" s="4"/>
    </row>
    <row r="1550" spans="1:11">
      <c r="A1550" s="1">
        <v>40945</v>
      </c>
      <c r="B1550" s="4">
        <v>39147</v>
      </c>
      <c r="C1550" s="2">
        <v>3827</v>
      </c>
      <c r="D1550" s="1">
        <v>39949</v>
      </c>
      <c r="E1550" s="1">
        <v>1</v>
      </c>
      <c r="F1550" s="1">
        <v>567</v>
      </c>
      <c r="K1550" s="4"/>
    </row>
    <row r="1551" spans="1:11">
      <c r="A1551" s="1">
        <v>40965</v>
      </c>
      <c r="B1551" s="4">
        <v>39147</v>
      </c>
      <c r="C1551" s="2">
        <v>4967</v>
      </c>
      <c r="D1551" s="1">
        <v>78423</v>
      </c>
      <c r="E1551" s="1">
        <v>1</v>
      </c>
      <c r="F1551" s="1">
        <v>399</v>
      </c>
      <c r="K1551" s="4"/>
    </row>
    <row r="1552" spans="1:11">
      <c r="A1552" s="1">
        <v>40983</v>
      </c>
      <c r="B1552" s="4">
        <v>39147</v>
      </c>
      <c r="C1552" s="2">
        <v>6189</v>
      </c>
      <c r="D1552" s="1">
        <v>16781</v>
      </c>
      <c r="E1552" s="1">
        <v>1</v>
      </c>
      <c r="F1552" s="1">
        <v>139</v>
      </c>
      <c r="K1552" s="4"/>
    </row>
    <row r="1553" spans="1:11">
      <c r="A1553" s="1">
        <v>41031</v>
      </c>
      <c r="B1553" s="4">
        <v>39148</v>
      </c>
      <c r="C1553" s="2">
        <v>2393</v>
      </c>
      <c r="D1553" s="1">
        <v>68814</v>
      </c>
      <c r="E1553" s="1">
        <v>1</v>
      </c>
      <c r="F1553" s="1">
        <v>450</v>
      </c>
      <c r="K1553" s="4"/>
    </row>
    <row r="1554" spans="1:11">
      <c r="A1554" s="1">
        <v>41061</v>
      </c>
      <c r="B1554" s="4">
        <v>39148</v>
      </c>
      <c r="C1554" s="2">
        <v>450</v>
      </c>
      <c r="D1554" s="1">
        <v>65012</v>
      </c>
      <c r="E1554" s="1">
        <v>1</v>
      </c>
      <c r="F1554" s="1">
        <v>129</v>
      </c>
      <c r="K1554" s="4"/>
    </row>
    <row r="1555" spans="1:11">
      <c r="A1555" s="1">
        <v>41061</v>
      </c>
      <c r="B1555" s="4">
        <v>39148</v>
      </c>
      <c r="C1555" s="2">
        <v>450</v>
      </c>
      <c r="D1555" s="1">
        <v>65012</v>
      </c>
      <c r="E1555" s="1">
        <v>1</v>
      </c>
      <c r="F1555" s="1">
        <v>129</v>
      </c>
      <c r="K1555" s="4"/>
    </row>
    <row r="1556" spans="1:11">
      <c r="A1556" s="1">
        <v>41107</v>
      </c>
      <c r="B1556" s="4">
        <v>39149</v>
      </c>
      <c r="C1556" s="2">
        <v>1944</v>
      </c>
      <c r="D1556" s="1">
        <v>69728</v>
      </c>
      <c r="E1556" s="1">
        <v>1</v>
      </c>
      <c r="F1556" s="1">
        <v>329</v>
      </c>
      <c r="K1556" s="4"/>
    </row>
    <row r="1557" spans="1:11">
      <c r="A1557" s="1">
        <v>41143</v>
      </c>
      <c r="B1557" s="4">
        <v>39149</v>
      </c>
      <c r="C1557" s="2">
        <v>4011</v>
      </c>
      <c r="D1557" s="1">
        <v>73749</v>
      </c>
      <c r="E1557" s="1">
        <v>1</v>
      </c>
      <c r="F1557" s="1">
        <v>2890</v>
      </c>
      <c r="K1557" s="4"/>
    </row>
    <row r="1558" spans="1:11">
      <c r="A1558" s="1">
        <v>41143</v>
      </c>
      <c r="B1558" s="4">
        <v>39149</v>
      </c>
      <c r="C1558" s="2">
        <v>4011</v>
      </c>
      <c r="D1558" s="1">
        <v>58930</v>
      </c>
      <c r="E1558" s="1">
        <v>1</v>
      </c>
      <c r="F1558" s="1">
        <v>590</v>
      </c>
      <c r="K1558" s="4"/>
    </row>
    <row r="1559" spans="1:11">
      <c r="A1559" s="1">
        <v>41170</v>
      </c>
      <c r="B1559" s="4">
        <v>39149</v>
      </c>
      <c r="C1559" s="2">
        <v>5943</v>
      </c>
      <c r="D1559" s="1">
        <v>72463</v>
      </c>
      <c r="E1559" s="1">
        <v>1</v>
      </c>
      <c r="F1559" s="1">
        <v>599</v>
      </c>
      <c r="K1559" s="4"/>
    </row>
    <row r="1560" spans="1:11">
      <c r="A1560" s="1">
        <v>41170</v>
      </c>
      <c r="B1560" s="4">
        <v>39149</v>
      </c>
      <c r="C1560" s="2">
        <v>5943</v>
      </c>
      <c r="D1560" s="1">
        <v>72461</v>
      </c>
      <c r="E1560" s="1">
        <v>2</v>
      </c>
      <c r="F1560" s="1">
        <v>1198</v>
      </c>
      <c r="K1560" s="4"/>
    </row>
    <row r="1561" spans="1:11">
      <c r="A1561" s="1">
        <v>41170</v>
      </c>
      <c r="B1561" s="4">
        <v>39149</v>
      </c>
      <c r="C1561" s="2">
        <v>5943</v>
      </c>
      <c r="D1561" s="1">
        <v>77221</v>
      </c>
      <c r="E1561" s="1">
        <v>1</v>
      </c>
      <c r="F1561" s="1">
        <v>329</v>
      </c>
      <c r="K1561" s="4"/>
    </row>
    <row r="1562" spans="1:11">
      <c r="A1562" s="1">
        <v>41177</v>
      </c>
      <c r="B1562" s="4">
        <v>39149</v>
      </c>
      <c r="C1562" s="2">
        <v>637</v>
      </c>
      <c r="D1562" s="1">
        <v>74721</v>
      </c>
      <c r="E1562" s="1">
        <v>3</v>
      </c>
      <c r="F1562" s="1">
        <v>87</v>
      </c>
      <c r="K1562" s="4"/>
    </row>
    <row r="1563" spans="1:11">
      <c r="A1563" s="1">
        <v>41177</v>
      </c>
      <c r="B1563" s="4">
        <v>39149</v>
      </c>
      <c r="C1563" s="2">
        <v>637</v>
      </c>
      <c r="D1563" s="1">
        <v>73429</v>
      </c>
      <c r="E1563" s="1">
        <v>1</v>
      </c>
      <c r="F1563" s="1">
        <v>429</v>
      </c>
      <c r="K1563" s="4"/>
    </row>
    <row r="1564" spans="1:11">
      <c r="A1564" s="1">
        <v>41227</v>
      </c>
      <c r="B1564" s="4">
        <v>39150</v>
      </c>
      <c r="C1564" s="2">
        <v>284</v>
      </c>
      <c r="D1564" s="1">
        <v>77999</v>
      </c>
      <c r="E1564" s="1">
        <v>1</v>
      </c>
      <c r="F1564" s="1">
        <v>1499</v>
      </c>
      <c r="K1564" s="4"/>
    </row>
    <row r="1565" spans="1:11">
      <c r="A1565" s="1">
        <v>41335</v>
      </c>
      <c r="B1565" s="4">
        <v>39151</v>
      </c>
      <c r="C1565" s="2">
        <v>2800</v>
      </c>
      <c r="D1565" s="1">
        <v>72189</v>
      </c>
      <c r="E1565" s="1">
        <v>1</v>
      </c>
      <c r="F1565" s="1">
        <v>150</v>
      </c>
      <c r="K1565" s="4"/>
    </row>
    <row r="1566" spans="1:11">
      <c r="A1566" s="1">
        <v>41407</v>
      </c>
      <c r="B1566" s="4">
        <v>39152</v>
      </c>
      <c r="C1566" s="2">
        <v>1286</v>
      </c>
      <c r="D1566" s="1">
        <v>54817</v>
      </c>
      <c r="E1566" s="1">
        <v>1</v>
      </c>
      <c r="F1566" s="1">
        <v>99</v>
      </c>
      <c r="K1566" s="4"/>
    </row>
    <row r="1567" spans="1:11">
      <c r="A1567" s="1">
        <v>41457</v>
      </c>
      <c r="B1567" s="4">
        <v>39152</v>
      </c>
      <c r="C1567" s="2">
        <v>3292</v>
      </c>
      <c r="D1567" s="1">
        <v>68768</v>
      </c>
      <c r="E1567" s="1">
        <v>1</v>
      </c>
      <c r="F1567" s="1">
        <v>269</v>
      </c>
      <c r="K1567" s="4"/>
    </row>
    <row r="1568" spans="1:11">
      <c r="A1568" s="1">
        <v>41460</v>
      </c>
      <c r="B1568" s="4">
        <v>39152</v>
      </c>
      <c r="C1568" s="2">
        <v>332</v>
      </c>
      <c r="D1568" s="1">
        <v>75352</v>
      </c>
      <c r="E1568" s="1">
        <v>1</v>
      </c>
      <c r="F1568" s="1">
        <v>29898</v>
      </c>
      <c r="K1568" s="4"/>
    </row>
    <row r="1569" spans="1:11">
      <c r="A1569" s="1">
        <v>41460</v>
      </c>
      <c r="B1569" s="4">
        <v>39152</v>
      </c>
      <c r="C1569" s="2">
        <v>332</v>
      </c>
      <c r="D1569" s="1">
        <v>72462</v>
      </c>
      <c r="E1569" s="1">
        <v>1</v>
      </c>
      <c r="F1569" s="1">
        <v>100</v>
      </c>
      <c r="K1569" s="4"/>
    </row>
    <row r="1570" spans="1:11">
      <c r="A1570" s="1">
        <v>41613</v>
      </c>
      <c r="B1570" s="4">
        <v>39153</v>
      </c>
      <c r="C1570" s="2">
        <v>4575</v>
      </c>
      <c r="D1570" s="1">
        <v>2808</v>
      </c>
      <c r="E1570" s="1">
        <v>1</v>
      </c>
      <c r="F1570" s="1">
        <v>139</v>
      </c>
      <c r="K1570" s="4"/>
    </row>
    <row r="1571" spans="1:11">
      <c r="A1571" s="1">
        <v>41677</v>
      </c>
      <c r="B1571" s="4">
        <v>39154</v>
      </c>
      <c r="C1571" s="2">
        <v>1982</v>
      </c>
      <c r="D1571" s="1">
        <v>26466</v>
      </c>
      <c r="E1571" s="1">
        <v>1</v>
      </c>
      <c r="F1571" s="1">
        <v>800</v>
      </c>
      <c r="K1571" s="4"/>
    </row>
    <row r="1572" spans="1:11">
      <c r="A1572" s="1">
        <v>41700</v>
      </c>
      <c r="B1572" s="4">
        <v>39154</v>
      </c>
      <c r="C1572" s="2">
        <v>3059</v>
      </c>
      <c r="D1572" s="1">
        <v>55186</v>
      </c>
      <c r="E1572" s="1">
        <v>1</v>
      </c>
      <c r="F1572" s="1">
        <v>140</v>
      </c>
      <c r="K1572" s="4"/>
    </row>
    <row r="1573" spans="1:11">
      <c r="A1573" s="1">
        <v>41708</v>
      </c>
      <c r="B1573" s="4">
        <v>39154</v>
      </c>
      <c r="C1573" s="2">
        <v>3429</v>
      </c>
      <c r="D1573" s="1">
        <v>75400</v>
      </c>
      <c r="E1573" s="1">
        <v>1</v>
      </c>
      <c r="F1573" s="1">
        <v>11401</v>
      </c>
      <c r="K1573" s="4"/>
    </row>
    <row r="1574" spans="1:11">
      <c r="A1574" s="1">
        <v>41708</v>
      </c>
      <c r="B1574" s="4">
        <v>39154</v>
      </c>
      <c r="C1574" s="2">
        <v>3429</v>
      </c>
      <c r="D1574" s="1">
        <v>77804</v>
      </c>
      <c r="E1574" s="1">
        <v>1</v>
      </c>
      <c r="F1574" s="1">
        <v>499</v>
      </c>
      <c r="K1574" s="4"/>
    </row>
    <row r="1575" spans="1:11">
      <c r="A1575" s="1">
        <v>41770</v>
      </c>
      <c r="B1575" s="4">
        <v>39155</v>
      </c>
      <c r="C1575" s="2">
        <v>1246</v>
      </c>
      <c r="D1575" s="1">
        <v>51398</v>
      </c>
      <c r="E1575" s="1">
        <v>1</v>
      </c>
      <c r="F1575" s="1">
        <v>715</v>
      </c>
      <c r="K1575" s="4"/>
    </row>
    <row r="1576" spans="1:11">
      <c r="A1576" s="1">
        <v>41838</v>
      </c>
      <c r="B1576" s="4">
        <v>39155</v>
      </c>
      <c r="C1576" s="2">
        <v>4749</v>
      </c>
      <c r="D1576" s="1">
        <v>66388</v>
      </c>
      <c r="E1576" s="1">
        <v>1</v>
      </c>
      <c r="F1576" s="1">
        <v>2690</v>
      </c>
      <c r="K1576" s="4"/>
    </row>
    <row r="1577" spans="1:11">
      <c r="A1577" s="1">
        <v>41938</v>
      </c>
      <c r="B1577" s="4">
        <v>39156</v>
      </c>
      <c r="C1577" s="2">
        <v>6449</v>
      </c>
      <c r="D1577" s="1">
        <v>63992</v>
      </c>
      <c r="E1577" s="1">
        <v>1</v>
      </c>
      <c r="F1577" s="1">
        <v>400</v>
      </c>
      <c r="K1577" s="4"/>
    </row>
    <row r="1578" spans="1:11">
      <c r="A1578" s="1">
        <v>41938</v>
      </c>
      <c r="B1578" s="4">
        <v>39156</v>
      </c>
      <c r="C1578" s="2">
        <v>6449</v>
      </c>
      <c r="D1578" s="1">
        <v>63042</v>
      </c>
      <c r="E1578" s="1">
        <v>1</v>
      </c>
      <c r="F1578" s="1">
        <v>0</v>
      </c>
      <c r="K1578" s="4"/>
    </row>
    <row r="1579" spans="1:11">
      <c r="A1579" s="1">
        <v>42142</v>
      </c>
      <c r="B1579" s="4">
        <v>39158</v>
      </c>
      <c r="C1579" s="2">
        <v>284</v>
      </c>
      <c r="D1579" s="1">
        <v>72465</v>
      </c>
      <c r="E1579" s="1">
        <v>1</v>
      </c>
      <c r="F1579" s="1">
        <v>699</v>
      </c>
      <c r="K1579" s="4"/>
    </row>
    <row r="1580" spans="1:11">
      <c r="A1580" s="1">
        <v>42152</v>
      </c>
      <c r="B1580" s="4">
        <v>39158</v>
      </c>
      <c r="C1580" s="2">
        <v>332</v>
      </c>
      <c r="D1580" s="1">
        <v>70528</v>
      </c>
      <c r="E1580" s="1">
        <v>1</v>
      </c>
      <c r="F1580" s="1">
        <v>19999</v>
      </c>
      <c r="K1580" s="4"/>
    </row>
    <row r="1581" spans="1:11">
      <c r="A1581" s="1">
        <v>42152</v>
      </c>
      <c r="B1581" s="4">
        <v>39158</v>
      </c>
      <c r="C1581" s="2">
        <v>332</v>
      </c>
      <c r="D1581" s="1">
        <v>74512</v>
      </c>
      <c r="E1581" s="1">
        <v>1</v>
      </c>
      <c r="F1581" s="1">
        <v>14900</v>
      </c>
      <c r="K1581" s="4"/>
    </row>
    <row r="1582" spans="1:11">
      <c r="A1582" s="1">
        <v>42155</v>
      </c>
      <c r="B1582" s="4">
        <v>39158</v>
      </c>
      <c r="C1582" s="2">
        <v>3429</v>
      </c>
      <c r="D1582" s="1">
        <v>55217</v>
      </c>
      <c r="E1582" s="1">
        <v>1</v>
      </c>
      <c r="F1582" s="1">
        <v>90</v>
      </c>
      <c r="K1582" s="4"/>
    </row>
    <row r="1583" spans="1:11">
      <c r="A1583" s="1">
        <v>42155</v>
      </c>
      <c r="B1583" s="4">
        <v>39158</v>
      </c>
      <c r="C1583" s="2">
        <v>3429</v>
      </c>
      <c r="D1583" s="1">
        <v>55219</v>
      </c>
      <c r="E1583" s="1">
        <v>1</v>
      </c>
      <c r="F1583" s="1">
        <v>130</v>
      </c>
      <c r="K1583" s="4"/>
    </row>
    <row r="1584" spans="1:11">
      <c r="A1584" s="1">
        <v>42364</v>
      </c>
      <c r="B1584" s="4">
        <v>39160</v>
      </c>
      <c r="C1584" s="2">
        <v>1686</v>
      </c>
      <c r="D1584" s="1">
        <v>70763</v>
      </c>
      <c r="E1584" s="1">
        <v>1</v>
      </c>
      <c r="F1584" s="1">
        <v>139</v>
      </c>
      <c r="K1584" s="4"/>
    </row>
    <row r="1585" spans="1:11">
      <c r="A1585" s="1">
        <v>42455</v>
      </c>
      <c r="B1585" s="4">
        <v>39161</v>
      </c>
      <c r="C1585" s="2">
        <v>1944</v>
      </c>
      <c r="D1585" s="1">
        <v>26466</v>
      </c>
      <c r="E1585" s="1">
        <v>1</v>
      </c>
      <c r="F1585" s="1">
        <v>500</v>
      </c>
      <c r="K1585" s="4"/>
    </row>
    <row r="1586" spans="1:11">
      <c r="A1586" s="1">
        <v>42584</v>
      </c>
      <c r="B1586" s="4">
        <v>39162</v>
      </c>
      <c r="C1586" s="2">
        <v>332</v>
      </c>
      <c r="D1586" s="1">
        <v>54816</v>
      </c>
      <c r="E1586" s="1">
        <v>1</v>
      </c>
      <c r="F1586" s="1">
        <v>99</v>
      </c>
      <c r="K1586" s="4"/>
    </row>
    <row r="1587" spans="1:11">
      <c r="A1587" s="1">
        <v>42645</v>
      </c>
      <c r="B1587" s="4">
        <v>39162</v>
      </c>
      <c r="C1587" s="2">
        <v>977</v>
      </c>
      <c r="D1587" s="1">
        <v>26466</v>
      </c>
      <c r="E1587" s="1">
        <v>1</v>
      </c>
      <c r="F1587" s="1">
        <v>500</v>
      </c>
      <c r="K1587" s="4"/>
    </row>
    <row r="1588" spans="1:11">
      <c r="A1588" s="1">
        <v>42651</v>
      </c>
      <c r="B1588" s="4">
        <v>39163</v>
      </c>
      <c r="C1588" s="2">
        <v>1335</v>
      </c>
      <c r="D1588" s="1">
        <v>66694</v>
      </c>
      <c r="E1588" s="1">
        <v>1</v>
      </c>
      <c r="F1588" s="1">
        <v>250</v>
      </c>
      <c r="K1588" s="4"/>
    </row>
    <row r="1589" spans="1:11">
      <c r="A1589" s="1">
        <v>42730</v>
      </c>
      <c r="B1589" s="4">
        <v>39163</v>
      </c>
      <c r="C1589" s="2">
        <v>637</v>
      </c>
      <c r="D1589" s="1">
        <v>73750</v>
      </c>
      <c r="E1589" s="1">
        <v>1</v>
      </c>
      <c r="F1589" s="1">
        <v>2490</v>
      </c>
      <c r="K1589" s="4"/>
    </row>
    <row r="1590" spans="1:11">
      <c r="A1590" s="1">
        <v>42808</v>
      </c>
      <c r="B1590" s="4">
        <v>39164</v>
      </c>
      <c r="C1590" s="2">
        <v>4785</v>
      </c>
      <c r="D1590" s="1">
        <v>76041</v>
      </c>
      <c r="E1590" s="1">
        <v>1</v>
      </c>
      <c r="F1590" s="1">
        <v>699</v>
      </c>
      <c r="K1590" s="4"/>
    </row>
    <row r="1591" spans="1:11">
      <c r="A1591" s="1">
        <v>42808</v>
      </c>
      <c r="B1591" s="4">
        <v>39164</v>
      </c>
      <c r="C1591" s="2">
        <v>4785</v>
      </c>
      <c r="D1591" s="1">
        <v>73749</v>
      </c>
      <c r="E1591" s="1">
        <v>1</v>
      </c>
      <c r="F1591" s="1">
        <v>2890</v>
      </c>
      <c r="K1591" s="4"/>
    </row>
    <row r="1592" spans="1:11">
      <c r="A1592" s="1">
        <v>42852</v>
      </c>
      <c r="B1592" s="4">
        <v>39165</v>
      </c>
      <c r="C1592" s="2">
        <v>1500</v>
      </c>
      <c r="D1592" s="1">
        <v>77412</v>
      </c>
      <c r="E1592" s="1">
        <v>1</v>
      </c>
      <c r="F1592" s="1">
        <v>549</v>
      </c>
      <c r="K1592" s="4"/>
    </row>
    <row r="1593" spans="1:11">
      <c r="A1593" s="1">
        <v>42879</v>
      </c>
      <c r="B1593" s="4">
        <v>39165</v>
      </c>
      <c r="C1593" s="2">
        <v>2393</v>
      </c>
      <c r="D1593" s="1">
        <v>78236</v>
      </c>
      <c r="E1593" s="1">
        <v>1</v>
      </c>
      <c r="F1593" s="1">
        <v>299</v>
      </c>
      <c r="K1593" s="4"/>
    </row>
    <row r="1594" spans="1:11">
      <c r="A1594" s="1">
        <v>42879</v>
      </c>
      <c r="B1594" s="4">
        <v>39165</v>
      </c>
      <c r="C1594" s="2">
        <v>2393</v>
      </c>
      <c r="D1594" s="1">
        <v>75665</v>
      </c>
      <c r="E1594" s="1">
        <v>1</v>
      </c>
      <c r="F1594" s="1">
        <v>219</v>
      </c>
      <c r="K1594" s="4"/>
    </row>
    <row r="1595" spans="1:11">
      <c r="A1595" s="1">
        <v>42879</v>
      </c>
      <c r="B1595" s="4">
        <v>39165</v>
      </c>
      <c r="C1595" s="2">
        <v>2393</v>
      </c>
      <c r="D1595" s="1">
        <v>77414</v>
      </c>
      <c r="E1595" s="1">
        <v>1</v>
      </c>
      <c r="F1595" s="1">
        <v>1046</v>
      </c>
      <c r="K1595" s="4"/>
    </row>
    <row r="1596" spans="1:11">
      <c r="A1596" s="1">
        <v>42881</v>
      </c>
      <c r="B1596" s="4">
        <v>39165</v>
      </c>
      <c r="C1596" s="2">
        <v>2549</v>
      </c>
      <c r="D1596" s="1">
        <v>73705</v>
      </c>
      <c r="E1596" s="1">
        <v>1</v>
      </c>
      <c r="F1596" s="1">
        <v>5998</v>
      </c>
      <c r="K1596" s="4"/>
    </row>
    <row r="1597" spans="1:11">
      <c r="A1597" s="1">
        <v>42944</v>
      </c>
      <c r="B1597" s="4">
        <v>39165</v>
      </c>
      <c r="C1597" s="2">
        <v>62</v>
      </c>
      <c r="D1597" s="1">
        <v>47816</v>
      </c>
      <c r="E1597" s="1">
        <v>1</v>
      </c>
      <c r="F1597" s="1">
        <v>69</v>
      </c>
      <c r="K1597" s="4"/>
    </row>
    <row r="1598" spans="1:11">
      <c r="A1598" s="1">
        <v>42963</v>
      </c>
      <c r="B1598" s="4">
        <v>39166</v>
      </c>
      <c r="C1598" s="2">
        <v>1121</v>
      </c>
      <c r="D1598" s="1">
        <v>75097</v>
      </c>
      <c r="E1598" s="1">
        <v>1</v>
      </c>
      <c r="F1598" s="1">
        <v>1299</v>
      </c>
      <c r="K1598" s="4"/>
    </row>
    <row r="1599" spans="1:11">
      <c r="A1599" s="1">
        <v>43002</v>
      </c>
      <c r="B1599" s="4">
        <v>39166</v>
      </c>
      <c r="C1599" s="2">
        <v>1944</v>
      </c>
      <c r="D1599" s="1">
        <v>73748</v>
      </c>
      <c r="E1599" s="1">
        <v>1</v>
      </c>
      <c r="F1599" s="1">
        <v>3690</v>
      </c>
      <c r="K1599" s="4"/>
    </row>
    <row r="1600" spans="1:11">
      <c r="A1600" s="1">
        <v>43022</v>
      </c>
      <c r="B1600" s="4">
        <v>39166</v>
      </c>
      <c r="C1600" s="2">
        <v>2787</v>
      </c>
      <c r="D1600" s="1">
        <v>73858</v>
      </c>
      <c r="E1600" s="1">
        <v>1</v>
      </c>
      <c r="F1600" s="1">
        <v>2220</v>
      </c>
      <c r="K1600" s="4"/>
    </row>
    <row r="1601" spans="1:11">
      <c r="A1601" s="1">
        <v>43099</v>
      </c>
      <c r="B1601" s="4">
        <v>39167</v>
      </c>
      <c r="C1601" s="2">
        <v>1006</v>
      </c>
      <c r="D1601" s="1">
        <v>73750</v>
      </c>
      <c r="E1601" s="1">
        <v>1</v>
      </c>
      <c r="F1601" s="1">
        <v>2490</v>
      </c>
      <c r="K1601" s="4"/>
    </row>
    <row r="1602" spans="1:11">
      <c r="A1602" s="1">
        <v>43126</v>
      </c>
      <c r="B1602" s="4">
        <v>39167</v>
      </c>
      <c r="C1602" s="2">
        <v>198</v>
      </c>
      <c r="D1602" s="1">
        <v>16778</v>
      </c>
      <c r="E1602" s="1">
        <v>1</v>
      </c>
      <c r="F1602" s="1">
        <v>59</v>
      </c>
      <c r="K1602" s="4"/>
    </row>
    <row r="1603" spans="1:11">
      <c r="A1603" s="1">
        <v>43152</v>
      </c>
      <c r="B1603" s="4">
        <v>39167</v>
      </c>
      <c r="C1603" s="2">
        <v>3675</v>
      </c>
      <c r="D1603" s="1">
        <v>70130</v>
      </c>
      <c r="E1603" s="1">
        <v>1</v>
      </c>
      <c r="F1603" s="1">
        <v>1550</v>
      </c>
      <c r="K1603" s="4"/>
    </row>
    <row r="1604" spans="1:11">
      <c r="A1604" s="1">
        <v>43416</v>
      </c>
      <c r="B1604" s="4">
        <v>39170</v>
      </c>
      <c r="C1604" s="2">
        <v>2205</v>
      </c>
      <c r="D1604" s="1">
        <v>66388</v>
      </c>
      <c r="E1604" s="1">
        <v>1</v>
      </c>
      <c r="F1604" s="1">
        <v>1888</v>
      </c>
      <c r="K1604" s="4"/>
    </row>
    <row r="1605" spans="1:11">
      <c r="A1605" s="1">
        <v>43595</v>
      </c>
      <c r="B1605" s="4">
        <v>39172</v>
      </c>
      <c r="C1605" s="2">
        <v>1446</v>
      </c>
      <c r="D1605" s="1">
        <v>77907</v>
      </c>
      <c r="E1605" s="1">
        <v>1</v>
      </c>
      <c r="F1605" s="1">
        <v>1799</v>
      </c>
      <c r="K1605" s="4"/>
    </row>
    <row r="1606" spans="1:11">
      <c r="A1606" s="1">
        <v>43595</v>
      </c>
      <c r="B1606" s="4">
        <v>39172</v>
      </c>
      <c r="C1606" s="2">
        <v>1446</v>
      </c>
      <c r="D1606" s="1">
        <v>54816</v>
      </c>
      <c r="E1606" s="1">
        <v>1</v>
      </c>
      <c r="F1606" s="1">
        <v>99</v>
      </c>
      <c r="K1606" s="4"/>
    </row>
    <row r="1607" spans="1:11">
      <c r="A1607" s="1">
        <v>43716</v>
      </c>
      <c r="B1607" s="4">
        <v>39173</v>
      </c>
      <c r="C1607" s="2">
        <v>2194</v>
      </c>
      <c r="D1607" s="1">
        <v>75000</v>
      </c>
      <c r="E1607" s="1">
        <v>1</v>
      </c>
      <c r="F1607" s="1">
        <v>198</v>
      </c>
      <c r="K1607" s="4"/>
    </row>
    <row r="1608" spans="1:11">
      <c r="A1608" s="1">
        <v>43716</v>
      </c>
      <c r="B1608" s="4">
        <v>39173</v>
      </c>
      <c r="C1608" s="2">
        <v>2194</v>
      </c>
      <c r="D1608" s="1">
        <v>72617</v>
      </c>
      <c r="E1608" s="1">
        <v>1</v>
      </c>
      <c r="F1608" s="1">
        <v>69</v>
      </c>
      <c r="K1608" s="4"/>
    </row>
    <row r="1609" spans="1:11">
      <c r="A1609" s="1">
        <v>43716</v>
      </c>
      <c r="B1609" s="4">
        <v>39173</v>
      </c>
      <c r="C1609" s="2">
        <v>2194</v>
      </c>
      <c r="D1609" s="1">
        <v>77315</v>
      </c>
      <c r="E1609" s="1">
        <v>1</v>
      </c>
      <c r="F1609" s="1">
        <v>149</v>
      </c>
      <c r="K1609" s="4"/>
    </row>
    <row r="1610" spans="1:11">
      <c r="A1610" s="1">
        <v>43738</v>
      </c>
      <c r="B1610" s="4">
        <v>39173</v>
      </c>
      <c r="C1610" s="2">
        <v>332</v>
      </c>
      <c r="D1610" s="1">
        <v>67515</v>
      </c>
      <c r="E1610" s="1">
        <v>1</v>
      </c>
      <c r="F1610" s="1">
        <v>130</v>
      </c>
      <c r="K1610" s="4"/>
    </row>
    <row r="1611" spans="1:11">
      <c r="A1611" s="1">
        <v>43738</v>
      </c>
      <c r="B1611" s="4">
        <v>39173</v>
      </c>
      <c r="C1611" s="2">
        <v>332</v>
      </c>
      <c r="D1611" s="1">
        <v>54817</v>
      </c>
      <c r="E1611" s="1">
        <v>1</v>
      </c>
      <c r="F1611" s="1">
        <v>99</v>
      </c>
      <c r="K1611" s="4"/>
    </row>
    <row r="1612" spans="1:11">
      <c r="A1612" s="1">
        <v>43757</v>
      </c>
      <c r="B1612" s="4">
        <v>39173</v>
      </c>
      <c r="C1612" s="2">
        <v>4842</v>
      </c>
      <c r="D1612" s="1">
        <v>74107</v>
      </c>
      <c r="E1612" s="1">
        <v>1</v>
      </c>
      <c r="F1612" s="1">
        <v>368</v>
      </c>
      <c r="K1612" s="4"/>
    </row>
    <row r="1613" spans="1:11">
      <c r="A1613" s="1">
        <v>43757</v>
      </c>
      <c r="B1613" s="4">
        <v>39173</v>
      </c>
      <c r="C1613" s="2">
        <v>4842</v>
      </c>
      <c r="D1613" s="1">
        <v>2809</v>
      </c>
      <c r="E1613" s="1">
        <v>1</v>
      </c>
      <c r="F1613" s="1">
        <v>99</v>
      </c>
      <c r="K1613" s="4"/>
    </row>
    <row r="1614" spans="1:11">
      <c r="A1614" s="1">
        <v>43758</v>
      </c>
      <c r="B1614" s="4">
        <v>39173</v>
      </c>
      <c r="C1614" s="2">
        <v>4854</v>
      </c>
      <c r="D1614" s="1">
        <v>74686</v>
      </c>
      <c r="E1614" s="1">
        <v>1</v>
      </c>
      <c r="F1614" s="1">
        <v>299</v>
      </c>
      <c r="K1614" s="4"/>
    </row>
    <row r="1615" spans="1:11">
      <c r="A1615" s="1">
        <v>43941</v>
      </c>
      <c r="B1615" s="4">
        <v>39175</v>
      </c>
      <c r="C1615" s="2">
        <v>542</v>
      </c>
      <c r="D1615" s="1">
        <v>65674</v>
      </c>
      <c r="E1615" s="1">
        <v>2</v>
      </c>
      <c r="F1615" s="1">
        <v>960</v>
      </c>
      <c r="K1615" s="4"/>
    </row>
    <row r="1616" spans="1:11">
      <c r="A1616" s="1">
        <v>43941</v>
      </c>
      <c r="B1616" s="4">
        <v>39175</v>
      </c>
      <c r="C1616" s="2">
        <v>542</v>
      </c>
      <c r="D1616" s="1">
        <v>67367</v>
      </c>
      <c r="E1616" s="1">
        <v>1</v>
      </c>
      <c r="F1616" s="1">
        <v>505</v>
      </c>
      <c r="K1616" s="4"/>
    </row>
    <row r="1617" spans="1:11">
      <c r="A1617" s="1">
        <v>44019</v>
      </c>
      <c r="B1617" s="4">
        <v>39176</v>
      </c>
      <c r="C1617" s="2">
        <v>3508</v>
      </c>
      <c r="D1617" s="1">
        <v>51291</v>
      </c>
      <c r="E1617" s="1">
        <v>1</v>
      </c>
      <c r="F1617" s="1">
        <v>100</v>
      </c>
      <c r="K1617" s="4"/>
    </row>
    <row r="1618" spans="1:11">
      <c r="A1618" s="1">
        <v>44047</v>
      </c>
      <c r="B1618" s="4">
        <v>39176</v>
      </c>
      <c r="C1618" s="2">
        <v>542</v>
      </c>
      <c r="D1618" s="1">
        <v>78777</v>
      </c>
      <c r="E1618" s="1">
        <v>1</v>
      </c>
      <c r="F1618" s="1">
        <v>69</v>
      </c>
      <c r="K1618" s="4"/>
    </row>
    <row r="1619" spans="1:11">
      <c r="A1619" s="1">
        <v>44166</v>
      </c>
      <c r="B1619" s="4">
        <v>39177</v>
      </c>
      <c r="C1619" s="2">
        <v>646</v>
      </c>
      <c r="D1619" s="1">
        <v>71621</v>
      </c>
      <c r="E1619" s="1">
        <v>1</v>
      </c>
      <c r="F1619" s="1">
        <v>4999</v>
      </c>
      <c r="K1619" s="4"/>
    </row>
    <row r="1620" spans="1:11">
      <c r="A1620" s="1">
        <v>44174</v>
      </c>
      <c r="B1620" s="4">
        <v>39177</v>
      </c>
      <c r="C1620" s="2">
        <v>805</v>
      </c>
      <c r="D1620" s="1">
        <v>72461</v>
      </c>
      <c r="E1620" s="1">
        <v>1</v>
      </c>
      <c r="F1620" s="1">
        <v>699</v>
      </c>
      <c r="K1620" s="4"/>
    </row>
    <row r="1621" spans="1:11">
      <c r="A1621" s="1">
        <v>44238</v>
      </c>
      <c r="B1621" s="4">
        <v>39178</v>
      </c>
      <c r="C1621" s="2">
        <v>3558</v>
      </c>
      <c r="D1621" s="1">
        <v>78364</v>
      </c>
      <c r="E1621" s="1">
        <v>1</v>
      </c>
      <c r="F1621" s="1">
        <v>1299</v>
      </c>
      <c r="K1621" s="4"/>
    </row>
    <row r="1622" spans="1:11">
      <c r="A1622" s="1">
        <v>44238</v>
      </c>
      <c r="B1622" s="4">
        <v>39178</v>
      </c>
      <c r="C1622" s="2">
        <v>3558</v>
      </c>
      <c r="D1622" s="1">
        <v>72217</v>
      </c>
      <c r="E1622" s="1">
        <v>1</v>
      </c>
      <c r="F1622" s="1">
        <v>5999</v>
      </c>
      <c r="K1622" s="4"/>
    </row>
    <row r="1623" spans="1:11">
      <c r="A1623" s="1">
        <v>44256</v>
      </c>
      <c r="B1623" s="4">
        <v>39178</v>
      </c>
      <c r="C1623" s="2">
        <v>4842</v>
      </c>
      <c r="D1623" s="1">
        <v>77621</v>
      </c>
      <c r="E1623" s="1">
        <v>1</v>
      </c>
      <c r="F1623" s="1">
        <v>1299</v>
      </c>
      <c r="K1623" s="4"/>
    </row>
    <row r="1624" spans="1:11">
      <c r="A1624" s="1">
        <v>44280</v>
      </c>
      <c r="B1624" s="4">
        <v>39178</v>
      </c>
      <c r="C1624" s="2">
        <v>6524</v>
      </c>
      <c r="D1624" s="1">
        <v>66568</v>
      </c>
      <c r="E1624" s="1">
        <v>1</v>
      </c>
      <c r="F1624" s="1">
        <v>400</v>
      </c>
      <c r="K1624" s="4"/>
    </row>
    <row r="1625" spans="1:11">
      <c r="A1625" s="1">
        <v>44280</v>
      </c>
      <c r="B1625" s="4">
        <v>39178</v>
      </c>
      <c r="C1625" s="2">
        <v>6524</v>
      </c>
      <c r="D1625" s="1">
        <v>63042</v>
      </c>
      <c r="E1625" s="1">
        <v>1</v>
      </c>
      <c r="F1625" s="1">
        <v>0</v>
      </c>
      <c r="K1625" s="4"/>
    </row>
    <row r="1626" spans="1:11">
      <c r="A1626" s="1">
        <v>44280</v>
      </c>
      <c r="B1626" s="4">
        <v>39178</v>
      </c>
      <c r="C1626" s="2">
        <v>6524</v>
      </c>
      <c r="D1626" s="1">
        <v>73750</v>
      </c>
      <c r="E1626" s="1">
        <v>1</v>
      </c>
      <c r="F1626" s="1">
        <v>2490</v>
      </c>
      <c r="K1626" s="4"/>
    </row>
    <row r="1627" spans="1:11">
      <c r="A1627" s="1">
        <v>44376</v>
      </c>
      <c r="B1627" s="4">
        <v>39179</v>
      </c>
      <c r="C1627" s="2">
        <v>4842</v>
      </c>
      <c r="D1627" s="1">
        <v>65675</v>
      </c>
      <c r="E1627" s="1">
        <v>1</v>
      </c>
      <c r="F1627" s="1">
        <v>553</v>
      </c>
      <c r="K1627" s="4"/>
    </row>
    <row r="1628" spans="1:11">
      <c r="A1628" s="1">
        <v>44376</v>
      </c>
      <c r="B1628" s="4">
        <v>39179</v>
      </c>
      <c r="C1628" s="2">
        <v>4842</v>
      </c>
      <c r="D1628" s="1">
        <v>65674</v>
      </c>
      <c r="E1628" s="1">
        <v>1</v>
      </c>
      <c r="F1628" s="1">
        <v>480</v>
      </c>
      <c r="K1628" s="4"/>
    </row>
    <row r="1629" spans="1:11">
      <c r="A1629" s="1">
        <v>44424</v>
      </c>
      <c r="B1629" s="4">
        <v>39180</v>
      </c>
      <c r="C1629" s="2">
        <v>1479</v>
      </c>
      <c r="D1629" s="1">
        <v>66596</v>
      </c>
      <c r="E1629" s="1">
        <v>1</v>
      </c>
      <c r="F1629" s="1">
        <v>269</v>
      </c>
      <c r="K1629" s="4"/>
    </row>
    <row r="1630" spans="1:11">
      <c r="A1630" s="1">
        <v>44443</v>
      </c>
      <c r="B1630" s="4">
        <v>39180</v>
      </c>
      <c r="C1630" s="2">
        <v>198</v>
      </c>
      <c r="D1630" s="1">
        <v>17475</v>
      </c>
      <c r="E1630" s="1">
        <v>1</v>
      </c>
      <c r="F1630" s="1">
        <v>1056</v>
      </c>
      <c r="K1630" s="4"/>
    </row>
    <row r="1631" spans="1:11">
      <c r="A1631" s="1">
        <v>44443</v>
      </c>
      <c r="B1631" s="4">
        <v>39180</v>
      </c>
      <c r="C1631" s="2">
        <v>198</v>
      </c>
      <c r="D1631" s="1">
        <v>16960</v>
      </c>
      <c r="E1631" s="1">
        <v>1</v>
      </c>
      <c r="F1631" s="1">
        <v>951</v>
      </c>
      <c r="K1631" s="4"/>
    </row>
    <row r="1632" spans="1:11">
      <c r="A1632" s="1">
        <v>44506</v>
      </c>
      <c r="B1632" s="4">
        <v>39180</v>
      </c>
      <c r="C1632" s="2">
        <v>4842</v>
      </c>
      <c r="D1632" s="1">
        <v>77907</v>
      </c>
      <c r="E1632" s="1">
        <v>1</v>
      </c>
      <c r="F1632" s="1">
        <v>1709</v>
      </c>
      <c r="K1632" s="4"/>
    </row>
    <row r="1633" spans="1:11">
      <c r="A1633" s="1">
        <v>44506</v>
      </c>
      <c r="B1633" s="4">
        <v>39180</v>
      </c>
      <c r="C1633" s="2">
        <v>4842</v>
      </c>
      <c r="D1633" s="1">
        <v>16960</v>
      </c>
      <c r="E1633" s="1">
        <v>1</v>
      </c>
      <c r="F1633" s="1">
        <v>951</v>
      </c>
      <c r="K1633" s="4"/>
    </row>
    <row r="1634" spans="1:11">
      <c r="A1634" s="1">
        <v>44669</v>
      </c>
      <c r="B1634" s="4">
        <v>39182</v>
      </c>
      <c r="C1634" s="2">
        <v>2239</v>
      </c>
      <c r="D1634" s="1">
        <v>2839</v>
      </c>
      <c r="E1634" s="1">
        <v>2</v>
      </c>
      <c r="F1634" s="1">
        <v>110</v>
      </c>
      <c r="K1634" s="4"/>
    </row>
    <row r="1635" spans="1:11">
      <c r="A1635" s="1">
        <v>44749</v>
      </c>
      <c r="B1635" s="4">
        <v>39183</v>
      </c>
      <c r="C1635" s="2">
        <v>1672</v>
      </c>
      <c r="D1635" s="1">
        <v>60574</v>
      </c>
      <c r="E1635" s="1">
        <v>1</v>
      </c>
      <c r="F1635" s="1">
        <v>239</v>
      </c>
      <c r="K1635" s="4"/>
    </row>
    <row r="1636" spans="1:11">
      <c r="A1636" s="1">
        <v>44865</v>
      </c>
      <c r="B1636" s="4">
        <v>39184</v>
      </c>
      <c r="C1636" s="2">
        <v>1686</v>
      </c>
      <c r="D1636" s="1">
        <v>72748</v>
      </c>
      <c r="E1636" s="1">
        <v>1</v>
      </c>
      <c r="F1636" s="1">
        <v>550</v>
      </c>
      <c r="K1636" s="4"/>
    </row>
    <row r="1637" spans="1:11">
      <c r="A1637" s="1">
        <v>44887</v>
      </c>
      <c r="B1637" s="4">
        <v>39184</v>
      </c>
      <c r="C1637" s="2">
        <v>2549</v>
      </c>
      <c r="D1637" s="1">
        <v>74998</v>
      </c>
      <c r="E1637" s="1">
        <v>1</v>
      </c>
      <c r="F1637" s="1">
        <v>168</v>
      </c>
      <c r="K1637" s="4"/>
    </row>
    <row r="1638" spans="1:11">
      <c r="A1638" s="1">
        <v>44922</v>
      </c>
      <c r="B1638" s="4">
        <v>39184</v>
      </c>
      <c r="C1638" s="2">
        <v>450</v>
      </c>
      <c r="D1638" s="1">
        <v>64331</v>
      </c>
      <c r="E1638" s="1">
        <v>3</v>
      </c>
      <c r="F1638" s="1">
        <v>660</v>
      </c>
      <c r="K1638" s="4"/>
    </row>
    <row r="1639" spans="1:11">
      <c r="A1639" s="1">
        <v>44949</v>
      </c>
      <c r="B1639" s="4">
        <v>39184</v>
      </c>
      <c r="C1639" s="2">
        <v>6561</v>
      </c>
      <c r="D1639" s="1">
        <v>63992</v>
      </c>
      <c r="E1639" s="1">
        <v>1</v>
      </c>
      <c r="F1639" s="1">
        <v>400</v>
      </c>
      <c r="K1639" s="4"/>
    </row>
    <row r="1640" spans="1:11">
      <c r="A1640" s="1">
        <v>44949</v>
      </c>
      <c r="B1640" s="4">
        <v>39184</v>
      </c>
      <c r="C1640" s="2">
        <v>6561</v>
      </c>
      <c r="D1640" s="1">
        <v>63042</v>
      </c>
      <c r="E1640" s="1">
        <v>1</v>
      </c>
      <c r="F1640" s="1">
        <v>0</v>
      </c>
      <c r="K1640" s="4"/>
    </row>
    <row r="1641" spans="1:11">
      <c r="A1641" s="1">
        <v>44949</v>
      </c>
      <c r="B1641" s="4">
        <v>39184</v>
      </c>
      <c r="C1641" s="2">
        <v>6561</v>
      </c>
      <c r="D1641" s="1">
        <v>73750</v>
      </c>
      <c r="E1641" s="1">
        <v>1</v>
      </c>
      <c r="F1641" s="1">
        <v>2100</v>
      </c>
      <c r="K1641" s="4"/>
    </row>
    <row r="1642" spans="1:11">
      <c r="A1642" s="1">
        <v>44998</v>
      </c>
      <c r="B1642" s="4">
        <v>39185</v>
      </c>
      <c r="C1642" s="2">
        <v>2995</v>
      </c>
      <c r="D1642" s="1">
        <v>76075</v>
      </c>
      <c r="E1642" s="1">
        <v>1</v>
      </c>
      <c r="F1642" s="1">
        <v>1990</v>
      </c>
      <c r="K1642" s="4"/>
    </row>
    <row r="1643" spans="1:11">
      <c r="A1643" s="1">
        <v>45019</v>
      </c>
      <c r="B1643" s="4">
        <v>39185</v>
      </c>
      <c r="C1643" s="2">
        <v>4785</v>
      </c>
      <c r="D1643" s="1">
        <v>78005</v>
      </c>
      <c r="E1643" s="1">
        <v>1</v>
      </c>
      <c r="F1643" s="1">
        <v>1188</v>
      </c>
      <c r="K1643" s="4"/>
    </row>
    <row r="1644" spans="1:11">
      <c r="A1644" s="1">
        <v>45068</v>
      </c>
      <c r="B1644" s="4">
        <v>39186</v>
      </c>
      <c r="C1644" s="2">
        <v>1446</v>
      </c>
      <c r="D1644" s="1">
        <v>77278</v>
      </c>
      <c r="E1644" s="1">
        <v>1</v>
      </c>
      <c r="F1644" s="1">
        <v>249</v>
      </c>
      <c r="K1644" s="4"/>
    </row>
    <row r="1645" spans="1:11">
      <c r="A1645" s="1">
        <v>45068</v>
      </c>
      <c r="B1645" s="4">
        <v>39186</v>
      </c>
      <c r="C1645" s="2">
        <v>1446</v>
      </c>
      <c r="D1645" s="1">
        <v>72752</v>
      </c>
      <c r="E1645" s="1">
        <v>1</v>
      </c>
      <c r="F1645" s="1">
        <v>479</v>
      </c>
      <c r="K1645" s="4"/>
    </row>
    <row r="1646" spans="1:11">
      <c r="A1646" s="1">
        <v>45107</v>
      </c>
      <c r="B1646" s="4">
        <v>39186</v>
      </c>
      <c r="C1646" s="2">
        <v>284</v>
      </c>
      <c r="D1646" s="1">
        <v>75070</v>
      </c>
      <c r="E1646" s="1">
        <v>1</v>
      </c>
      <c r="F1646" s="1">
        <v>1380</v>
      </c>
      <c r="K1646" s="4"/>
    </row>
    <row r="1647" spans="1:11">
      <c r="A1647" s="1">
        <v>45200</v>
      </c>
      <c r="B1647" s="4">
        <v>39186</v>
      </c>
      <c r="C1647" s="2">
        <v>6587</v>
      </c>
      <c r="D1647" s="1">
        <v>63042</v>
      </c>
      <c r="E1647" s="1">
        <v>1</v>
      </c>
      <c r="F1647" s="1">
        <v>0</v>
      </c>
      <c r="K1647" s="4"/>
    </row>
    <row r="1648" spans="1:11">
      <c r="A1648" s="1">
        <v>45215</v>
      </c>
      <c r="B1648" s="4">
        <v>39187</v>
      </c>
      <c r="C1648" s="2">
        <v>1121</v>
      </c>
      <c r="D1648" s="1">
        <v>69957</v>
      </c>
      <c r="E1648" s="1">
        <v>1</v>
      </c>
      <c r="F1648" s="1">
        <v>399</v>
      </c>
      <c r="K1648" s="4"/>
    </row>
    <row r="1649" spans="1:11">
      <c r="A1649" s="1">
        <v>45215</v>
      </c>
      <c r="B1649" s="4">
        <v>39187</v>
      </c>
      <c r="C1649" s="2">
        <v>1121</v>
      </c>
      <c r="D1649" s="1">
        <v>69957</v>
      </c>
      <c r="E1649" s="1">
        <v>1</v>
      </c>
      <c r="F1649" s="1">
        <v>399</v>
      </c>
      <c r="K1649" s="4"/>
    </row>
    <row r="1650" spans="1:11">
      <c r="A1650" s="1">
        <v>45376</v>
      </c>
      <c r="B1650" s="4">
        <v>39188</v>
      </c>
      <c r="C1650" s="2">
        <v>1246</v>
      </c>
      <c r="D1650" s="1">
        <v>55221</v>
      </c>
      <c r="E1650" s="1">
        <v>1</v>
      </c>
      <c r="F1650" s="1">
        <v>210</v>
      </c>
      <c r="K1650" s="4"/>
    </row>
    <row r="1651" spans="1:11">
      <c r="A1651" s="1">
        <v>45376</v>
      </c>
      <c r="B1651" s="4">
        <v>39188</v>
      </c>
      <c r="C1651" s="2">
        <v>1246</v>
      </c>
      <c r="D1651" s="1">
        <v>71296</v>
      </c>
      <c r="E1651" s="1">
        <v>1</v>
      </c>
      <c r="F1651" s="1">
        <v>499</v>
      </c>
      <c r="K1651" s="4"/>
    </row>
    <row r="1652" spans="1:11">
      <c r="A1652" s="1">
        <v>45396</v>
      </c>
      <c r="B1652" s="4">
        <v>39188</v>
      </c>
      <c r="C1652" s="2">
        <v>2224</v>
      </c>
      <c r="D1652" s="1">
        <v>78147</v>
      </c>
      <c r="E1652" s="1">
        <v>1</v>
      </c>
      <c r="F1652" s="1">
        <v>349</v>
      </c>
      <c r="K1652" s="4"/>
    </row>
    <row r="1653" spans="1:11">
      <c r="A1653" s="1">
        <v>45525</v>
      </c>
      <c r="B1653" s="4">
        <v>39189</v>
      </c>
      <c r="C1653" s="2">
        <v>3292</v>
      </c>
      <c r="D1653" s="1">
        <v>65674</v>
      </c>
      <c r="E1653" s="1">
        <v>1</v>
      </c>
      <c r="F1653" s="1">
        <v>480</v>
      </c>
      <c r="K1653" s="4"/>
    </row>
    <row r="1654" spans="1:11">
      <c r="A1654" s="1">
        <v>45627</v>
      </c>
      <c r="B1654" s="4">
        <v>39190</v>
      </c>
      <c r="C1654" s="2">
        <v>539</v>
      </c>
      <c r="D1654" s="1">
        <v>75585</v>
      </c>
      <c r="E1654" s="1">
        <v>1</v>
      </c>
      <c r="F1654" s="1">
        <v>299</v>
      </c>
      <c r="K1654" s="4"/>
    </row>
    <row r="1655" spans="1:11">
      <c r="A1655" s="1">
        <v>45749</v>
      </c>
      <c r="B1655" s="4">
        <v>39192</v>
      </c>
      <c r="C1655" s="2">
        <v>1041</v>
      </c>
      <c r="D1655" s="1">
        <v>68767</v>
      </c>
      <c r="E1655" s="1">
        <v>1</v>
      </c>
      <c r="F1655" s="1">
        <v>499</v>
      </c>
      <c r="K1655" s="4"/>
    </row>
    <row r="1656" spans="1:11">
      <c r="A1656" s="1">
        <v>45797</v>
      </c>
      <c r="B1656" s="4">
        <v>39192</v>
      </c>
      <c r="C1656" s="2">
        <v>1677</v>
      </c>
      <c r="D1656" s="1">
        <v>74904</v>
      </c>
      <c r="E1656" s="1">
        <v>1</v>
      </c>
      <c r="F1656" s="1">
        <v>999</v>
      </c>
      <c r="K1656" s="4"/>
    </row>
    <row r="1657" spans="1:11">
      <c r="A1657" s="1">
        <v>45797</v>
      </c>
      <c r="B1657" s="4">
        <v>39192</v>
      </c>
      <c r="C1657" s="2">
        <v>1677</v>
      </c>
      <c r="D1657" s="1">
        <v>77959</v>
      </c>
      <c r="E1657" s="1">
        <v>1</v>
      </c>
      <c r="F1657" s="1">
        <v>299</v>
      </c>
      <c r="K1657" s="4"/>
    </row>
    <row r="1658" spans="1:11">
      <c r="A1658" s="1">
        <v>45797</v>
      </c>
      <c r="B1658" s="4">
        <v>39192</v>
      </c>
      <c r="C1658" s="2">
        <v>1677</v>
      </c>
      <c r="D1658" s="1">
        <v>73893</v>
      </c>
      <c r="E1658" s="1">
        <v>1</v>
      </c>
      <c r="F1658" s="1">
        <v>499</v>
      </c>
      <c r="K1658" s="4"/>
    </row>
    <row r="1659" spans="1:11">
      <c r="A1659" s="1">
        <v>45846</v>
      </c>
      <c r="B1659" s="4">
        <v>39192</v>
      </c>
      <c r="C1659" s="2">
        <v>2377</v>
      </c>
      <c r="D1659" s="1">
        <v>78578</v>
      </c>
      <c r="E1659" s="1">
        <v>1</v>
      </c>
      <c r="F1659" s="1">
        <v>8870</v>
      </c>
      <c r="K1659" s="4"/>
    </row>
    <row r="1660" spans="1:11">
      <c r="A1660" s="1">
        <v>45846</v>
      </c>
      <c r="B1660" s="4">
        <v>39192</v>
      </c>
      <c r="C1660" s="2">
        <v>2377</v>
      </c>
      <c r="D1660" s="1">
        <v>64512</v>
      </c>
      <c r="E1660" s="1">
        <v>1</v>
      </c>
      <c r="F1660" s="1">
        <v>999</v>
      </c>
      <c r="K1660" s="4"/>
    </row>
    <row r="1661" spans="1:11">
      <c r="A1661" s="1">
        <v>45863</v>
      </c>
      <c r="B1661" s="4">
        <v>39192</v>
      </c>
      <c r="C1661" s="2">
        <v>2747</v>
      </c>
      <c r="D1661" s="1">
        <v>75407</v>
      </c>
      <c r="E1661" s="1">
        <v>1</v>
      </c>
      <c r="F1661" s="1">
        <v>89</v>
      </c>
      <c r="K1661" s="4"/>
    </row>
    <row r="1662" spans="1:11">
      <c r="A1662" s="1">
        <v>45866</v>
      </c>
      <c r="B1662" s="4">
        <v>39192</v>
      </c>
      <c r="C1662" s="2">
        <v>2800</v>
      </c>
      <c r="D1662" s="1">
        <v>78005</v>
      </c>
      <c r="E1662" s="1">
        <v>1</v>
      </c>
      <c r="F1662" s="1">
        <v>788</v>
      </c>
      <c r="K1662" s="4"/>
    </row>
    <row r="1663" spans="1:11">
      <c r="A1663" s="1">
        <v>45866</v>
      </c>
      <c r="B1663" s="4">
        <v>39192</v>
      </c>
      <c r="C1663" s="2">
        <v>2800</v>
      </c>
      <c r="D1663" s="1">
        <v>69913</v>
      </c>
      <c r="E1663" s="1">
        <v>1</v>
      </c>
      <c r="F1663" s="1">
        <v>799</v>
      </c>
      <c r="K1663" s="4"/>
    </row>
    <row r="1664" spans="1:11">
      <c r="A1664" s="1">
        <v>45878</v>
      </c>
      <c r="B1664" s="4">
        <v>39192</v>
      </c>
      <c r="C1664" s="2">
        <v>2995</v>
      </c>
      <c r="D1664" s="1">
        <v>70413</v>
      </c>
      <c r="E1664" s="1">
        <v>1</v>
      </c>
      <c r="F1664" s="1">
        <v>0</v>
      </c>
      <c r="K1664" s="4"/>
    </row>
    <row r="1665" spans="1:11">
      <c r="A1665" s="1">
        <v>45878</v>
      </c>
      <c r="B1665" s="4">
        <v>39192</v>
      </c>
      <c r="C1665" s="2">
        <v>2995</v>
      </c>
      <c r="D1665" s="1">
        <v>70413</v>
      </c>
      <c r="E1665" s="1">
        <v>1</v>
      </c>
      <c r="F1665" s="1">
        <v>0</v>
      </c>
      <c r="K1665" s="4"/>
    </row>
    <row r="1666" spans="1:11">
      <c r="A1666" s="1">
        <v>45878</v>
      </c>
      <c r="B1666" s="4">
        <v>39192</v>
      </c>
      <c r="C1666" s="2">
        <v>2995</v>
      </c>
      <c r="D1666" s="1">
        <v>70413</v>
      </c>
      <c r="E1666" s="1">
        <v>1</v>
      </c>
      <c r="F1666" s="1">
        <v>0</v>
      </c>
      <c r="K1666" s="4"/>
    </row>
    <row r="1667" spans="1:11">
      <c r="A1667" s="1">
        <v>45881</v>
      </c>
      <c r="B1667" s="4">
        <v>39192</v>
      </c>
      <c r="C1667" s="2">
        <v>3056</v>
      </c>
      <c r="D1667" s="1">
        <v>79524</v>
      </c>
      <c r="E1667" s="1">
        <v>1</v>
      </c>
      <c r="F1667" s="1">
        <v>499</v>
      </c>
      <c r="K1667" s="4"/>
    </row>
    <row r="1668" spans="1:11">
      <c r="A1668" s="1">
        <v>45881</v>
      </c>
      <c r="B1668" s="4">
        <v>39192</v>
      </c>
      <c r="C1668" s="2">
        <v>3056</v>
      </c>
      <c r="D1668" s="1">
        <v>78014</v>
      </c>
      <c r="E1668" s="1">
        <v>1</v>
      </c>
      <c r="F1668" s="1">
        <v>849</v>
      </c>
      <c r="K1668" s="4"/>
    </row>
    <row r="1669" spans="1:11">
      <c r="A1669" s="1">
        <v>45902</v>
      </c>
      <c r="B1669" s="4">
        <v>39192</v>
      </c>
      <c r="C1669" s="2">
        <v>338</v>
      </c>
      <c r="D1669" s="1">
        <v>65675</v>
      </c>
      <c r="E1669" s="1">
        <v>1</v>
      </c>
      <c r="F1669" s="1">
        <v>497</v>
      </c>
      <c r="K1669" s="4"/>
    </row>
    <row r="1670" spans="1:11">
      <c r="A1670" s="1">
        <v>45908</v>
      </c>
      <c r="B1670" s="4">
        <v>39192</v>
      </c>
      <c r="C1670" s="2">
        <v>3482</v>
      </c>
      <c r="D1670" s="1">
        <v>78833</v>
      </c>
      <c r="E1670" s="1">
        <v>1</v>
      </c>
      <c r="F1670" s="1">
        <v>399</v>
      </c>
      <c r="K1670" s="4"/>
    </row>
    <row r="1671" spans="1:11">
      <c r="A1671" s="1">
        <v>45916</v>
      </c>
      <c r="B1671" s="4">
        <v>39192</v>
      </c>
      <c r="C1671" s="2">
        <v>3596</v>
      </c>
      <c r="D1671" s="1">
        <v>65630</v>
      </c>
      <c r="E1671" s="1">
        <v>1</v>
      </c>
      <c r="F1671" s="1">
        <v>107</v>
      </c>
      <c r="K1671" s="4"/>
    </row>
    <row r="1672" spans="1:11">
      <c r="A1672" s="1">
        <v>45921</v>
      </c>
      <c r="B1672" s="4">
        <v>39192</v>
      </c>
      <c r="C1672" s="2">
        <v>3675</v>
      </c>
      <c r="D1672" s="1">
        <v>65977</v>
      </c>
      <c r="E1672" s="1">
        <v>1</v>
      </c>
      <c r="F1672" s="1">
        <v>399</v>
      </c>
      <c r="K1672" s="4"/>
    </row>
    <row r="1673" spans="1:11">
      <c r="A1673" s="1">
        <v>45921</v>
      </c>
      <c r="B1673" s="4">
        <v>39192</v>
      </c>
      <c r="C1673" s="2">
        <v>3675</v>
      </c>
      <c r="D1673" s="1">
        <v>78005</v>
      </c>
      <c r="E1673" s="1">
        <v>1</v>
      </c>
      <c r="F1673" s="1">
        <v>788</v>
      </c>
      <c r="K1673" s="4"/>
    </row>
    <row r="1674" spans="1:11">
      <c r="A1674" s="1">
        <v>45921</v>
      </c>
      <c r="B1674" s="4">
        <v>39192</v>
      </c>
      <c r="C1674" s="2">
        <v>3675</v>
      </c>
      <c r="D1674" s="1">
        <v>75438</v>
      </c>
      <c r="E1674" s="1">
        <v>1</v>
      </c>
      <c r="F1674" s="1">
        <v>8499</v>
      </c>
      <c r="K1674" s="4"/>
    </row>
    <row r="1675" spans="1:11">
      <c r="A1675" s="1">
        <v>45921</v>
      </c>
      <c r="B1675" s="4">
        <v>39192</v>
      </c>
      <c r="C1675" s="2">
        <v>3675</v>
      </c>
      <c r="D1675" s="1">
        <v>70413</v>
      </c>
      <c r="E1675" s="1">
        <v>1</v>
      </c>
      <c r="F1675" s="1">
        <v>0</v>
      </c>
      <c r="K1675" s="4"/>
    </row>
    <row r="1676" spans="1:11">
      <c r="A1676" s="1">
        <v>45921</v>
      </c>
      <c r="B1676" s="4">
        <v>39192</v>
      </c>
      <c r="C1676" s="2">
        <v>3675</v>
      </c>
      <c r="D1676" s="1">
        <v>70413</v>
      </c>
      <c r="E1676" s="1">
        <v>1</v>
      </c>
      <c r="F1676" s="1">
        <v>0</v>
      </c>
      <c r="K1676" s="4"/>
    </row>
    <row r="1677" spans="1:11">
      <c r="A1677" s="1">
        <v>45926</v>
      </c>
      <c r="B1677" s="4">
        <v>39192</v>
      </c>
      <c r="C1677" s="2">
        <v>3785</v>
      </c>
      <c r="D1677" s="1">
        <v>79614</v>
      </c>
      <c r="E1677" s="1">
        <v>1</v>
      </c>
      <c r="F1677" s="1">
        <v>1499</v>
      </c>
      <c r="K1677" s="4"/>
    </row>
    <row r="1678" spans="1:11">
      <c r="A1678" s="1">
        <v>45926</v>
      </c>
      <c r="B1678" s="4">
        <v>39192</v>
      </c>
      <c r="C1678" s="2">
        <v>3785</v>
      </c>
      <c r="D1678" s="1">
        <v>75408</v>
      </c>
      <c r="E1678" s="1">
        <v>6</v>
      </c>
      <c r="F1678" s="1">
        <v>250</v>
      </c>
      <c r="K1678" s="4"/>
    </row>
    <row r="1679" spans="1:11">
      <c r="A1679" s="1">
        <v>45964</v>
      </c>
      <c r="B1679" s="4">
        <v>39192</v>
      </c>
      <c r="C1679" s="2">
        <v>450</v>
      </c>
      <c r="D1679" s="1">
        <v>75408</v>
      </c>
      <c r="E1679" s="1">
        <v>6</v>
      </c>
      <c r="F1679" s="1">
        <v>250</v>
      </c>
      <c r="K1679" s="4"/>
    </row>
    <row r="1680" spans="1:11">
      <c r="A1680" s="1">
        <v>45992</v>
      </c>
      <c r="B1680" s="4">
        <v>39192</v>
      </c>
      <c r="C1680" s="2">
        <v>5181</v>
      </c>
      <c r="D1680" s="1">
        <v>78005</v>
      </c>
      <c r="E1680" s="1">
        <v>1</v>
      </c>
      <c r="F1680" s="1">
        <v>788</v>
      </c>
      <c r="K1680" s="4"/>
    </row>
    <row r="1681" spans="1:11">
      <c r="A1681" s="1">
        <v>45994</v>
      </c>
      <c r="B1681" s="4">
        <v>39192</v>
      </c>
      <c r="C1681" s="2">
        <v>5239</v>
      </c>
      <c r="D1681" s="1">
        <v>73749</v>
      </c>
      <c r="E1681" s="1">
        <v>1</v>
      </c>
      <c r="F1681" s="1">
        <v>2601</v>
      </c>
      <c r="K1681" s="4"/>
    </row>
    <row r="1682" spans="1:11">
      <c r="A1682" s="1">
        <v>46010</v>
      </c>
      <c r="B1682" s="4">
        <v>39192</v>
      </c>
      <c r="C1682" s="2">
        <v>542</v>
      </c>
      <c r="D1682" s="1">
        <v>79861</v>
      </c>
      <c r="E1682" s="1">
        <v>1</v>
      </c>
      <c r="F1682" s="1">
        <v>6980</v>
      </c>
      <c r="K1682" s="4"/>
    </row>
    <row r="1683" spans="1:11">
      <c r="A1683" s="1">
        <v>46073</v>
      </c>
      <c r="B1683" s="4">
        <v>39192</v>
      </c>
      <c r="C1683" s="2">
        <v>6619</v>
      </c>
      <c r="D1683" s="1">
        <v>48863</v>
      </c>
      <c r="E1683" s="1">
        <v>1</v>
      </c>
      <c r="F1683" s="1">
        <v>0</v>
      </c>
      <c r="K1683" s="4"/>
    </row>
    <row r="1684" spans="1:11">
      <c r="A1684" s="1">
        <v>46073</v>
      </c>
      <c r="B1684" s="4">
        <v>39192</v>
      </c>
      <c r="C1684" s="2">
        <v>6619</v>
      </c>
      <c r="D1684" s="1">
        <v>58160</v>
      </c>
      <c r="E1684" s="1">
        <v>1</v>
      </c>
      <c r="F1684" s="1">
        <v>400</v>
      </c>
      <c r="K1684" s="4"/>
    </row>
    <row r="1685" spans="1:11">
      <c r="A1685" s="1">
        <v>46073</v>
      </c>
      <c r="B1685" s="4">
        <v>39192</v>
      </c>
      <c r="C1685" s="2">
        <v>6619</v>
      </c>
      <c r="D1685" s="1">
        <v>63042</v>
      </c>
      <c r="E1685" s="1">
        <v>1</v>
      </c>
      <c r="F1685" s="1">
        <v>0</v>
      </c>
      <c r="K1685" s="4"/>
    </row>
    <row r="1686" spans="1:11">
      <c r="A1686" s="1">
        <v>46086</v>
      </c>
      <c r="B1686" s="4">
        <v>39192</v>
      </c>
      <c r="C1686" s="2">
        <v>6631</v>
      </c>
      <c r="D1686" s="1">
        <v>79412</v>
      </c>
      <c r="E1686" s="1">
        <v>1</v>
      </c>
      <c r="F1686" s="1">
        <v>1299</v>
      </c>
      <c r="K1686" s="4"/>
    </row>
    <row r="1687" spans="1:11">
      <c r="A1687" s="1">
        <v>46126</v>
      </c>
      <c r="B1687" s="4">
        <v>39192</v>
      </c>
      <c r="C1687" s="2">
        <v>923</v>
      </c>
      <c r="D1687" s="1">
        <v>75408</v>
      </c>
      <c r="E1687" s="1">
        <v>6</v>
      </c>
      <c r="F1687" s="1">
        <v>250</v>
      </c>
      <c r="K1687" s="4"/>
    </row>
    <row r="1688" spans="1:11">
      <c r="A1688" s="1">
        <v>46126</v>
      </c>
      <c r="B1688" s="4">
        <v>39192</v>
      </c>
      <c r="C1688" s="2">
        <v>923</v>
      </c>
      <c r="D1688" s="1">
        <v>70413</v>
      </c>
      <c r="E1688" s="1">
        <v>1</v>
      </c>
      <c r="F1688" s="1">
        <v>0</v>
      </c>
      <c r="K1688" s="4"/>
    </row>
    <row r="1689" spans="1:11">
      <c r="A1689" s="1">
        <v>46126</v>
      </c>
      <c r="B1689" s="4">
        <v>39192</v>
      </c>
      <c r="C1689" s="2">
        <v>923</v>
      </c>
      <c r="D1689" s="1">
        <v>55187</v>
      </c>
      <c r="E1689" s="1">
        <v>1</v>
      </c>
      <c r="F1689" s="1">
        <v>105</v>
      </c>
      <c r="K1689" s="4"/>
    </row>
    <row r="1690" spans="1:11">
      <c r="A1690" s="1">
        <v>46133</v>
      </c>
      <c r="B1690" s="4">
        <v>39193</v>
      </c>
      <c r="C1690" s="2">
        <v>1006</v>
      </c>
      <c r="D1690" s="1">
        <v>71631</v>
      </c>
      <c r="E1690" s="1">
        <v>1</v>
      </c>
      <c r="F1690" s="1">
        <v>199</v>
      </c>
      <c r="K1690" s="4"/>
    </row>
    <row r="1691" spans="1:11">
      <c r="A1691" s="1">
        <v>46133</v>
      </c>
      <c r="B1691" s="4">
        <v>39193</v>
      </c>
      <c r="C1691" s="2">
        <v>1006</v>
      </c>
      <c r="D1691" s="1">
        <v>26952</v>
      </c>
      <c r="E1691" s="1">
        <v>1</v>
      </c>
      <c r="F1691" s="1">
        <v>90</v>
      </c>
      <c r="K1691" s="4"/>
    </row>
    <row r="1692" spans="1:11">
      <c r="A1692" s="1">
        <v>46133</v>
      </c>
      <c r="B1692" s="4">
        <v>39193</v>
      </c>
      <c r="C1692" s="2">
        <v>1006</v>
      </c>
      <c r="D1692" s="1">
        <v>26952</v>
      </c>
      <c r="E1692" s="1">
        <v>1</v>
      </c>
      <c r="F1692" s="1">
        <v>90</v>
      </c>
      <c r="K1692" s="4"/>
    </row>
    <row r="1693" spans="1:11">
      <c r="A1693" s="1">
        <v>46133</v>
      </c>
      <c r="B1693" s="4">
        <v>39193</v>
      </c>
      <c r="C1693" s="2">
        <v>1006</v>
      </c>
      <c r="D1693" s="1">
        <v>16775</v>
      </c>
      <c r="E1693" s="1">
        <v>1</v>
      </c>
      <c r="F1693" s="1">
        <v>75</v>
      </c>
      <c r="K1693" s="4"/>
    </row>
    <row r="1694" spans="1:11">
      <c r="A1694" s="1">
        <v>46144</v>
      </c>
      <c r="B1694" s="4">
        <v>39193</v>
      </c>
      <c r="C1694" s="2">
        <v>1117</v>
      </c>
      <c r="D1694" s="1">
        <v>26466</v>
      </c>
      <c r="E1694" s="1">
        <v>1</v>
      </c>
      <c r="F1694" s="1">
        <v>500</v>
      </c>
      <c r="K1694" s="4"/>
    </row>
    <row r="1695" spans="1:11">
      <c r="A1695" s="1">
        <v>46146</v>
      </c>
      <c r="B1695" s="4">
        <v>39193</v>
      </c>
      <c r="C1695" s="2">
        <v>1121</v>
      </c>
      <c r="D1695" s="1">
        <v>74904</v>
      </c>
      <c r="E1695" s="1">
        <v>1</v>
      </c>
      <c r="F1695" s="1">
        <v>1120</v>
      </c>
      <c r="K1695" s="4"/>
    </row>
    <row r="1696" spans="1:11">
      <c r="A1696" s="1">
        <v>46201</v>
      </c>
      <c r="B1696" s="4">
        <v>39193</v>
      </c>
      <c r="C1696" s="2">
        <v>1982</v>
      </c>
      <c r="D1696" s="1">
        <v>79823</v>
      </c>
      <c r="E1696" s="1">
        <v>1</v>
      </c>
      <c r="F1696" s="1">
        <v>4550</v>
      </c>
      <c r="K1696" s="4"/>
    </row>
    <row r="1697" spans="1:11">
      <c r="A1697" s="1">
        <v>46201</v>
      </c>
      <c r="B1697" s="4">
        <v>39193</v>
      </c>
      <c r="C1697" s="2">
        <v>1982</v>
      </c>
      <c r="D1697" s="1">
        <v>67148</v>
      </c>
      <c r="E1697" s="1">
        <v>1</v>
      </c>
      <c r="F1697" s="1">
        <v>585</v>
      </c>
      <c r="K1697" s="4"/>
    </row>
    <row r="1698" spans="1:11">
      <c r="A1698" s="1">
        <v>46201</v>
      </c>
      <c r="B1698" s="4">
        <v>39193</v>
      </c>
      <c r="C1698" s="2">
        <v>1982</v>
      </c>
      <c r="D1698" s="1">
        <v>67149</v>
      </c>
      <c r="E1698" s="1">
        <v>1</v>
      </c>
      <c r="F1698" s="1">
        <v>450</v>
      </c>
      <c r="K1698" s="4"/>
    </row>
    <row r="1699" spans="1:11">
      <c r="A1699" s="1">
        <v>46256</v>
      </c>
      <c r="B1699" s="4">
        <v>39193</v>
      </c>
      <c r="C1699" s="2">
        <v>284</v>
      </c>
      <c r="D1699" s="1">
        <v>2839</v>
      </c>
      <c r="E1699" s="1">
        <v>1</v>
      </c>
      <c r="F1699" s="1">
        <v>49</v>
      </c>
      <c r="K1699" s="4"/>
    </row>
    <row r="1700" spans="1:11">
      <c r="A1700" s="1">
        <v>46257</v>
      </c>
      <c r="B1700" s="4">
        <v>39193</v>
      </c>
      <c r="C1700" s="2">
        <v>2843</v>
      </c>
      <c r="D1700" s="1">
        <v>72217</v>
      </c>
      <c r="E1700" s="1">
        <v>1</v>
      </c>
      <c r="F1700" s="1">
        <v>5499</v>
      </c>
      <c r="K1700" s="4"/>
    </row>
    <row r="1701" spans="1:11">
      <c r="A1701" s="1">
        <v>46280</v>
      </c>
      <c r="B1701" s="4">
        <v>39193</v>
      </c>
      <c r="C1701" s="2">
        <v>3292</v>
      </c>
      <c r="D1701" s="1">
        <v>78135</v>
      </c>
      <c r="E1701" s="1">
        <v>1</v>
      </c>
      <c r="F1701" s="1">
        <v>3870</v>
      </c>
      <c r="K1701" s="4"/>
    </row>
    <row r="1702" spans="1:11">
      <c r="A1702" s="1">
        <v>46280</v>
      </c>
      <c r="B1702" s="4">
        <v>39193</v>
      </c>
      <c r="C1702" s="2">
        <v>3292</v>
      </c>
      <c r="D1702" s="1">
        <v>78135</v>
      </c>
      <c r="E1702" s="1">
        <v>1</v>
      </c>
      <c r="F1702" s="1">
        <v>3990</v>
      </c>
      <c r="K1702" s="4"/>
    </row>
    <row r="1703" spans="1:11">
      <c r="A1703" s="1">
        <v>46280</v>
      </c>
      <c r="B1703" s="4">
        <v>39193</v>
      </c>
      <c r="C1703" s="2">
        <v>3292</v>
      </c>
      <c r="D1703" s="1">
        <v>77481</v>
      </c>
      <c r="E1703" s="1">
        <v>1</v>
      </c>
      <c r="F1703" s="1">
        <v>5371</v>
      </c>
      <c r="K1703" s="4"/>
    </row>
    <row r="1704" spans="1:11">
      <c r="A1704" s="1">
        <v>46280</v>
      </c>
      <c r="B1704" s="4">
        <v>39193</v>
      </c>
      <c r="C1704" s="2">
        <v>3292</v>
      </c>
      <c r="D1704" s="1">
        <v>77481</v>
      </c>
      <c r="E1704" s="1">
        <v>1</v>
      </c>
      <c r="F1704" s="1">
        <v>5491</v>
      </c>
      <c r="K1704" s="4"/>
    </row>
    <row r="1705" spans="1:11">
      <c r="A1705" s="1">
        <v>46280</v>
      </c>
      <c r="B1705" s="4">
        <v>39193</v>
      </c>
      <c r="C1705" s="2">
        <v>3292</v>
      </c>
      <c r="D1705" s="1">
        <v>70986</v>
      </c>
      <c r="E1705" s="1">
        <v>1</v>
      </c>
      <c r="F1705" s="1">
        <v>499</v>
      </c>
      <c r="K1705" s="4"/>
    </row>
    <row r="1706" spans="1:11">
      <c r="A1706" s="1">
        <v>46280</v>
      </c>
      <c r="B1706" s="4">
        <v>39193</v>
      </c>
      <c r="C1706" s="2">
        <v>3292</v>
      </c>
      <c r="D1706" s="1">
        <v>70986</v>
      </c>
      <c r="E1706" s="1">
        <v>1</v>
      </c>
      <c r="F1706" s="1">
        <v>499</v>
      </c>
      <c r="K1706" s="4"/>
    </row>
    <row r="1707" spans="1:11">
      <c r="A1707" s="1">
        <v>46295</v>
      </c>
      <c r="B1707" s="4">
        <v>39193</v>
      </c>
      <c r="C1707" s="2">
        <v>3567</v>
      </c>
      <c r="D1707" s="1">
        <v>74106</v>
      </c>
      <c r="E1707" s="1">
        <v>1</v>
      </c>
      <c r="F1707" s="1">
        <v>69</v>
      </c>
      <c r="K1707" s="4"/>
    </row>
    <row r="1708" spans="1:11">
      <c r="A1708" s="1">
        <v>46295</v>
      </c>
      <c r="B1708" s="4">
        <v>39193</v>
      </c>
      <c r="C1708" s="2">
        <v>3567</v>
      </c>
      <c r="D1708" s="1">
        <v>74106</v>
      </c>
      <c r="E1708" s="1">
        <v>1</v>
      </c>
      <c r="F1708" s="1">
        <v>69</v>
      </c>
      <c r="K1708" s="4"/>
    </row>
    <row r="1709" spans="1:11">
      <c r="A1709" s="1">
        <v>46295</v>
      </c>
      <c r="B1709" s="4">
        <v>39193</v>
      </c>
      <c r="C1709" s="2">
        <v>3567</v>
      </c>
      <c r="D1709" s="1">
        <v>74106</v>
      </c>
      <c r="E1709" s="1">
        <v>1</v>
      </c>
      <c r="F1709" s="1">
        <v>69</v>
      </c>
      <c r="K1709" s="4"/>
    </row>
    <row r="1710" spans="1:11">
      <c r="A1710" s="1">
        <v>46295</v>
      </c>
      <c r="B1710" s="4">
        <v>39193</v>
      </c>
      <c r="C1710" s="2">
        <v>3567</v>
      </c>
      <c r="D1710" s="1">
        <v>74106</v>
      </c>
      <c r="E1710" s="1">
        <v>1</v>
      </c>
      <c r="F1710" s="1">
        <v>69</v>
      </c>
      <c r="K1710" s="4"/>
    </row>
    <row r="1711" spans="1:11">
      <c r="A1711" s="1">
        <v>46304</v>
      </c>
      <c r="B1711" s="4">
        <v>39193</v>
      </c>
      <c r="C1711" s="2">
        <v>3855</v>
      </c>
      <c r="D1711" s="1">
        <v>76757</v>
      </c>
      <c r="E1711" s="1">
        <v>1</v>
      </c>
      <c r="F1711" s="1">
        <v>3990</v>
      </c>
      <c r="K1711" s="4"/>
    </row>
    <row r="1712" spans="1:11">
      <c r="A1712" s="1">
        <v>46304</v>
      </c>
      <c r="B1712" s="4">
        <v>39193</v>
      </c>
      <c r="C1712" s="2">
        <v>3855</v>
      </c>
      <c r="D1712" s="1">
        <v>61564</v>
      </c>
      <c r="E1712" s="1">
        <v>1</v>
      </c>
      <c r="F1712" s="1">
        <v>399</v>
      </c>
      <c r="K1712" s="4"/>
    </row>
    <row r="1713" spans="1:11">
      <c r="A1713" s="1">
        <v>46356</v>
      </c>
      <c r="B1713" s="4">
        <v>39193</v>
      </c>
      <c r="C1713" s="2">
        <v>5181</v>
      </c>
      <c r="D1713" s="1">
        <v>77359</v>
      </c>
      <c r="E1713" s="1">
        <v>1</v>
      </c>
      <c r="F1713" s="1">
        <v>6999</v>
      </c>
      <c r="K1713" s="4"/>
    </row>
    <row r="1714" spans="1:11">
      <c r="A1714" s="1">
        <v>46552</v>
      </c>
      <c r="B1714" s="4">
        <v>39194</v>
      </c>
      <c r="C1714" s="2">
        <v>1930</v>
      </c>
      <c r="D1714" s="1">
        <v>70413</v>
      </c>
      <c r="E1714" s="1">
        <v>1</v>
      </c>
      <c r="F1714" s="1">
        <v>0</v>
      </c>
      <c r="K1714" s="4"/>
    </row>
    <row r="1715" spans="1:11">
      <c r="A1715" s="1">
        <v>46585</v>
      </c>
      <c r="B1715" s="4">
        <v>39194</v>
      </c>
      <c r="C1715" s="2">
        <v>2747</v>
      </c>
      <c r="D1715" s="1">
        <v>70413</v>
      </c>
      <c r="E1715" s="1">
        <v>1</v>
      </c>
      <c r="F1715" s="1">
        <v>0</v>
      </c>
      <c r="K1715" s="4"/>
    </row>
    <row r="1716" spans="1:11">
      <c r="A1716" s="1">
        <v>46585</v>
      </c>
      <c r="B1716" s="4">
        <v>39194</v>
      </c>
      <c r="C1716" s="2">
        <v>2747</v>
      </c>
      <c r="D1716" s="1">
        <v>2815</v>
      </c>
      <c r="E1716" s="1">
        <v>1</v>
      </c>
      <c r="F1716" s="1">
        <v>84</v>
      </c>
      <c r="K1716" s="4"/>
    </row>
    <row r="1717" spans="1:11">
      <c r="A1717" s="1">
        <v>46592</v>
      </c>
      <c r="B1717" s="4">
        <v>39194</v>
      </c>
      <c r="C1717" s="2">
        <v>284</v>
      </c>
      <c r="D1717" s="1">
        <v>79614</v>
      </c>
      <c r="E1717" s="1">
        <v>1</v>
      </c>
      <c r="F1717" s="1">
        <v>1499</v>
      </c>
      <c r="K1717" s="4"/>
    </row>
    <row r="1718" spans="1:11">
      <c r="A1718" s="1">
        <v>46595</v>
      </c>
      <c r="B1718" s="4">
        <v>39194</v>
      </c>
      <c r="C1718" s="2">
        <v>287</v>
      </c>
      <c r="D1718" s="1">
        <v>72750</v>
      </c>
      <c r="E1718" s="1">
        <v>1</v>
      </c>
      <c r="F1718" s="1">
        <v>279</v>
      </c>
      <c r="K1718" s="4"/>
    </row>
    <row r="1719" spans="1:11">
      <c r="A1719" s="1">
        <v>46617</v>
      </c>
      <c r="B1719" s="4">
        <v>39194</v>
      </c>
      <c r="C1719" s="2">
        <v>3292</v>
      </c>
      <c r="D1719" s="1">
        <v>77610</v>
      </c>
      <c r="E1719" s="1">
        <v>1</v>
      </c>
      <c r="F1719" s="1">
        <v>1699</v>
      </c>
      <c r="K1719" s="4"/>
    </row>
    <row r="1720" spans="1:11">
      <c r="A1720" s="1">
        <v>46617</v>
      </c>
      <c r="B1720" s="4">
        <v>39194</v>
      </c>
      <c r="C1720" s="2">
        <v>3292</v>
      </c>
      <c r="D1720" s="1">
        <v>77610</v>
      </c>
      <c r="E1720" s="1">
        <v>1</v>
      </c>
      <c r="F1720" s="1">
        <v>1699</v>
      </c>
      <c r="K1720" s="4"/>
    </row>
    <row r="1721" spans="1:11">
      <c r="A1721" s="1">
        <v>46617</v>
      </c>
      <c r="B1721" s="4">
        <v>39194</v>
      </c>
      <c r="C1721" s="2">
        <v>3292</v>
      </c>
      <c r="D1721" s="1">
        <v>77610</v>
      </c>
      <c r="E1721" s="1">
        <v>1</v>
      </c>
      <c r="F1721" s="1">
        <v>2280</v>
      </c>
      <c r="K1721" s="4"/>
    </row>
    <row r="1722" spans="1:11">
      <c r="A1722" s="1">
        <v>46623</v>
      </c>
      <c r="B1722" s="4">
        <v>39194</v>
      </c>
      <c r="C1722" s="2">
        <v>332</v>
      </c>
      <c r="D1722" s="1">
        <v>78148</v>
      </c>
      <c r="E1722" s="1">
        <v>1</v>
      </c>
      <c r="F1722" s="1">
        <v>299</v>
      </c>
      <c r="K1722" s="4"/>
    </row>
    <row r="1723" spans="1:11">
      <c r="A1723" s="1">
        <v>46626</v>
      </c>
      <c r="B1723" s="4">
        <v>39194</v>
      </c>
      <c r="C1723" s="2">
        <v>338</v>
      </c>
      <c r="D1723" s="1">
        <v>67653</v>
      </c>
      <c r="E1723" s="1">
        <v>1</v>
      </c>
      <c r="F1723" s="1">
        <v>999</v>
      </c>
      <c r="K1723" s="4"/>
    </row>
    <row r="1724" spans="1:11">
      <c r="A1724" s="1">
        <v>46632</v>
      </c>
      <c r="B1724" s="4">
        <v>39194</v>
      </c>
      <c r="C1724" s="2">
        <v>3438</v>
      </c>
      <c r="D1724" s="1">
        <v>73020</v>
      </c>
      <c r="E1724" s="1">
        <v>1</v>
      </c>
      <c r="F1724" s="1">
        <v>2990</v>
      </c>
      <c r="K1724" s="4"/>
    </row>
    <row r="1725" spans="1:11">
      <c r="A1725" s="1">
        <v>46640</v>
      </c>
      <c r="B1725" s="4">
        <v>39194</v>
      </c>
      <c r="C1725" s="2">
        <v>3610</v>
      </c>
      <c r="D1725" s="1">
        <v>78706</v>
      </c>
      <c r="E1725" s="1">
        <v>1</v>
      </c>
      <c r="F1725" s="1">
        <v>14999</v>
      </c>
      <c r="K1725" s="4"/>
    </row>
    <row r="1726" spans="1:11">
      <c r="A1726" s="1">
        <v>46653</v>
      </c>
      <c r="B1726" s="4">
        <v>39194</v>
      </c>
      <c r="C1726" s="2">
        <v>3873</v>
      </c>
      <c r="D1726" s="1">
        <v>26952</v>
      </c>
      <c r="E1726" s="1">
        <v>1</v>
      </c>
      <c r="F1726" s="1">
        <v>90</v>
      </c>
      <c r="K1726" s="4"/>
    </row>
    <row r="1727" spans="1:11">
      <c r="A1727" s="1">
        <v>46693</v>
      </c>
      <c r="B1727" s="4">
        <v>39194</v>
      </c>
      <c r="C1727" s="2">
        <v>449</v>
      </c>
      <c r="D1727" s="1">
        <v>77435</v>
      </c>
      <c r="E1727" s="1">
        <v>1</v>
      </c>
      <c r="F1727" s="1">
        <v>999</v>
      </c>
      <c r="K1727" s="4"/>
    </row>
    <row r="1728" spans="1:11">
      <c r="A1728" s="1">
        <v>46693</v>
      </c>
      <c r="B1728" s="4">
        <v>39194</v>
      </c>
      <c r="C1728" s="2">
        <v>449</v>
      </c>
      <c r="D1728" s="1">
        <v>70986</v>
      </c>
      <c r="E1728" s="1">
        <v>1</v>
      </c>
      <c r="F1728" s="1">
        <v>499</v>
      </c>
      <c r="K1728" s="4"/>
    </row>
    <row r="1729" spans="1:11">
      <c r="A1729" s="1">
        <v>46733</v>
      </c>
      <c r="B1729" s="4">
        <v>39194</v>
      </c>
      <c r="C1729" s="2">
        <v>5181</v>
      </c>
      <c r="D1729" s="1">
        <v>74658</v>
      </c>
      <c r="E1729" s="1">
        <v>1</v>
      </c>
      <c r="F1729" s="1">
        <v>299</v>
      </c>
      <c r="K1729" s="4"/>
    </row>
    <row r="1730" spans="1:11">
      <c r="A1730" s="1">
        <v>46733</v>
      </c>
      <c r="B1730" s="4">
        <v>39194</v>
      </c>
      <c r="C1730" s="2">
        <v>5181</v>
      </c>
      <c r="D1730" s="1">
        <v>65001</v>
      </c>
      <c r="E1730" s="1">
        <v>5</v>
      </c>
      <c r="F1730" s="1">
        <v>940</v>
      </c>
      <c r="K1730" s="4"/>
    </row>
    <row r="1731" spans="1:11">
      <c r="A1731" s="1">
        <v>46753</v>
      </c>
      <c r="B1731" s="4">
        <v>39194</v>
      </c>
      <c r="C1731" s="2">
        <v>5468</v>
      </c>
      <c r="D1731" s="1">
        <v>73020</v>
      </c>
      <c r="E1731" s="1">
        <v>1</v>
      </c>
      <c r="F1731" s="1">
        <v>2990</v>
      </c>
      <c r="K1731" s="4"/>
    </row>
    <row r="1732" spans="1:11">
      <c r="A1732" s="1">
        <v>46796</v>
      </c>
      <c r="B1732" s="4">
        <v>39194</v>
      </c>
      <c r="C1732" s="2">
        <v>6449</v>
      </c>
      <c r="D1732" s="1">
        <v>78593</v>
      </c>
      <c r="E1732" s="1">
        <v>1</v>
      </c>
      <c r="F1732" s="1">
        <v>999</v>
      </c>
      <c r="K1732" s="4"/>
    </row>
    <row r="1733" spans="1:11">
      <c r="A1733" s="1">
        <v>46796</v>
      </c>
      <c r="B1733" s="4">
        <v>39194</v>
      </c>
      <c r="C1733" s="2">
        <v>6449</v>
      </c>
      <c r="D1733" s="1">
        <v>64707</v>
      </c>
      <c r="E1733" s="1">
        <v>1</v>
      </c>
      <c r="F1733" s="1">
        <v>129</v>
      </c>
      <c r="K1733" s="4"/>
    </row>
    <row r="1734" spans="1:11">
      <c r="A1734" s="1">
        <v>46796</v>
      </c>
      <c r="B1734" s="4">
        <v>39194</v>
      </c>
      <c r="C1734" s="2">
        <v>6449</v>
      </c>
      <c r="D1734" s="1">
        <v>2808</v>
      </c>
      <c r="E1734" s="1">
        <v>1</v>
      </c>
      <c r="F1734" s="1">
        <v>89</v>
      </c>
      <c r="K1734" s="4"/>
    </row>
    <row r="1735" spans="1:11">
      <c r="A1735" s="1">
        <v>46822</v>
      </c>
      <c r="B1735" s="4">
        <v>39194</v>
      </c>
      <c r="C1735" s="2">
        <v>6680</v>
      </c>
      <c r="D1735" s="1">
        <v>48863</v>
      </c>
      <c r="E1735" s="1">
        <v>1</v>
      </c>
      <c r="F1735" s="1">
        <v>0</v>
      </c>
      <c r="K1735" s="4"/>
    </row>
    <row r="1736" spans="1:11">
      <c r="A1736" s="1">
        <v>46822</v>
      </c>
      <c r="B1736" s="4">
        <v>39194</v>
      </c>
      <c r="C1736" s="2">
        <v>6680</v>
      </c>
      <c r="D1736" s="1">
        <v>63992</v>
      </c>
      <c r="E1736" s="1">
        <v>1</v>
      </c>
      <c r="F1736" s="1">
        <v>400</v>
      </c>
      <c r="K1736" s="4"/>
    </row>
    <row r="1737" spans="1:11">
      <c r="A1737" s="1">
        <v>46822</v>
      </c>
      <c r="B1737" s="4">
        <v>39194</v>
      </c>
      <c r="C1737" s="2">
        <v>6680</v>
      </c>
      <c r="D1737" s="1">
        <v>63042</v>
      </c>
      <c r="E1737" s="1">
        <v>1</v>
      </c>
      <c r="F1737" s="1">
        <v>0</v>
      </c>
      <c r="K1737" s="4"/>
    </row>
    <row r="1738" spans="1:11">
      <c r="A1738" s="1">
        <v>46822</v>
      </c>
      <c r="B1738" s="4">
        <v>39194</v>
      </c>
      <c r="C1738" s="2">
        <v>6680</v>
      </c>
      <c r="D1738" s="1">
        <v>73749</v>
      </c>
      <c r="E1738" s="1">
        <v>1</v>
      </c>
      <c r="F1738" s="1">
        <v>2601</v>
      </c>
      <c r="K1738" s="4"/>
    </row>
    <row r="1739" spans="1:11">
      <c r="A1739" s="1">
        <v>46911</v>
      </c>
      <c r="B1739" s="4">
        <v>39195</v>
      </c>
      <c r="C1739" s="2">
        <v>1672</v>
      </c>
      <c r="D1739" s="1">
        <v>73984</v>
      </c>
      <c r="E1739" s="1">
        <v>1</v>
      </c>
      <c r="F1739" s="1">
        <v>79</v>
      </c>
      <c r="K1739" s="4"/>
    </row>
    <row r="1740" spans="1:11">
      <c r="A1740" s="1">
        <v>46911</v>
      </c>
      <c r="B1740" s="4">
        <v>39195</v>
      </c>
      <c r="C1740" s="2">
        <v>1672</v>
      </c>
      <c r="D1740" s="1">
        <v>73984</v>
      </c>
      <c r="E1740" s="1">
        <v>1</v>
      </c>
      <c r="F1740" s="1">
        <v>79</v>
      </c>
      <c r="K1740" s="4"/>
    </row>
    <row r="1741" spans="1:11">
      <c r="A1741" s="1">
        <v>47015</v>
      </c>
      <c r="B1741" s="4">
        <v>39195</v>
      </c>
      <c r="C1741" s="2">
        <v>3233</v>
      </c>
      <c r="D1741" s="1">
        <v>78593</v>
      </c>
      <c r="E1741" s="1">
        <v>1</v>
      </c>
      <c r="F1741" s="1">
        <v>999</v>
      </c>
      <c r="K1741" s="4"/>
    </row>
    <row r="1742" spans="1:11">
      <c r="A1742" s="1">
        <v>47023</v>
      </c>
      <c r="B1742" s="4">
        <v>39195</v>
      </c>
      <c r="C1742" s="2">
        <v>332</v>
      </c>
      <c r="D1742" s="1">
        <v>72254</v>
      </c>
      <c r="E1742" s="1">
        <v>1</v>
      </c>
      <c r="F1742" s="1">
        <v>99</v>
      </c>
      <c r="K1742" s="4"/>
    </row>
    <row r="1743" spans="1:11">
      <c r="A1743" s="1">
        <v>47023</v>
      </c>
      <c r="B1743" s="4">
        <v>39195</v>
      </c>
      <c r="C1743" s="2">
        <v>332</v>
      </c>
      <c r="D1743" s="1">
        <v>2808</v>
      </c>
      <c r="E1743" s="1">
        <v>1</v>
      </c>
      <c r="F1743" s="1">
        <v>89</v>
      </c>
      <c r="K1743" s="4"/>
    </row>
    <row r="1744" spans="1:11">
      <c r="A1744" s="1">
        <v>47023</v>
      </c>
      <c r="B1744" s="4">
        <v>39195</v>
      </c>
      <c r="C1744" s="2">
        <v>332</v>
      </c>
      <c r="D1744" s="1">
        <v>2808</v>
      </c>
      <c r="E1744" s="1">
        <v>1</v>
      </c>
      <c r="F1744" s="1">
        <v>89</v>
      </c>
      <c r="K1744" s="4"/>
    </row>
    <row r="1745" spans="1:11">
      <c r="A1745" s="1">
        <v>47023</v>
      </c>
      <c r="B1745" s="4">
        <v>39195</v>
      </c>
      <c r="C1745" s="2">
        <v>332</v>
      </c>
      <c r="D1745" s="1">
        <v>75543</v>
      </c>
      <c r="E1745" s="1">
        <v>1</v>
      </c>
      <c r="F1745" s="1">
        <v>499</v>
      </c>
      <c r="K1745" s="4"/>
    </row>
    <row r="1746" spans="1:11">
      <c r="A1746" s="1">
        <v>47023</v>
      </c>
      <c r="B1746" s="4">
        <v>39195</v>
      </c>
      <c r="C1746" s="2">
        <v>332</v>
      </c>
      <c r="D1746" s="1">
        <v>75543</v>
      </c>
      <c r="E1746" s="1">
        <v>1</v>
      </c>
      <c r="F1746" s="1">
        <v>599</v>
      </c>
      <c r="K1746" s="4"/>
    </row>
    <row r="1747" spans="1:11">
      <c r="A1747" s="1">
        <v>47023</v>
      </c>
      <c r="B1747" s="4">
        <v>39195</v>
      </c>
      <c r="C1747" s="2">
        <v>332</v>
      </c>
      <c r="D1747" s="1">
        <v>70709</v>
      </c>
      <c r="E1747" s="1">
        <v>1</v>
      </c>
      <c r="F1747" s="1">
        <v>999</v>
      </c>
      <c r="K1747" s="4"/>
    </row>
    <row r="1748" spans="1:11">
      <c r="A1748" s="1">
        <v>47048</v>
      </c>
      <c r="B1748" s="4">
        <v>39195</v>
      </c>
      <c r="C1748" s="2">
        <v>3675</v>
      </c>
      <c r="D1748" s="1">
        <v>73748</v>
      </c>
      <c r="E1748" s="1">
        <v>1</v>
      </c>
      <c r="F1748" s="1">
        <v>3591</v>
      </c>
      <c r="K1748" s="4"/>
    </row>
    <row r="1749" spans="1:11">
      <c r="A1749" s="1">
        <v>47097</v>
      </c>
      <c r="B1749" s="4">
        <v>39195</v>
      </c>
      <c r="C1749" s="2">
        <v>449</v>
      </c>
      <c r="D1749" s="1">
        <v>77435</v>
      </c>
      <c r="E1749" s="1">
        <v>1</v>
      </c>
      <c r="F1749" s="1">
        <v>999</v>
      </c>
      <c r="K1749" s="4"/>
    </row>
    <row r="1750" spans="1:11">
      <c r="A1750" s="1">
        <v>47097</v>
      </c>
      <c r="B1750" s="4">
        <v>39195</v>
      </c>
      <c r="C1750" s="2">
        <v>449</v>
      </c>
      <c r="D1750" s="1">
        <v>75544</v>
      </c>
      <c r="E1750" s="1">
        <v>1</v>
      </c>
      <c r="F1750" s="1">
        <v>599</v>
      </c>
      <c r="K1750" s="4"/>
    </row>
    <row r="1751" spans="1:11">
      <c r="A1751" s="1">
        <v>47118</v>
      </c>
      <c r="B1751" s="4">
        <v>39195</v>
      </c>
      <c r="C1751" s="2">
        <v>4825</v>
      </c>
      <c r="D1751" s="1">
        <v>77610</v>
      </c>
      <c r="E1751" s="1">
        <v>1</v>
      </c>
      <c r="F1751" s="1">
        <v>1699</v>
      </c>
      <c r="K1751" s="4"/>
    </row>
    <row r="1752" spans="1:11">
      <c r="A1752" s="1">
        <v>47118</v>
      </c>
      <c r="B1752" s="4">
        <v>39195</v>
      </c>
      <c r="C1752" s="2">
        <v>4825</v>
      </c>
      <c r="D1752" s="1">
        <v>70413</v>
      </c>
      <c r="E1752" s="1">
        <v>1</v>
      </c>
      <c r="F1752" s="1">
        <v>0</v>
      </c>
      <c r="K1752" s="4"/>
    </row>
    <row r="1753" spans="1:11">
      <c r="A1753" s="1">
        <v>47146</v>
      </c>
      <c r="B1753" s="4">
        <v>39195</v>
      </c>
      <c r="C1753" s="2">
        <v>539</v>
      </c>
      <c r="D1753" s="1">
        <v>73306</v>
      </c>
      <c r="E1753" s="1">
        <v>1</v>
      </c>
      <c r="F1753" s="1">
        <v>1940</v>
      </c>
      <c r="K1753" s="4"/>
    </row>
    <row r="1754" spans="1:11">
      <c r="A1754" s="1">
        <v>47146</v>
      </c>
      <c r="B1754" s="4">
        <v>39195</v>
      </c>
      <c r="C1754" s="2">
        <v>539</v>
      </c>
      <c r="D1754" s="1">
        <v>77278</v>
      </c>
      <c r="E1754" s="1">
        <v>1</v>
      </c>
      <c r="F1754" s="1">
        <v>168</v>
      </c>
      <c r="K1754" s="4"/>
    </row>
    <row r="1755" spans="1:11">
      <c r="A1755" s="1">
        <v>47146</v>
      </c>
      <c r="B1755" s="4">
        <v>39195</v>
      </c>
      <c r="C1755" s="2">
        <v>539</v>
      </c>
      <c r="D1755" s="1">
        <v>75207</v>
      </c>
      <c r="E1755" s="1">
        <v>1</v>
      </c>
      <c r="F1755" s="1">
        <v>220</v>
      </c>
      <c r="K1755" s="4"/>
    </row>
    <row r="1756" spans="1:11">
      <c r="A1756" s="1">
        <v>47146</v>
      </c>
      <c r="B1756" s="4">
        <v>39195</v>
      </c>
      <c r="C1756" s="2">
        <v>539</v>
      </c>
      <c r="D1756" s="1">
        <v>75210</v>
      </c>
      <c r="E1756" s="1">
        <v>1</v>
      </c>
      <c r="F1756" s="1">
        <v>225</v>
      </c>
      <c r="K1756" s="4"/>
    </row>
    <row r="1757" spans="1:11">
      <c r="A1757" s="1">
        <v>47146</v>
      </c>
      <c r="B1757" s="4">
        <v>39195</v>
      </c>
      <c r="C1757" s="2">
        <v>539</v>
      </c>
      <c r="D1757" s="1">
        <v>75209</v>
      </c>
      <c r="E1757" s="1">
        <v>1</v>
      </c>
      <c r="F1757" s="1">
        <v>225</v>
      </c>
      <c r="K1757" s="4"/>
    </row>
    <row r="1758" spans="1:11">
      <c r="A1758" s="1">
        <v>47146</v>
      </c>
      <c r="B1758" s="4">
        <v>39195</v>
      </c>
      <c r="C1758" s="2">
        <v>539</v>
      </c>
      <c r="D1758" s="1">
        <v>75208</v>
      </c>
      <c r="E1758" s="1">
        <v>1</v>
      </c>
      <c r="F1758" s="1">
        <v>220</v>
      </c>
      <c r="K1758" s="4"/>
    </row>
    <row r="1759" spans="1:11">
      <c r="A1759" s="1">
        <v>47146</v>
      </c>
      <c r="B1759" s="4">
        <v>39195</v>
      </c>
      <c r="C1759" s="2">
        <v>539</v>
      </c>
      <c r="D1759" s="1">
        <v>70709</v>
      </c>
      <c r="E1759" s="1">
        <v>1</v>
      </c>
      <c r="F1759" s="1">
        <v>999</v>
      </c>
      <c r="K1759" s="4"/>
    </row>
    <row r="1760" spans="1:11">
      <c r="A1760" s="1">
        <v>47311</v>
      </c>
      <c r="B1760" s="4">
        <v>39196</v>
      </c>
      <c r="C1760" s="2">
        <v>3508</v>
      </c>
      <c r="D1760" s="1">
        <v>26471</v>
      </c>
      <c r="E1760" s="1">
        <v>1</v>
      </c>
      <c r="F1760" s="1">
        <v>1400</v>
      </c>
      <c r="K1760" s="4"/>
    </row>
    <row r="1761" spans="1:11">
      <c r="A1761" s="1">
        <v>47312</v>
      </c>
      <c r="B1761" s="4">
        <v>39196</v>
      </c>
      <c r="C1761" s="2">
        <v>3558</v>
      </c>
      <c r="D1761" s="1">
        <v>41880</v>
      </c>
      <c r="E1761" s="1">
        <v>1</v>
      </c>
      <c r="F1761" s="1">
        <v>160</v>
      </c>
      <c r="K1761" s="4"/>
    </row>
    <row r="1762" spans="1:11">
      <c r="A1762" s="1">
        <v>47313</v>
      </c>
      <c r="B1762" s="4">
        <v>39196</v>
      </c>
      <c r="C1762" s="2">
        <v>3610</v>
      </c>
      <c r="D1762" s="1">
        <v>76527</v>
      </c>
      <c r="E1762" s="1">
        <v>1</v>
      </c>
      <c r="F1762" s="1">
        <v>199</v>
      </c>
      <c r="K1762" s="4"/>
    </row>
    <row r="1763" spans="1:11">
      <c r="A1763" s="1">
        <v>47318</v>
      </c>
      <c r="B1763" s="4">
        <v>39196</v>
      </c>
      <c r="C1763" s="2">
        <v>3873</v>
      </c>
      <c r="D1763" s="1">
        <v>75056</v>
      </c>
      <c r="E1763" s="1">
        <v>1</v>
      </c>
      <c r="F1763" s="1">
        <v>85</v>
      </c>
      <c r="K1763" s="4"/>
    </row>
    <row r="1764" spans="1:11">
      <c r="A1764" s="1">
        <v>47340</v>
      </c>
      <c r="B1764" s="4">
        <v>39196</v>
      </c>
      <c r="C1764" s="2">
        <v>5781</v>
      </c>
      <c r="D1764" s="1">
        <v>77807</v>
      </c>
      <c r="E1764" s="1">
        <v>1</v>
      </c>
      <c r="F1764" s="1">
        <v>399</v>
      </c>
      <c r="K1764" s="4"/>
    </row>
    <row r="1765" spans="1:11">
      <c r="A1765" s="1">
        <v>47340</v>
      </c>
      <c r="B1765" s="4">
        <v>39196</v>
      </c>
      <c r="C1765" s="2">
        <v>5781</v>
      </c>
      <c r="D1765" s="1">
        <v>61990</v>
      </c>
      <c r="E1765" s="1">
        <v>1</v>
      </c>
      <c r="F1765" s="1">
        <v>239</v>
      </c>
      <c r="K1765" s="4"/>
    </row>
    <row r="1766" spans="1:11">
      <c r="A1766" s="1">
        <v>47362</v>
      </c>
      <c r="B1766" s="4">
        <v>39196</v>
      </c>
      <c r="C1766" s="2">
        <v>6716</v>
      </c>
      <c r="D1766" s="1">
        <v>58160</v>
      </c>
      <c r="E1766" s="1">
        <v>1</v>
      </c>
      <c r="F1766" s="1">
        <v>400</v>
      </c>
      <c r="K1766" s="4"/>
    </row>
    <row r="1767" spans="1:11">
      <c r="A1767" s="1">
        <v>47362</v>
      </c>
      <c r="B1767" s="4">
        <v>39196</v>
      </c>
      <c r="C1767" s="2">
        <v>6716</v>
      </c>
      <c r="D1767" s="1">
        <v>63042</v>
      </c>
      <c r="E1767" s="1">
        <v>1</v>
      </c>
      <c r="F1767" s="1">
        <v>0</v>
      </c>
      <c r="K1767" s="4"/>
    </row>
    <row r="1768" spans="1:11">
      <c r="A1768" s="1">
        <v>47400</v>
      </c>
      <c r="B1768" s="4">
        <v>39197</v>
      </c>
      <c r="C1768" s="2">
        <v>2995</v>
      </c>
      <c r="D1768" s="1">
        <v>70413</v>
      </c>
      <c r="E1768" s="1">
        <v>1</v>
      </c>
      <c r="F1768" s="1">
        <v>0</v>
      </c>
      <c r="K1768" s="4"/>
    </row>
    <row r="1769" spans="1:11">
      <c r="A1769" s="1">
        <v>47435</v>
      </c>
      <c r="B1769" s="4">
        <v>39197</v>
      </c>
      <c r="C1769" s="2">
        <v>5781</v>
      </c>
      <c r="D1769" s="1">
        <v>60180</v>
      </c>
      <c r="E1769" s="1">
        <v>1</v>
      </c>
      <c r="F1769" s="1">
        <v>239</v>
      </c>
      <c r="K1769" s="4"/>
    </row>
    <row r="1770" spans="1:11">
      <c r="A1770" s="1">
        <v>47441</v>
      </c>
      <c r="B1770" s="4">
        <v>39197</v>
      </c>
      <c r="C1770" s="2">
        <v>6619</v>
      </c>
      <c r="D1770" s="1">
        <v>77982</v>
      </c>
      <c r="E1770" s="1">
        <v>1</v>
      </c>
      <c r="F1770" s="1">
        <v>1490</v>
      </c>
      <c r="K1770" s="4"/>
    </row>
    <row r="1771" spans="1:11">
      <c r="A1771" s="1">
        <v>47441</v>
      </c>
      <c r="B1771" s="4">
        <v>39197</v>
      </c>
      <c r="C1771" s="2">
        <v>6619</v>
      </c>
      <c r="D1771" s="1">
        <v>77982</v>
      </c>
      <c r="E1771" s="1">
        <v>1</v>
      </c>
      <c r="F1771" s="1">
        <v>1590</v>
      </c>
      <c r="K1771" s="4"/>
    </row>
    <row r="1772" spans="1:11">
      <c r="A1772" s="1">
        <v>47463</v>
      </c>
      <c r="B1772" s="4">
        <v>39198</v>
      </c>
      <c r="C1772" s="2">
        <v>1500</v>
      </c>
      <c r="D1772" s="1">
        <v>2762</v>
      </c>
      <c r="E1772" s="1">
        <v>1</v>
      </c>
      <c r="F1772" s="1">
        <v>58</v>
      </c>
      <c r="K1772" s="4"/>
    </row>
    <row r="1773" spans="1:11">
      <c r="A1773" s="1">
        <v>47463</v>
      </c>
      <c r="B1773" s="4">
        <v>39198</v>
      </c>
      <c r="C1773" s="2">
        <v>1500</v>
      </c>
      <c r="D1773" s="1">
        <v>2781</v>
      </c>
      <c r="E1773" s="1">
        <v>1</v>
      </c>
      <c r="F1773" s="1">
        <v>58</v>
      </c>
      <c r="K1773" s="4"/>
    </row>
    <row r="1774" spans="1:11">
      <c r="A1774" s="1">
        <v>47491</v>
      </c>
      <c r="B1774" s="4">
        <v>39198</v>
      </c>
      <c r="C1774" s="2">
        <v>2956</v>
      </c>
      <c r="D1774" s="1">
        <v>51291</v>
      </c>
      <c r="E1774" s="1">
        <v>1</v>
      </c>
      <c r="F1774" s="1">
        <v>100</v>
      </c>
      <c r="K1774" s="4"/>
    </row>
    <row r="1775" spans="1:11">
      <c r="A1775" s="1">
        <v>47491</v>
      </c>
      <c r="B1775" s="4">
        <v>39198</v>
      </c>
      <c r="C1775" s="2">
        <v>2956</v>
      </c>
      <c r="D1775" s="1">
        <v>51291</v>
      </c>
      <c r="E1775" s="1">
        <v>1</v>
      </c>
      <c r="F1775" s="1">
        <v>100</v>
      </c>
      <c r="K1775" s="4"/>
    </row>
    <row r="1776" spans="1:11">
      <c r="A1776" s="1">
        <v>47514</v>
      </c>
      <c r="B1776" s="4">
        <v>39198</v>
      </c>
      <c r="C1776" s="2">
        <v>4011</v>
      </c>
      <c r="D1776" s="1">
        <v>59976</v>
      </c>
      <c r="E1776" s="1">
        <v>1</v>
      </c>
      <c r="F1776" s="1">
        <v>70</v>
      </c>
      <c r="K1776" s="4"/>
    </row>
    <row r="1777" spans="1:11">
      <c r="A1777" s="1">
        <v>47556</v>
      </c>
      <c r="B1777" s="4">
        <v>39199</v>
      </c>
      <c r="C1777" s="2">
        <v>1335</v>
      </c>
      <c r="D1777" s="1">
        <v>69131</v>
      </c>
      <c r="E1777" s="1">
        <v>1</v>
      </c>
      <c r="F1777" s="1">
        <v>12900</v>
      </c>
      <c r="K1777" s="4"/>
    </row>
    <row r="1778" spans="1:11">
      <c r="A1778" s="1">
        <v>47624</v>
      </c>
      <c r="B1778" s="4">
        <v>39199</v>
      </c>
      <c r="C1778" s="2">
        <v>6000</v>
      </c>
      <c r="D1778" s="1">
        <v>17610</v>
      </c>
      <c r="E1778" s="1">
        <v>1</v>
      </c>
      <c r="F1778" s="1">
        <v>615</v>
      </c>
      <c r="K1778" s="4"/>
    </row>
    <row r="1779" spans="1:11">
      <c r="A1779" s="1">
        <v>47662</v>
      </c>
      <c r="B1779" s="4">
        <v>39200</v>
      </c>
      <c r="C1779" s="2">
        <v>1446</v>
      </c>
      <c r="D1779" s="1">
        <v>69583</v>
      </c>
      <c r="E1779" s="1">
        <v>5</v>
      </c>
      <c r="F1779" s="1">
        <v>0</v>
      </c>
      <c r="K1779" s="4"/>
    </row>
    <row r="1780" spans="1:11">
      <c r="A1780" s="1">
        <v>47662</v>
      </c>
      <c r="B1780" s="4">
        <v>39200</v>
      </c>
      <c r="C1780" s="2">
        <v>1446</v>
      </c>
      <c r="D1780" s="1">
        <v>2760</v>
      </c>
      <c r="E1780" s="1">
        <v>1</v>
      </c>
      <c r="F1780" s="1">
        <v>60</v>
      </c>
      <c r="K1780" s="4"/>
    </row>
    <row r="1781" spans="1:11">
      <c r="A1781" s="1">
        <v>47662</v>
      </c>
      <c r="B1781" s="4">
        <v>39200</v>
      </c>
      <c r="C1781" s="2">
        <v>1446</v>
      </c>
      <c r="D1781" s="1">
        <v>71559</v>
      </c>
      <c r="E1781" s="1">
        <v>1</v>
      </c>
      <c r="F1781" s="1">
        <v>1960</v>
      </c>
      <c r="K1781" s="4"/>
    </row>
    <row r="1782" spans="1:11">
      <c r="A1782" s="1">
        <v>47662</v>
      </c>
      <c r="B1782" s="4">
        <v>39200</v>
      </c>
      <c r="C1782" s="2">
        <v>1446</v>
      </c>
      <c r="D1782" s="1">
        <v>2811</v>
      </c>
      <c r="E1782" s="1">
        <v>1</v>
      </c>
      <c r="F1782" s="1">
        <v>113</v>
      </c>
      <c r="K1782" s="4"/>
    </row>
    <row r="1783" spans="1:11">
      <c r="A1783" s="1">
        <v>47675</v>
      </c>
      <c r="B1783" s="4">
        <v>39200</v>
      </c>
      <c r="C1783" s="2">
        <v>1686</v>
      </c>
      <c r="D1783" s="1">
        <v>74447</v>
      </c>
      <c r="E1783" s="1">
        <v>1</v>
      </c>
      <c r="F1783" s="1">
        <v>149</v>
      </c>
      <c r="K1783" s="4"/>
    </row>
    <row r="1784" spans="1:11">
      <c r="A1784" s="1">
        <v>47780</v>
      </c>
      <c r="B1784" s="4">
        <v>39200</v>
      </c>
      <c r="C1784" s="2">
        <v>6736</v>
      </c>
      <c r="D1784" s="1">
        <v>48863</v>
      </c>
      <c r="E1784" s="1">
        <v>1</v>
      </c>
      <c r="F1784" s="1">
        <v>0</v>
      </c>
      <c r="K1784" s="4"/>
    </row>
    <row r="1785" spans="1:11">
      <c r="A1785" s="1">
        <v>47780</v>
      </c>
      <c r="B1785" s="4">
        <v>39200</v>
      </c>
      <c r="C1785" s="2">
        <v>6736</v>
      </c>
      <c r="D1785" s="1">
        <v>58160</v>
      </c>
      <c r="E1785" s="1">
        <v>1</v>
      </c>
      <c r="F1785" s="1">
        <v>400</v>
      </c>
      <c r="K1785" s="4"/>
    </row>
    <row r="1786" spans="1:11">
      <c r="A1786" s="1">
        <v>47780</v>
      </c>
      <c r="B1786" s="4">
        <v>39200</v>
      </c>
      <c r="C1786" s="2">
        <v>6736</v>
      </c>
      <c r="D1786" s="1">
        <v>26466</v>
      </c>
      <c r="E1786" s="1">
        <v>1</v>
      </c>
      <c r="F1786" s="1">
        <v>500</v>
      </c>
      <c r="K1786" s="4"/>
    </row>
    <row r="1787" spans="1:11">
      <c r="A1787" s="1">
        <v>47780</v>
      </c>
      <c r="B1787" s="4">
        <v>39200</v>
      </c>
      <c r="C1787" s="2">
        <v>6736</v>
      </c>
      <c r="D1787" s="1">
        <v>63042</v>
      </c>
      <c r="E1787" s="1">
        <v>1</v>
      </c>
      <c r="F1787" s="1">
        <v>0</v>
      </c>
      <c r="K1787" s="4"/>
    </row>
    <row r="1788" spans="1:11">
      <c r="A1788" s="1">
        <v>47813</v>
      </c>
      <c r="B1788" s="4">
        <v>39201</v>
      </c>
      <c r="C1788" s="2">
        <v>1686</v>
      </c>
      <c r="D1788" s="1">
        <v>69583</v>
      </c>
      <c r="E1788" s="1">
        <v>14</v>
      </c>
      <c r="F1788" s="1">
        <v>0</v>
      </c>
      <c r="K1788" s="4"/>
    </row>
    <row r="1789" spans="1:11">
      <c r="A1789" s="1">
        <v>47813</v>
      </c>
      <c r="B1789" s="4">
        <v>39201</v>
      </c>
      <c r="C1789" s="2">
        <v>1686</v>
      </c>
      <c r="D1789" s="1">
        <v>70413</v>
      </c>
      <c r="E1789" s="1">
        <v>1</v>
      </c>
      <c r="F1789" s="1">
        <v>0</v>
      </c>
      <c r="K1789" s="4"/>
    </row>
    <row r="1790" spans="1:11">
      <c r="A1790" s="1">
        <v>47813</v>
      </c>
      <c r="B1790" s="4">
        <v>39201</v>
      </c>
      <c r="C1790" s="2">
        <v>1686</v>
      </c>
      <c r="D1790" s="1">
        <v>70413</v>
      </c>
      <c r="E1790" s="1">
        <v>1</v>
      </c>
      <c r="F1790" s="1">
        <v>0</v>
      </c>
      <c r="K1790" s="4"/>
    </row>
    <row r="1791" spans="1:11">
      <c r="A1791" s="1">
        <v>47887</v>
      </c>
      <c r="B1791" s="4">
        <v>39201</v>
      </c>
      <c r="C1791" s="2">
        <v>4866</v>
      </c>
      <c r="D1791" s="1">
        <v>79637</v>
      </c>
      <c r="E1791" s="1">
        <v>1</v>
      </c>
      <c r="F1791" s="1">
        <v>1190</v>
      </c>
      <c r="K1791" s="4"/>
    </row>
    <row r="1792" spans="1:11">
      <c r="A1792" s="1">
        <v>47925</v>
      </c>
      <c r="B1792" s="4">
        <v>39201</v>
      </c>
      <c r="C1792" s="2">
        <v>6736</v>
      </c>
      <c r="D1792" s="1">
        <v>26466</v>
      </c>
      <c r="E1792" s="1">
        <v>1</v>
      </c>
      <c r="F1792" s="1">
        <v>500</v>
      </c>
      <c r="K1792" s="4"/>
    </row>
    <row r="1793" spans="1:11">
      <c r="A1793" s="1">
        <v>47953</v>
      </c>
      <c r="B1793" s="4">
        <v>39202</v>
      </c>
      <c r="C1793" s="2">
        <v>1121</v>
      </c>
      <c r="D1793" s="1">
        <v>16778</v>
      </c>
      <c r="E1793" s="1">
        <v>1</v>
      </c>
      <c r="F1793" s="1">
        <v>59</v>
      </c>
      <c r="K1793" s="4"/>
    </row>
    <row r="1794" spans="1:11">
      <c r="A1794" s="1">
        <v>47953</v>
      </c>
      <c r="B1794" s="4">
        <v>39202</v>
      </c>
      <c r="C1794" s="2">
        <v>1121</v>
      </c>
      <c r="D1794" s="1">
        <v>16780</v>
      </c>
      <c r="E1794" s="1">
        <v>1</v>
      </c>
      <c r="F1794" s="1">
        <v>89</v>
      </c>
      <c r="K1794" s="4"/>
    </row>
    <row r="1795" spans="1:11">
      <c r="A1795" s="1">
        <v>47953</v>
      </c>
      <c r="B1795" s="4">
        <v>39202</v>
      </c>
      <c r="C1795" s="2">
        <v>1121</v>
      </c>
      <c r="D1795" s="1">
        <v>71635</v>
      </c>
      <c r="E1795" s="1">
        <v>1</v>
      </c>
      <c r="F1795" s="1">
        <v>690</v>
      </c>
      <c r="K1795" s="4"/>
    </row>
    <row r="1796" spans="1:11">
      <c r="A1796" s="1">
        <v>47975</v>
      </c>
      <c r="B1796" s="4">
        <v>39202</v>
      </c>
      <c r="C1796" s="2">
        <v>1686</v>
      </c>
      <c r="D1796" s="1">
        <v>51397</v>
      </c>
      <c r="E1796" s="1">
        <v>2</v>
      </c>
      <c r="F1796" s="1">
        <v>1200</v>
      </c>
      <c r="K1796" s="4"/>
    </row>
    <row r="1797" spans="1:11">
      <c r="A1797" s="1">
        <v>47981</v>
      </c>
      <c r="B1797" s="4">
        <v>39202</v>
      </c>
      <c r="C1797" s="2">
        <v>1930</v>
      </c>
      <c r="D1797" s="1">
        <v>72270</v>
      </c>
      <c r="E1797" s="1">
        <v>1</v>
      </c>
      <c r="F1797" s="1">
        <v>39</v>
      </c>
      <c r="K1797" s="4"/>
    </row>
    <row r="1798" spans="1:11">
      <c r="A1798" s="1">
        <v>47995</v>
      </c>
      <c r="B1798" s="4">
        <v>39202</v>
      </c>
      <c r="C1798" s="2">
        <v>2995</v>
      </c>
      <c r="D1798" s="1">
        <v>74106</v>
      </c>
      <c r="E1798" s="1">
        <v>1</v>
      </c>
      <c r="F1798" s="1">
        <v>69</v>
      </c>
      <c r="K1798" s="4"/>
    </row>
    <row r="1799" spans="1:11">
      <c r="A1799" s="1">
        <v>47995</v>
      </c>
      <c r="B1799" s="4">
        <v>39202</v>
      </c>
      <c r="C1799" s="2">
        <v>2995</v>
      </c>
      <c r="D1799" s="1">
        <v>74106</v>
      </c>
      <c r="E1799" s="1">
        <v>1</v>
      </c>
      <c r="F1799" s="1">
        <v>69</v>
      </c>
      <c r="K1799" s="4"/>
    </row>
    <row r="1800" spans="1:11">
      <c r="A1800" s="1">
        <v>48065</v>
      </c>
      <c r="B1800" s="4">
        <v>39203</v>
      </c>
      <c r="C1800" s="2">
        <v>1006</v>
      </c>
      <c r="D1800" s="1">
        <v>39948</v>
      </c>
      <c r="E1800" s="1">
        <v>1</v>
      </c>
      <c r="F1800" s="1">
        <v>395</v>
      </c>
      <c r="K1800" s="4"/>
    </row>
    <row r="1801" spans="1:11">
      <c r="A1801" s="1">
        <v>48115</v>
      </c>
      <c r="B1801" s="4">
        <v>39203</v>
      </c>
      <c r="C1801" s="2">
        <v>2942</v>
      </c>
      <c r="D1801" s="1">
        <v>71559</v>
      </c>
      <c r="E1801" s="1">
        <v>1</v>
      </c>
      <c r="F1801" s="1">
        <v>1960</v>
      </c>
      <c r="K1801" s="4"/>
    </row>
    <row r="1802" spans="1:11">
      <c r="A1802" s="1">
        <v>48118</v>
      </c>
      <c r="B1802" s="4">
        <v>39203</v>
      </c>
      <c r="C1802" s="2">
        <v>3127</v>
      </c>
      <c r="D1802" s="1">
        <v>40233</v>
      </c>
      <c r="E1802" s="1">
        <v>1</v>
      </c>
      <c r="F1802" s="1">
        <v>634</v>
      </c>
      <c r="K1802" s="4"/>
    </row>
    <row r="1803" spans="1:11">
      <c r="A1803" s="1">
        <v>48118</v>
      </c>
      <c r="B1803" s="4">
        <v>39203</v>
      </c>
      <c r="C1803" s="2">
        <v>3127</v>
      </c>
      <c r="D1803" s="1">
        <v>74855</v>
      </c>
      <c r="E1803" s="1">
        <v>1</v>
      </c>
      <c r="F1803" s="1">
        <v>1056</v>
      </c>
      <c r="K1803" s="4"/>
    </row>
    <row r="1804" spans="1:11">
      <c r="A1804" s="1">
        <v>48145</v>
      </c>
      <c r="B1804" s="4">
        <v>39203</v>
      </c>
      <c r="C1804" s="2">
        <v>4687</v>
      </c>
      <c r="D1804" s="1">
        <v>49748</v>
      </c>
      <c r="E1804" s="1">
        <v>1</v>
      </c>
      <c r="F1804" s="1">
        <v>3</v>
      </c>
      <c r="K1804" s="4"/>
    </row>
    <row r="1805" spans="1:11">
      <c r="A1805" s="1">
        <v>48145</v>
      </c>
      <c r="B1805" s="4">
        <v>39203</v>
      </c>
      <c r="C1805" s="2">
        <v>4687</v>
      </c>
      <c r="D1805" s="1">
        <v>77223</v>
      </c>
      <c r="E1805" s="1">
        <v>1</v>
      </c>
      <c r="F1805" s="1">
        <v>629</v>
      </c>
      <c r="K1805" s="4"/>
    </row>
    <row r="1806" spans="1:11">
      <c r="A1806" s="1">
        <v>48145</v>
      </c>
      <c r="B1806" s="4">
        <v>39203</v>
      </c>
      <c r="C1806" s="2">
        <v>4687</v>
      </c>
      <c r="D1806" s="1">
        <v>77223</v>
      </c>
      <c r="E1806" s="1">
        <v>1</v>
      </c>
      <c r="F1806" s="1">
        <v>629</v>
      </c>
      <c r="K1806" s="4"/>
    </row>
    <row r="1807" spans="1:11">
      <c r="A1807" s="1">
        <v>48145</v>
      </c>
      <c r="B1807" s="4">
        <v>39203</v>
      </c>
      <c r="C1807" s="2">
        <v>4687</v>
      </c>
      <c r="D1807" s="1">
        <v>77414</v>
      </c>
      <c r="E1807" s="1">
        <v>2</v>
      </c>
      <c r="F1807" s="1">
        <v>2092</v>
      </c>
      <c r="K1807" s="4"/>
    </row>
    <row r="1808" spans="1:11">
      <c r="A1808" s="1">
        <v>48145</v>
      </c>
      <c r="B1808" s="4">
        <v>39203</v>
      </c>
      <c r="C1808" s="2">
        <v>4687</v>
      </c>
      <c r="D1808" s="1">
        <v>40236</v>
      </c>
      <c r="E1808" s="1">
        <v>1</v>
      </c>
      <c r="F1808" s="1">
        <v>581</v>
      </c>
      <c r="K1808" s="4"/>
    </row>
    <row r="1809" spans="1:11">
      <c r="A1809" s="1">
        <v>48145</v>
      </c>
      <c r="B1809" s="4">
        <v>39203</v>
      </c>
      <c r="C1809" s="2">
        <v>4687</v>
      </c>
      <c r="D1809" s="1">
        <v>17475</v>
      </c>
      <c r="E1809" s="1">
        <v>5</v>
      </c>
      <c r="F1809" s="1">
        <v>5280</v>
      </c>
      <c r="K1809" s="4"/>
    </row>
    <row r="1810" spans="1:11">
      <c r="A1810" s="1">
        <v>48145</v>
      </c>
      <c r="B1810" s="4">
        <v>39203</v>
      </c>
      <c r="C1810" s="2">
        <v>4687</v>
      </c>
      <c r="D1810" s="1">
        <v>16960</v>
      </c>
      <c r="E1810" s="1">
        <v>5</v>
      </c>
      <c r="F1810" s="1">
        <v>4755</v>
      </c>
      <c r="K1810" s="4"/>
    </row>
    <row r="1811" spans="1:11">
      <c r="A1811" s="1">
        <v>48145</v>
      </c>
      <c r="B1811" s="4">
        <v>39203</v>
      </c>
      <c r="C1811" s="2">
        <v>4687</v>
      </c>
      <c r="D1811" s="1">
        <v>39949</v>
      </c>
      <c r="E1811" s="1">
        <v>5</v>
      </c>
      <c r="F1811" s="1">
        <v>3150</v>
      </c>
      <c r="K1811" s="4"/>
    </row>
    <row r="1812" spans="1:11">
      <c r="A1812" s="1">
        <v>48145</v>
      </c>
      <c r="B1812" s="4">
        <v>39203</v>
      </c>
      <c r="C1812" s="2">
        <v>4687</v>
      </c>
      <c r="D1812" s="1">
        <v>39948</v>
      </c>
      <c r="E1812" s="1">
        <v>5</v>
      </c>
      <c r="F1812" s="1">
        <v>1975</v>
      </c>
      <c r="K1812" s="4"/>
    </row>
    <row r="1813" spans="1:11">
      <c r="A1813" s="1">
        <v>48236</v>
      </c>
      <c r="B1813" s="4">
        <v>39204</v>
      </c>
      <c r="C1813" s="2">
        <v>2800</v>
      </c>
      <c r="D1813" s="1">
        <v>16959</v>
      </c>
      <c r="E1813" s="1">
        <v>1</v>
      </c>
      <c r="F1813" s="1">
        <v>1033</v>
      </c>
      <c r="K1813" s="4"/>
    </row>
    <row r="1814" spans="1:11">
      <c r="A1814" s="1">
        <v>48283</v>
      </c>
      <c r="B1814" s="4">
        <v>39204</v>
      </c>
      <c r="C1814" s="2">
        <v>5705</v>
      </c>
      <c r="D1814" s="1">
        <v>26465</v>
      </c>
      <c r="E1814" s="1">
        <v>1</v>
      </c>
      <c r="F1814" s="1">
        <v>2500</v>
      </c>
      <c r="K1814" s="4"/>
    </row>
    <row r="1815" spans="1:11">
      <c r="A1815" s="1">
        <v>48283</v>
      </c>
      <c r="B1815" s="4">
        <v>39204</v>
      </c>
      <c r="C1815" s="2">
        <v>5705</v>
      </c>
      <c r="D1815" s="1">
        <v>70413</v>
      </c>
      <c r="E1815" s="1">
        <v>1</v>
      </c>
      <c r="F1815" s="1">
        <v>0</v>
      </c>
      <c r="K1815" s="4"/>
    </row>
    <row r="1816" spans="1:11">
      <c r="A1816" s="1">
        <v>48284</v>
      </c>
      <c r="B1816" s="4">
        <v>39204</v>
      </c>
      <c r="C1816" s="2">
        <v>5764</v>
      </c>
      <c r="D1816" s="1">
        <v>73750</v>
      </c>
      <c r="E1816" s="1">
        <v>1</v>
      </c>
      <c r="F1816" s="1">
        <v>2490</v>
      </c>
      <c r="K1816" s="4"/>
    </row>
    <row r="1817" spans="1:11">
      <c r="A1817" s="1">
        <v>48292</v>
      </c>
      <c r="B1817" s="4">
        <v>39204</v>
      </c>
      <c r="C1817" s="2">
        <v>6619</v>
      </c>
      <c r="D1817" s="1">
        <v>26465</v>
      </c>
      <c r="E1817" s="1">
        <v>1</v>
      </c>
      <c r="F1817" s="1">
        <v>500</v>
      </c>
      <c r="K1817" s="4"/>
    </row>
    <row r="1818" spans="1:11">
      <c r="A1818" s="1">
        <v>48292</v>
      </c>
      <c r="B1818" s="4">
        <v>39204</v>
      </c>
      <c r="C1818" s="2">
        <v>6619</v>
      </c>
      <c r="D1818" s="1">
        <v>26465</v>
      </c>
      <c r="E1818" s="1">
        <v>1</v>
      </c>
      <c r="F1818" s="1">
        <v>2500</v>
      </c>
      <c r="K1818" s="4"/>
    </row>
    <row r="1819" spans="1:11">
      <c r="A1819" s="1">
        <v>48292</v>
      </c>
      <c r="B1819" s="4">
        <v>39204</v>
      </c>
      <c r="C1819" s="2">
        <v>6619</v>
      </c>
      <c r="D1819" s="1">
        <v>70413</v>
      </c>
      <c r="E1819" s="1">
        <v>1</v>
      </c>
      <c r="F1819" s="1">
        <v>0</v>
      </c>
      <c r="K1819" s="4"/>
    </row>
    <row r="1820" spans="1:11">
      <c r="A1820" s="1">
        <v>48356</v>
      </c>
      <c r="B1820" s="4">
        <v>39205</v>
      </c>
      <c r="C1820" s="2">
        <v>4608</v>
      </c>
      <c r="D1820" s="1">
        <v>69583</v>
      </c>
      <c r="E1820" s="1">
        <v>8</v>
      </c>
      <c r="F1820" s="1">
        <v>0</v>
      </c>
      <c r="K1820" s="4"/>
    </row>
    <row r="1821" spans="1:11">
      <c r="A1821" s="1">
        <v>48356</v>
      </c>
      <c r="B1821" s="4">
        <v>39205</v>
      </c>
      <c r="C1821" s="2">
        <v>4608</v>
      </c>
      <c r="D1821" s="1">
        <v>69583</v>
      </c>
      <c r="E1821" s="1">
        <v>4</v>
      </c>
      <c r="F1821" s="1">
        <v>0</v>
      </c>
      <c r="K1821" s="4"/>
    </row>
    <row r="1822" spans="1:11">
      <c r="A1822" s="1">
        <v>48356</v>
      </c>
      <c r="B1822" s="4">
        <v>39205</v>
      </c>
      <c r="C1822" s="2">
        <v>4608</v>
      </c>
      <c r="D1822" s="1">
        <v>79520</v>
      </c>
      <c r="E1822" s="1">
        <v>1</v>
      </c>
      <c r="F1822" s="1">
        <v>1599</v>
      </c>
      <c r="K1822" s="4"/>
    </row>
    <row r="1823" spans="1:11">
      <c r="A1823" s="1">
        <v>48510</v>
      </c>
      <c r="B1823" s="4">
        <v>39207</v>
      </c>
      <c r="C1823" s="2">
        <v>1686</v>
      </c>
      <c r="D1823" s="1">
        <v>64896</v>
      </c>
      <c r="E1823" s="1">
        <v>1</v>
      </c>
      <c r="F1823" s="1">
        <v>199</v>
      </c>
      <c r="K1823" s="4"/>
    </row>
    <row r="1824" spans="1:11">
      <c r="A1824" s="1">
        <v>48510</v>
      </c>
      <c r="B1824" s="4">
        <v>39207</v>
      </c>
      <c r="C1824" s="2">
        <v>1686</v>
      </c>
      <c r="D1824" s="1">
        <v>77941</v>
      </c>
      <c r="E1824" s="1">
        <v>1</v>
      </c>
      <c r="F1824" s="1">
        <v>2460</v>
      </c>
      <c r="K1824" s="4"/>
    </row>
    <row r="1825" spans="1:11">
      <c r="A1825" s="1">
        <v>48510</v>
      </c>
      <c r="B1825" s="4">
        <v>39207</v>
      </c>
      <c r="C1825" s="2">
        <v>1686</v>
      </c>
      <c r="D1825" s="1">
        <v>49748</v>
      </c>
      <c r="E1825" s="1">
        <v>1</v>
      </c>
      <c r="F1825" s="1">
        <v>3</v>
      </c>
      <c r="K1825" s="4"/>
    </row>
    <row r="1826" spans="1:11">
      <c r="A1826" s="1">
        <v>48510</v>
      </c>
      <c r="B1826" s="4">
        <v>39207</v>
      </c>
      <c r="C1826" s="2">
        <v>1686</v>
      </c>
      <c r="D1826" s="1">
        <v>63687</v>
      </c>
      <c r="E1826" s="1">
        <v>1</v>
      </c>
      <c r="F1826" s="1">
        <v>109</v>
      </c>
      <c r="K1826" s="4"/>
    </row>
    <row r="1827" spans="1:11">
      <c r="A1827" s="1">
        <v>48510</v>
      </c>
      <c r="B1827" s="4">
        <v>39207</v>
      </c>
      <c r="C1827" s="2">
        <v>1686</v>
      </c>
      <c r="D1827" s="1">
        <v>71312</v>
      </c>
      <c r="E1827" s="1">
        <v>1</v>
      </c>
      <c r="F1827" s="1">
        <v>59</v>
      </c>
      <c r="K1827" s="4"/>
    </row>
    <row r="1828" spans="1:11">
      <c r="A1828" s="1">
        <v>48510</v>
      </c>
      <c r="B1828" s="4">
        <v>39207</v>
      </c>
      <c r="C1828" s="2">
        <v>1686</v>
      </c>
      <c r="D1828" s="1">
        <v>78778</v>
      </c>
      <c r="E1828" s="1">
        <v>1</v>
      </c>
      <c r="F1828" s="1">
        <v>69</v>
      </c>
      <c r="K1828" s="4"/>
    </row>
    <row r="1829" spans="1:11">
      <c r="A1829" s="1">
        <v>48630</v>
      </c>
      <c r="B1829" s="4">
        <v>39208</v>
      </c>
      <c r="C1829" s="2">
        <v>1686</v>
      </c>
      <c r="D1829" s="1">
        <v>72109</v>
      </c>
      <c r="E1829" s="1">
        <v>1</v>
      </c>
      <c r="F1829" s="1">
        <v>2490</v>
      </c>
      <c r="K1829" s="4"/>
    </row>
    <row r="1830" spans="1:11">
      <c r="A1830" s="1">
        <v>48630</v>
      </c>
      <c r="B1830" s="4">
        <v>39208</v>
      </c>
      <c r="C1830" s="2">
        <v>1686</v>
      </c>
      <c r="D1830" s="1">
        <v>56268</v>
      </c>
      <c r="E1830" s="1">
        <v>1</v>
      </c>
      <c r="F1830" s="1">
        <v>229</v>
      </c>
      <c r="K1830" s="4"/>
    </row>
    <row r="1831" spans="1:11">
      <c r="A1831" s="1">
        <v>48630</v>
      </c>
      <c r="B1831" s="4">
        <v>39208</v>
      </c>
      <c r="C1831" s="2">
        <v>1686</v>
      </c>
      <c r="D1831" s="1">
        <v>66920</v>
      </c>
      <c r="E1831" s="1">
        <v>1</v>
      </c>
      <c r="F1831" s="1">
        <v>299</v>
      </c>
      <c r="K1831" s="4"/>
    </row>
    <row r="1832" spans="1:11">
      <c r="A1832" s="1">
        <v>48630</v>
      </c>
      <c r="B1832" s="4">
        <v>39208</v>
      </c>
      <c r="C1832" s="2">
        <v>1686</v>
      </c>
      <c r="D1832" s="1">
        <v>73855</v>
      </c>
      <c r="E1832" s="1">
        <v>1</v>
      </c>
      <c r="F1832" s="1">
        <v>1299</v>
      </c>
      <c r="K1832" s="4"/>
    </row>
    <row r="1833" spans="1:11">
      <c r="A1833" s="1">
        <v>48672</v>
      </c>
      <c r="B1833" s="4">
        <v>39208</v>
      </c>
      <c r="C1833" s="2">
        <v>338</v>
      </c>
      <c r="D1833" s="1">
        <v>78005</v>
      </c>
      <c r="E1833" s="1">
        <v>1</v>
      </c>
      <c r="F1833" s="1">
        <v>999</v>
      </c>
      <c r="K1833" s="4"/>
    </row>
    <row r="1834" spans="1:11">
      <c r="A1834" s="1">
        <v>48672</v>
      </c>
      <c r="B1834" s="4">
        <v>39208</v>
      </c>
      <c r="C1834" s="2">
        <v>338</v>
      </c>
      <c r="D1834" s="1">
        <v>78005</v>
      </c>
      <c r="E1834" s="1">
        <v>1</v>
      </c>
      <c r="F1834" s="1">
        <v>999</v>
      </c>
      <c r="K1834" s="4"/>
    </row>
    <row r="1835" spans="1:11">
      <c r="A1835" s="1">
        <v>48685</v>
      </c>
      <c r="B1835" s="4">
        <v>39208</v>
      </c>
      <c r="C1835" s="2">
        <v>4011</v>
      </c>
      <c r="D1835" s="1">
        <v>79633</v>
      </c>
      <c r="E1835" s="1">
        <v>1</v>
      </c>
      <c r="F1835" s="1">
        <v>599</v>
      </c>
      <c r="K1835" s="4"/>
    </row>
    <row r="1836" spans="1:11">
      <c r="A1836" s="1">
        <v>48738</v>
      </c>
      <c r="B1836" s="4">
        <v>39208</v>
      </c>
      <c r="C1836" s="2">
        <v>6716</v>
      </c>
      <c r="D1836" s="1">
        <v>79706</v>
      </c>
      <c r="E1836" s="1">
        <v>1</v>
      </c>
      <c r="F1836" s="1">
        <v>45</v>
      </c>
      <c r="K1836" s="4"/>
    </row>
    <row r="1837" spans="1:11">
      <c r="A1837" s="1">
        <v>48738</v>
      </c>
      <c r="B1837" s="4">
        <v>39208</v>
      </c>
      <c r="C1837" s="2">
        <v>6716</v>
      </c>
      <c r="D1837" s="1">
        <v>60721</v>
      </c>
      <c r="E1837" s="1">
        <v>1</v>
      </c>
      <c r="F1837" s="1">
        <v>75</v>
      </c>
      <c r="K1837" s="4"/>
    </row>
    <row r="1838" spans="1:11">
      <c r="A1838" s="1">
        <v>48807</v>
      </c>
      <c r="B1838" s="4">
        <v>39209</v>
      </c>
      <c r="C1838" s="2">
        <v>3785</v>
      </c>
      <c r="D1838" s="1">
        <v>40069</v>
      </c>
      <c r="E1838" s="1">
        <v>1</v>
      </c>
      <c r="F1838" s="1">
        <v>169</v>
      </c>
      <c r="K1838" s="4"/>
    </row>
    <row r="1839" spans="1:11">
      <c r="A1839" s="1">
        <v>48822</v>
      </c>
      <c r="B1839" s="4">
        <v>39209</v>
      </c>
      <c r="C1839" s="2">
        <v>542</v>
      </c>
      <c r="D1839" s="1">
        <v>65675</v>
      </c>
      <c r="E1839" s="1">
        <v>1</v>
      </c>
      <c r="F1839" s="1">
        <v>553</v>
      </c>
      <c r="K1839" s="4"/>
    </row>
    <row r="1840" spans="1:11">
      <c r="A1840" s="1">
        <v>48834</v>
      </c>
      <c r="B1840" s="4">
        <v>39209</v>
      </c>
      <c r="C1840" s="2">
        <v>637</v>
      </c>
      <c r="D1840" s="1">
        <v>51398</v>
      </c>
      <c r="E1840" s="1">
        <v>1</v>
      </c>
      <c r="F1840" s="1">
        <v>715</v>
      </c>
      <c r="K1840" s="4"/>
    </row>
    <row r="1841" spans="1:11">
      <c r="A1841" s="1">
        <v>48834</v>
      </c>
      <c r="B1841" s="4">
        <v>39209</v>
      </c>
      <c r="C1841" s="2">
        <v>637</v>
      </c>
      <c r="D1841" s="1">
        <v>51399</v>
      </c>
      <c r="E1841" s="1">
        <v>1</v>
      </c>
      <c r="F1841" s="1">
        <v>765</v>
      </c>
      <c r="K1841" s="4"/>
    </row>
    <row r="1842" spans="1:11">
      <c r="A1842" s="1">
        <v>48931</v>
      </c>
      <c r="B1842" s="4">
        <v>39210</v>
      </c>
      <c r="C1842" s="2">
        <v>5764</v>
      </c>
      <c r="D1842" s="1">
        <v>79888</v>
      </c>
      <c r="E1842" s="1">
        <v>1</v>
      </c>
      <c r="F1842" s="1">
        <v>299</v>
      </c>
      <c r="K1842" s="4"/>
    </row>
    <row r="1843" spans="1:11">
      <c r="A1843" s="1">
        <v>48992</v>
      </c>
      <c r="B1843" s="4">
        <v>39211</v>
      </c>
      <c r="C1843" s="2">
        <v>3212</v>
      </c>
      <c r="D1843" s="1">
        <v>75582</v>
      </c>
      <c r="E1843" s="1">
        <v>1</v>
      </c>
      <c r="F1843" s="1">
        <v>299</v>
      </c>
      <c r="K1843" s="4"/>
    </row>
    <row r="1844" spans="1:11">
      <c r="A1844" s="1">
        <v>49051</v>
      </c>
      <c r="B1844" s="4">
        <v>39212</v>
      </c>
      <c r="C1844" s="2">
        <v>1121</v>
      </c>
      <c r="D1844" s="1">
        <v>73157</v>
      </c>
      <c r="E1844" s="1">
        <v>1</v>
      </c>
      <c r="F1844" s="1">
        <v>690</v>
      </c>
      <c r="K1844" s="4"/>
    </row>
    <row r="1845" spans="1:11">
      <c r="A1845" s="1">
        <v>49092</v>
      </c>
      <c r="B1845" s="4">
        <v>39212</v>
      </c>
      <c r="C1845" s="2">
        <v>2787</v>
      </c>
      <c r="D1845" s="1">
        <v>77223</v>
      </c>
      <c r="E1845" s="1">
        <v>1</v>
      </c>
      <c r="F1845" s="1">
        <v>629</v>
      </c>
      <c r="K1845" s="4"/>
    </row>
    <row r="1846" spans="1:11">
      <c r="A1846" s="1">
        <v>49092</v>
      </c>
      <c r="B1846" s="4">
        <v>39212</v>
      </c>
      <c r="C1846" s="2">
        <v>2787</v>
      </c>
      <c r="D1846" s="1">
        <v>67366</v>
      </c>
      <c r="E1846" s="1">
        <v>1</v>
      </c>
      <c r="F1846" s="1">
        <v>330</v>
      </c>
      <c r="K1846" s="4"/>
    </row>
    <row r="1847" spans="1:11">
      <c r="A1847" s="1">
        <v>49092</v>
      </c>
      <c r="B1847" s="4">
        <v>39212</v>
      </c>
      <c r="C1847" s="2">
        <v>2787</v>
      </c>
      <c r="D1847" s="1">
        <v>67365</v>
      </c>
      <c r="E1847" s="1">
        <v>1</v>
      </c>
      <c r="F1847" s="1">
        <v>330</v>
      </c>
      <c r="K1847" s="4"/>
    </row>
    <row r="1848" spans="1:11">
      <c r="A1848" s="1">
        <v>49092</v>
      </c>
      <c r="B1848" s="4">
        <v>39212</v>
      </c>
      <c r="C1848" s="2">
        <v>2787</v>
      </c>
      <c r="D1848" s="1">
        <v>67364</v>
      </c>
      <c r="E1848" s="1">
        <v>1</v>
      </c>
      <c r="F1848" s="1">
        <v>330</v>
      </c>
      <c r="K1848" s="4"/>
    </row>
    <row r="1849" spans="1:11">
      <c r="A1849" s="1">
        <v>49092</v>
      </c>
      <c r="B1849" s="4">
        <v>39212</v>
      </c>
      <c r="C1849" s="2">
        <v>2787</v>
      </c>
      <c r="D1849" s="1">
        <v>67368</v>
      </c>
      <c r="E1849" s="1">
        <v>1</v>
      </c>
      <c r="F1849" s="1">
        <v>330</v>
      </c>
      <c r="K1849" s="4"/>
    </row>
    <row r="1850" spans="1:11">
      <c r="A1850" s="1">
        <v>49125</v>
      </c>
      <c r="B1850" s="4">
        <v>39212</v>
      </c>
      <c r="C1850" s="2">
        <v>4876</v>
      </c>
      <c r="D1850" s="1">
        <v>77278</v>
      </c>
      <c r="E1850" s="1">
        <v>1</v>
      </c>
      <c r="F1850" s="1">
        <v>249</v>
      </c>
      <c r="K1850" s="4"/>
    </row>
    <row r="1851" spans="1:11">
      <c r="A1851" s="1">
        <v>49130</v>
      </c>
      <c r="B1851" s="4">
        <v>39212</v>
      </c>
      <c r="C1851" s="2">
        <v>5649</v>
      </c>
      <c r="D1851" s="1">
        <v>77359</v>
      </c>
      <c r="E1851" s="1">
        <v>1</v>
      </c>
      <c r="F1851" s="1">
        <v>6999</v>
      </c>
      <c r="K1851" s="4"/>
    </row>
    <row r="1852" spans="1:11">
      <c r="A1852" s="1">
        <v>49163</v>
      </c>
      <c r="B1852" s="4">
        <v>39213</v>
      </c>
      <c r="C1852" s="2">
        <v>1121</v>
      </c>
      <c r="D1852" s="1">
        <v>73156</v>
      </c>
      <c r="E1852" s="1">
        <v>1</v>
      </c>
      <c r="F1852" s="1">
        <v>690</v>
      </c>
      <c r="K1852" s="4"/>
    </row>
    <row r="1853" spans="1:11">
      <c r="A1853" s="1">
        <v>49182</v>
      </c>
      <c r="B1853" s="4">
        <v>39213</v>
      </c>
      <c r="C1853" s="2">
        <v>1686</v>
      </c>
      <c r="D1853" s="1">
        <v>76172</v>
      </c>
      <c r="E1853" s="1">
        <v>1</v>
      </c>
      <c r="F1853" s="1">
        <v>1688</v>
      </c>
      <c r="K1853" s="4"/>
    </row>
    <row r="1854" spans="1:11">
      <c r="A1854" s="1">
        <v>49182</v>
      </c>
      <c r="B1854" s="4">
        <v>39213</v>
      </c>
      <c r="C1854" s="2">
        <v>1686</v>
      </c>
      <c r="D1854" s="1">
        <v>78672</v>
      </c>
      <c r="E1854" s="1">
        <v>1</v>
      </c>
      <c r="F1854" s="1">
        <v>26800</v>
      </c>
      <c r="K1854" s="4"/>
    </row>
    <row r="1855" spans="1:11">
      <c r="A1855" s="1">
        <v>49182</v>
      </c>
      <c r="B1855" s="4">
        <v>39213</v>
      </c>
      <c r="C1855" s="2">
        <v>1686</v>
      </c>
      <c r="D1855" s="1">
        <v>26466</v>
      </c>
      <c r="E1855" s="1">
        <v>1</v>
      </c>
      <c r="F1855" s="1">
        <v>120</v>
      </c>
      <c r="K1855" s="4"/>
    </row>
    <row r="1856" spans="1:11">
      <c r="A1856" s="1">
        <v>49182</v>
      </c>
      <c r="B1856" s="4">
        <v>39213</v>
      </c>
      <c r="C1856" s="2">
        <v>1686</v>
      </c>
      <c r="D1856" s="1">
        <v>80002</v>
      </c>
      <c r="E1856" s="1">
        <v>1</v>
      </c>
      <c r="F1856" s="1">
        <v>100</v>
      </c>
      <c r="K1856" s="4"/>
    </row>
    <row r="1857" spans="1:11">
      <c r="A1857" s="1">
        <v>49235</v>
      </c>
      <c r="B1857" s="4">
        <v>39213</v>
      </c>
      <c r="C1857" s="2">
        <v>5351</v>
      </c>
      <c r="D1857" s="1">
        <v>26466</v>
      </c>
      <c r="E1857" s="1">
        <v>1</v>
      </c>
      <c r="F1857" s="1">
        <v>300</v>
      </c>
      <c r="K1857" s="4"/>
    </row>
    <row r="1858" spans="1:11">
      <c r="A1858" s="1">
        <v>49291</v>
      </c>
      <c r="B1858" s="4">
        <v>39214</v>
      </c>
      <c r="C1858" s="2">
        <v>1686</v>
      </c>
      <c r="D1858" s="1">
        <v>74443</v>
      </c>
      <c r="E1858" s="1">
        <v>2</v>
      </c>
      <c r="F1858" s="1">
        <v>238</v>
      </c>
      <c r="K1858" s="4"/>
    </row>
    <row r="1859" spans="1:11">
      <c r="A1859" s="1">
        <v>49291</v>
      </c>
      <c r="B1859" s="4">
        <v>39214</v>
      </c>
      <c r="C1859" s="2">
        <v>1686</v>
      </c>
      <c r="D1859" s="1">
        <v>74443</v>
      </c>
      <c r="E1859" s="1">
        <v>1</v>
      </c>
      <c r="F1859" s="1">
        <v>119</v>
      </c>
      <c r="K1859" s="4"/>
    </row>
    <row r="1860" spans="1:11">
      <c r="A1860" s="1">
        <v>49447</v>
      </c>
      <c r="B1860" s="4">
        <v>39215</v>
      </c>
      <c r="C1860" s="2">
        <v>332</v>
      </c>
      <c r="D1860" s="1">
        <v>75350</v>
      </c>
      <c r="E1860" s="1">
        <v>1</v>
      </c>
      <c r="F1860" s="1">
        <v>380</v>
      </c>
      <c r="K1860" s="4"/>
    </row>
    <row r="1861" spans="1:11">
      <c r="A1861" s="1">
        <v>49447</v>
      </c>
      <c r="B1861" s="4">
        <v>39215</v>
      </c>
      <c r="C1861" s="2">
        <v>332</v>
      </c>
      <c r="D1861" s="1">
        <v>77238</v>
      </c>
      <c r="E1861" s="1">
        <v>1</v>
      </c>
      <c r="F1861" s="1">
        <v>129</v>
      </c>
      <c r="K1861" s="4"/>
    </row>
    <row r="1862" spans="1:11">
      <c r="A1862" s="1">
        <v>49506</v>
      </c>
      <c r="B1862" s="4">
        <v>39215</v>
      </c>
      <c r="C1862" s="2">
        <v>5521</v>
      </c>
      <c r="D1862" s="1">
        <v>26465</v>
      </c>
      <c r="E1862" s="1">
        <v>1</v>
      </c>
      <c r="F1862" s="1">
        <v>2300</v>
      </c>
      <c r="K1862" s="4"/>
    </row>
    <row r="1863" spans="1:11">
      <c r="A1863" s="1">
        <v>49506</v>
      </c>
      <c r="B1863" s="4">
        <v>39215</v>
      </c>
      <c r="C1863" s="2">
        <v>5521</v>
      </c>
      <c r="D1863" s="1">
        <v>70413</v>
      </c>
      <c r="E1863" s="1">
        <v>1</v>
      </c>
      <c r="F1863" s="1">
        <v>0</v>
      </c>
      <c r="K1863" s="4"/>
    </row>
    <row r="1864" spans="1:11">
      <c r="A1864" s="1">
        <v>49661</v>
      </c>
      <c r="B1864" s="4">
        <v>39217</v>
      </c>
      <c r="C1864" s="2">
        <v>1117</v>
      </c>
      <c r="D1864" s="1">
        <v>75203</v>
      </c>
      <c r="E1864" s="1">
        <v>2</v>
      </c>
      <c r="F1864" s="1">
        <v>606</v>
      </c>
      <c r="K1864" s="4"/>
    </row>
    <row r="1865" spans="1:11">
      <c r="A1865" s="1">
        <v>49687</v>
      </c>
      <c r="B1865" s="4">
        <v>39217</v>
      </c>
      <c r="C1865" s="2">
        <v>1686</v>
      </c>
      <c r="D1865" s="1">
        <v>70800</v>
      </c>
      <c r="E1865" s="1">
        <v>1</v>
      </c>
      <c r="F1865" s="1">
        <v>168</v>
      </c>
      <c r="K1865" s="4"/>
    </row>
    <row r="1866" spans="1:11">
      <c r="A1866" s="1">
        <v>49811</v>
      </c>
      <c r="B1866" s="4">
        <v>39218</v>
      </c>
      <c r="C1866" s="2">
        <v>2307</v>
      </c>
      <c r="D1866" s="1">
        <v>16783</v>
      </c>
      <c r="E1866" s="1">
        <v>1</v>
      </c>
      <c r="F1866" s="1">
        <v>290</v>
      </c>
      <c r="K1866" s="4"/>
    </row>
    <row r="1867" spans="1:11">
      <c r="A1867" s="1">
        <v>49848</v>
      </c>
      <c r="B1867" s="4">
        <v>39218</v>
      </c>
      <c r="C1867" s="2">
        <v>449</v>
      </c>
      <c r="D1867" s="1">
        <v>26952</v>
      </c>
      <c r="E1867" s="1">
        <v>3</v>
      </c>
      <c r="F1867" s="1">
        <v>270</v>
      </c>
      <c r="K1867" s="4"/>
    </row>
    <row r="1868" spans="1:11">
      <c r="A1868" s="1">
        <v>49848</v>
      </c>
      <c r="B1868" s="4">
        <v>39218</v>
      </c>
      <c r="C1868" s="2">
        <v>449</v>
      </c>
      <c r="D1868" s="1">
        <v>16806</v>
      </c>
      <c r="E1868" s="1">
        <v>2</v>
      </c>
      <c r="F1868" s="1">
        <v>160</v>
      </c>
      <c r="K1868" s="4"/>
    </row>
    <row r="1869" spans="1:11">
      <c r="A1869" s="1">
        <v>49848</v>
      </c>
      <c r="B1869" s="4">
        <v>39218</v>
      </c>
      <c r="C1869" s="2">
        <v>449</v>
      </c>
      <c r="D1869" s="1">
        <v>16779</v>
      </c>
      <c r="E1869" s="1">
        <v>2</v>
      </c>
      <c r="F1869" s="1">
        <v>170</v>
      </c>
      <c r="K1869" s="4"/>
    </row>
    <row r="1870" spans="1:11">
      <c r="A1870" s="1">
        <v>49887</v>
      </c>
      <c r="B1870" s="4">
        <v>39218</v>
      </c>
      <c r="C1870" s="2">
        <v>6813</v>
      </c>
      <c r="D1870" s="1">
        <v>66568</v>
      </c>
      <c r="E1870" s="1">
        <v>1</v>
      </c>
      <c r="F1870" s="1">
        <v>400</v>
      </c>
      <c r="K1870" s="4"/>
    </row>
    <row r="1871" spans="1:11">
      <c r="A1871" s="1">
        <v>49887</v>
      </c>
      <c r="B1871" s="4">
        <v>39218</v>
      </c>
      <c r="C1871" s="2">
        <v>6813</v>
      </c>
      <c r="D1871" s="1">
        <v>63042</v>
      </c>
      <c r="E1871" s="1">
        <v>1</v>
      </c>
      <c r="F1871" s="1">
        <v>0</v>
      </c>
      <c r="K1871" s="4"/>
    </row>
    <row r="1872" spans="1:11">
      <c r="A1872" s="1">
        <v>49923</v>
      </c>
      <c r="B1872" s="4">
        <v>39219</v>
      </c>
      <c r="C1872" s="2">
        <v>198</v>
      </c>
      <c r="D1872" s="1">
        <v>77278</v>
      </c>
      <c r="E1872" s="1">
        <v>1</v>
      </c>
      <c r="F1872" s="1">
        <v>249</v>
      </c>
      <c r="K1872" s="4"/>
    </row>
    <row r="1873" spans="1:11">
      <c r="A1873" s="1">
        <v>49955</v>
      </c>
      <c r="B1873" s="4">
        <v>39219</v>
      </c>
      <c r="C1873" s="2">
        <v>3567</v>
      </c>
      <c r="D1873" s="1">
        <v>74106</v>
      </c>
      <c r="E1873" s="1">
        <v>2</v>
      </c>
      <c r="F1873" s="1">
        <v>198</v>
      </c>
      <c r="K1873" s="4"/>
    </row>
    <row r="1874" spans="1:11">
      <c r="A1874" s="1">
        <v>49955</v>
      </c>
      <c r="B1874" s="4">
        <v>39219</v>
      </c>
      <c r="C1874" s="2">
        <v>3567</v>
      </c>
      <c r="D1874" s="1">
        <v>71588</v>
      </c>
      <c r="E1874" s="1">
        <v>1</v>
      </c>
      <c r="F1874" s="1">
        <v>99</v>
      </c>
      <c r="K1874" s="4"/>
    </row>
    <row r="1875" spans="1:11">
      <c r="A1875" s="1">
        <v>49957</v>
      </c>
      <c r="B1875" s="4">
        <v>39219</v>
      </c>
      <c r="C1875" s="2">
        <v>3785</v>
      </c>
      <c r="D1875" s="1">
        <v>79711</v>
      </c>
      <c r="E1875" s="1">
        <v>1</v>
      </c>
      <c r="F1875" s="1">
        <v>125</v>
      </c>
      <c r="K1875" s="4"/>
    </row>
    <row r="1876" spans="1:11">
      <c r="A1876" s="1">
        <v>50006</v>
      </c>
      <c r="B1876" s="4">
        <v>39220</v>
      </c>
      <c r="C1876" s="2">
        <v>139</v>
      </c>
      <c r="D1876" s="1">
        <v>56152</v>
      </c>
      <c r="E1876" s="1">
        <v>1</v>
      </c>
      <c r="F1876" s="1">
        <v>249</v>
      </c>
      <c r="K1876" s="4"/>
    </row>
    <row r="1877" spans="1:11">
      <c r="A1877" s="1">
        <v>50033</v>
      </c>
      <c r="B1877" s="4">
        <v>39220</v>
      </c>
      <c r="C1877" s="2">
        <v>2704</v>
      </c>
      <c r="D1877" s="1">
        <v>70413</v>
      </c>
      <c r="E1877" s="1">
        <v>1</v>
      </c>
      <c r="F1877" s="1">
        <v>0</v>
      </c>
      <c r="K1877" s="4"/>
    </row>
    <row r="1878" spans="1:11">
      <c r="A1878" s="1">
        <v>50034</v>
      </c>
      <c r="B1878" s="4">
        <v>39220</v>
      </c>
      <c r="C1878" s="2">
        <v>2713</v>
      </c>
      <c r="D1878" s="1">
        <v>66388</v>
      </c>
      <c r="E1878" s="1">
        <v>1</v>
      </c>
      <c r="F1878" s="1">
        <v>1399</v>
      </c>
      <c r="K1878" s="4"/>
    </row>
    <row r="1879" spans="1:11">
      <c r="A1879" s="1">
        <v>50058</v>
      </c>
      <c r="B1879" s="4">
        <v>39220</v>
      </c>
      <c r="C1879" s="2">
        <v>4687</v>
      </c>
      <c r="D1879" s="1">
        <v>69083</v>
      </c>
      <c r="E1879" s="1">
        <v>1</v>
      </c>
      <c r="F1879" s="1">
        <v>5990</v>
      </c>
      <c r="K1879" s="4"/>
    </row>
    <row r="1880" spans="1:11">
      <c r="A1880" s="1">
        <v>50068</v>
      </c>
      <c r="B1880" s="4">
        <v>39220</v>
      </c>
      <c r="C1880" s="2">
        <v>5437</v>
      </c>
      <c r="D1880" s="1">
        <v>54817</v>
      </c>
      <c r="E1880" s="1">
        <v>1</v>
      </c>
      <c r="F1880" s="1">
        <v>99</v>
      </c>
      <c r="K1880" s="4"/>
    </row>
    <row r="1881" spans="1:11">
      <c r="A1881" s="1">
        <v>50068</v>
      </c>
      <c r="B1881" s="4">
        <v>39220</v>
      </c>
      <c r="C1881" s="2">
        <v>5437</v>
      </c>
      <c r="D1881" s="1">
        <v>54816</v>
      </c>
      <c r="E1881" s="1">
        <v>1</v>
      </c>
      <c r="F1881" s="1">
        <v>99</v>
      </c>
      <c r="K1881" s="4"/>
    </row>
    <row r="1882" spans="1:11">
      <c r="A1882" s="1">
        <v>50104</v>
      </c>
      <c r="B1882" s="4">
        <v>39221</v>
      </c>
      <c r="C1882" s="2">
        <v>1286</v>
      </c>
      <c r="D1882" s="1">
        <v>71312</v>
      </c>
      <c r="E1882" s="1">
        <v>1</v>
      </c>
      <c r="F1882" s="1">
        <v>59</v>
      </c>
      <c r="K1882" s="4"/>
    </row>
    <row r="1883" spans="1:11">
      <c r="A1883" s="1">
        <v>50104</v>
      </c>
      <c r="B1883" s="4">
        <v>39221</v>
      </c>
      <c r="C1883" s="2">
        <v>1286</v>
      </c>
      <c r="D1883" s="1">
        <v>73960</v>
      </c>
      <c r="E1883" s="1">
        <v>1</v>
      </c>
      <c r="F1883" s="1">
        <v>435</v>
      </c>
      <c r="K1883" s="4"/>
    </row>
    <row r="1884" spans="1:11">
      <c r="A1884" s="1">
        <v>50104</v>
      </c>
      <c r="B1884" s="4">
        <v>39221</v>
      </c>
      <c r="C1884" s="2">
        <v>1286</v>
      </c>
      <c r="D1884" s="1">
        <v>72466</v>
      </c>
      <c r="E1884" s="1">
        <v>5</v>
      </c>
      <c r="F1884" s="1">
        <v>3495</v>
      </c>
      <c r="K1884" s="4"/>
    </row>
    <row r="1885" spans="1:11">
      <c r="A1885" s="1">
        <v>50142</v>
      </c>
      <c r="B1885" s="4">
        <v>39221</v>
      </c>
      <c r="C1885" s="2">
        <v>2800</v>
      </c>
      <c r="D1885" s="1">
        <v>16944</v>
      </c>
      <c r="E1885" s="1">
        <v>2</v>
      </c>
      <c r="F1885" s="1">
        <v>1970</v>
      </c>
      <c r="K1885" s="4"/>
    </row>
    <row r="1886" spans="1:11">
      <c r="A1886" s="1">
        <v>50151</v>
      </c>
      <c r="B1886" s="4">
        <v>39221</v>
      </c>
      <c r="C1886" s="2">
        <v>3133</v>
      </c>
      <c r="D1886" s="1">
        <v>58088</v>
      </c>
      <c r="E1886" s="1">
        <v>1</v>
      </c>
      <c r="F1886" s="1">
        <v>269</v>
      </c>
      <c r="K1886" s="4"/>
    </row>
    <row r="1887" spans="1:11">
      <c r="A1887" s="1">
        <v>50156</v>
      </c>
      <c r="B1887" s="4">
        <v>39221</v>
      </c>
      <c r="C1887" s="2">
        <v>3429</v>
      </c>
      <c r="D1887" s="1">
        <v>65630</v>
      </c>
      <c r="E1887" s="1">
        <v>1</v>
      </c>
      <c r="F1887" s="1">
        <v>119</v>
      </c>
      <c r="K1887" s="4"/>
    </row>
    <row r="1888" spans="1:11">
      <c r="A1888" s="1">
        <v>50204</v>
      </c>
      <c r="B1888" s="4">
        <v>39221</v>
      </c>
      <c r="C1888" s="2">
        <v>6822</v>
      </c>
      <c r="D1888" s="1">
        <v>75981</v>
      </c>
      <c r="E1888" s="1">
        <v>1</v>
      </c>
      <c r="F1888" s="1">
        <v>400</v>
      </c>
      <c r="K1888" s="4"/>
    </row>
    <row r="1889" spans="1:11">
      <c r="A1889" s="1">
        <v>50204</v>
      </c>
      <c r="B1889" s="4">
        <v>39221</v>
      </c>
      <c r="C1889" s="2">
        <v>6822</v>
      </c>
      <c r="D1889" s="1">
        <v>63042</v>
      </c>
      <c r="E1889" s="1">
        <v>1</v>
      </c>
      <c r="F1889" s="1">
        <v>0</v>
      </c>
      <c r="K1889" s="4"/>
    </row>
    <row r="1890" spans="1:11">
      <c r="A1890" s="1">
        <v>50209</v>
      </c>
      <c r="B1890" s="4">
        <v>39221</v>
      </c>
      <c r="C1890" s="2">
        <v>6828</v>
      </c>
      <c r="D1890" s="1">
        <v>78138</v>
      </c>
      <c r="E1890" s="1">
        <v>1</v>
      </c>
      <c r="F1890" s="1">
        <v>29148</v>
      </c>
      <c r="K1890" s="4"/>
    </row>
    <row r="1891" spans="1:11">
      <c r="A1891" s="1">
        <v>50209</v>
      </c>
      <c r="B1891" s="4">
        <v>39221</v>
      </c>
      <c r="C1891" s="2">
        <v>6828</v>
      </c>
      <c r="D1891" s="1">
        <v>58160</v>
      </c>
      <c r="E1891" s="1">
        <v>1</v>
      </c>
      <c r="F1891" s="1">
        <v>400</v>
      </c>
      <c r="K1891" s="4"/>
    </row>
    <row r="1892" spans="1:11">
      <c r="A1892" s="1">
        <v>50209</v>
      </c>
      <c r="B1892" s="4">
        <v>39221</v>
      </c>
      <c r="C1892" s="2">
        <v>6828</v>
      </c>
      <c r="D1892" s="1">
        <v>63042</v>
      </c>
      <c r="E1892" s="1">
        <v>1</v>
      </c>
      <c r="F1892" s="1">
        <v>0</v>
      </c>
      <c r="K1892" s="4"/>
    </row>
    <row r="1893" spans="1:11">
      <c r="A1893" s="1">
        <v>50250</v>
      </c>
      <c r="B1893" s="4">
        <v>39222</v>
      </c>
      <c r="C1893" s="2">
        <v>2501</v>
      </c>
      <c r="D1893" s="1">
        <v>64868</v>
      </c>
      <c r="E1893" s="1">
        <v>1</v>
      </c>
      <c r="F1893" s="1">
        <v>299</v>
      </c>
      <c r="K1893" s="4"/>
    </row>
    <row r="1894" spans="1:11">
      <c r="A1894" s="1">
        <v>50250</v>
      </c>
      <c r="B1894" s="4">
        <v>39222</v>
      </c>
      <c r="C1894" s="2">
        <v>2501</v>
      </c>
      <c r="D1894" s="1">
        <v>77104</v>
      </c>
      <c r="E1894" s="1">
        <v>1</v>
      </c>
      <c r="F1894" s="1">
        <v>299</v>
      </c>
      <c r="K1894" s="4"/>
    </row>
    <row r="1895" spans="1:11">
      <c r="A1895" s="1">
        <v>50397</v>
      </c>
      <c r="B1895" s="4">
        <v>39223</v>
      </c>
      <c r="C1895" s="2">
        <v>4687</v>
      </c>
      <c r="D1895" s="1">
        <v>49749</v>
      </c>
      <c r="E1895" s="1">
        <v>1</v>
      </c>
      <c r="F1895" s="1">
        <v>2</v>
      </c>
      <c r="K1895" s="4"/>
    </row>
    <row r="1896" spans="1:11">
      <c r="A1896" s="1">
        <v>50397</v>
      </c>
      <c r="B1896" s="4">
        <v>39223</v>
      </c>
      <c r="C1896" s="2">
        <v>4687</v>
      </c>
      <c r="D1896" s="1">
        <v>55184</v>
      </c>
      <c r="E1896" s="1">
        <v>1</v>
      </c>
      <c r="F1896" s="1">
        <v>105</v>
      </c>
      <c r="K1896" s="4"/>
    </row>
    <row r="1897" spans="1:11">
      <c r="A1897" s="1">
        <v>50397</v>
      </c>
      <c r="B1897" s="4">
        <v>39223</v>
      </c>
      <c r="C1897" s="2">
        <v>4687</v>
      </c>
      <c r="D1897" s="1">
        <v>70092</v>
      </c>
      <c r="E1897" s="1">
        <v>1</v>
      </c>
      <c r="F1897" s="1">
        <v>359</v>
      </c>
      <c r="K1897" s="4"/>
    </row>
    <row r="1898" spans="1:11">
      <c r="A1898" s="1">
        <v>50397</v>
      </c>
      <c r="B1898" s="4">
        <v>39223</v>
      </c>
      <c r="C1898" s="2">
        <v>4687</v>
      </c>
      <c r="D1898" s="1">
        <v>70093</v>
      </c>
      <c r="E1898" s="1">
        <v>1</v>
      </c>
      <c r="F1898" s="1">
        <v>359</v>
      </c>
      <c r="K1898" s="4"/>
    </row>
    <row r="1899" spans="1:11">
      <c r="A1899" s="1">
        <v>50397</v>
      </c>
      <c r="B1899" s="4">
        <v>39223</v>
      </c>
      <c r="C1899" s="2">
        <v>4687</v>
      </c>
      <c r="D1899" s="1">
        <v>69492</v>
      </c>
      <c r="E1899" s="1">
        <v>1</v>
      </c>
      <c r="F1899" s="1">
        <v>269</v>
      </c>
      <c r="K1899" s="4"/>
    </row>
    <row r="1900" spans="1:11">
      <c r="A1900" s="1">
        <v>50397</v>
      </c>
      <c r="B1900" s="4">
        <v>39223</v>
      </c>
      <c r="C1900" s="2">
        <v>4687</v>
      </c>
      <c r="D1900" s="1">
        <v>70986</v>
      </c>
      <c r="E1900" s="1">
        <v>1</v>
      </c>
      <c r="F1900" s="1">
        <v>699</v>
      </c>
      <c r="K1900" s="4"/>
    </row>
    <row r="1901" spans="1:11">
      <c r="A1901" s="1">
        <v>50397</v>
      </c>
      <c r="B1901" s="4">
        <v>39223</v>
      </c>
      <c r="C1901" s="2">
        <v>4687</v>
      </c>
      <c r="D1901" s="1">
        <v>70986</v>
      </c>
      <c r="E1901" s="1">
        <v>1</v>
      </c>
      <c r="F1901" s="1">
        <v>699</v>
      </c>
      <c r="K1901" s="4"/>
    </row>
    <row r="1902" spans="1:11">
      <c r="A1902" s="1">
        <v>50407</v>
      </c>
      <c r="B1902" s="4">
        <v>39223</v>
      </c>
      <c r="C1902" s="2">
        <v>542</v>
      </c>
      <c r="D1902" s="1">
        <v>79782</v>
      </c>
      <c r="E1902" s="1">
        <v>1</v>
      </c>
      <c r="F1902" s="1">
        <v>906</v>
      </c>
      <c r="K1902" s="4"/>
    </row>
    <row r="1903" spans="1:11">
      <c r="A1903" s="1">
        <v>50407</v>
      </c>
      <c r="B1903" s="4">
        <v>39223</v>
      </c>
      <c r="C1903" s="2">
        <v>542</v>
      </c>
      <c r="D1903" s="1">
        <v>65675</v>
      </c>
      <c r="E1903" s="1">
        <v>1</v>
      </c>
      <c r="F1903" s="1">
        <v>553</v>
      </c>
      <c r="K1903" s="4"/>
    </row>
    <row r="1904" spans="1:11">
      <c r="A1904" s="1">
        <v>50475</v>
      </c>
      <c r="B1904" s="4">
        <v>39224</v>
      </c>
      <c r="C1904" s="2">
        <v>198</v>
      </c>
      <c r="D1904" s="1">
        <v>60574</v>
      </c>
      <c r="E1904" s="1">
        <v>1</v>
      </c>
      <c r="F1904" s="1">
        <v>239</v>
      </c>
      <c r="K1904" s="4"/>
    </row>
    <row r="1905" spans="1:11">
      <c r="A1905" s="1">
        <v>50475</v>
      </c>
      <c r="B1905" s="4">
        <v>39224</v>
      </c>
      <c r="C1905" s="2">
        <v>198</v>
      </c>
      <c r="D1905" s="1">
        <v>77507</v>
      </c>
      <c r="E1905" s="1">
        <v>1</v>
      </c>
      <c r="F1905" s="1">
        <v>999</v>
      </c>
      <c r="K1905" s="4"/>
    </row>
    <row r="1906" spans="1:11">
      <c r="A1906" s="1">
        <v>50476</v>
      </c>
      <c r="B1906" s="4">
        <v>39224</v>
      </c>
      <c r="C1906" s="2">
        <v>1982</v>
      </c>
      <c r="D1906" s="1">
        <v>64918</v>
      </c>
      <c r="E1906" s="1">
        <v>1</v>
      </c>
      <c r="F1906" s="1">
        <v>3390</v>
      </c>
      <c r="K1906" s="4"/>
    </row>
    <row r="1907" spans="1:11">
      <c r="A1907" s="1">
        <v>50476</v>
      </c>
      <c r="B1907" s="4">
        <v>39224</v>
      </c>
      <c r="C1907" s="2">
        <v>1982</v>
      </c>
      <c r="D1907" s="1">
        <v>64512</v>
      </c>
      <c r="E1907" s="1">
        <v>1</v>
      </c>
      <c r="F1907" s="1">
        <v>960</v>
      </c>
      <c r="K1907" s="4"/>
    </row>
    <row r="1908" spans="1:11">
      <c r="A1908" s="1">
        <v>50495</v>
      </c>
      <c r="B1908" s="4">
        <v>39224</v>
      </c>
      <c r="C1908" s="2">
        <v>332</v>
      </c>
      <c r="D1908" s="1">
        <v>55573</v>
      </c>
      <c r="E1908" s="1">
        <v>1</v>
      </c>
      <c r="F1908" s="1">
        <v>40</v>
      </c>
      <c r="K1908" s="4"/>
    </row>
    <row r="1909" spans="1:11">
      <c r="A1909" s="1">
        <v>50589</v>
      </c>
      <c r="B1909" s="4">
        <v>39225</v>
      </c>
      <c r="C1909" s="2">
        <v>1982</v>
      </c>
      <c r="D1909" s="1">
        <v>74905</v>
      </c>
      <c r="E1909" s="1">
        <v>1</v>
      </c>
      <c r="F1909" s="1">
        <v>1150</v>
      </c>
      <c r="K1909" s="4"/>
    </row>
    <row r="1910" spans="1:11">
      <c r="A1910" s="1">
        <v>50621</v>
      </c>
      <c r="B1910" s="4">
        <v>39225</v>
      </c>
      <c r="C1910" s="2">
        <v>4011</v>
      </c>
      <c r="D1910" s="1">
        <v>74692</v>
      </c>
      <c r="E1910" s="1">
        <v>1</v>
      </c>
      <c r="F1910" s="1">
        <v>379</v>
      </c>
      <c r="K1910" s="4"/>
    </row>
    <row r="1911" spans="1:11">
      <c r="A1911" s="1">
        <v>50621</v>
      </c>
      <c r="B1911" s="4">
        <v>39225</v>
      </c>
      <c r="C1911" s="2">
        <v>4011</v>
      </c>
      <c r="D1911" s="1">
        <v>75787</v>
      </c>
      <c r="E1911" s="1">
        <v>1</v>
      </c>
      <c r="F1911" s="1">
        <v>6290</v>
      </c>
      <c r="K1911" s="4"/>
    </row>
    <row r="1912" spans="1:11">
      <c r="A1912" s="1">
        <v>50621</v>
      </c>
      <c r="B1912" s="4">
        <v>39225</v>
      </c>
      <c r="C1912" s="2">
        <v>4011</v>
      </c>
      <c r="D1912" s="1">
        <v>77013</v>
      </c>
      <c r="E1912" s="1">
        <v>1</v>
      </c>
      <c r="F1912" s="1">
        <v>269</v>
      </c>
      <c r="K1912" s="4"/>
    </row>
    <row r="1913" spans="1:11">
      <c r="A1913" s="1">
        <v>50708</v>
      </c>
      <c r="B1913" s="4">
        <v>39226</v>
      </c>
      <c r="C1913" s="2">
        <v>2956</v>
      </c>
      <c r="D1913" s="1">
        <v>26471</v>
      </c>
      <c r="E1913" s="1">
        <v>1</v>
      </c>
      <c r="F1913" s="1">
        <v>900</v>
      </c>
      <c r="K1913" s="4"/>
    </row>
    <row r="1914" spans="1:11">
      <c r="A1914" s="1">
        <v>50708</v>
      </c>
      <c r="B1914" s="4">
        <v>39226</v>
      </c>
      <c r="C1914" s="2">
        <v>2956</v>
      </c>
      <c r="D1914" s="1">
        <v>26471</v>
      </c>
      <c r="E1914" s="1">
        <v>1</v>
      </c>
      <c r="F1914" s="1">
        <v>700</v>
      </c>
      <c r="K1914" s="4"/>
    </row>
    <row r="1915" spans="1:11">
      <c r="A1915" s="1">
        <v>50782</v>
      </c>
      <c r="B1915" s="4">
        <v>39227</v>
      </c>
      <c r="C1915" s="2">
        <v>1121</v>
      </c>
      <c r="D1915" s="1">
        <v>26465</v>
      </c>
      <c r="E1915" s="1">
        <v>1</v>
      </c>
      <c r="F1915" s="1">
        <v>800</v>
      </c>
      <c r="K1915" s="4"/>
    </row>
    <row r="1916" spans="1:11">
      <c r="A1916" s="1">
        <v>50791</v>
      </c>
      <c r="B1916" s="4">
        <v>39227</v>
      </c>
      <c r="C1916" s="2">
        <v>1335</v>
      </c>
      <c r="D1916" s="1">
        <v>71763</v>
      </c>
      <c r="E1916" s="1">
        <v>1</v>
      </c>
      <c r="F1916" s="1">
        <v>599</v>
      </c>
      <c r="K1916" s="4"/>
    </row>
    <row r="1917" spans="1:11">
      <c r="A1917" s="1">
        <v>50811</v>
      </c>
      <c r="B1917" s="4">
        <v>39227</v>
      </c>
      <c r="C1917" s="2">
        <v>1672</v>
      </c>
      <c r="D1917" s="1">
        <v>79637</v>
      </c>
      <c r="E1917" s="1">
        <v>1</v>
      </c>
      <c r="F1917" s="1">
        <v>699</v>
      </c>
      <c r="K1917" s="4"/>
    </row>
    <row r="1918" spans="1:11">
      <c r="A1918" s="1">
        <v>50819</v>
      </c>
      <c r="B1918" s="4">
        <v>39227</v>
      </c>
      <c r="C1918" s="2">
        <v>1982</v>
      </c>
      <c r="D1918" s="1">
        <v>70413</v>
      </c>
      <c r="E1918" s="1">
        <v>1</v>
      </c>
      <c r="F1918" s="1">
        <v>0</v>
      </c>
      <c r="K1918" s="4"/>
    </row>
    <row r="1919" spans="1:11">
      <c r="A1919" s="1">
        <v>50852</v>
      </c>
      <c r="B1919" s="4">
        <v>39227</v>
      </c>
      <c r="C1919" s="2">
        <v>2747</v>
      </c>
      <c r="D1919" s="1">
        <v>72466</v>
      </c>
      <c r="E1919" s="1">
        <v>1</v>
      </c>
      <c r="F1919" s="1">
        <v>499</v>
      </c>
      <c r="K1919" s="4"/>
    </row>
    <row r="1920" spans="1:11">
      <c r="A1920" s="1">
        <v>50852</v>
      </c>
      <c r="B1920" s="4">
        <v>39227</v>
      </c>
      <c r="C1920" s="2">
        <v>2747</v>
      </c>
      <c r="D1920" s="1">
        <v>17652</v>
      </c>
      <c r="E1920" s="1">
        <v>1</v>
      </c>
      <c r="F1920" s="1">
        <v>865</v>
      </c>
      <c r="K1920" s="4"/>
    </row>
    <row r="1921" spans="1:11">
      <c r="A1921" s="1">
        <v>50853</v>
      </c>
      <c r="B1921" s="4">
        <v>39227</v>
      </c>
      <c r="C1921" s="2">
        <v>284</v>
      </c>
      <c r="D1921" s="1">
        <v>26465</v>
      </c>
      <c r="E1921" s="1">
        <v>1</v>
      </c>
      <c r="F1921" s="1">
        <v>800</v>
      </c>
      <c r="K1921" s="4"/>
    </row>
    <row r="1922" spans="1:11">
      <c r="A1922" s="1">
        <v>50853</v>
      </c>
      <c r="B1922" s="4">
        <v>39227</v>
      </c>
      <c r="C1922" s="2">
        <v>284</v>
      </c>
      <c r="D1922" s="1">
        <v>70413</v>
      </c>
      <c r="E1922" s="1">
        <v>1</v>
      </c>
      <c r="F1922" s="1">
        <v>0</v>
      </c>
      <c r="K1922" s="4"/>
    </row>
    <row r="1923" spans="1:11">
      <c r="A1923" s="1">
        <v>50893</v>
      </c>
      <c r="B1923" s="4">
        <v>39227</v>
      </c>
      <c r="C1923" s="2">
        <v>4515</v>
      </c>
      <c r="D1923" s="1">
        <v>77241</v>
      </c>
      <c r="E1923" s="1">
        <v>1</v>
      </c>
      <c r="F1923" s="1">
        <v>729</v>
      </c>
      <c r="K1923" s="4"/>
    </row>
    <row r="1924" spans="1:11">
      <c r="A1924" s="1">
        <v>51193</v>
      </c>
      <c r="B1924" s="4">
        <v>39229</v>
      </c>
      <c r="C1924" s="2">
        <v>332</v>
      </c>
      <c r="D1924" s="1">
        <v>72217</v>
      </c>
      <c r="E1924" s="1">
        <v>1</v>
      </c>
      <c r="F1924" s="1">
        <v>4999</v>
      </c>
      <c r="K1924" s="4"/>
    </row>
    <row r="1925" spans="1:11">
      <c r="A1925" s="1">
        <v>51202</v>
      </c>
      <c r="B1925" s="4">
        <v>39229</v>
      </c>
      <c r="C1925" s="2">
        <v>3558</v>
      </c>
      <c r="D1925" s="1">
        <v>26465</v>
      </c>
      <c r="E1925" s="1">
        <v>1</v>
      </c>
      <c r="F1925" s="1">
        <v>2300</v>
      </c>
      <c r="K1925" s="4"/>
    </row>
    <row r="1926" spans="1:11">
      <c r="A1926" s="1">
        <v>51202</v>
      </c>
      <c r="B1926" s="4">
        <v>39229</v>
      </c>
      <c r="C1926" s="2">
        <v>3558</v>
      </c>
      <c r="D1926" s="1">
        <v>75544</v>
      </c>
      <c r="E1926" s="1">
        <v>1</v>
      </c>
      <c r="F1926" s="1">
        <v>599</v>
      </c>
      <c r="K1926" s="4"/>
    </row>
    <row r="1927" spans="1:11">
      <c r="A1927" s="1">
        <v>51255</v>
      </c>
      <c r="B1927" s="4">
        <v>39229</v>
      </c>
      <c r="C1927" s="2">
        <v>539</v>
      </c>
      <c r="D1927" s="1">
        <v>34647</v>
      </c>
      <c r="E1927" s="1">
        <v>1</v>
      </c>
      <c r="F1927" s="1">
        <v>820</v>
      </c>
      <c r="K1927" s="4"/>
    </row>
    <row r="1928" spans="1:11">
      <c r="A1928" s="1">
        <v>51286</v>
      </c>
      <c r="B1928" s="4">
        <v>39229</v>
      </c>
      <c r="C1928" s="2">
        <v>6619</v>
      </c>
      <c r="D1928" s="1">
        <v>72747</v>
      </c>
      <c r="E1928" s="1">
        <v>1</v>
      </c>
      <c r="F1928" s="1">
        <v>659</v>
      </c>
      <c r="K1928" s="4"/>
    </row>
    <row r="1929" spans="1:11">
      <c r="A1929" s="1">
        <v>51388</v>
      </c>
      <c r="B1929" s="4">
        <v>39230</v>
      </c>
      <c r="C1929" s="2">
        <v>539</v>
      </c>
      <c r="D1929" s="1">
        <v>34647</v>
      </c>
      <c r="E1929" s="1">
        <v>1</v>
      </c>
      <c r="F1929" s="1">
        <v>820</v>
      </c>
      <c r="K1929" s="4"/>
    </row>
    <row r="1930" spans="1:11">
      <c r="A1930" s="1">
        <v>51410</v>
      </c>
      <c r="B1930" s="4">
        <v>39230</v>
      </c>
      <c r="C1930" s="2">
        <v>6716</v>
      </c>
      <c r="D1930" s="1">
        <v>40236</v>
      </c>
      <c r="E1930" s="1">
        <v>1</v>
      </c>
      <c r="F1930" s="1">
        <v>581</v>
      </c>
      <c r="K1930" s="4"/>
    </row>
    <row r="1931" spans="1:11">
      <c r="A1931" s="1">
        <v>51437</v>
      </c>
      <c r="B1931" s="4">
        <v>39231</v>
      </c>
      <c r="C1931" s="2">
        <v>1276</v>
      </c>
      <c r="D1931" s="1">
        <v>79682</v>
      </c>
      <c r="E1931" s="1">
        <v>1</v>
      </c>
      <c r="F1931" s="1">
        <v>349</v>
      </c>
      <c r="K1931" s="4"/>
    </row>
    <row r="1932" spans="1:11">
      <c r="A1932" s="1">
        <v>51529</v>
      </c>
      <c r="B1932" s="4">
        <v>39231</v>
      </c>
      <c r="C1932" s="2">
        <v>637</v>
      </c>
      <c r="D1932" s="1">
        <v>51399</v>
      </c>
      <c r="E1932" s="1">
        <v>1</v>
      </c>
      <c r="F1932" s="1">
        <v>765</v>
      </c>
      <c r="K1932" s="4"/>
    </row>
    <row r="1933" spans="1:11">
      <c r="A1933" s="1">
        <v>51581</v>
      </c>
      <c r="B1933" s="4">
        <v>39232</v>
      </c>
      <c r="C1933" s="2">
        <v>198</v>
      </c>
      <c r="D1933" s="1">
        <v>75203</v>
      </c>
      <c r="E1933" s="1">
        <v>1</v>
      </c>
      <c r="F1933" s="1">
        <v>315</v>
      </c>
      <c r="K1933" s="4"/>
    </row>
    <row r="1934" spans="1:11">
      <c r="A1934" s="1">
        <v>51606</v>
      </c>
      <c r="B1934" s="4">
        <v>39232</v>
      </c>
      <c r="C1934" s="2">
        <v>332</v>
      </c>
      <c r="D1934" s="1">
        <v>71559</v>
      </c>
      <c r="E1934" s="1">
        <v>1</v>
      </c>
      <c r="F1934" s="1">
        <v>1788</v>
      </c>
      <c r="K1934" s="4"/>
    </row>
    <row r="1935" spans="1:11">
      <c r="A1935" s="1">
        <v>51613</v>
      </c>
      <c r="B1935" s="4">
        <v>39232</v>
      </c>
      <c r="C1935" s="2">
        <v>3567</v>
      </c>
      <c r="D1935" s="1">
        <v>74443</v>
      </c>
      <c r="E1935" s="1">
        <v>1</v>
      </c>
      <c r="F1935" s="1">
        <v>119</v>
      </c>
      <c r="K1935" s="4"/>
    </row>
    <row r="1936" spans="1:11">
      <c r="A1936" s="1">
        <v>51655</v>
      </c>
      <c r="B1936" s="4">
        <v>39232</v>
      </c>
      <c r="C1936" s="2">
        <v>62</v>
      </c>
      <c r="D1936" s="1">
        <v>76138</v>
      </c>
      <c r="E1936" s="1">
        <v>1</v>
      </c>
      <c r="F1936" s="1">
        <v>299</v>
      </c>
      <c r="K1936" s="4"/>
    </row>
    <row r="1937" spans="1:11">
      <c r="A1937" s="1">
        <v>51655</v>
      </c>
      <c r="B1937" s="4">
        <v>39232</v>
      </c>
      <c r="C1937" s="2">
        <v>62</v>
      </c>
      <c r="D1937" s="1">
        <v>54452</v>
      </c>
      <c r="E1937" s="1">
        <v>1</v>
      </c>
      <c r="F1937" s="1">
        <v>119</v>
      </c>
      <c r="K1937" s="4"/>
    </row>
    <row r="1938" spans="1:11">
      <c r="A1938" s="1">
        <v>51710</v>
      </c>
      <c r="B1938" s="4">
        <v>39233</v>
      </c>
      <c r="C1938" s="2">
        <v>2122</v>
      </c>
      <c r="D1938" s="1">
        <v>39949</v>
      </c>
      <c r="E1938" s="1">
        <v>2</v>
      </c>
      <c r="F1938" s="1">
        <v>1260</v>
      </c>
      <c r="K1938" s="4"/>
    </row>
    <row r="1939" spans="1:11">
      <c r="A1939" s="1">
        <v>51710</v>
      </c>
      <c r="B1939" s="4">
        <v>39233</v>
      </c>
      <c r="C1939" s="2">
        <v>2122</v>
      </c>
      <c r="D1939" s="1">
        <v>39948</v>
      </c>
      <c r="E1939" s="1">
        <v>2</v>
      </c>
      <c r="F1939" s="1">
        <v>790</v>
      </c>
      <c r="K1939" s="4"/>
    </row>
    <row r="1940" spans="1:11">
      <c r="A1940" s="1">
        <v>51779</v>
      </c>
      <c r="B1940" s="4">
        <v>39233</v>
      </c>
      <c r="C1940" s="2">
        <v>539</v>
      </c>
      <c r="D1940" s="1">
        <v>2837</v>
      </c>
      <c r="E1940" s="1">
        <v>1</v>
      </c>
      <c r="F1940" s="1">
        <v>47</v>
      </c>
      <c r="K1940" s="4"/>
    </row>
    <row r="1941" spans="1:11">
      <c r="A1941" s="1">
        <v>51808</v>
      </c>
      <c r="B1941" s="4">
        <v>39233</v>
      </c>
      <c r="C1941" s="2">
        <v>6922</v>
      </c>
      <c r="D1941" s="1">
        <v>66568</v>
      </c>
      <c r="E1941" s="1">
        <v>1</v>
      </c>
      <c r="F1941" s="1">
        <v>400</v>
      </c>
      <c r="K1941" s="4"/>
    </row>
    <row r="1942" spans="1:11">
      <c r="A1942" s="1">
        <v>51808</v>
      </c>
      <c r="B1942" s="4">
        <v>39233</v>
      </c>
      <c r="C1942" s="2">
        <v>6922</v>
      </c>
      <c r="D1942" s="1">
        <v>63042</v>
      </c>
      <c r="E1942" s="1">
        <v>1</v>
      </c>
      <c r="F1942" s="1">
        <v>0</v>
      </c>
      <c r="K1942" s="4"/>
    </row>
    <row r="1943" spans="1:11">
      <c r="A1943" s="1">
        <v>51808</v>
      </c>
      <c r="B1943" s="4">
        <v>39233</v>
      </c>
      <c r="C1943" s="2">
        <v>6922</v>
      </c>
      <c r="D1943" s="1">
        <v>70413</v>
      </c>
      <c r="E1943" s="1">
        <v>1</v>
      </c>
      <c r="F1943" s="1">
        <v>0</v>
      </c>
      <c r="K1943" s="4"/>
    </row>
    <row r="1944" spans="1:11">
      <c r="A1944" s="1">
        <v>51808</v>
      </c>
      <c r="B1944" s="4">
        <v>39233</v>
      </c>
      <c r="C1944" s="2">
        <v>6922</v>
      </c>
      <c r="D1944" s="1">
        <v>70413</v>
      </c>
      <c r="E1944" s="1">
        <v>1</v>
      </c>
      <c r="F1944" s="1">
        <v>0</v>
      </c>
      <c r="K1944" s="4"/>
    </row>
    <row r="1945" spans="1:11">
      <c r="A1945" s="1">
        <v>51847</v>
      </c>
      <c r="B1945" s="4">
        <v>39234</v>
      </c>
      <c r="C1945" s="2">
        <v>1686</v>
      </c>
      <c r="D1945" s="1">
        <v>72178</v>
      </c>
      <c r="E1945" s="1">
        <v>1</v>
      </c>
      <c r="F1945" s="1">
        <v>130</v>
      </c>
      <c r="K1945" s="4"/>
    </row>
    <row r="1946" spans="1:11">
      <c r="A1946" s="1">
        <v>51864</v>
      </c>
      <c r="B1946" s="4">
        <v>39234</v>
      </c>
      <c r="C1946" s="2">
        <v>284</v>
      </c>
      <c r="D1946" s="1">
        <v>65675</v>
      </c>
      <c r="E1946" s="1">
        <v>1</v>
      </c>
      <c r="F1946" s="1">
        <v>553</v>
      </c>
      <c r="K1946" s="4"/>
    </row>
    <row r="1947" spans="1:11">
      <c r="A1947" s="1">
        <v>51864</v>
      </c>
      <c r="B1947" s="4">
        <v>39234</v>
      </c>
      <c r="C1947" s="2">
        <v>284</v>
      </c>
      <c r="D1947" s="1">
        <v>65674</v>
      </c>
      <c r="E1947" s="1">
        <v>1</v>
      </c>
      <c r="F1947" s="1">
        <v>480</v>
      </c>
      <c r="K1947" s="4"/>
    </row>
    <row r="1948" spans="1:11">
      <c r="A1948" s="1">
        <v>51864</v>
      </c>
      <c r="B1948" s="4">
        <v>39234</v>
      </c>
      <c r="C1948" s="2">
        <v>284</v>
      </c>
      <c r="D1948" s="1">
        <v>34646</v>
      </c>
      <c r="E1948" s="1">
        <v>1</v>
      </c>
      <c r="F1948" s="1">
        <v>810</v>
      </c>
      <c r="K1948" s="4"/>
    </row>
    <row r="1949" spans="1:11">
      <c r="A1949" s="1">
        <v>51864</v>
      </c>
      <c r="B1949" s="4">
        <v>39234</v>
      </c>
      <c r="C1949" s="2">
        <v>284</v>
      </c>
      <c r="D1949" s="1">
        <v>34645</v>
      </c>
      <c r="E1949" s="1">
        <v>1</v>
      </c>
      <c r="F1949" s="1">
        <v>910</v>
      </c>
      <c r="K1949" s="4"/>
    </row>
    <row r="1950" spans="1:11">
      <c r="A1950" s="1">
        <v>52055</v>
      </c>
      <c r="B1950" s="4">
        <v>39236</v>
      </c>
      <c r="C1950" s="2">
        <v>1446</v>
      </c>
      <c r="D1950" s="1">
        <v>71559</v>
      </c>
      <c r="E1950" s="1">
        <v>1</v>
      </c>
      <c r="F1950" s="1">
        <v>1788</v>
      </c>
      <c r="K1950" s="4"/>
    </row>
    <row r="1951" spans="1:11">
      <c r="A1951" s="1">
        <v>52276</v>
      </c>
      <c r="B1951" s="4">
        <v>39237</v>
      </c>
      <c r="C1951" s="2">
        <v>6942</v>
      </c>
      <c r="D1951" s="1">
        <v>66569</v>
      </c>
      <c r="E1951" s="1">
        <v>1</v>
      </c>
      <c r="F1951" s="1">
        <v>400</v>
      </c>
      <c r="K1951" s="4"/>
    </row>
    <row r="1952" spans="1:11">
      <c r="A1952" s="1">
        <v>52276</v>
      </c>
      <c r="B1952" s="4">
        <v>39237</v>
      </c>
      <c r="C1952" s="2">
        <v>6942</v>
      </c>
      <c r="D1952" s="1">
        <v>63042</v>
      </c>
      <c r="E1952" s="1">
        <v>1</v>
      </c>
      <c r="F1952" s="1">
        <v>0</v>
      </c>
      <c r="K1952" s="4"/>
    </row>
    <row r="1953" spans="1:11">
      <c r="A1953" s="1">
        <v>52276</v>
      </c>
      <c r="B1953" s="4">
        <v>39237</v>
      </c>
      <c r="C1953" s="2">
        <v>6942</v>
      </c>
      <c r="D1953" s="1">
        <v>75183</v>
      </c>
      <c r="E1953" s="1">
        <v>1</v>
      </c>
      <c r="F1953" s="1">
        <v>1688</v>
      </c>
      <c r="K1953" s="4"/>
    </row>
    <row r="1954" spans="1:11">
      <c r="A1954" s="1">
        <v>52292</v>
      </c>
      <c r="B1954" s="4">
        <v>39238</v>
      </c>
      <c r="C1954" s="2">
        <v>1500</v>
      </c>
      <c r="D1954" s="1">
        <v>54816</v>
      </c>
      <c r="E1954" s="1">
        <v>1</v>
      </c>
      <c r="F1954" s="1">
        <v>105</v>
      </c>
      <c r="K1954" s="4"/>
    </row>
    <row r="1955" spans="1:11">
      <c r="A1955" s="1">
        <v>52435</v>
      </c>
      <c r="B1955" s="4">
        <v>39239</v>
      </c>
      <c r="C1955" s="2">
        <v>3437</v>
      </c>
      <c r="D1955" s="1">
        <v>80568</v>
      </c>
      <c r="E1955" s="1">
        <v>1</v>
      </c>
      <c r="F1955" s="1">
        <v>1990</v>
      </c>
      <c r="K1955" s="4"/>
    </row>
    <row r="1956" spans="1:11">
      <c r="A1956" s="1">
        <v>52485</v>
      </c>
      <c r="B1956" s="4">
        <v>39239</v>
      </c>
      <c r="C1956" s="2">
        <v>87</v>
      </c>
      <c r="D1956" s="1">
        <v>72461</v>
      </c>
      <c r="E1956" s="1">
        <v>1</v>
      </c>
      <c r="F1956" s="1">
        <v>599</v>
      </c>
      <c r="K1956" s="4"/>
    </row>
    <row r="1957" spans="1:11">
      <c r="A1957" s="1">
        <v>52525</v>
      </c>
      <c r="B1957" s="4">
        <v>39240</v>
      </c>
      <c r="C1957" s="2">
        <v>284</v>
      </c>
      <c r="D1957" s="1">
        <v>2760</v>
      </c>
      <c r="E1957" s="1">
        <v>1</v>
      </c>
      <c r="F1957" s="1">
        <v>60</v>
      </c>
      <c r="K1957" s="4"/>
    </row>
    <row r="1958" spans="1:11">
      <c r="A1958" s="1">
        <v>52525</v>
      </c>
      <c r="B1958" s="4">
        <v>39240</v>
      </c>
      <c r="C1958" s="2">
        <v>284</v>
      </c>
      <c r="D1958" s="1">
        <v>41879</v>
      </c>
      <c r="E1958" s="1">
        <v>1</v>
      </c>
      <c r="F1958" s="1">
        <v>160</v>
      </c>
      <c r="K1958" s="4"/>
    </row>
    <row r="1959" spans="1:11">
      <c r="A1959" s="1">
        <v>52525</v>
      </c>
      <c r="B1959" s="4">
        <v>39240</v>
      </c>
      <c r="C1959" s="2">
        <v>284</v>
      </c>
      <c r="D1959" s="1">
        <v>74687</v>
      </c>
      <c r="E1959" s="1">
        <v>1</v>
      </c>
      <c r="F1959" s="1">
        <v>69</v>
      </c>
      <c r="K1959" s="4"/>
    </row>
    <row r="1960" spans="1:11">
      <c r="A1960" s="1">
        <v>52544</v>
      </c>
      <c r="B1960" s="4">
        <v>39240</v>
      </c>
      <c r="C1960" s="2">
        <v>4780</v>
      </c>
      <c r="D1960" s="1">
        <v>40236</v>
      </c>
      <c r="E1960" s="1">
        <v>2</v>
      </c>
      <c r="F1960" s="1">
        <v>1162</v>
      </c>
      <c r="K1960" s="4"/>
    </row>
    <row r="1961" spans="1:11">
      <c r="A1961" s="1">
        <v>52610</v>
      </c>
      <c r="B1961" s="4">
        <v>39241</v>
      </c>
      <c r="C1961" s="2">
        <v>332</v>
      </c>
      <c r="D1961" s="1">
        <v>60721</v>
      </c>
      <c r="E1961" s="1">
        <v>1</v>
      </c>
      <c r="F1961" s="1">
        <v>75</v>
      </c>
      <c r="K1961" s="4"/>
    </row>
    <row r="1962" spans="1:11">
      <c r="A1962" s="1">
        <v>52619</v>
      </c>
      <c r="B1962" s="4">
        <v>39241</v>
      </c>
      <c r="C1962" s="2">
        <v>3827</v>
      </c>
      <c r="D1962" s="1">
        <v>39949</v>
      </c>
      <c r="E1962" s="1">
        <v>1</v>
      </c>
      <c r="F1962" s="1">
        <v>630</v>
      </c>
      <c r="K1962" s="4"/>
    </row>
    <row r="1963" spans="1:11">
      <c r="A1963" s="1">
        <v>52619</v>
      </c>
      <c r="B1963" s="4">
        <v>39241</v>
      </c>
      <c r="C1963" s="2">
        <v>3827</v>
      </c>
      <c r="D1963" s="1">
        <v>39948</v>
      </c>
      <c r="E1963" s="1">
        <v>1</v>
      </c>
      <c r="F1963" s="1">
        <v>395</v>
      </c>
      <c r="K1963" s="4"/>
    </row>
    <row r="1964" spans="1:11">
      <c r="A1964" s="1">
        <v>52619</v>
      </c>
      <c r="B1964" s="4">
        <v>39241</v>
      </c>
      <c r="C1964" s="2">
        <v>3827</v>
      </c>
      <c r="D1964" s="1">
        <v>39948</v>
      </c>
      <c r="E1964" s="1">
        <v>1</v>
      </c>
      <c r="F1964" s="1">
        <v>395</v>
      </c>
      <c r="K1964" s="4"/>
    </row>
    <row r="1965" spans="1:11">
      <c r="A1965" s="1">
        <v>52631</v>
      </c>
      <c r="B1965" s="4">
        <v>39241</v>
      </c>
      <c r="C1965" s="2">
        <v>4749</v>
      </c>
      <c r="D1965" s="1">
        <v>70763</v>
      </c>
      <c r="E1965" s="1">
        <v>1</v>
      </c>
      <c r="F1965" s="1">
        <v>139</v>
      </c>
      <c r="K1965" s="4"/>
    </row>
    <row r="1966" spans="1:11">
      <c r="A1966" s="1">
        <v>52664</v>
      </c>
      <c r="B1966" s="4">
        <v>39241</v>
      </c>
      <c r="C1966" s="2">
        <v>6966</v>
      </c>
      <c r="D1966" s="1">
        <v>66569</v>
      </c>
      <c r="E1966" s="1">
        <v>1</v>
      </c>
      <c r="F1966" s="1">
        <v>400</v>
      </c>
      <c r="K1966" s="4"/>
    </row>
    <row r="1967" spans="1:11">
      <c r="A1967" s="1">
        <v>52664</v>
      </c>
      <c r="B1967" s="4">
        <v>39241</v>
      </c>
      <c r="C1967" s="2">
        <v>6966</v>
      </c>
      <c r="D1967" s="1">
        <v>26465</v>
      </c>
      <c r="E1967" s="1">
        <v>1</v>
      </c>
      <c r="F1967" s="1">
        <v>800</v>
      </c>
      <c r="K1967" s="4"/>
    </row>
    <row r="1968" spans="1:11">
      <c r="A1968" s="1">
        <v>52664</v>
      </c>
      <c r="B1968" s="4">
        <v>39241</v>
      </c>
      <c r="C1968" s="2">
        <v>6966</v>
      </c>
      <c r="D1968" s="1">
        <v>26465</v>
      </c>
      <c r="E1968" s="1">
        <v>1</v>
      </c>
      <c r="F1968" s="1">
        <v>2300</v>
      </c>
      <c r="K1968" s="4"/>
    </row>
    <row r="1969" spans="1:11">
      <c r="A1969" s="1">
        <v>52664</v>
      </c>
      <c r="B1969" s="4">
        <v>39241</v>
      </c>
      <c r="C1969" s="2">
        <v>6966</v>
      </c>
      <c r="D1969" s="1">
        <v>63042</v>
      </c>
      <c r="E1969" s="1">
        <v>1</v>
      </c>
      <c r="F1969" s="1">
        <v>0</v>
      </c>
      <c r="K1969" s="4"/>
    </row>
    <row r="1970" spans="1:11">
      <c r="A1970" s="1">
        <v>52672</v>
      </c>
      <c r="B1970" s="4">
        <v>39241</v>
      </c>
      <c r="C1970" s="2">
        <v>87</v>
      </c>
      <c r="D1970" s="1">
        <v>77648</v>
      </c>
      <c r="E1970" s="1">
        <v>1</v>
      </c>
      <c r="F1970" s="1">
        <v>99</v>
      </c>
      <c r="K1970" s="4"/>
    </row>
    <row r="1971" spans="1:11">
      <c r="A1971" s="1">
        <v>52726</v>
      </c>
      <c r="B1971" s="4">
        <v>39242</v>
      </c>
      <c r="C1971" s="2">
        <v>2800</v>
      </c>
      <c r="D1971" s="1">
        <v>76527</v>
      </c>
      <c r="E1971" s="1">
        <v>1</v>
      </c>
      <c r="F1971" s="1">
        <v>199</v>
      </c>
      <c r="K1971" s="4"/>
    </row>
    <row r="1972" spans="1:11">
      <c r="A1972" s="1">
        <v>52744</v>
      </c>
      <c r="B1972" s="4">
        <v>39242</v>
      </c>
      <c r="C1972" s="2">
        <v>3438</v>
      </c>
      <c r="D1972" s="1">
        <v>61414</v>
      </c>
      <c r="E1972" s="1">
        <v>1</v>
      </c>
      <c r="F1972" s="1">
        <v>399</v>
      </c>
      <c r="K1972" s="4"/>
    </row>
    <row r="1973" spans="1:11">
      <c r="A1973" s="1">
        <v>52786</v>
      </c>
      <c r="B1973" s="4">
        <v>39242</v>
      </c>
      <c r="C1973" s="2">
        <v>62</v>
      </c>
      <c r="D1973" s="1">
        <v>47816</v>
      </c>
      <c r="E1973" s="1">
        <v>2</v>
      </c>
      <c r="F1973" s="1">
        <v>138</v>
      </c>
      <c r="K1973" s="4"/>
    </row>
    <row r="1974" spans="1:11">
      <c r="A1974" s="1">
        <v>52799</v>
      </c>
      <c r="B1974" s="4">
        <v>39242</v>
      </c>
      <c r="C1974" s="2">
        <v>6971</v>
      </c>
      <c r="D1974" s="1">
        <v>58160</v>
      </c>
      <c r="E1974" s="1">
        <v>1</v>
      </c>
      <c r="F1974" s="1">
        <v>400</v>
      </c>
      <c r="K1974" s="4"/>
    </row>
    <row r="1975" spans="1:11">
      <c r="A1975" s="1">
        <v>52799</v>
      </c>
      <c r="B1975" s="4">
        <v>39242</v>
      </c>
      <c r="C1975" s="2">
        <v>6971</v>
      </c>
      <c r="D1975" s="1">
        <v>63042</v>
      </c>
      <c r="E1975" s="1">
        <v>1</v>
      </c>
      <c r="F1975" s="1">
        <v>0</v>
      </c>
      <c r="K1975" s="4"/>
    </row>
    <row r="1976" spans="1:11">
      <c r="A1976" s="1">
        <v>52840</v>
      </c>
      <c r="B1976" s="4">
        <v>39243</v>
      </c>
      <c r="C1976" s="2">
        <v>1686</v>
      </c>
      <c r="D1976" s="1">
        <v>80361</v>
      </c>
      <c r="E1976" s="1">
        <v>1</v>
      </c>
      <c r="F1976" s="1">
        <v>9</v>
      </c>
      <c r="K1976" s="4"/>
    </row>
    <row r="1977" spans="1:11">
      <c r="A1977" s="1">
        <v>52872</v>
      </c>
      <c r="B1977" s="4">
        <v>39243</v>
      </c>
      <c r="C1977" s="2">
        <v>3567</v>
      </c>
      <c r="D1977" s="1">
        <v>79412</v>
      </c>
      <c r="E1977" s="1">
        <v>1</v>
      </c>
      <c r="F1977" s="1">
        <v>1499</v>
      </c>
      <c r="K1977" s="4"/>
    </row>
    <row r="1978" spans="1:11">
      <c r="A1978" s="1">
        <v>52883</v>
      </c>
      <c r="B1978" s="4">
        <v>39243</v>
      </c>
      <c r="C1978" s="2">
        <v>4163</v>
      </c>
      <c r="D1978" s="1">
        <v>76541</v>
      </c>
      <c r="E1978" s="1">
        <v>1</v>
      </c>
      <c r="F1978" s="1">
        <v>888</v>
      </c>
      <c r="K1978" s="4"/>
    </row>
    <row r="1979" spans="1:11">
      <c r="A1979" s="1">
        <v>52904</v>
      </c>
      <c r="B1979" s="4">
        <v>39243</v>
      </c>
      <c r="C1979" s="2">
        <v>539</v>
      </c>
      <c r="D1979" s="1">
        <v>40234</v>
      </c>
      <c r="E1979" s="1">
        <v>1</v>
      </c>
      <c r="F1979" s="1">
        <v>1056</v>
      </c>
      <c r="K1979" s="4"/>
    </row>
    <row r="1980" spans="1:11">
      <c r="A1980" s="1">
        <v>52904</v>
      </c>
      <c r="B1980" s="4">
        <v>39243</v>
      </c>
      <c r="C1980" s="2">
        <v>539</v>
      </c>
      <c r="D1980" s="1">
        <v>40233</v>
      </c>
      <c r="E1980" s="1">
        <v>1</v>
      </c>
      <c r="F1980" s="1">
        <v>634</v>
      </c>
      <c r="K1980" s="4"/>
    </row>
    <row r="1981" spans="1:11">
      <c r="A1981" s="1">
        <v>52910</v>
      </c>
      <c r="B1981" s="4">
        <v>39243</v>
      </c>
      <c r="C1981" s="2">
        <v>5899</v>
      </c>
      <c r="D1981" s="1">
        <v>58160</v>
      </c>
      <c r="E1981" s="1">
        <v>1</v>
      </c>
      <c r="F1981" s="1">
        <v>400</v>
      </c>
      <c r="K1981" s="4"/>
    </row>
    <row r="1982" spans="1:11">
      <c r="A1982" s="1">
        <v>52910</v>
      </c>
      <c r="B1982" s="4">
        <v>39243</v>
      </c>
      <c r="C1982" s="2">
        <v>5899</v>
      </c>
      <c r="D1982" s="1">
        <v>63042</v>
      </c>
      <c r="E1982" s="1">
        <v>1</v>
      </c>
      <c r="F1982" s="1">
        <v>0</v>
      </c>
      <c r="K1982" s="4"/>
    </row>
    <row r="1983" spans="1:11">
      <c r="A1983" s="1">
        <v>52910</v>
      </c>
      <c r="B1983" s="4">
        <v>39243</v>
      </c>
      <c r="C1983" s="2">
        <v>5899</v>
      </c>
      <c r="D1983" s="1">
        <v>77941</v>
      </c>
      <c r="E1983" s="1">
        <v>1</v>
      </c>
      <c r="F1983" s="1">
        <v>2199</v>
      </c>
      <c r="K1983" s="4"/>
    </row>
    <row r="1984" spans="1:11">
      <c r="A1984" s="1">
        <v>52910</v>
      </c>
      <c r="B1984" s="4">
        <v>39243</v>
      </c>
      <c r="C1984" s="2">
        <v>5899</v>
      </c>
      <c r="D1984" s="1">
        <v>76783</v>
      </c>
      <c r="E1984" s="1">
        <v>1</v>
      </c>
      <c r="F1984" s="1">
        <v>790</v>
      </c>
      <c r="K1984" s="4"/>
    </row>
    <row r="1985" spans="1:11">
      <c r="A1985" s="1">
        <v>52943</v>
      </c>
      <c r="B1985" s="4">
        <v>39244</v>
      </c>
      <c r="C1985" s="2">
        <v>1006</v>
      </c>
      <c r="D1985" s="1">
        <v>66185</v>
      </c>
      <c r="E1985" s="1">
        <v>1</v>
      </c>
      <c r="F1985" s="1">
        <v>164</v>
      </c>
      <c r="K1985" s="4"/>
    </row>
    <row r="1986" spans="1:11">
      <c r="A1986" s="1">
        <v>52943</v>
      </c>
      <c r="B1986" s="4">
        <v>39244</v>
      </c>
      <c r="C1986" s="2">
        <v>1006</v>
      </c>
      <c r="D1986" s="1">
        <v>64708</v>
      </c>
      <c r="E1986" s="1">
        <v>1</v>
      </c>
      <c r="F1986" s="1">
        <v>179</v>
      </c>
      <c r="K1986" s="4"/>
    </row>
    <row r="1987" spans="1:11">
      <c r="A1987" s="1">
        <v>52943</v>
      </c>
      <c r="B1987" s="4">
        <v>39244</v>
      </c>
      <c r="C1987" s="2">
        <v>1006</v>
      </c>
      <c r="D1987" s="1">
        <v>64708</v>
      </c>
      <c r="E1987" s="1">
        <v>1</v>
      </c>
      <c r="F1987" s="1">
        <v>179</v>
      </c>
      <c r="K1987" s="4"/>
    </row>
    <row r="1988" spans="1:11">
      <c r="A1988" s="1">
        <v>53009</v>
      </c>
      <c r="B1988" s="4">
        <v>39244</v>
      </c>
      <c r="C1988" s="2">
        <v>450</v>
      </c>
      <c r="D1988" s="1">
        <v>63926</v>
      </c>
      <c r="E1988" s="1">
        <v>1</v>
      </c>
      <c r="F1988" s="1">
        <v>89</v>
      </c>
      <c r="K1988" s="4"/>
    </row>
    <row r="1989" spans="1:11">
      <c r="A1989" s="1">
        <v>53009</v>
      </c>
      <c r="B1989" s="4">
        <v>39244</v>
      </c>
      <c r="C1989" s="2">
        <v>450</v>
      </c>
      <c r="D1989" s="1">
        <v>65012</v>
      </c>
      <c r="E1989" s="1">
        <v>2</v>
      </c>
      <c r="F1989" s="1">
        <v>258</v>
      </c>
      <c r="K1989" s="4"/>
    </row>
    <row r="1990" spans="1:11">
      <c r="A1990" s="1">
        <v>53009</v>
      </c>
      <c r="B1990" s="4">
        <v>39244</v>
      </c>
      <c r="C1990" s="2">
        <v>450</v>
      </c>
      <c r="D1990" s="1">
        <v>63926</v>
      </c>
      <c r="E1990" s="1">
        <v>1</v>
      </c>
      <c r="F1990" s="1">
        <v>89</v>
      </c>
      <c r="K1990" s="4"/>
    </row>
    <row r="1991" spans="1:11">
      <c r="A1991" s="1">
        <v>53012</v>
      </c>
      <c r="B1991" s="4">
        <v>39244</v>
      </c>
      <c r="C1991" s="2">
        <v>4687</v>
      </c>
      <c r="D1991" s="1">
        <v>2836</v>
      </c>
      <c r="E1991" s="1">
        <v>1</v>
      </c>
      <c r="F1991" s="1">
        <v>51</v>
      </c>
      <c r="K1991" s="4"/>
    </row>
    <row r="1992" spans="1:11">
      <c r="A1992" s="1">
        <v>53060</v>
      </c>
      <c r="B1992" s="4">
        <v>39245</v>
      </c>
      <c r="C1992" s="2">
        <v>139</v>
      </c>
      <c r="D1992" s="1">
        <v>26952</v>
      </c>
      <c r="E1992" s="1">
        <v>1</v>
      </c>
      <c r="F1992" s="1">
        <v>90</v>
      </c>
      <c r="K1992" s="4"/>
    </row>
    <row r="1993" spans="1:11">
      <c r="A1993" s="1">
        <v>53060</v>
      </c>
      <c r="B1993" s="4">
        <v>39245</v>
      </c>
      <c r="C1993" s="2">
        <v>139</v>
      </c>
      <c r="D1993" s="1">
        <v>16784</v>
      </c>
      <c r="E1993" s="1">
        <v>1</v>
      </c>
      <c r="F1993" s="1">
        <v>339</v>
      </c>
      <c r="K1993" s="4"/>
    </row>
    <row r="1994" spans="1:11">
      <c r="A1994" s="1">
        <v>53081</v>
      </c>
      <c r="B1994" s="4">
        <v>39245</v>
      </c>
      <c r="C1994" s="2">
        <v>2194</v>
      </c>
      <c r="D1994" s="1">
        <v>75407</v>
      </c>
      <c r="E1994" s="1">
        <v>4</v>
      </c>
      <c r="F1994" s="1">
        <v>316</v>
      </c>
      <c r="K1994" s="4"/>
    </row>
    <row r="1995" spans="1:11">
      <c r="A1995" s="1">
        <v>53081</v>
      </c>
      <c r="B1995" s="4">
        <v>39245</v>
      </c>
      <c r="C1995" s="2">
        <v>2194</v>
      </c>
      <c r="D1995" s="1">
        <v>75408</v>
      </c>
      <c r="E1995" s="1">
        <v>2</v>
      </c>
      <c r="F1995" s="1">
        <v>198</v>
      </c>
      <c r="K1995" s="4"/>
    </row>
    <row r="1996" spans="1:11">
      <c r="A1996" s="1">
        <v>53081</v>
      </c>
      <c r="B1996" s="4">
        <v>39245</v>
      </c>
      <c r="C1996" s="2">
        <v>2194</v>
      </c>
      <c r="D1996" s="1">
        <v>49748</v>
      </c>
      <c r="E1996" s="1">
        <v>1</v>
      </c>
      <c r="F1996" s="1">
        <v>3</v>
      </c>
      <c r="K1996" s="4"/>
    </row>
    <row r="1997" spans="1:11">
      <c r="A1997" s="1">
        <v>53109</v>
      </c>
      <c r="B1997" s="4">
        <v>39245</v>
      </c>
      <c r="C1997" s="2">
        <v>3827</v>
      </c>
      <c r="D1997" s="1">
        <v>16773</v>
      </c>
      <c r="E1997" s="1">
        <v>1</v>
      </c>
      <c r="F1997" s="1">
        <v>50</v>
      </c>
      <c r="K1997" s="4"/>
    </row>
    <row r="1998" spans="1:11">
      <c r="A1998" s="1">
        <v>53109</v>
      </c>
      <c r="B1998" s="4">
        <v>39245</v>
      </c>
      <c r="C1998" s="2">
        <v>3827</v>
      </c>
      <c r="D1998" s="1">
        <v>16775</v>
      </c>
      <c r="E1998" s="1">
        <v>1</v>
      </c>
      <c r="F1998" s="1">
        <v>75</v>
      </c>
      <c r="K1998" s="4"/>
    </row>
    <row r="1999" spans="1:11">
      <c r="A1999" s="1">
        <v>53109</v>
      </c>
      <c r="B1999" s="4">
        <v>39245</v>
      </c>
      <c r="C1999" s="2">
        <v>3827</v>
      </c>
      <c r="D1999" s="1">
        <v>16775</v>
      </c>
      <c r="E1999" s="1">
        <v>1</v>
      </c>
      <c r="F1999" s="1">
        <v>75</v>
      </c>
      <c r="K1999" s="4"/>
    </row>
    <row r="2000" spans="1:11">
      <c r="A2000" s="1">
        <v>53137</v>
      </c>
      <c r="B2000" s="4">
        <v>39245</v>
      </c>
      <c r="C2000" s="2">
        <v>62</v>
      </c>
      <c r="D2000" s="1">
        <v>47816</v>
      </c>
      <c r="E2000" s="1">
        <v>2</v>
      </c>
      <c r="F2000" s="1">
        <v>138</v>
      </c>
      <c r="K2000" s="4"/>
    </row>
    <row r="2001" spans="1:11">
      <c r="A2001" s="1">
        <v>53142</v>
      </c>
      <c r="B2001" s="4">
        <v>39245</v>
      </c>
      <c r="C2001" s="2">
        <v>6736</v>
      </c>
      <c r="D2001" s="1">
        <v>55573</v>
      </c>
      <c r="E2001" s="1">
        <v>1</v>
      </c>
      <c r="F2001" s="1">
        <v>40</v>
      </c>
      <c r="K2001" s="4"/>
    </row>
    <row r="2002" spans="1:11">
      <c r="A2002" s="1">
        <v>53212</v>
      </c>
      <c r="B2002" s="4">
        <v>39246</v>
      </c>
      <c r="C2002" s="2">
        <v>5096</v>
      </c>
      <c r="D2002" s="1">
        <v>73750</v>
      </c>
      <c r="E2002" s="1">
        <v>1</v>
      </c>
      <c r="F2002" s="1">
        <v>1992</v>
      </c>
      <c r="K2002" s="4"/>
    </row>
    <row r="2003" spans="1:11">
      <c r="A2003" s="1">
        <v>53269</v>
      </c>
      <c r="B2003" s="4">
        <v>39247</v>
      </c>
      <c r="C2003" s="2">
        <v>1944</v>
      </c>
      <c r="D2003" s="1">
        <v>81399</v>
      </c>
      <c r="E2003" s="1">
        <v>1</v>
      </c>
      <c r="F2003" s="1">
        <v>269</v>
      </c>
      <c r="K2003" s="4"/>
    </row>
    <row r="2004" spans="1:11">
      <c r="A2004" s="1">
        <v>53269</v>
      </c>
      <c r="B2004" s="4">
        <v>39247</v>
      </c>
      <c r="C2004" s="2">
        <v>1944</v>
      </c>
      <c r="D2004" s="1">
        <v>71635</v>
      </c>
      <c r="E2004" s="1">
        <v>1</v>
      </c>
      <c r="F2004" s="1">
        <v>690</v>
      </c>
      <c r="K2004" s="4"/>
    </row>
    <row r="2005" spans="1:11">
      <c r="A2005" s="1">
        <v>53270</v>
      </c>
      <c r="B2005" s="4">
        <v>39247</v>
      </c>
      <c r="C2005" s="2">
        <v>1982</v>
      </c>
      <c r="D2005" s="1">
        <v>2841</v>
      </c>
      <c r="E2005" s="1">
        <v>1</v>
      </c>
      <c r="F2005" s="1">
        <v>45</v>
      </c>
      <c r="K2005" s="4"/>
    </row>
    <row r="2006" spans="1:11">
      <c r="A2006" s="1">
        <v>53299</v>
      </c>
      <c r="B2006" s="4">
        <v>39247</v>
      </c>
      <c r="C2006" s="2">
        <v>3610</v>
      </c>
      <c r="D2006" s="1">
        <v>71763</v>
      </c>
      <c r="E2006" s="1">
        <v>1</v>
      </c>
      <c r="F2006" s="1">
        <v>499</v>
      </c>
      <c r="K2006" s="4"/>
    </row>
    <row r="2007" spans="1:11">
      <c r="A2007" s="1">
        <v>53303</v>
      </c>
      <c r="B2007" s="4">
        <v>39247</v>
      </c>
      <c r="C2007" s="2">
        <v>3855</v>
      </c>
      <c r="D2007" s="1">
        <v>72461</v>
      </c>
      <c r="E2007" s="1">
        <v>1</v>
      </c>
      <c r="F2007" s="1">
        <v>599</v>
      </c>
      <c r="K2007" s="4"/>
    </row>
    <row r="2008" spans="1:11">
      <c r="A2008" s="1">
        <v>53328</v>
      </c>
      <c r="B2008" s="4">
        <v>39247</v>
      </c>
      <c r="C2008" s="2">
        <v>5181</v>
      </c>
      <c r="D2008" s="1">
        <v>40069</v>
      </c>
      <c r="E2008" s="1">
        <v>1</v>
      </c>
      <c r="F2008" s="1">
        <v>169</v>
      </c>
      <c r="K2008" s="4"/>
    </row>
    <row r="2009" spans="1:11">
      <c r="A2009" s="1">
        <v>53328</v>
      </c>
      <c r="B2009" s="4">
        <v>39247</v>
      </c>
      <c r="C2009" s="2">
        <v>5181</v>
      </c>
      <c r="D2009" s="1">
        <v>77648</v>
      </c>
      <c r="E2009" s="1">
        <v>1</v>
      </c>
      <c r="F2009" s="1">
        <v>179</v>
      </c>
      <c r="K2009" s="4"/>
    </row>
    <row r="2010" spans="1:11">
      <c r="A2010" s="1">
        <v>53328</v>
      </c>
      <c r="B2010" s="4">
        <v>39247</v>
      </c>
      <c r="C2010" s="2">
        <v>5181</v>
      </c>
      <c r="D2010" s="1">
        <v>16672</v>
      </c>
      <c r="E2010" s="1">
        <v>1</v>
      </c>
      <c r="F2010" s="1">
        <v>70</v>
      </c>
      <c r="K2010" s="4"/>
    </row>
    <row r="2011" spans="1:11">
      <c r="A2011" s="1">
        <v>53348</v>
      </c>
      <c r="B2011" s="4">
        <v>39247</v>
      </c>
      <c r="C2011" s="2">
        <v>6997</v>
      </c>
      <c r="D2011" s="1">
        <v>63042</v>
      </c>
      <c r="E2011" s="1">
        <v>1</v>
      </c>
      <c r="F2011" s="1">
        <v>0</v>
      </c>
      <c r="K2011" s="4"/>
    </row>
    <row r="2012" spans="1:11">
      <c r="A2012" s="1">
        <v>53348</v>
      </c>
      <c r="B2012" s="4">
        <v>39247</v>
      </c>
      <c r="C2012" s="2">
        <v>6997</v>
      </c>
      <c r="D2012" s="1">
        <v>73750</v>
      </c>
      <c r="E2012" s="1">
        <v>1</v>
      </c>
      <c r="F2012" s="1">
        <v>1992</v>
      </c>
      <c r="K2012" s="4"/>
    </row>
    <row r="2013" spans="1:11">
      <c r="A2013" s="1">
        <v>53348</v>
      </c>
      <c r="B2013" s="4">
        <v>39247</v>
      </c>
      <c r="C2013" s="2">
        <v>6997</v>
      </c>
      <c r="D2013" s="1">
        <v>71651</v>
      </c>
      <c r="E2013" s="1">
        <v>1</v>
      </c>
      <c r="F2013" s="1">
        <v>299</v>
      </c>
      <c r="K2013" s="4"/>
    </row>
    <row r="2014" spans="1:11">
      <c r="A2014" s="1">
        <v>53348</v>
      </c>
      <c r="B2014" s="4">
        <v>39247</v>
      </c>
      <c r="C2014" s="2">
        <v>6997</v>
      </c>
      <c r="D2014" s="1">
        <v>65629</v>
      </c>
      <c r="E2014" s="1">
        <v>1</v>
      </c>
      <c r="F2014" s="1">
        <v>99</v>
      </c>
      <c r="K2014" s="4"/>
    </row>
    <row r="2015" spans="1:11">
      <c r="A2015" s="1">
        <v>53428</v>
      </c>
      <c r="B2015" s="4">
        <v>39248</v>
      </c>
      <c r="C2015" s="2">
        <v>542</v>
      </c>
      <c r="D2015" s="1">
        <v>79780</v>
      </c>
      <c r="E2015" s="1">
        <v>1</v>
      </c>
      <c r="F2015" s="1">
        <v>976</v>
      </c>
      <c r="K2015" s="4"/>
    </row>
    <row r="2016" spans="1:11">
      <c r="A2016" s="1">
        <v>53428</v>
      </c>
      <c r="B2016" s="4">
        <v>39248</v>
      </c>
      <c r="C2016" s="2">
        <v>542</v>
      </c>
      <c r="D2016" s="1">
        <v>65674</v>
      </c>
      <c r="E2016" s="1">
        <v>1</v>
      </c>
      <c r="F2016" s="1">
        <v>480</v>
      </c>
      <c r="K2016" s="4"/>
    </row>
    <row r="2017" spans="1:11">
      <c r="A2017" s="1">
        <v>53453</v>
      </c>
      <c r="B2017" s="4">
        <v>39248</v>
      </c>
      <c r="C2017" s="2">
        <v>7005</v>
      </c>
      <c r="D2017" s="1">
        <v>63992</v>
      </c>
      <c r="E2017" s="1">
        <v>1</v>
      </c>
      <c r="F2017" s="1">
        <v>400</v>
      </c>
      <c r="K2017" s="4"/>
    </row>
    <row r="2018" spans="1:11">
      <c r="A2018" s="1">
        <v>53453</v>
      </c>
      <c r="B2018" s="4">
        <v>39248</v>
      </c>
      <c r="C2018" s="2">
        <v>7005</v>
      </c>
      <c r="D2018" s="1">
        <v>63042</v>
      </c>
      <c r="E2018" s="1">
        <v>1</v>
      </c>
      <c r="F2018" s="1">
        <v>0</v>
      </c>
      <c r="K2018" s="4"/>
    </row>
    <row r="2019" spans="1:11">
      <c r="A2019" s="1">
        <v>53476</v>
      </c>
      <c r="B2019" s="4">
        <v>39249</v>
      </c>
      <c r="C2019" s="2">
        <v>1686</v>
      </c>
      <c r="D2019" s="1">
        <v>78379</v>
      </c>
      <c r="E2019" s="1">
        <v>1</v>
      </c>
      <c r="F2019" s="1">
        <v>1399</v>
      </c>
      <c r="K2019" s="4"/>
    </row>
    <row r="2020" spans="1:11">
      <c r="A2020" s="1">
        <v>53486</v>
      </c>
      <c r="B2020" s="4">
        <v>39249</v>
      </c>
      <c r="C2020" s="2">
        <v>2122</v>
      </c>
      <c r="D2020" s="1">
        <v>71621</v>
      </c>
      <c r="E2020" s="1">
        <v>1</v>
      </c>
      <c r="F2020" s="1">
        <v>4389</v>
      </c>
      <c r="K2020" s="4"/>
    </row>
    <row r="2021" spans="1:11">
      <c r="A2021" s="1">
        <v>53526</v>
      </c>
      <c r="B2021" s="4">
        <v>39249</v>
      </c>
      <c r="C2021" s="2">
        <v>4163</v>
      </c>
      <c r="D2021" s="1">
        <v>16783</v>
      </c>
      <c r="E2021" s="1">
        <v>1</v>
      </c>
      <c r="F2021" s="1">
        <v>290</v>
      </c>
      <c r="K2021" s="4"/>
    </row>
    <row r="2022" spans="1:11">
      <c r="A2022" s="1">
        <v>53540</v>
      </c>
      <c r="B2022" s="4">
        <v>39249</v>
      </c>
      <c r="C2022" s="2">
        <v>5348</v>
      </c>
      <c r="D2022" s="1">
        <v>72217</v>
      </c>
      <c r="E2022" s="1">
        <v>1</v>
      </c>
      <c r="F2022" s="1">
        <v>5888</v>
      </c>
      <c r="K2022" s="4"/>
    </row>
    <row r="2023" spans="1:11">
      <c r="A2023" s="1">
        <v>53540</v>
      </c>
      <c r="B2023" s="4">
        <v>39249</v>
      </c>
      <c r="C2023" s="2">
        <v>5348</v>
      </c>
      <c r="D2023" s="1">
        <v>73855</v>
      </c>
      <c r="E2023" s="1">
        <v>1</v>
      </c>
      <c r="F2023" s="1">
        <v>1299</v>
      </c>
      <c r="K2023" s="4"/>
    </row>
    <row r="2024" spans="1:11">
      <c r="A2024" s="1">
        <v>53898</v>
      </c>
      <c r="B2024" s="4">
        <v>39252</v>
      </c>
      <c r="C2024" s="2">
        <v>3212</v>
      </c>
      <c r="D2024" s="1">
        <v>69512</v>
      </c>
      <c r="E2024" s="1">
        <v>1</v>
      </c>
      <c r="F2024" s="1">
        <v>249</v>
      </c>
      <c r="K2024" s="4"/>
    </row>
    <row r="2025" spans="1:11">
      <c r="A2025" s="1">
        <v>53898</v>
      </c>
      <c r="B2025" s="4">
        <v>39252</v>
      </c>
      <c r="C2025" s="2">
        <v>3212</v>
      </c>
      <c r="D2025" s="1">
        <v>2808</v>
      </c>
      <c r="E2025" s="1">
        <v>1</v>
      </c>
      <c r="F2025" s="1">
        <v>109</v>
      </c>
      <c r="K2025" s="4"/>
    </row>
    <row r="2026" spans="1:11">
      <c r="A2026" s="1">
        <v>53898</v>
      </c>
      <c r="B2026" s="4">
        <v>39252</v>
      </c>
      <c r="C2026" s="2">
        <v>3212</v>
      </c>
      <c r="D2026" s="1">
        <v>2809</v>
      </c>
      <c r="E2026" s="1">
        <v>1</v>
      </c>
      <c r="F2026" s="1">
        <v>109</v>
      </c>
      <c r="K2026" s="4"/>
    </row>
    <row r="2027" spans="1:11">
      <c r="A2027" s="1">
        <v>53941</v>
      </c>
      <c r="B2027" s="4">
        <v>39252</v>
      </c>
      <c r="C2027" s="2">
        <v>539</v>
      </c>
      <c r="D2027" s="1">
        <v>81474</v>
      </c>
      <c r="E2027" s="1">
        <v>1</v>
      </c>
      <c r="F2027" s="1">
        <v>2190</v>
      </c>
      <c r="K2027" s="4"/>
    </row>
    <row r="2028" spans="1:11">
      <c r="A2028" s="1">
        <v>54027</v>
      </c>
      <c r="B2028" s="4">
        <v>39253</v>
      </c>
      <c r="C2028" s="2">
        <v>3212</v>
      </c>
      <c r="D2028" s="1">
        <v>72217</v>
      </c>
      <c r="E2028" s="1">
        <v>1</v>
      </c>
      <c r="F2028" s="1">
        <v>5888</v>
      </c>
      <c r="K2028" s="4"/>
    </row>
    <row r="2029" spans="1:11">
      <c r="A2029" s="1">
        <v>54089</v>
      </c>
      <c r="B2029" s="4">
        <v>39253</v>
      </c>
      <c r="C2029" s="2">
        <v>977</v>
      </c>
      <c r="D2029" s="1">
        <v>26465</v>
      </c>
      <c r="E2029" s="1">
        <v>1</v>
      </c>
      <c r="F2029" s="1">
        <v>800</v>
      </c>
      <c r="K2029" s="4"/>
    </row>
    <row r="2030" spans="1:11">
      <c r="A2030" s="1">
        <v>54135</v>
      </c>
      <c r="B2030" s="4">
        <v>39254</v>
      </c>
      <c r="C2030" s="2">
        <v>332</v>
      </c>
      <c r="D2030" s="1">
        <v>26465</v>
      </c>
      <c r="E2030" s="1">
        <v>1</v>
      </c>
      <c r="F2030" s="1">
        <v>2300</v>
      </c>
      <c r="K2030" s="4"/>
    </row>
    <row r="2031" spans="1:11">
      <c r="A2031" s="1">
        <v>54148</v>
      </c>
      <c r="B2031" s="4">
        <v>39254</v>
      </c>
      <c r="C2031" s="2">
        <v>3785</v>
      </c>
      <c r="D2031" s="1">
        <v>79615</v>
      </c>
      <c r="E2031" s="1">
        <v>1</v>
      </c>
      <c r="F2031" s="1">
        <v>1400</v>
      </c>
      <c r="K2031" s="4"/>
    </row>
    <row r="2032" spans="1:11">
      <c r="A2032" s="1">
        <v>54148</v>
      </c>
      <c r="B2032" s="4">
        <v>39254</v>
      </c>
      <c r="C2032" s="2">
        <v>3785</v>
      </c>
      <c r="D2032" s="1">
        <v>80770</v>
      </c>
      <c r="E2032" s="1">
        <v>1</v>
      </c>
      <c r="F2032" s="1">
        <v>1699</v>
      </c>
      <c r="K2032" s="4"/>
    </row>
    <row r="2033" spans="1:11">
      <c r="A2033" s="1">
        <v>54165</v>
      </c>
      <c r="B2033" s="4">
        <v>39254</v>
      </c>
      <c r="C2033" s="2">
        <v>4981</v>
      </c>
      <c r="D2033" s="1">
        <v>26465</v>
      </c>
      <c r="E2033" s="1">
        <v>1</v>
      </c>
      <c r="F2033" s="1">
        <v>800</v>
      </c>
      <c r="K2033" s="4"/>
    </row>
    <row r="2034" spans="1:11">
      <c r="A2034" s="1">
        <v>54198</v>
      </c>
      <c r="B2034" s="4">
        <v>39254</v>
      </c>
      <c r="C2034" s="2">
        <v>7042</v>
      </c>
      <c r="D2034" s="1">
        <v>58160</v>
      </c>
      <c r="E2034" s="1">
        <v>1</v>
      </c>
      <c r="F2034" s="1">
        <v>400</v>
      </c>
      <c r="K2034" s="4"/>
    </row>
    <row r="2035" spans="1:11">
      <c r="A2035" s="1">
        <v>54198</v>
      </c>
      <c r="B2035" s="4">
        <v>39254</v>
      </c>
      <c r="C2035" s="2">
        <v>7042</v>
      </c>
      <c r="D2035" s="1">
        <v>63042</v>
      </c>
      <c r="E2035" s="1">
        <v>1</v>
      </c>
      <c r="F2035" s="1">
        <v>0</v>
      </c>
      <c r="K2035" s="4"/>
    </row>
    <row r="2036" spans="1:11">
      <c r="A2036" s="1">
        <v>54385</v>
      </c>
      <c r="B2036" s="4">
        <v>39256</v>
      </c>
      <c r="C2036" s="2">
        <v>1672</v>
      </c>
      <c r="D2036" s="1">
        <v>71548</v>
      </c>
      <c r="E2036" s="1">
        <v>1</v>
      </c>
      <c r="F2036" s="1">
        <v>1290</v>
      </c>
      <c r="K2036" s="4"/>
    </row>
    <row r="2037" spans="1:11">
      <c r="A2037" s="1">
        <v>54385</v>
      </c>
      <c r="B2037" s="4">
        <v>39256</v>
      </c>
      <c r="C2037" s="2">
        <v>1672</v>
      </c>
      <c r="D2037" s="1">
        <v>60574</v>
      </c>
      <c r="E2037" s="1">
        <v>1</v>
      </c>
      <c r="F2037" s="1">
        <v>239</v>
      </c>
      <c r="K2037" s="4"/>
    </row>
    <row r="2038" spans="1:11">
      <c r="A2038" s="1">
        <v>54405</v>
      </c>
      <c r="B2038" s="4">
        <v>39256</v>
      </c>
      <c r="C2038" s="2">
        <v>284</v>
      </c>
      <c r="D2038" s="1">
        <v>71785</v>
      </c>
      <c r="E2038" s="1">
        <v>1</v>
      </c>
      <c r="F2038" s="1">
        <v>699</v>
      </c>
      <c r="K2038" s="4"/>
    </row>
    <row r="2039" spans="1:11">
      <c r="A2039" s="1">
        <v>54452</v>
      </c>
      <c r="B2039" s="4">
        <v>39256</v>
      </c>
      <c r="C2039" s="2">
        <v>539</v>
      </c>
      <c r="D2039" s="1">
        <v>77022</v>
      </c>
      <c r="E2039" s="1">
        <v>1</v>
      </c>
      <c r="F2039" s="1">
        <v>399</v>
      </c>
      <c r="K2039" s="4"/>
    </row>
    <row r="2040" spans="1:11">
      <c r="A2040" s="1">
        <v>54482</v>
      </c>
      <c r="B2040" s="4">
        <v>39256</v>
      </c>
      <c r="C2040" s="2">
        <v>7076</v>
      </c>
      <c r="D2040" s="1">
        <v>76541</v>
      </c>
      <c r="E2040" s="1">
        <v>1</v>
      </c>
      <c r="F2040" s="1">
        <v>799</v>
      </c>
      <c r="K2040" s="4"/>
    </row>
    <row r="2041" spans="1:11">
      <c r="A2041" s="1">
        <v>54548</v>
      </c>
      <c r="B2041" s="4">
        <v>39257</v>
      </c>
      <c r="C2041" s="2">
        <v>284</v>
      </c>
      <c r="D2041" s="1">
        <v>2809</v>
      </c>
      <c r="E2041" s="1">
        <v>1</v>
      </c>
      <c r="F2041" s="1">
        <v>109</v>
      </c>
      <c r="K2041" s="4"/>
    </row>
    <row r="2042" spans="1:11">
      <c r="A2042" s="1">
        <v>54548</v>
      </c>
      <c r="B2042" s="4">
        <v>39257</v>
      </c>
      <c r="C2042" s="2">
        <v>284</v>
      </c>
      <c r="D2042" s="1">
        <v>2811</v>
      </c>
      <c r="E2042" s="1">
        <v>1</v>
      </c>
      <c r="F2042" s="1">
        <v>113</v>
      </c>
      <c r="K2042" s="4"/>
    </row>
    <row r="2043" spans="1:11">
      <c r="A2043" s="1">
        <v>54548</v>
      </c>
      <c r="B2043" s="4">
        <v>39257</v>
      </c>
      <c r="C2043" s="2">
        <v>284</v>
      </c>
      <c r="D2043" s="1">
        <v>2808</v>
      </c>
      <c r="E2043" s="1">
        <v>1</v>
      </c>
      <c r="F2043" s="1">
        <v>109</v>
      </c>
      <c r="K2043" s="4"/>
    </row>
    <row r="2044" spans="1:11">
      <c r="A2044" s="1">
        <v>54639</v>
      </c>
      <c r="B2044" s="4">
        <v>39257</v>
      </c>
      <c r="C2044" s="2">
        <v>7076</v>
      </c>
      <c r="D2044" s="1">
        <v>63042</v>
      </c>
      <c r="E2044" s="1">
        <v>1</v>
      </c>
      <c r="F2044" s="1">
        <v>0</v>
      </c>
      <c r="K2044" s="4"/>
    </row>
    <row r="2045" spans="1:11">
      <c r="A2045" s="1">
        <v>54706</v>
      </c>
      <c r="B2045" s="4">
        <v>39258</v>
      </c>
      <c r="C2045" s="2">
        <v>284</v>
      </c>
      <c r="D2045" s="1">
        <v>78814</v>
      </c>
      <c r="E2045" s="1">
        <v>1</v>
      </c>
      <c r="F2045" s="1">
        <v>1100</v>
      </c>
      <c r="K2045" s="4"/>
    </row>
    <row r="2046" spans="1:11">
      <c r="A2046" s="1">
        <v>54706</v>
      </c>
      <c r="B2046" s="4">
        <v>39258</v>
      </c>
      <c r="C2046" s="2">
        <v>284</v>
      </c>
      <c r="D2046" s="1">
        <v>77953</v>
      </c>
      <c r="E2046" s="1">
        <v>1</v>
      </c>
      <c r="F2046" s="1">
        <v>7988</v>
      </c>
      <c r="K2046" s="4"/>
    </row>
    <row r="2047" spans="1:11">
      <c r="A2047" s="1">
        <v>54713</v>
      </c>
      <c r="B2047" s="4">
        <v>39258</v>
      </c>
      <c r="C2047" s="2">
        <v>332</v>
      </c>
      <c r="D2047" s="1">
        <v>67364</v>
      </c>
      <c r="E2047" s="1">
        <v>1</v>
      </c>
      <c r="F2047" s="1">
        <v>330</v>
      </c>
      <c r="K2047" s="4"/>
    </row>
    <row r="2048" spans="1:11">
      <c r="A2048" s="1">
        <v>54813</v>
      </c>
      <c r="B2048" s="4">
        <v>39259</v>
      </c>
      <c r="C2048" s="2">
        <v>139</v>
      </c>
      <c r="D2048" s="1">
        <v>71532</v>
      </c>
      <c r="E2048" s="1">
        <v>1</v>
      </c>
      <c r="F2048" s="1">
        <v>89</v>
      </c>
      <c r="K2048" s="4"/>
    </row>
    <row r="2049" spans="1:11">
      <c r="A2049" s="1">
        <v>54829</v>
      </c>
      <c r="B2049" s="4">
        <v>39259</v>
      </c>
      <c r="C2049" s="2">
        <v>1672</v>
      </c>
      <c r="D2049" s="1">
        <v>78138</v>
      </c>
      <c r="E2049" s="1">
        <v>1</v>
      </c>
      <c r="F2049" s="1">
        <v>27998</v>
      </c>
      <c r="K2049" s="4"/>
    </row>
    <row r="2050" spans="1:11">
      <c r="A2050" s="1">
        <v>54923</v>
      </c>
      <c r="B2050" s="4">
        <v>39260</v>
      </c>
      <c r="C2050" s="2">
        <v>1286</v>
      </c>
      <c r="D2050" s="1">
        <v>73960</v>
      </c>
      <c r="E2050" s="1">
        <v>1</v>
      </c>
      <c r="F2050" s="1">
        <v>435</v>
      </c>
      <c r="K2050" s="4"/>
    </row>
    <row r="2051" spans="1:11">
      <c r="A2051" s="1">
        <v>54939</v>
      </c>
      <c r="B2051" s="4">
        <v>39260</v>
      </c>
      <c r="C2051" s="2">
        <v>1672</v>
      </c>
      <c r="D2051" s="1">
        <v>79615</v>
      </c>
      <c r="E2051" s="1">
        <v>1</v>
      </c>
      <c r="F2051" s="1">
        <v>1450</v>
      </c>
      <c r="K2051" s="4"/>
    </row>
    <row r="2052" spans="1:11">
      <c r="A2052" s="1">
        <v>55121</v>
      </c>
      <c r="B2052" s="4">
        <v>39262</v>
      </c>
      <c r="C2052" s="2">
        <v>1006</v>
      </c>
      <c r="D2052" s="1">
        <v>78482</v>
      </c>
      <c r="E2052" s="1">
        <v>1</v>
      </c>
      <c r="F2052" s="1">
        <v>349</v>
      </c>
      <c r="K2052" s="4"/>
    </row>
    <row r="2053" spans="1:11">
      <c r="A2053" s="1">
        <v>55213</v>
      </c>
      <c r="B2053" s="4">
        <v>39262</v>
      </c>
      <c r="C2053" s="2">
        <v>6813</v>
      </c>
      <c r="D2053" s="1">
        <v>66816</v>
      </c>
      <c r="E2053" s="1">
        <v>1</v>
      </c>
      <c r="F2053" s="1">
        <v>2490</v>
      </c>
      <c r="K2053" s="4"/>
    </row>
    <row r="2054" spans="1:11">
      <c r="A2054" s="1">
        <v>55265</v>
      </c>
      <c r="B2054" s="4">
        <v>39263</v>
      </c>
      <c r="C2054" s="2">
        <v>1686</v>
      </c>
      <c r="D2054" s="1">
        <v>80570</v>
      </c>
      <c r="E2054" s="1">
        <v>1</v>
      </c>
      <c r="F2054" s="1">
        <v>3990</v>
      </c>
      <c r="K2054" s="4"/>
    </row>
    <row r="2055" spans="1:11">
      <c r="A2055" s="1">
        <v>55265</v>
      </c>
      <c r="B2055" s="4">
        <v>39263</v>
      </c>
      <c r="C2055" s="2">
        <v>1686</v>
      </c>
      <c r="D2055" s="1">
        <v>66593</v>
      </c>
      <c r="E2055" s="1">
        <v>1</v>
      </c>
      <c r="F2055" s="1">
        <v>299</v>
      </c>
      <c r="K2055" s="4"/>
    </row>
    <row r="2056" spans="1:11">
      <c r="A2056" s="1">
        <v>55273</v>
      </c>
      <c r="B2056" s="4">
        <v>39263</v>
      </c>
      <c r="C2056" s="2">
        <v>2239</v>
      </c>
      <c r="D2056" s="1">
        <v>26465</v>
      </c>
      <c r="E2056" s="1">
        <v>1</v>
      </c>
      <c r="F2056" s="1">
        <v>800</v>
      </c>
      <c r="K2056" s="4"/>
    </row>
    <row r="2057" spans="1:11">
      <c r="A2057" s="1">
        <v>55324</v>
      </c>
      <c r="B2057" s="4">
        <v>39263</v>
      </c>
      <c r="C2057" s="2">
        <v>4780</v>
      </c>
      <c r="D2057" s="1">
        <v>79635</v>
      </c>
      <c r="E2057" s="1">
        <v>1</v>
      </c>
      <c r="F2057" s="1">
        <v>1890</v>
      </c>
      <c r="K2057" s="4"/>
    </row>
    <row r="2058" spans="1:11">
      <c r="A2058" s="1">
        <v>55324</v>
      </c>
      <c r="B2058" s="4">
        <v>39263</v>
      </c>
      <c r="C2058" s="2">
        <v>4780</v>
      </c>
      <c r="D2058" s="1">
        <v>76630</v>
      </c>
      <c r="E2058" s="1">
        <v>1</v>
      </c>
      <c r="F2058" s="1">
        <v>11800</v>
      </c>
      <c r="K2058" s="4"/>
    </row>
    <row r="2059" spans="1:11">
      <c r="A2059" s="1">
        <v>55381</v>
      </c>
      <c r="B2059" s="4">
        <v>39263</v>
      </c>
      <c r="C2059" s="2">
        <v>87</v>
      </c>
      <c r="D2059" s="1">
        <v>65629</v>
      </c>
      <c r="E2059" s="1">
        <v>1</v>
      </c>
      <c r="F2059" s="1">
        <v>99</v>
      </c>
      <c r="K2059" s="4"/>
    </row>
    <row r="2060" spans="1:11">
      <c r="A2060" s="1">
        <v>55440</v>
      </c>
      <c r="B2060" s="4">
        <v>39264</v>
      </c>
      <c r="C2060" s="2">
        <v>3233</v>
      </c>
      <c r="D2060" s="1">
        <v>81053</v>
      </c>
      <c r="E2060" s="1">
        <v>1</v>
      </c>
      <c r="F2060" s="1">
        <v>299</v>
      </c>
      <c r="K2060" s="4"/>
    </row>
    <row r="2061" spans="1:11">
      <c r="A2061" s="1">
        <v>55500</v>
      </c>
      <c r="B2061" s="4">
        <v>39264</v>
      </c>
      <c r="C2061" s="2">
        <v>6561</v>
      </c>
      <c r="D2061" s="1">
        <v>2760</v>
      </c>
      <c r="E2061" s="1">
        <v>1</v>
      </c>
      <c r="F2061" s="1">
        <v>60</v>
      </c>
      <c r="K2061" s="4"/>
    </row>
    <row r="2062" spans="1:11">
      <c r="A2062" s="1">
        <v>55500</v>
      </c>
      <c r="B2062" s="4">
        <v>39264</v>
      </c>
      <c r="C2062" s="2">
        <v>6561</v>
      </c>
      <c r="D2062" s="1">
        <v>65630</v>
      </c>
      <c r="E2062" s="1">
        <v>1</v>
      </c>
      <c r="F2062" s="1">
        <v>119</v>
      </c>
      <c r="K2062" s="4"/>
    </row>
    <row r="2063" spans="1:11">
      <c r="A2063" s="1">
        <v>55567</v>
      </c>
      <c r="B2063" s="4">
        <v>39265</v>
      </c>
      <c r="C2063" s="2">
        <v>2778</v>
      </c>
      <c r="D2063" s="1">
        <v>76147</v>
      </c>
      <c r="E2063" s="1">
        <v>1</v>
      </c>
      <c r="F2063" s="1">
        <v>259</v>
      </c>
      <c r="K2063" s="4"/>
    </row>
    <row r="2064" spans="1:11">
      <c r="A2064" s="1">
        <v>55777</v>
      </c>
      <c r="B2064" s="4">
        <v>39267</v>
      </c>
      <c r="C2064" s="2">
        <v>1335</v>
      </c>
      <c r="D2064" s="1">
        <v>76757</v>
      </c>
      <c r="E2064" s="1">
        <v>2</v>
      </c>
      <c r="F2064" s="1">
        <v>5980</v>
      </c>
      <c r="K2064" s="4"/>
    </row>
    <row r="2065" spans="1:11">
      <c r="A2065" s="1">
        <v>55795</v>
      </c>
      <c r="B2065" s="4">
        <v>39267</v>
      </c>
      <c r="C2065" s="2">
        <v>1944</v>
      </c>
      <c r="D2065" s="1">
        <v>71560</v>
      </c>
      <c r="E2065" s="1">
        <v>1</v>
      </c>
      <c r="F2065" s="1">
        <v>1888</v>
      </c>
      <c r="K2065" s="4"/>
    </row>
    <row r="2066" spans="1:11">
      <c r="A2066" s="1">
        <v>55886</v>
      </c>
      <c r="B2066" s="4">
        <v>39268</v>
      </c>
      <c r="C2066" s="2">
        <v>1121</v>
      </c>
      <c r="D2066" s="1">
        <v>77600</v>
      </c>
      <c r="E2066" s="1">
        <v>1</v>
      </c>
      <c r="F2066" s="1">
        <v>559</v>
      </c>
      <c r="K2066" s="4"/>
    </row>
    <row r="2067" spans="1:11">
      <c r="A2067" s="1">
        <v>55949</v>
      </c>
      <c r="B2067" s="4">
        <v>39268</v>
      </c>
      <c r="C2067" s="2">
        <v>4780</v>
      </c>
      <c r="D2067" s="1">
        <v>40236</v>
      </c>
      <c r="E2067" s="1">
        <v>2</v>
      </c>
      <c r="F2067" s="1">
        <v>1204</v>
      </c>
      <c r="K2067" s="4"/>
    </row>
    <row r="2068" spans="1:11">
      <c r="A2068" s="1">
        <v>56214</v>
      </c>
      <c r="B2068" s="4">
        <v>39270</v>
      </c>
      <c r="C2068" s="2">
        <v>5697</v>
      </c>
      <c r="D2068" s="1">
        <v>65707</v>
      </c>
      <c r="E2068" s="1">
        <v>1</v>
      </c>
      <c r="F2068" s="1">
        <v>20</v>
      </c>
      <c r="K2068" s="4"/>
    </row>
    <row r="2069" spans="1:11">
      <c r="A2069" s="1">
        <v>56214</v>
      </c>
      <c r="B2069" s="4">
        <v>39270</v>
      </c>
      <c r="C2069" s="2">
        <v>5697</v>
      </c>
      <c r="D2069" s="1">
        <v>65707</v>
      </c>
      <c r="E2069" s="1">
        <v>1</v>
      </c>
      <c r="F2069" s="1">
        <v>20</v>
      </c>
      <c r="K2069" s="4"/>
    </row>
    <row r="2070" spans="1:11">
      <c r="A2070" s="1">
        <v>56227</v>
      </c>
      <c r="B2070" s="4">
        <v>39270</v>
      </c>
      <c r="C2070" s="2">
        <v>6820</v>
      </c>
      <c r="D2070" s="1">
        <v>76122</v>
      </c>
      <c r="E2070" s="1">
        <v>1</v>
      </c>
      <c r="F2070" s="1">
        <v>399</v>
      </c>
      <c r="K2070" s="4"/>
    </row>
    <row r="2071" spans="1:11">
      <c r="A2071" s="1">
        <v>56239</v>
      </c>
      <c r="B2071" s="4">
        <v>39270</v>
      </c>
      <c r="C2071" s="2">
        <v>7200</v>
      </c>
      <c r="D2071" s="1">
        <v>63042</v>
      </c>
      <c r="E2071" s="1">
        <v>1</v>
      </c>
      <c r="F2071" s="1">
        <v>0</v>
      </c>
      <c r="K2071" s="4"/>
    </row>
    <row r="2072" spans="1:11">
      <c r="A2072" s="1">
        <v>56268</v>
      </c>
      <c r="B2072" s="4">
        <v>39271</v>
      </c>
      <c r="C2072" s="2">
        <v>1446</v>
      </c>
      <c r="D2072" s="1">
        <v>71625</v>
      </c>
      <c r="E2072" s="1">
        <v>1</v>
      </c>
      <c r="F2072" s="1">
        <v>299</v>
      </c>
      <c r="K2072" s="4"/>
    </row>
    <row r="2073" spans="1:11">
      <c r="A2073" s="1">
        <v>56268</v>
      </c>
      <c r="B2073" s="4">
        <v>39271</v>
      </c>
      <c r="C2073" s="2">
        <v>1446</v>
      </c>
      <c r="D2073" s="1">
        <v>66813</v>
      </c>
      <c r="E2073" s="1">
        <v>1</v>
      </c>
      <c r="F2073" s="1">
        <v>195</v>
      </c>
      <c r="K2073" s="4"/>
    </row>
    <row r="2074" spans="1:11">
      <c r="A2074" s="1">
        <v>56286</v>
      </c>
      <c r="B2074" s="4">
        <v>39271</v>
      </c>
      <c r="C2074" s="2">
        <v>1679</v>
      </c>
      <c r="D2074" s="1">
        <v>81837</v>
      </c>
      <c r="E2074" s="1">
        <v>1</v>
      </c>
      <c r="F2074" s="1">
        <v>1</v>
      </c>
      <c r="K2074" s="4"/>
    </row>
    <row r="2075" spans="1:11">
      <c r="A2075" s="1">
        <v>56286</v>
      </c>
      <c r="B2075" s="4">
        <v>39271</v>
      </c>
      <c r="C2075" s="2">
        <v>1679</v>
      </c>
      <c r="D2075" s="1">
        <v>26466</v>
      </c>
      <c r="E2075" s="1">
        <v>1</v>
      </c>
      <c r="F2075" s="1">
        <v>800</v>
      </c>
      <c r="K2075" s="4"/>
    </row>
    <row r="2076" spans="1:11">
      <c r="A2076" s="1">
        <v>56389</v>
      </c>
      <c r="B2076" s="4">
        <v>39271</v>
      </c>
      <c r="C2076" s="2">
        <v>62</v>
      </c>
      <c r="D2076" s="1">
        <v>26465</v>
      </c>
      <c r="E2076" s="1">
        <v>1</v>
      </c>
      <c r="F2076" s="1">
        <v>2300</v>
      </c>
      <c r="K2076" s="4"/>
    </row>
    <row r="2077" spans="1:11">
      <c r="A2077" s="1">
        <v>56393</v>
      </c>
      <c r="B2077" s="4">
        <v>39271</v>
      </c>
      <c r="C2077" s="2">
        <v>6680</v>
      </c>
      <c r="D2077" s="1">
        <v>79781</v>
      </c>
      <c r="E2077" s="1">
        <v>1</v>
      </c>
      <c r="F2077" s="1">
        <v>1444</v>
      </c>
      <c r="K2077" s="4"/>
    </row>
    <row r="2078" spans="1:11">
      <c r="A2078" s="1">
        <v>56469</v>
      </c>
      <c r="B2078" s="4">
        <v>39272</v>
      </c>
      <c r="C2078" s="2">
        <v>3827</v>
      </c>
      <c r="D2078" s="1">
        <v>71633</v>
      </c>
      <c r="E2078" s="1">
        <v>1</v>
      </c>
      <c r="F2078" s="1">
        <v>315</v>
      </c>
      <c r="K2078" s="4"/>
    </row>
    <row r="2079" spans="1:11">
      <c r="A2079" s="1">
        <v>56469</v>
      </c>
      <c r="B2079" s="4">
        <v>39272</v>
      </c>
      <c r="C2079" s="2">
        <v>3827</v>
      </c>
      <c r="D2079" s="1">
        <v>71633</v>
      </c>
      <c r="E2079" s="1">
        <v>1</v>
      </c>
      <c r="F2079" s="1">
        <v>315</v>
      </c>
      <c r="K2079" s="4"/>
    </row>
    <row r="2080" spans="1:11">
      <c r="A2080" s="1">
        <v>56469</v>
      </c>
      <c r="B2080" s="4">
        <v>39272</v>
      </c>
      <c r="C2080" s="2">
        <v>3827</v>
      </c>
      <c r="D2080" s="1">
        <v>77282</v>
      </c>
      <c r="E2080" s="1">
        <v>1</v>
      </c>
      <c r="F2080" s="1">
        <v>469</v>
      </c>
      <c r="K2080" s="4"/>
    </row>
    <row r="2081" spans="1:11">
      <c r="A2081" s="1">
        <v>56469</v>
      </c>
      <c r="B2081" s="4">
        <v>39272</v>
      </c>
      <c r="C2081" s="2">
        <v>3827</v>
      </c>
      <c r="D2081" s="1">
        <v>75000</v>
      </c>
      <c r="E2081" s="1">
        <v>1</v>
      </c>
      <c r="F2081" s="1">
        <v>198</v>
      </c>
      <c r="K2081" s="4"/>
    </row>
    <row r="2082" spans="1:11">
      <c r="A2082" s="1">
        <v>56491</v>
      </c>
      <c r="B2082" s="4">
        <v>39272</v>
      </c>
      <c r="C2082" s="2">
        <v>4834</v>
      </c>
      <c r="D2082" s="1">
        <v>26466</v>
      </c>
      <c r="E2082" s="1">
        <v>1</v>
      </c>
      <c r="F2082" s="1">
        <v>800</v>
      </c>
      <c r="K2082" s="4"/>
    </row>
    <row r="2083" spans="1:11">
      <c r="A2083" s="1">
        <v>56592</v>
      </c>
      <c r="B2083" s="4">
        <v>39273</v>
      </c>
      <c r="C2083" s="2">
        <v>3827</v>
      </c>
      <c r="D2083" s="1">
        <v>75438</v>
      </c>
      <c r="E2083" s="1">
        <v>1</v>
      </c>
      <c r="F2083" s="1">
        <v>7988</v>
      </c>
      <c r="K2083" s="4"/>
    </row>
    <row r="2084" spans="1:11">
      <c r="A2084" s="1">
        <v>56603</v>
      </c>
      <c r="B2084" s="4">
        <v>39273</v>
      </c>
      <c r="C2084" s="2">
        <v>4876</v>
      </c>
      <c r="D2084" s="1">
        <v>76595</v>
      </c>
      <c r="E2084" s="1">
        <v>1</v>
      </c>
      <c r="F2084" s="1">
        <v>129</v>
      </c>
      <c r="K2084" s="4"/>
    </row>
    <row r="2085" spans="1:11">
      <c r="A2085" s="1">
        <v>56661</v>
      </c>
      <c r="B2085" s="4">
        <v>39274</v>
      </c>
      <c r="C2085" s="2">
        <v>2030</v>
      </c>
      <c r="D2085" s="1">
        <v>56152</v>
      </c>
      <c r="E2085" s="1">
        <v>1</v>
      </c>
      <c r="F2085" s="1">
        <v>249</v>
      </c>
      <c r="K2085" s="4"/>
    </row>
    <row r="2086" spans="1:11">
      <c r="A2086" s="1">
        <v>56668</v>
      </c>
      <c r="B2086" s="4">
        <v>39274</v>
      </c>
      <c r="C2086" s="2">
        <v>2377</v>
      </c>
      <c r="D2086" s="1">
        <v>77010</v>
      </c>
      <c r="E2086" s="1">
        <v>1</v>
      </c>
      <c r="F2086" s="1">
        <v>229</v>
      </c>
      <c r="K2086" s="4"/>
    </row>
    <row r="2087" spans="1:11">
      <c r="A2087" s="1">
        <v>56714</v>
      </c>
      <c r="B2087" s="4">
        <v>39274</v>
      </c>
      <c r="C2087" s="2">
        <v>5959</v>
      </c>
      <c r="D2087" s="1">
        <v>77155</v>
      </c>
      <c r="E2087" s="1">
        <v>1</v>
      </c>
      <c r="F2087" s="1">
        <v>1099</v>
      </c>
      <c r="K2087" s="4"/>
    </row>
    <row r="2088" spans="1:11">
      <c r="A2088" s="1">
        <v>56774</v>
      </c>
      <c r="B2088" s="4">
        <v>39275</v>
      </c>
      <c r="C2088" s="2">
        <v>2239</v>
      </c>
      <c r="D2088" s="1">
        <v>2808</v>
      </c>
      <c r="E2088" s="1">
        <v>1</v>
      </c>
      <c r="F2088" s="1">
        <v>99</v>
      </c>
      <c r="K2088" s="4"/>
    </row>
    <row r="2089" spans="1:11">
      <c r="A2089" s="1">
        <v>56859</v>
      </c>
      <c r="B2089" s="4">
        <v>39276</v>
      </c>
      <c r="C2089" s="2">
        <v>1118</v>
      </c>
      <c r="D2089" s="1">
        <v>74687</v>
      </c>
      <c r="E2089" s="1">
        <v>1</v>
      </c>
      <c r="F2089" s="1">
        <v>99</v>
      </c>
      <c r="K2089" s="4"/>
    </row>
    <row r="2090" spans="1:11">
      <c r="A2090" s="1">
        <v>56878</v>
      </c>
      <c r="B2090" s="4">
        <v>39276</v>
      </c>
      <c r="C2090" s="2">
        <v>1286</v>
      </c>
      <c r="D2090" s="1">
        <v>80355</v>
      </c>
      <c r="E2090" s="1">
        <v>1</v>
      </c>
      <c r="F2090" s="1">
        <v>389</v>
      </c>
      <c r="K2090" s="4"/>
    </row>
    <row r="2091" spans="1:11">
      <c r="A2091" s="1">
        <v>56923</v>
      </c>
      <c r="B2091" s="4">
        <v>39276</v>
      </c>
      <c r="C2091" s="2">
        <v>1672</v>
      </c>
      <c r="D2091" s="1">
        <v>67515</v>
      </c>
      <c r="E2091" s="1">
        <v>10</v>
      </c>
      <c r="F2091" s="1">
        <v>790</v>
      </c>
      <c r="K2091" s="4"/>
    </row>
    <row r="2092" spans="1:11">
      <c r="A2092" s="1">
        <v>56923</v>
      </c>
      <c r="B2092" s="4">
        <v>39276</v>
      </c>
      <c r="C2092" s="2">
        <v>1672</v>
      </c>
      <c r="D2092" s="1">
        <v>80236</v>
      </c>
      <c r="E2092" s="1">
        <v>1</v>
      </c>
      <c r="F2092" s="1">
        <v>6990</v>
      </c>
      <c r="K2092" s="4"/>
    </row>
    <row r="2093" spans="1:11">
      <c r="A2093" s="1">
        <v>56923</v>
      </c>
      <c r="B2093" s="4">
        <v>39276</v>
      </c>
      <c r="C2093" s="2">
        <v>1672</v>
      </c>
      <c r="D2093" s="1">
        <v>70986</v>
      </c>
      <c r="E2093" s="1">
        <v>1</v>
      </c>
      <c r="F2093" s="1">
        <v>499</v>
      </c>
      <c r="K2093" s="4"/>
    </row>
    <row r="2094" spans="1:11">
      <c r="A2094" s="1">
        <v>56924</v>
      </c>
      <c r="B2094" s="4">
        <v>39276</v>
      </c>
      <c r="C2094" s="2">
        <v>1686</v>
      </c>
      <c r="D2094" s="1">
        <v>75568</v>
      </c>
      <c r="E2094" s="1">
        <v>1</v>
      </c>
      <c r="F2094" s="1">
        <v>999</v>
      </c>
      <c r="K2094" s="4"/>
    </row>
    <row r="2095" spans="1:11">
      <c r="A2095" s="1">
        <v>56955</v>
      </c>
      <c r="B2095" s="4">
        <v>39276</v>
      </c>
      <c r="C2095" s="2">
        <v>1982</v>
      </c>
      <c r="D2095" s="1">
        <v>78871</v>
      </c>
      <c r="E2095" s="1">
        <v>1</v>
      </c>
      <c r="F2095" s="1">
        <v>13630</v>
      </c>
      <c r="K2095" s="4"/>
    </row>
    <row r="2096" spans="1:11">
      <c r="A2096" s="1">
        <v>56955</v>
      </c>
      <c r="B2096" s="4">
        <v>39276</v>
      </c>
      <c r="C2096" s="2">
        <v>1982</v>
      </c>
      <c r="D2096" s="1">
        <v>75922</v>
      </c>
      <c r="E2096" s="1">
        <v>1</v>
      </c>
      <c r="F2096" s="1">
        <v>149</v>
      </c>
      <c r="K2096" s="4"/>
    </row>
    <row r="2097" spans="1:11">
      <c r="A2097" s="1">
        <v>56955</v>
      </c>
      <c r="B2097" s="4">
        <v>39276</v>
      </c>
      <c r="C2097" s="2">
        <v>1982</v>
      </c>
      <c r="D2097" s="1">
        <v>75922</v>
      </c>
      <c r="E2097" s="1">
        <v>1</v>
      </c>
      <c r="F2097" s="1">
        <v>149</v>
      </c>
      <c r="K2097" s="4"/>
    </row>
    <row r="2098" spans="1:11">
      <c r="A2098" s="1">
        <v>56955</v>
      </c>
      <c r="B2098" s="4">
        <v>39276</v>
      </c>
      <c r="C2098" s="2">
        <v>1982</v>
      </c>
      <c r="D2098" s="1">
        <v>75070</v>
      </c>
      <c r="E2098" s="1">
        <v>1</v>
      </c>
      <c r="F2098" s="1">
        <v>1200</v>
      </c>
      <c r="K2098" s="4"/>
    </row>
    <row r="2099" spans="1:11">
      <c r="A2099" s="1">
        <v>57029</v>
      </c>
      <c r="B2099" s="4">
        <v>39276</v>
      </c>
      <c r="C2099" s="2">
        <v>284</v>
      </c>
      <c r="D2099" s="1">
        <v>26465</v>
      </c>
      <c r="E2099" s="1">
        <v>1</v>
      </c>
      <c r="F2099" s="1">
        <v>800</v>
      </c>
      <c r="K2099" s="4"/>
    </row>
    <row r="2100" spans="1:11">
      <c r="A2100" s="1">
        <v>57042</v>
      </c>
      <c r="B2100" s="4">
        <v>39276</v>
      </c>
      <c r="C2100" s="2">
        <v>2989</v>
      </c>
      <c r="D2100" s="1">
        <v>61986</v>
      </c>
      <c r="E2100" s="1">
        <v>1</v>
      </c>
      <c r="F2100" s="1">
        <v>20</v>
      </c>
      <c r="K2100" s="4"/>
    </row>
    <row r="2101" spans="1:11">
      <c r="A2101" s="1">
        <v>57079</v>
      </c>
      <c r="B2101" s="4">
        <v>39276</v>
      </c>
      <c r="C2101" s="2">
        <v>332</v>
      </c>
      <c r="D2101" s="1">
        <v>77959</v>
      </c>
      <c r="E2101" s="1">
        <v>1</v>
      </c>
      <c r="F2101" s="1">
        <v>239</v>
      </c>
      <c r="K2101" s="4"/>
    </row>
    <row r="2102" spans="1:11">
      <c r="A2102" s="1">
        <v>57079</v>
      </c>
      <c r="B2102" s="4">
        <v>39276</v>
      </c>
      <c r="C2102" s="2">
        <v>332</v>
      </c>
      <c r="D2102" s="1">
        <v>77224</v>
      </c>
      <c r="E2102" s="1">
        <v>1</v>
      </c>
      <c r="F2102" s="1">
        <v>489</v>
      </c>
      <c r="K2102" s="4"/>
    </row>
    <row r="2103" spans="1:11">
      <c r="A2103" s="1">
        <v>57079</v>
      </c>
      <c r="B2103" s="4">
        <v>39276</v>
      </c>
      <c r="C2103" s="2">
        <v>332</v>
      </c>
      <c r="D2103" s="1">
        <v>77223</v>
      </c>
      <c r="E2103" s="1">
        <v>1</v>
      </c>
      <c r="F2103" s="1">
        <v>489</v>
      </c>
      <c r="K2103" s="4"/>
    </row>
    <row r="2104" spans="1:11">
      <c r="A2104" s="1">
        <v>57109</v>
      </c>
      <c r="B2104" s="4">
        <v>39276</v>
      </c>
      <c r="C2104" s="2">
        <v>3610</v>
      </c>
      <c r="D2104" s="1">
        <v>81544</v>
      </c>
      <c r="E2104" s="1">
        <v>3</v>
      </c>
      <c r="F2104" s="1">
        <v>17994</v>
      </c>
      <c r="K2104" s="4"/>
    </row>
    <row r="2105" spans="1:11">
      <c r="A2105" s="1">
        <v>57128</v>
      </c>
      <c r="B2105" s="4">
        <v>39276</v>
      </c>
      <c r="C2105" s="2">
        <v>3827</v>
      </c>
      <c r="D2105" s="1">
        <v>78423</v>
      </c>
      <c r="E2105" s="1">
        <v>1</v>
      </c>
      <c r="F2105" s="1">
        <v>299</v>
      </c>
      <c r="K2105" s="4"/>
    </row>
    <row r="2106" spans="1:11">
      <c r="A2106" s="1">
        <v>57128</v>
      </c>
      <c r="B2106" s="4">
        <v>39276</v>
      </c>
      <c r="C2106" s="2">
        <v>3827</v>
      </c>
      <c r="D2106" s="1">
        <v>60574</v>
      </c>
      <c r="E2106" s="1">
        <v>2</v>
      </c>
      <c r="F2106" s="1">
        <v>376</v>
      </c>
      <c r="K2106" s="4"/>
    </row>
    <row r="2107" spans="1:11">
      <c r="A2107" s="1">
        <v>57134</v>
      </c>
      <c r="B2107" s="4">
        <v>39276</v>
      </c>
      <c r="C2107" s="2">
        <v>3868</v>
      </c>
      <c r="D2107" s="1">
        <v>26466</v>
      </c>
      <c r="E2107" s="1">
        <v>1</v>
      </c>
      <c r="F2107" s="1">
        <v>500</v>
      </c>
      <c r="K2107" s="4"/>
    </row>
    <row r="2108" spans="1:11">
      <c r="A2108" s="1">
        <v>57160</v>
      </c>
      <c r="B2108" s="4">
        <v>39276</v>
      </c>
      <c r="C2108" s="2">
        <v>4163</v>
      </c>
      <c r="D2108" s="1">
        <v>79461</v>
      </c>
      <c r="E2108" s="1">
        <v>1</v>
      </c>
      <c r="F2108" s="1">
        <v>4998</v>
      </c>
      <c r="K2108" s="4"/>
    </row>
    <row r="2109" spans="1:11">
      <c r="A2109" s="1">
        <v>57191</v>
      </c>
      <c r="B2109" s="4">
        <v>39276</v>
      </c>
      <c r="C2109" s="2">
        <v>4515</v>
      </c>
      <c r="D2109" s="1">
        <v>63042</v>
      </c>
      <c r="E2109" s="1">
        <v>1</v>
      </c>
      <c r="F2109" s="1">
        <v>100</v>
      </c>
      <c r="K2109" s="4"/>
    </row>
    <row r="2110" spans="1:11">
      <c r="A2110" s="1">
        <v>57200</v>
      </c>
      <c r="B2110" s="4">
        <v>39276</v>
      </c>
      <c r="C2110" s="2">
        <v>4608</v>
      </c>
      <c r="D2110" s="1">
        <v>81182</v>
      </c>
      <c r="E2110" s="1">
        <v>1</v>
      </c>
      <c r="F2110" s="1">
        <v>35910</v>
      </c>
      <c r="K2110" s="4"/>
    </row>
    <row r="2111" spans="1:11">
      <c r="A2111" s="1">
        <v>57200</v>
      </c>
      <c r="B2111" s="4">
        <v>39276</v>
      </c>
      <c r="C2111" s="2">
        <v>4608</v>
      </c>
      <c r="D2111" s="1">
        <v>26465</v>
      </c>
      <c r="E2111" s="1">
        <v>1</v>
      </c>
      <c r="F2111" s="1">
        <v>800</v>
      </c>
      <c r="K2111" s="4"/>
    </row>
    <row r="2112" spans="1:11">
      <c r="A2112" s="1">
        <v>57215</v>
      </c>
      <c r="B2112" s="4">
        <v>39276</v>
      </c>
      <c r="C2112" s="2">
        <v>4876</v>
      </c>
      <c r="D2112" s="1">
        <v>48863</v>
      </c>
      <c r="E2112" s="1">
        <v>1</v>
      </c>
      <c r="F2112" s="1">
        <v>0</v>
      </c>
      <c r="K2112" s="4"/>
    </row>
    <row r="2113" spans="1:11">
      <c r="A2113" s="1">
        <v>57215</v>
      </c>
      <c r="B2113" s="4">
        <v>39276</v>
      </c>
      <c r="C2113" s="2">
        <v>4876</v>
      </c>
      <c r="D2113" s="1">
        <v>75408</v>
      </c>
      <c r="E2113" s="1">
        <v>1</v>
      </c>
      <c r="F2113" s="1">
        <v>48</v>
      </c>
      <c r="K2113" s="4"/>
    </row>
    <row r="2114" spans="1:11">
      <c r="A2114" s="1">
        <v>57215</v>
      </c>
      <c r="B2114" s="4">
        <v>39276</v>
      </c>
      <c r="C2114" s="2">
        <v>4876</v>
      </c>
      <c r="D2114" s="1">
        <v>75408</v>
      </c>
      <c r="E2114" s="1">
        <v>1</v>
      </c>
      <c r="F2114" s="1">
        <v>48</v>
      </c>
      <c r="K2114" s="4"/>
    </row>
    <row r="2115" spans="1:11">
      <c r="A2115" s="1">
        <v>57215</v>
      </c>
      <c r="B2115" s="4">
        <v>39276</v>
      </c>
      <c r="C2115" s="2">
        <v>4876</v>
      </c>
      <c r="D2115" s="1">
        <v>75408</v>
      </c>
      <c r="E2115" s="1">
        <v>1</v>
      </c>
      <c r="F2115" s="1">
        <v>48</v>
      </c>
      <c r="K2115" s="4"/>
    </row>
    <row r="2116" spans="1:11">
      <c r="A2116" s="1">
        <v>57215</v>
      </c>
      <c r="B2116" s="4">
        <v>39276</v>
      </c>
      <c r="C2116" s="2">
        <v>4876</v>
      </c>
      <c r="D2116" s="1">
        <v>75408</v>
      </c>
      <c r="E2116" s="1">
        <v>1</v>
      </c>
      <c r="F2116" s="1">
        <v>48</v>
      </c>
      <c r="K2116" s="4"/>
    </row>
    <row r="2117" spans="1:11">
      <c r="A2117" s="1">
        <v>57215</v>
      </c>
      <c r="B2117" s="4">
        <v>39276</v>
      </c>
      <c r="C2117" s="2">
        <v>4876</v>
      </c>
      <c r="D2117" s="1">
        <v>75408</v>
      </c>
      <c r="E2117" s="1">
        <v>1</v>
      </c>
      <c r="F2117" s="1">
        <v>48</v>
      </c>
      <c r="K2117" s="4"/>
    </row>
    <row r="2118" spans="1:11">
      <c r="A2118" s="1">
        <v>57215</v>
      </c>
      <c r="B2118" s="4">
        <v>39276</v>
      </c>
      <c r="C2118" s="2">
        <v>4876</v>
      </c>
      <c r="D2118" s="1">
        <v>75408</v>
      </c>
      <c r="E2118" s="1">
        <v>1</v>
      </c>
      <c r="F2118" s="1">
        <v>48</v>
      </c>
      <c r="K2118" s="4"/>
    </row>
    <row r="2119" spans="1:11">
      <c r="A2119" s="1">
        <v>57215</v>
      </c>
      <c r="B2119" s="4">
        <v>39276</v>
      </c>
      <c r="C2119" s="2">
        <v>4876</v>
      </c>
      <c r="D2119" s="1">
        <v>63042</v>
      </c>
      <c r="E2119" s="1">
        <v>1</v>
      </c>
      <c r="F2119" s="1">
        <v>0</v>
      </c>
      <c r="K2119" s="4"/>
    </row>
    <row r="2120" spans="1:11">
      <c r="A2120" s="1">
        <v>57260</v>
      </c>
      <c r="B2120" s="4">
        <v>39276</v>
      </c>
      <c r="C2120" s="2">
        <v>542</v>
      </c>
      <c r="D2120" s="1">
        <v>79461</v>
      </c>
      <c r="E2120" s="1">
        <v>1</v>
      </c>
      <c r="F2120" s="1">
        <v>4998</v>
      </c>
      <c r="K2120" s="4"/>
    </row>
    <row r="2121" spans="1:11">
      <c r="A2121" s="1">
        <v>57278</v>
      </c>
      <c r="B2121" s="4">
        <v>39276</v>
      </c>
      <c r="C2121" s="2">
        <v>5649</v>
      </c>
      <c r="D2121" s="1">
        <v>26465</v>
      </c>
      <c r="E2121" s="1">
        <v>1</v>
      </c>
      <c r="F2121" s="1">
        <v>800</v>
      </c>
      <c r="K2121" s="4"/>
    </row>
    <row r="2122" spans="1:11">
      <c r="A2122" s="1">
        <v>57386</v>
      </c>
      <c r="B2122" s="4">
        <v>39276</v>
      </c>
      <c r="C2122" s="2">
        <v>7005</v>
      </c>
      <c r="D2122" s="1">
        <v>26465</v>
      </c>
      <c r="E2122" s="1">
        <v>1</v>
      </c>
      <c r="F2122" s="1">
        <v>6900</v>
      </c>
      <c r="K2122" s="4"/>
    </row>
    <row r="2123" spans="1:11">
      <c r="A2123" s="1">
        <v>57386</v>
      </c>
      <c r="B2123" s="4">
        <v>39276</v>
      </c>
      <c r="C2123" s="2">
        <v>7005</v>
      </c>
      <c r="D2123" s="1">
        <v>26466</v>
      </c>
      <c r="E2123" s="1">
        <v>1</v>
      </c>
      <c r="F2123" s="1">
        <v>800</v>
      </c>
      <c r="K2123" s="4"/>
    </row>
    <row r="2124" spans="1:11">
      <c r="A2124" s="1">
        <v>57436</v>
      </c>
      <c r="B2124" s="4">
        <v>39276</v>
      </c>
      <c r="C2124" s="2">
        <v>7271</v>
      </c>
      <c r="D2124" s="1">
        <v>48863</v>
      </c>
      <c r="E2124" s="1">
        <v>1</v>
      </c>
      <c r="F2124" s="1">
        <v>0</v>
      </c>
      <c r="K2124" s="4"/>
    </row>
    <row r="2125" spans="1:11">
      <c r="A2125" s="1">
        <v>57436</v>
      </c>
      <c r="B2125" s="4">
        <v>39276</v>
      </c>
      <c r="C2125" s="2">
        <v>7271</v>
      </c>
      <c r="D2125" s="1">
        <v>58160</v>
      </c>
      <c r="E2125" s="1">
        <v>1</v>
      </c>
      <c r="F2125" s="1">
        <v>400</v>
      </c>
      <c r="K2125" s="4"/>
    </row>
    <row r="2126" spans="1:11">
      <c r="A2126" s="1">
        <v>57436</v>
      </c>
      <c r="B2126" s="4">
        <v>39276</v>
      </c>
      <c r="C2126" s="2">
        <v>7271</v>
      </c>
      <c r="D2126" s="1">
        <v>63042</v>
      </c>
      <c r="E2126" s="1">
        <v>1</v>
      </c>
      <c r="F2126" s="1">
        <v>0</v>
      </c>
      <c r="K2126" s="4"/>
    </row>
    <row r="2127" spans="1:11">
      <c r="A2127" s="1">
        <v>57441</v>
      </c>
      <c r="B2127" s="4">
        <v>39276</v>
      </c>
      <c r="C2127" s="2">
        <v>7276</v>
      </c>
      <c r="D2127" s="1">
        <v>48863</v>
      </c>
      <c r="E2127" s="1">
        <v>1</v>
      </c>
      <c r="F2127" s="1">
        <v>0</v>
      </c>
      <c r="K2127" s="4"/>
    </row>
    <row r="2128" spans="1:11">
      <c r="A2128" s="1">
        <v>57441</v>
      </c>
      <c r="B2128" s="4">
        <v>39276</v>
      </c>
      <c r="C2128" s="2">
        <v>7276</v>
      </c>
      <c r="D2128" s="1">
        <v>63042</v>
      </c>
      <c r="E2128" s="1">
        <v>1</v>
      </c>
      <c r="F2128" s="1">
        <v>0</v>
      </c>
      <c r="K2128" s="4"/>
    </row>
    <row r="2129" spans="1:11">
      <c r="A2129" s="1">
        <v>57441</v>
      </c>
      <c r="B2129" s="4">
        <v>39276</v>
      </c>
      <c r="C2129" s="2">
        <v>7276</v>
      </c>
      <c r="D2129" s="1">
        <v>73748</v>
      </c>
      <c r="E2129" s="1">
        <v>1</v>
      </c>
      <c r="F2129" s="1">
        <v>3321</v>
      </c>
      <c r="K2129" s="4"/>
    </row>
    <row r="2130" spans="1:11">
      <c r="A2130" s="1">
        <v>57458</v>
      </c>
      <c r="B2130" s="4">
        <v>39276</v>
      </c>
      <c r="C2130" s="2">
        <v>7292</v>
      </c>
      <c r="D2130" s="1">
        <v>48863</v>
      </c>
      <c r="E2130" s="1">
        <v>1</v>
      </c>
      <c r="F2130" s="1">
        <v>0</v>
      </c>
      <c r="K2130" s="4"/>
    </row>
    <row r="2131" spans="1:11">
      <c r="A2131" s="1">
        <v>57458</v>
      </c>
      <c r="B2131" s="4">
        <v>39276</v>
      </c>
      <c r="C2131" s="2">
        <v>7292</v>
      </c>
      <c r="D2131" s="1">
        <v>66569</v>
      </c>
      <c r="E2131" s="1">
        <v>1</v>
      </c>
      <c r="F2131" s="1">
        <v>400</v>
      </c>
      <c r="K2131" s="4"/>
    </row>
    <row r="2132" spans="1:11">
      <c r="A2132" s="1">
        <v>57458</v>
      </c>
      <c r="B2132" s="4">
        <v>39276</v>
      </c>
      <c r="C2132" s="2">
        <v>7292</v>
      </c>
      <c r="D2132" s="1">
        <v>63042</v>
      </c>
      <c r="E2132" s="1">
        <v>1</v>
      </c>
      <c r="F2132" s="1">
        <v>0</v>
      </c>
      <c r="K2132" s="4"/>
    </row>
    <row r="2133" spans="1:11">
      <c r="A2133" s="1">
        <v>57573</v>
      </c>
      <c r="B2133" s="4">
        <v>39277</v>
      </c>
      <c r="C2133" s="2">
        <v>1944</v>
      </c>
      <c r="D2133" s="1">
        <v>26465</v>
      </c>
      <c r="E2133" s="1">
        <v>1</v>
      </c>
      <c r="F2133" s="1">
        <v>800</v>
      </c>
      <c r="K2133" s="4"/>
    </row>
    <row r="2134" spans="1:11">
      <c r="A2134" s="1">
        <v>57600</v>
      </c>
      <c r="B2134" s="4">
        <v>39277</v>
      </c>
      <c r="C2134" s="2">
        <v>2224</v>
      </c>
      <c r="D2134" s="1">
        <v>72934</v>
      </c>
      <c r="E2134" s="1">
        <v>1</v>
      </c>
      <c r="F2134" s="1">
        <v>1999</v>
      </c>
      <c r="K2134" s="4"/>
    </row>
    <row r="2135" spans="1:11">
      <c r="A2135" s="1">
        <v>57600</v>
      </c>
      <c r="B2135" s="4">
        <v>39277</v>
      </c>
      <c r="C2135" s="2">
        <v>2224</v>
      </c>
      <c r="D2135" s="1">
        <v>49749</v>
      </c>
      <c r="E2135" s="1">
        <v>1</v>
      </c>
      <c r="F2135" s="1">
        <v>2</v>
      </c>
      <c r="K2135" s="4"/>
    </row>
    <row r="2136" spans="1:11">
      <c r="A2136" s="1">
        <v>57643</v>
      </c>
      <c r="B2136" s="4">
        <v>39277</v>
      </c>
      <c r="C2136" s="2">
        <v>284</v>
      </c>
      <c r="D2136" s="1">
        <v>16579</v>
      </c>
      <c r="E2136" s="1">
        <v>1</v>
      </c>
      <c r="F2136" s="1">
        <v>329</v>
      </c>
      <c r="K2136" s="4"/>
    </row>
    <row r="2137" spans="1:11">
      <c r="A2137" s="1">
        <v>57671</v>
      </c>
      <c r="B2137" s="4">
        <v>39277</v>
      </c>
      <c r="C2137" s="2">
        <v>332</v>
      </c>
      <c r="D2137" s="1">
        <v>81544</v>
      </c>
      <c r="E2137" s="1">
        <v>2</v>
      </c>
      <c r="F2137" s="1">
        <v>11996</v>
      </c>
      <c r="K2137" s="4"/>
    </row>
    <row r="2138" spans="1:11">
      <c r="A2138" s="1">
        <v>57680</v>
      </c>
      <c r="B2138" s="4">
        <v>39277</v>
      </c>
      <c r="C2138" s="2">
        <v>3438</v>
      </c>
      <c r="D2138" s="1">
        <v>26466</v>
      </c>
      <c r="E2138" s="1">
        <v>1</v>
      </c>
      <c r="F2138" s="1">
        <v>800</v>
      </c>
      <c r="K2138" s="4"/>
    </row>
    <row r="2139" spans="1:11">
      <c r="A2139" s="1">
        <v>57680</v>
      </c>
      <c r="B2139" s="4">
        <v>39277</v>
      </c>
      <c r="C2139" s="2">
        <v>3438</v>
      </c>
      <c r="D2139" s="1">
        <v>70986</v>
      </c>
      <c r="E2139" s="1">
        <v>1</v>
      </c>
      <c r="F2139" s="1">
        <v>499</v>
      </c>
      <c r="K2139" s="4"/>
    </row>
    <row r="2140" spans="1:11">
      <c r="A2140" s="1">
        <v>57687</v>
      </c>
      <c r="B2140" s="4">
        <v>39277</v>
      </c>
      <c r="C2140" s="2">
        <v>3596</v>
      </c>
      <c r="D2140" s="1">
        <v>26465</v>
      </c>
      <c r="E2140" s="1">
        <v>1</v>
      </c>
      <c r="F2140" s="1">
        <v>800</v>
      </c>
      <c r="K2140" s="4"/>
    </row>
    <row r="2141" spans="1:11">
      <c r="A2141" s="1">
        <v>57802</v>
      </c>
      <c r="B2141" s="4">
        <v>39277</v>
      </c>
      <c r="C2141" s="2">
        <v>5051</v>
      </c>
      <c r="D2141" s="1">
        <v>66388</v>
      </c>
      <c r="E2141" s="1">
        <v>1</v>
      </c>
      <c r="F2141" s="1">
        <v>999</v>
      </c>
      <c r="K2141" s="4"/>
    </row>
    <row r="2142" spans="1:11">
      <c r="A2142" s="1">
        <v>57863</v>
      </c>
      <c r="B2142" s="4">
        <v>39277</v>
      </c>
      <c r="C2142" s="2">
        <v>6189</v>
      </c>
      <c r="D2142" s="1">
        <v>72291</v>
      </c>
      <c r="E2142" s="1">
        <v>1</v>
      </c>
      <c r="F2142" s="1">
        <v>159</v>
      </c>
      <c r="K2142" s="4"/>
    </row>
    <row r="2143" spans="1:11">
      <c r="A2143" s="1">
        <v>57923</v>
      </c>
      <c r="B2143" s="4">
        <v>39277</v>
      </c>
      <c r="C2143" s="2">
        <v>7315</v>
      </c>
      <c r="D2143" s="1">
        <v>48863</v>
      </c>
      <c r="E2143" s="1">
        <v>1</v>
      </c>
      <c r="F2143" s="1">
        <v>0</v>
      </c>
      <c r="K2143" s="4"/>
    </row>
    <row r="2144" spans="1:11">
      <c r="A2144" s="1">
        <v>57923</v>
      </c>
      <c r="B2144" s="4">
        <v>39277</v>
      </c>
      <c r="C2144" s="2">
        <v>7315</v>
      </c>
      <c r="D2144" s="1">
        <v>58160</v>
      </c>
      <c r="E2144" s="1">
        <v>1</v>
      </c>
      <c r="F2144" s="1">
        <v>400</v>
      </c>
      <c r="K2144" s="4"/>
    </row>
    <row r="2145" spans="1:11">
      <c r="A2145" s="1">
        <v>57923</v>
      </c>
      <c r="B2145" s="4">
        <v>39277</v>
      </c>
      <c r="C2145" s="2">
        <v>7315</v>
      </c>
      <c r="D2145" s="1">
        <v>26465</v>
      </c>
      <c r="E2145" s="1">
        <v>1</v>
      </c>
      <c r="F2145" s="1">
        <v>800</v>
      </c>
      <c r="K2145" s="4"/>
    </row>
    <row r="2146" spans="1:11">
      <c r="A2146" s="1">
        <v>57923</v>
      </c>
      <c r="B2146" s="4">
        <v>39277</v>
      </c>
      <c r="C2146" s="2">
        <v>7315</v>
      </c>
      <c r="D2146" s="1">
        <v>63042</v>
      </c>
      <c r="E2146" s="1">
        <v>1</v>
      </c>
      <c r="F2146" s="1">
        <v>0</v>
      </c>
      <c r="K2146" s="4"/>
    </row>
    <row r="2147" spans="1:11">
      <c r="A2147" s="1">
        <v>57952</v>
      </c>
      <c r="B2147" s="4">
        <v>39277</v>
      </c>
      <c r="C2147" s="2">
        <v>7343</v>
      </c>
      <c r="D2147" s="1">
        <v>48863</v>
      </c>
      <c r="E2147" s="1">
        <v>1</v>
      </c>
      <c r="F2147" s="1">
        <v>0</v>
      </c>
      <c r="K2147" s="4"/>
    </row>
    <row r="2148" spans="1:11">
      <c r="A2148" s="1">
        <v>57952</v>
      </c>
      <c r="B2148" s="4">
        <v>39277</v>
      </c>
      <c r="C2148" s="2">
        <v>7343</v>
      </c>
      <c r="D2148" s="1">
        <v>63992</v>
      </c>
      <c r="E2148" s="1">
        <v>1</v>
      </c>
      <c r="F2148" s="1">
        <v>400</v>
      </c>
      <c r="K2148" s="4"/>
    </row>
    <row r="2149" spans="1:11">
      <c r="A2149" s="1">
        <v>57952</v>
      </c>
      <c r="B2149" s="4">
        <v>39277</v>
      </c>
      <c r="C2149" s="2">
        <v>7343</v>
      </c>
      <c r="D2149" s="1">
        <v>26465</v>
      </c>
      <c r="E2149" s="1">
        <v>1</v>
      </c>
      <c r="F2149" s="1">
        <v>800</v>
      </c>
      <c r="K2149" s="4"/>
    </row>
    <row r="2150" spans="1:11">
      <c r="A2150" s="1">
        <v>57952</v>
      </c>
      <c r="B2150" s="4">
        <v>39277</v>
      </c>
      <c r="C2150" s="2">
        <v>7343</v>
      </c>
      <c r="D2150" s="1">
        <v>63042</v>
      </c>
      <c r="E2150" s="1">
        <v>1</v>
      </c>
      <c r="F2150" s="1">
        <v>0</v>
      </c>
      <c r="K2150" s="4"/>
    </row>
    <row r="2151" spans="1:11">
      <c r="A2151" s="1">
        <v>57965</v>
      </c>
      <c r="B2151" s="4">
        <v>39277</v>
      </c>
      <c r="C2151" s="2">
        <v>7357</v>
      </c>
      <c r="D2151" s="1">
        <v>48863</v>
      </c>
      <c r="E2151" s="1">
        <v>1</v>
      </c>
      <c r="F2151" s="1">
        <v>0</v>
      </c>
      <c r="K2151" s="4"/>
    </row>
    <row r="2152" spans="1:11">
      <c r="A2152" s="1">
        <v>57965</v>
      </c>
      <c r="B2152" s="4">
        <v>39277</v>
      </c>
      <c r="C2152" s="2">
        <v>7357</v>
      </c>
      <c r="D2152" s="1">
        <v>66569</v>
      </c>
      <c r="E2152" s="1">
        <v>1</v>
      </c>
      <c r="F2152" s="1">
        <v>400</v>
      </c>
      <c r="K2152" s="4"/>
    </row>
    <row r="2153" spans="1:11">
      <c r="A2153" s="1">
        <v>57965</v>
      </c>
      <c r="B2153" s="4">
        <v>39277</v>
      </c>
      <c r="C2153" s="2">
        <v>7357</v>
      </c>
      <c r="D2153" s="1">
        <v>2762</v>
      </c>
      <c r="E2153" s="1">
        <v>1</v>
      </c>
      <c r="F2153" s="1">
        <v>52</v>
      </c>
      <c r="K2153" s="4"/>
    </row>
    <row r="2154" spans="1:11">
      <c r="A2154" s="1">
        <v>57965</v>
      </c>
      <c r="B2154" s="4">
        <v>39277</v>
      </c>
      <c r="C2154" s="2">
        <v>7357</v>
      </c>
      <c r="D2154" s="1">
        <v>63042</v>
      </c>
      <c r="E2154" s="1">
        <v>1</v>
      </c>
      <c r="F2154" s="1">
        <v>0</v>
      </c>
      <c r="K2154" s="4"/>
    </row>
    <row r="2155" spans="1:11">
      <c r="A2155" s="1">
        <v>57977</v>
      </c>
      <c r="B2155" s="4">
        <v>39277</v>
      </c>
      <c r="C2155" s="2">
        <v>820</v>
      </c>
      <c r="D2155" s="1">
        <v>48863</v>
      </c>
      <c r="E2155" s="1">
        <v>1</v>
      </c>
      <c r="F2155" s="1">
        <v>0</v>
      </c>
      <c r="K2155" s="4"/>
    </row>
    <row r="2156" spans="1:11">
      <c r="A2156" s="1">
        <v>57977</v>
      </c>
      <c r="B2156" s="4">
        <v>39277</v>
      </c>
      <c r="C2156" s="2">
        <v>820</v>
      </c>
      <c r="D2156" s="1">
        <v>63042</v>
      </c>
      <c r="E2156" s="1">
        <v>1</v>
      </c>
      <c r="F2156" s="1">
        <v>0</v>
      </c>
      <c r="K2156" s="4"/>
    </row>
    <row r="2157" spans="1:11">
      <c r="A2157" s="1">
        <v>57985</v>
      </c>
      <c r="B2157" s="4">
        <v>39277</v>
      </c>
      <c r="C2157" s="2">
        <v>87</v>
      </c>
      <c r="D2157" s="1">
        <v>26465</v>
      </c>
      <c r="E2157" s="1">
        <v>1</v>
      </c>
      <c r="F2157" s="1">
        <v>800</v>
      </c>
      <c r="K2157" s="4"/>
    </row>
    <row r="2158" spans="1:11">
      <c r="A2158" s="1">
        <v>57999</v>
      </c>
      <c r="B2158" s="4">
        <v>39278</v>
      </c>
      <c r="C2158" s="2">
        <v>1096</v>
      </c>
      <c r="D2158" s="1">
        <v>73749</v>
      </c>
      <c r="E2158" s="1">
        <v>1</v>
      </c>
      <c r="F2158" s="1">
        <v>1688</v>
      </c>
      <c r="K2158" s="4"/>
    </row>
    <row r="2159" spans="1:11">
      <c r="A2159" s="1">
        <v>58002</v>
      </c>
      <c r="B2159" s="4">
        <v>39278</v>
      </c>
      <c r="C2159" s="2">
        <v>1117</v>
      </c>
      <c r="D2159" s="1">
        <v>78706</v>
      </c>
      <c r="E2159" s="1">
        <v>1</v>
      </c>
      <c r="F2159" s="1">
        <v>14999</v>
      </c>
      <c r="K2159" s="4"/>
    </row>
    <row r="2160" spans="1:11">
      <c r="A2160" s="1">
        <v>58002</v>
      </c>
      <c r="B2160" s="4">
        <v>39278</v>
      </c>
      <c r="C2160" s="2">
        <v>1117</v>
      </c>
      <c r="D2160" s="1">
        <v>73749</v>
      </c>
      <c r="E2160" s="1">
        <v>1</v>
      </c>
      <c r="F2160" s="1">
        <v>1688</v>
      </c>
      <c r="K2160" s="4"/>
    </row>
    <row r="2161" spans="1:11">
      <c r="A2161" s="1">
        <v>58002</v>
      </c>
      <c r="B2161" s="4">
        <v>39278</v>
      </c>
      <c r="C2161" s="2">
        <v>1117</v>
      </c>
      <c r="D2161" s="1">
        <v>81064</v>
      </c>
      <c r="E2161" s="1">
        <v>1</v>
      </c>
      <c r="F2161" s="1">
        <v>298</v>
      </c>
      <c r="K2161" s="4"/>
    </row>
    <row r="2162" spans="1:11">
      <c r="A2162" s="1">
        <v>58002</v>
      </c>
      <c r="B2162" s="4">
        <v>39278</v>
      </c>
      <c r="C2162" s="2">
        <v>1117</v>
      </c>
      <c r="D2162" s="1">
        <v>81062</v>
      </c>
      <c r="E2162" s="1">
        <v>1</v>
      </c>
      <c r="F2162" s="1">
        <v>298</v>
      </c>
      <c r="K2162" s="4"/>
    </row>
    <row r="2163" spans="1:11">
      <c r="A2163" s="1">
        <v>58072</v>
      </c>
      <c r="B2163" s="4">
        <v>39278</v>
      </c>
      <c r="C2163" s="2">
        <v>1672</v>
      </c>
      <c r="D2163" s="1">
        <v>81995</v>
      </c>
      <c r="E2163" s="1">
        <v>1</v>
      </c>
      <c r="F2163" s="1">
        <v>4894</v>
      </c>
      <c r="K2163" s="4"/>
    </row>
    <row r="2164" spans="1:11">
      <c r="A2164" s="1">
        <v>58124</v>
      </c>
      <c r="B2164" s="4">
        <v>39278</v>
      </c>
      <c r="C2164" s="2">
        <v>2194</v>
      </c>
      <c r="D2164" s="1">
        <v>73749</v>
      </c>
      <c r="E2164" s="1">
        <v>1</v>
      </c>
      <c r="F2164" s="1">
        <v>1688</v>
      </c>
      <c r="K2164" s="4"/>
    </row>
    <row r="2165" spans="1:11">
      <c r="A2165" s="1">
        <v>58161</v>
      </c>
      <c r="B2165" s="4">
        <v>39278</v>
      </c>
      <c r="C2165" s="2">
        <v>2501</v>
      </c>
      <c r="D2165" s="1">
        <v>76254</v>
      </c>
      <c r="E2165" s="1">
        <v>1</v>
      </c>
      <c r="F2165" s="1">
        <v>499</v>
      </c>
      <c r="K2165" s="4"/>
    </row>
    <row r="2166" spans="1:11">
      <c r="A2166" s="1">
        <v>58189</v>
      </c>
      <c r="B2166" s="4">
        <v>39278</v>
      </c>
      <c r="C2166" s="2">
        <v>2800</v>
      </c>
      <c r="D2166" s="1">
        <v>26465</v>
      </c>
      <c r="E2166" s="1">
        <v>1</v>
      </c>
      <c r="F2166" s="1">
        <v>800</v>
      </c>
      <c r="K2166" s="4"/>
    </row>
    <row r="2167" spans="1:11">
      <c r="A2167" s="1">
        <v>58189</v>
      </c>
      <c r="B2167" s="4">
        <v>39278</v>
      </c>
      <c r="C2167" s="2">
        <v>2800</v>
      </c>
      <c r="D2167" s="1">
        <v>75512</v>
      </c>
      <c r="E2167" s="1">
        <v>1</v>
      </c>
      <c r="F2167" s="1">
        <v>9900</v>
      </c>
      <c r="K2167" s="4"/>
    </row>
    <row r="2168" spans="1:11">
      <c r="A2168" s="1">
        <v>58189</v>
      </c>
      <c r="B2168" s="4">
        <v>39278</v>
      </c>
      <c r="C2168" s="2">
        <v>2800</v>
      </c>
      <c r="D2168" s="1">
        <v>76527</v>
      </c>
      <c r="E2168" s="1">
        <v>1</v>
      </c>
      <c r="F2168" s="1">
        <v>199</v>
      </c>
      <c r="K2168" s="4"/>
    </row>
    <row r="2169" spans="1:11">
      <c r="A2169" s="1">
        <v>58194</v>
      </c>
      <c r="B2169" s="4">
        <v>39278</v>
      </c>
      <c r="C2169" s="2">
        <v>284</v>
      </c>
      <c r="D2169" s="1">
        <v>81194</v>
      </c>
      <c r="E2169" s="1">
        <v>1</v>
      </c>
      <c r="F2169" s="1">
        <v>1341</v>
      </c>
      <c r="K2169" s="4"/>
    </row>
    <row r="2170" spans="1:11">
      <c r="A2170" s="1">
        <v>58194</v>
      </c>
      <c r="B2170" s="4">
        <v>39278</v>
      </c>
      <c r="C2170" s="2">
        <v>284</v>
      </c>
      <c r="D2170" s="1">
        <v>81703</v>
      </c>
      <c r="E2170" s="1">
        <v>1</v>
      </c>
      <c r="F2170" s="1">
        <v>1980</v>
      </c>
      <c r="K2170" s="4"/>
    </row>
    <row r="2171" spans="1:11">
      <c r="A2171" s="1">
        <v>58262</v>
      </c>
      <c r="B2171" s="4">
        <v>39278</v>
      </c>
      <c r="C2171" s="2">
        <v>3567</v>
      </c>
      <c r="D2171" s="1">
        <v>81887</v>
      </c>
      <c r="E2171" s="1">
        <v>1</v>
      </c>
      <c r="F2171" s="1">
        <v>59</v>
      </c>
      <c r="K2171" s="4"/>
    </row>
    <row r="2172" spans="1:11">
      <c r="A2172" s="1">
        <v>58262</v>
      </c>
      <c r="B2172" s="4">
        <v>39278</v>
      </c>
      <c r="C2172" s="2">
        <v>3567</v>
      </c>
      <c r="D2172" s="1">
        <v>81887</v>
      </c>
      <c r="E2172" s="1">
        <v>1</v>
      </c>
      <c r="F2172" s="1">
        <v>59</v>
      </c>
      <c r="K2172" s="4"/>
    </row>
    <row r="2173" spans="1:11">
      <c r="A2173" s="1">
        <v>58289</v>
      </c>
      <c r="B2173" s="4">
        <v>39278</v>
      </c>
      <c r="C2173" s="2">
        <v>3827</v>
      </c>
      <c r="D2173" s="1">
        <v>73749</v>
      </c>
      <c r="E2173" s="1">
        <v>1</v>
      </c>
      <c r="F2173" s="1">
        <v>1688</v>
      </c>
      <c r="K2173" s="4"/>
    </row>
    <row r="2174" spans="1:11">
      <c r="A2174" s="1">
        <v>58292</v>
      </c>
      <c r="B2174" s="4">
        <v>39278</v>
      </c>
      <c r="C2174" s="2">
        <v>3873</v>
      </c>
      <c r="D2174" s="1">
        <v>26466</v>
      </c>
      <c r="E2174" s="1">
        <v>1</v>
      </c>
      <c r="F2174" s="1">
        <v>300</v>
      </c>
      <c r="K2174" s="4"/>
    </row>
    <row r="2175" spans="1:11">
      <c r="A2175" s="1">
        <v>58337</v>
      </c>
      <c r="B2175" s="4">
        <v>39278</v>
      </c>
      <c r="C2175" s="2">
        <v>4515</v>
      </c>
      <c r="D2175" s="1">
        <v>72461</v>
      </c>
      <c r="E2175" s="1">
        <v>1</v>
      </c>
      <c r="F2175" s="1">
        <v>599</v>
      </c>
      <c r="K2175" s="4"/>
    </row>
    <row r="2176" spans="1:11">
      <c r="A2176" s="1">
        <v>58421</v>
      </c>
      <c r="B2176" s="4">
        <v>39278</v>
      </c>
      <c r="C2176" s="2">
        <v>5468</v>
      </c>
      <c r="D2176" s="1">
        <v>73749</v>
      </c>
      <c r="E2176" s="1">
        <v>1</v>
      </c>
      <c r="F2176" s="1">
        <v>1688</v>
      </c>
      <c r="K2176" s="4"/>
    </row>
    <row r="2177" spans="1:11">
      <c r="A2177" s="1">
        <v>58472</v>
      </c>
      <c r="B2177" s="4">
        <v>39278</v>
      </c>
      <c r="C2177" s="2">
        <v>6189</v>
      </c>
      <c r="D2177" s="1">
        <v>73749</v>
      </c>
      <c r="E2177" s="1">
        <v>1</v>
      </c>
      <c r="F2177" s="1">
        <v>1688</v>
      </c>
      <c r="K2177" s="4"/>
    </row>
    <row r="2178" spans="1:11">
      <c r="A2178" s="1">
        <v>58674</v>
      </c>
      <c r="B2178" s="4">
        <v>39279</v>
      </c>
      <c r="C2178" s="2">
        <v>1096</v>
      </c>
      <c r="D2178" s="1">
        <v>77835</v>
      </c>
      <c r="E2178" s="1">
        <v>1</v>
      </c>
      <c r="F2178" s="1">
        <v>6990</v>
      </c>
      <c r="K2178" s="4"/>
    </row>
    <row r="2179" spans="1:11">
      <c r="A2179" s="1">
        <v>58674</v>
      </c>
      <c r="B2179" s="4">
        <v>39279</v>
      </c>
      <c r="C2179" s="2">
        <v>1096</v>
      </c>
      <c r="D2179" s="1">
        <v>76254</v>
      </c>
      <c r="E2179" s="1">
        <v>1</v>
      </c>
      <c r="F2179" s="1">
        <v>599</v>
      </c>
      <c r="K2179" s="4"/>
    </row>
    <row r="2180" spans="1:11">
      <c r="A2180" s="1">
        <v>58722</v>
      </c>
      <c r="B2180" s="4">
        <v>39279</v>
      </c>
      <c r="C2180" s="2">
        <v>1446</v>
      </c>
      <c r="D2180" s="1">
        <v>79775</v>
      </c>
      <c r="E2180" s="1">
        <v>1</v>
      </c>
      <c r="F2180" s="1">
        <v>28710</v>
      </c>
      <c r="K2180" s="4"/>
    </row>
    <row r="2181" spans="1:11">
      <c r="A2181" s="1">
        <v>58722</v>
      </c>
      <c r="B2181" s="4">
        <v>39279</v>
      </c>
      <c r="C2181" s="2">
        <v>1446</v>
      </c>
      <c r="D2181" s="1">
        <v>79710</v>
      </c>
      <c r="E2181" s="1">
        <v>1</v>
      </c>
      <c r="F2181" s="1">
        <v>76</v>
      </c>
      <c r="K2181" s="4"/>
    </row>
    <row r="2182" spans="1:11">
      <c r="A2182" s="1">
        <v>58745</v>
      </c>
      <c r="B2182" s="4">
        <v>39279</v>
      </c>
      <c r="C2182" s="2">
        <v>1672</v>
      </c>
      <c r="D2182" s="1">
        <v>71517</v>
      </c>
      <c r="E2182" s="1">
        <v>1</v>
      </c>
      <c r="F2182" s="1">
        <v>599</v>
      </c>
      <c r="K2182" s="4"/>
    </row>
    <row r="2183" spans="1:11">
      <c r="A2183" s="1">
        <v>58745</v>
      </c>
      <c r="B2183" s="4">
        <v>39279</v>
      </c>
      <c r="C2183" s="2">
        <v>1672</v>
      </c>
      <c r="D2183" s="1">
        <v>70986</v>
      </c>
      <c r="E2183" s="1">
        <v>1</v>
      </c>
      <c r="F2183" s="1">
        <v>499</v>
      </c>
      <c r="K2183" s="4"/>
    </row>
    <row r="2184" spans="1:11">
      <c r="A2184" s="1">
        <v>58747</v>
      </c>
      <c r="B2184" s="4">
        <v>39279</v>
      </c>
      <c r="C2184" s="2">
        <v>1686</v>
      </c>
      <c r="D2184" s="1">
        <v>76541</v>
      </c>
      <c r="E2184" s="1">
        <v>1</v>
      </c>
      <c r="F2184" s="1">
        <v>799</v>
      </c>
      <c r="K2184" s="4"/>
    </row>
    <row r="2185" spans="1:11">
      <c r="A2185" s="1">
        <v>58747</v>
      </c>
      <c r="B2185" s="4">
        <v>39279</v>
      </c>
      <c r="C2185" s="2">
        <v>1686</v>
      </c>
      <c r="D2185" s="1">
        <v>71612</v>
      </c>
      <c r="E2185" s="1">
        <v>1</v>
      </c>
      <c r="F2185" s="1">
        <v>499</v>
      </c>
      <c r="K2185" s="4"/>
    </row>
    <row r="2186" spans="1:11">
      <c r="A2186" s="1">
        <v>58966</v>
      </c>
      <c r="B2186" s="4">
        <v>39279</v>
      </c>
      <c r="C2186" s="2">
        <v>3873</v>
      </c>
      <c r="D2186" s="1">
        <v>71560</v>
      </c>
      <c r="E2186" s="1">
        <v>1</v>
      </c>
      <c r="F2186" s="1">
        <v>1699</v>
      </c>
      <c r="K2186" s="4"/>
    </row>
    <row r="2187" spans="1:11">
      <c r="A2187" s="1">
        <v>58966</v>
      </c>
      <c r="B2187" s="4">
        <v>39279</v>
      </c>
      <c r="C2187" s="2">
        <v>3873</v>
      </c>
      <c r="D2187" s="1">
        <v>81544</v>
      </c>
      <c r="E2187" s="1">
        <v>1</v>
      </c>
      <c r="F2187" s="1">
        <v>5998</v>
      </c>
      <c r="K2187" s="4"/>
    </row>
    <row r="2188" spans="1:11">
      <c r="A2188" s="1">
        <v>58999</v>
      </c>
      <c r="B2188" s="4">
        <v>39279</v>
      </c>
      <c r="C2188" s="2">
        <v>4126</v>
      </c>
      <c r="D2188" s="1">
        <v>71612</v>
      </c>
      <c r="E2188" s="1">
        <v>1</v>
      </c>
      <c r="F2188" s="1">
        <v>499</v>
      </c>
      <c r="K2188" s="4"/>
    </row>
    <row r="2189" spans="1:11">
      <c r="A2189" s="1">
        <v>59027</v>
      </c>
      <c r="B2189" s="4">
        <v>39279</v>
      </c>
      <c r="C2189" s="2">
        <v>450</v>
      </c>
      <c r="D2189" s="1">
        <v>81181</v>
      </c>
      <c r="E2189" s="1">
        <v>1</v>
      </c>
      <c r="F2189" s="1">
        <v>27950</v>
      </c>
      <c r="K2189" s="4"/>
    </row>
    <row r="2190" spans="1:11">
      <c r="A2190" s="1">
        <v>59027</v>
      </c>
      <c r="B2190" s="4">
        <v>39279</v>
      </c>
      <c r="C2190" s="2">
        <v>450</v>
      </c>
      <c r="D2190" s="1">
        <v>71612</v>
      </c>
      <c r="E2190" s="1">
        <v>1</v>
      </c>
      <c r="F2190" s="1">
        <v>200</v>
      </c>
      <c r="K2190" s="4"/>
    </row>
    <row r="2191" spans="1:11">
      <c r="A2191" s="1">
        <v>59027</v>
      </c>
      <c r="B2191" s="4">
        <v>39279</v>
      </c>
      <c r="C2191" s="2">
        <v>450</v>
      </c>
      <c r="D2191" s="1">
        <v>75070</v>
      </c>
      <c r="E2191" s="1">
        <v>1</v>
      </c>
      <c r="F2191" s="1">
        <v>1380</v>
      </c>
      <c r="K2191" s="4"/>
    </row>
    <row r="2192" spans="1:11">
      <c r="A2192" s="1">
        <v>59135</v>
      </c>
      <c r="B2192" s="4">
        <v>39279</v>
      </c>
      <c r="C2192" s="2">
        <v>5781</v>
      </c>
      <c r="D2192" s="1">
        <v>71178</v>
      </c>
      <c r="E2192" s="1">
        <v>1</v>
      </c>
      <c r="F2192" s="1">
        <v>379</v>
      </c>
      <c r="K2192" s="4"/>
    </row>
    <row r="2193" spans="1:11">
      <c r="A2193" s="1">
        <v>59135</v>
      </c>
      <c r="B2193" s="4">
        <v>39279</v>
      </c>
      <c r="C2193" s="2">
        <v>5781</v>
      </c>
      <c r="D2193" s="1">
        <v>71612</v>
      </c>
      <c r="E2193" s="1">
        <v>1</v>
      </c>
      <c r="F2193" s="1">
        <v>500</v>
      </c>
      <c r="K2193" s="4"/>
    </row>
    <row r="2194" spans="1:11">
      <c r="A2194" s="1">
        <v>59195</v>
      </c>
      <c r="B2194" s="4">
        <v>39279</v>
      </c>
      <c r="C2194" s="2">
        <v>6736</v>
      </c>
      <c r="D2194" s="1">
        <v>74514</v>
      </c>
      <c r="E2194" s="1">
        <v>1</v>
      </c>
      <c r="F2194" s="1">
        <v>2999</v>
      </c>
      <c r="K2194" s="4"/>
    </row>
    <row r="2195" spans="1:11">
      <c r="A2195" s="1">
        <v>59231</v>
      </c>
      <c r="B2195" s="4">
        <v>39279</v>
      </c>
      <c r="C2195" s="2">
        <v>7315</v>
      </c>
      <c r="D2195" s="1">
        <v>26465</v>
      </c>
      <c r="E2195" s="1">
        <v>1</v>
      </c>
      <c r="F2195" s="1">
        <v>500</v>
      </c>
      <c r="K2195" s="4"/>
    </row>
    <row r="2196" spans="1:11">
      <c r="A2196" s="1">
        <v>59231</v>
      </c>
      <c r="B2196" s="4">
        <v>39279</v>
      </c>
      <c r="C2196" s="2">
        <v>7315</v>
      </c>
      <c r="D2196" s="1">
        <v>2836</v>
      </c>
      <c r="E2196" s="1">
        <v>1</v>
      </c>
      <c r="F2196" s="1">
        <v>46</v>
      </c>
      <c r="K2196" s="4"/>
    </row>
    <row r="2197" spans="1:11">
      <c r="A2197" s="1">
        <v>59231</v>
      </c>
      <c r="B2197" s="4">
        <v>39279</v>
      </c>
      <c r="C2197" s="2">
        <v>7315</v>
      </c>
      <c r="D2197" s="1">
        <v>79714</v>
      </c>
      <c r="E2197" s="1">
        <v>1</v>
      </c>
      <c r="F2197" s="1">
        <v>72</v>
      </c>
      <c r="K2197" s="4"/>
    </row>
    <row r="2198" spans="1:11">
      <c r="A2198" s="1">
        <v>59260</v>
      </c>
      <c r="B2198" s="4">
        <v>39279</v>
      </c>
      <c r="C2198" s="2">
        <v>7450</v>
      </c>
      <c r="D2198" s="1">
        <v>48863</v>
      </c>
      <c r="E2198" s="1">
        <v>1</v>
      </c>
      <c r="F2198" s="1">
        <v>0</v>
      </c>
      <c r="K2198" s="4"/>
    </row>
    <row r="2199" spans="1:11">
      <c r="A2199" s="1">
        <v>59260</v>
      </c>
      <c r="B2199" s="4">
        <v>39279</v>
      </c>
      <c r="C2199" s="2">
        <v>7450</v>
      </c>
      <c r="D2199" s="1">
        <v>66568</v>
      </c>
      <c r="E2199" s="1">
        <v>1</v>
      </c>
      <c r="F2199" s="1">
        <v>400</v>
      </c>
      <c r="K2199" s="4"/>
    </row>
    <row r="2200" spans="1:11">
      <c r="A2200" s="1">
        <v>59260</v>
      </c>
      <c r="B2200" s="4">
        <v>39279</v>
      </c>
      <c r="C2200" s="2">
        <v>7450</v>
      </c>
      <c r="D2200" s="1">
        <v>63042</v>
      </c>
      <c r="E2200" s="1">
        <v>1</v>
      </c>
      <c r="F2200" s="1">
        <v>0</v>
      </c>
      <c r="K2200" s="4"/>
    </row>
    <row r="2201" spans="1:11">
      <c r="A2201" s="1">
        <v>59260</v>
      </c>
      <c r="B2201" s="4">
        <v>39279</v>
      </c>
      <c r="C2201" s="2">
        <v>7450</v>
      </c>
      <c r="D2201" s="1">
        <v>73749</v>
      </c>
      <c r="E2201" s="1">
        <v>1</v>
      </c>
      <c r="F2201" s="1">
        <v>1688</v>
      </c>
      <c r="K2201" s="4"/>
    </row>
    <row r="2202" spans="1:11">
      <c r="A2202" s="1">
        <v>59319</v>
      </c>
      <c r="B2202" s="4">
        <v>39279</v>
      </c>
      <c r="C2202" s="2">
        <v>923</v>
      </c>
      <c r="D2202" s="1">
        <v>79604</v>
      </c>
      <c r="E2202" s="1">
        <v>1</v>
      </c>
      <c r="F2202" s="1">
        <v>1688</v>
      </c>
      <c r="K2202" s="4"/>
    </row>
    <row r="2203" spans="1:11">
      <c r="A2203" s="1">
        <v>59319</v>
      </c>
      <c r="B2203" s="4">
        <v>39279</v>
      </c>
      <c r="C2203" s="2">
        <v>923</v>
      </c>
      <c r="D2203" s="1">
        <v>80791</v>
      </c>
      <c r="E2203" s="1">
        <v>1</v>
      </c>
      <c r="F2203" s="1">
        <v>899</v>
      </c>
      <c r="K2203" s="4"/>
    </row>
    <row r="2204" spans="1:11">
      <c r="A2204" s="1">
        <v>59381</v>
      </c>
      <c r="B2204" s="4">
        <v>39280</v>
      </c>
      <c r="C2204" s="2">
        <v>3059</v>
      </c>
      <c r="D2204" s="1">
        <v>72023</v>
      </c>
      <c r="E2204" s="1">
        <v>1</v>
      </c>
      <c r="F2204" s="1">
        <v>199</v>
      </c>
      <c r="K2204" s="4"/>
    </row>
    <row r="2205" spans="1:11">
      <c r="A2205" s="1">
        <v>59396</v>
      </c>
      <c r="B2205" s="4">
        <v>39280</v>
      </c>
      <c r="C2205" s="2">
        <v>3567</v>
      </c>
      <c r="D2205" s="1">
        <v>54452</v>
      </c>
      <c r="E2205" s="1">
        <v>1</v>
      </c>
      <c r="F2205" s="1">
        <v>119</v>
      </c>
      <c r="K2205" s="4"/>
    </row>
    <row r="2206" spans="1:11">
      <c r="A2206" s="1">
        <v>59397</v>
      </c>
      <c r="B2206" s="4">
        <v>39280</v>
      </c>
      <c r="C2206" s="2">
        <v>3610</v>
      </c>
      <c r="D2206" s="1">
        <v>75484</v>
      </c>
      <c r="E2206" s="1">
        <v>1</v>
      </c>
      <c r="F2206" s="1">
        <v>399</v>
      </c>
      <c r="K2206" s="4"/>
    </row>
    <row r="2207" spans="1:11">
      <c r="A2207" s="1">
        <v>59397</v>
      </c>
      <c r="B2207" s="4">
        <v>39280</v>
      </c>
      <c r="C2207" s="2">
        <v>3610</v>
      </c>
      <c r="D2207" s="1">
        <v>71651</v>
      </c>
      <c r="E2207" s="1">
        <v>1</v>
      </c>
      <c r="F2207" s="1">
        <v>299</v>
      </c>
      <c r="K2207" s="4"/>
    </row>
    <row r="2208" spans="1:11">
      <c r="A2208" s="1">
        <v>59512</v>
      </c>
      <c r="B2208" s="4">
        <v>39281</v>
      </c>
      <c r="C2208" s="2">
        <v>4967</v>
      </c>
      <c r="D2208" s="1">
        <v>40233</v>
      </c>
      <c r="E2208" s="1">
        <v>1</v>
      </c>
      <c r="F2208" s="1">
        <v>656</v>
      </c>
      <c r="K2208" s="4"/>
    </row>
    <row r="2209" spans="1:11">
      <c r="A2209" s="1">
        <v>59551</v>
      </c>
      <c r="B2209" s="4">
        <v>39281</v>
      </c>
      <c r="C2209" s="2">
        <v>87</v>
      </c>
      <c r="D2209" s="1">
        <v>65629</v>
      </c>
      <c r="E2209" s="1">
        <v>1</v>
      </c>
      <c r="F2209" s="1">
        <v>99</v>
      </c>
      <c r="K2209" s="4"/>
    </row>
    <row r="2210" spans="1:11">
      <c r="A2210" s="1">
        <v>59574</v>
      </c>
      <c r="B2210" s="4">
        <v>39282</v>
      </c>
      <c r="C2210" s="2">
        <v>1677</v>
      </c>
      <c r="D2210" s="1">
        <v>60574</v>
      </c>
      <c r="E2210" s="1">
        <v>1</v>
      </c>
      <c r="F2210" s="1">
        <v>239</v>
      </c>
      <c r="K2210" s="4"/>
    </row>
    <row r="2211" spans="1:11">
      <c r="A2211" s="1">
        <v>59574</v>
      </c>
      <c r="B2211" s="4">
        <v>39282</v>
      </c>
      <c r="C2211" s="2">
        <v>1677</v>
      </c>
      <c r="D2211" s="1">
        <v>80385</v>
      </c>
      <c r="E2211" s="1">
        <v>1</v>
      </c>
      <c r="F2211" s="1">
        <v>479</v>
      </c>
      <c r="K2211" s="4"/>
    </row>
    <row r="2212" spans="1:11">
      <c r="A2212" s="1">
        <v>59602</v>
      </c>
      <c r="B2212" s="4">
        <v>39282</v>
      </c>
      <c r="C2212" s="2">
        <v>3127</v>
      </c>
      <c r="D2212" s="1">
        <v>73749</v>
      </c>
      <c r="E2212" s="1">
        <v>1</v>
      </c>
      <c r="F2212" s="1">
        <v>1999</v>
      </c>
      <c r="K2212" s="4"/>
    </row>
    <row r="2213" spans="1:11">
      <c r="A2213" s="1">
        <v>59613</v>
      </c>
      <c r="B2213" s="4">
        <v>39282</v>
      </c>
      <c r="C2213" s="2">
        <v>4011</v>
      </c>
      <c r="D2213" s="1">
        <v>72291</v>
      </c>
      <c r="E2213" s="1">
        <v>2</v>
      </c>
      <c r="F2213" s="1">
        <v>198</v>
      </c>
      <c r="K2213" s="4"/>
    </row>
    <row r="2214" spans="1:11">
      <c r="A2214" s="1">
        <v>59681</v>
      </c>
      <c r="B2214" s="4">
        <v>39283</v>
      </c>
      <c r="C2214" s="2">
        <v>198</v>
      </c>
      <c r="D2214" s="1">
        <v>81544</v>
      </c>
      <c r="E2214" s="1">
        <v>1</v>
      </c>
      <c r="F2214" s="1">
        <v>6499</v>
      </c>
      <c r="K2214" s="4"/>
    </row>
    <row r="2215" spans="1:11">
      <c r="A2215" s="1">
        <v>59716</v>
      </c>
      <c r="B2215" s="4">
        <v>39283</v>
      </c>
      <c r="C2215" s="2">
        <v>3827</v>
      </c>
      <c r="D2215" s="1">
        <v>72466</v>
      </c>
      <c r="E2215" s="1">
        <v>1</v>
      </c>
      <c r="F2215" s="1">
        <v>859</v>
      </c>
      <c r="K2215" s="4"/>
    </row>
    <row r="2216" spans="1:11">
      <c r="A2216" s="1">
        <v>59721</v>
      </c>
      <c r="B2216" s="4">
        <v>39283</v>
      </c>
      <c r="C2216" s="2">
        <v>4163</v>
      </c>
      <c r="D2216" s="1">
        <v>71293</v>
      </c>
      <c r="E2216" s="1">
        <v>1</v>
      </c>
      <c r="F2216" s="1">
        <v>499</v>
      </c>
      <c r="K2216" s="4"/>
    </row>
    <row r="2217" spans="1:11">
      <c r="A2217" s="1">
        <v>59721</v>
      </c>
      <c r="B2217" s="4">
        <v>39283</v>
      </c>
      <c r="C2217" s="2">
        <v>4163</v>
      </c>
      <c r="D2217" s="1">
        <v>71293</v>
      </c>
      <c r="E2217" s="1">
        <v>1</v>
      </c>
      <c r="F2217" s="1">
        <v>499</v>
      </c>
      <c r="K2217" s="4"/>
    </row>
    <row r="2218" spans="1:11">
      <c r="A2218" s="1">
        <v>59732</v>
      </c>
      <c r="B2218" s="4">
        <v>39283</v>
      </c>
      <c r="C2218" s="2">
        <v>4854</v>
      </c>
      <c r="D2218" s="1">
        <v>70774</v>
      </c>
      <c r="E2218" s="1">
        <v>1</v>
      </c>
      <c r="F2218" s="1">
        <v>3321</v>
      </c>
      <c r="K2218" s="4"/>
    </row>
    <row r="2219" spans="1:11">
      <c r="A2219" s="1">
        <v>59743</v>
      </c>
      <c r="B2219" s="4">
        <v>39283</v>
      </c>
      <c r="C2219" s="2">
        <v>637</v>
      </c>
      <c r="D2219" s="1">
        <v>40233</v>
      </c>
      <c r="E2219" s="1">
        <v>1</v>
      </c>
      <c r="F2219" s="1">
        <v>656</v>
      </c>
      <c r="K2219" s="4"/>
    </row>
    <row r="2220" spans="1:11">
      <c r="A2220" s="1">
        <v>59793</v>
      </c>
      <c r="B2220" s="4">
        <v>39284</v>
      </c>
      <c r="C2220" s="2">
        <v>2501</v>
      </c>
      <c r="D2220" s="1">
        <v>80791</v>
      </c>
      <c r="E2220" s="1">
        <v>1</v>
      </c>
      <c r="F2220" s="1">
        <v>899</v>
      </c>
      <c r="K2220" s="4"/>
    </row>
    <row r="2221" spans="1:11">
      <c r="A2221" s="1">
        <v>59814</v>
      </c>
      <c r="B2221" s="4">
        <v>39284</v>
      </c>
      <c r="C2221" s="2">
        <v>3827</v>
      </c>
      <c r="D2221" s="1">
        <v>77278</v>
      </c>
      <c r="E2221" s="1">
        <v>1</v>
      </c>
      <c r="F2221" s="1">
        <v>249</v>
      </c>
      <c r="K2221" s="4"/>
    </row>
    <row r="2222" spans="1:11">
      <c r="A2222" s="1">
        <v>59968</v>
      </c>
      <c r="B2222" s="4">
        <v>39285</v>
      </c>
      <c r="C2222" s="2">
        <v>6000</v>
      </c>
      <c r="D2222" s="1">
        <v>79900</v>
      </c>
      <c r="E2222" s="1">
        <v>1</v>
      </c>
      <c r="F2222" s="1">
        <v>7099</v>
      </c>
      <c r="K2222" s="4"/>
    </row>
    <row r="2223" spans="1:11">
      <c r="A2223" s="1">
        <v>60047</v>
      </c>
      <c r="B2223" s="4">
        <v>39286</v>
      </c>
      <c r="C2223" s="2">
        <v>332</v>
      </c>
      <c r="D2223" s="1">
        <v>58913</v>
      </c>
      <c r="E2223" s="1">
        <v>1</v>
      </c>
      <c r="F2223" s="1">
        <v>500</v>
      </c>
      <c r="K2223" s="4"/>
    </row>
    <row r="2224" spans="1:11">
      <c r="A2224" s="1">
        <v>60047</v>
      </c>
      <c r="B2224" s="4">
        <v>39286</v>
      </c>
      <c r="C2224" s="2">
        <v>332</v>
      </c>
      <c r="D2224" s="1">
        <v>58913</v>
      </c>
      <c r="E2224" s="1">
        <v>1</v>
      </c>
      <c r="F2224" s="1">
        <v>500</v>
      </c>
      <c r="K2224" s="4"/>
    </row>
    <row r="2225" spans="1:11">
      <c r="A2225" s="1">
        <v>60056</v>
      </c>
      <c r="B2225" s="4">
        <v>39286</v>
      </c>
      <c r="C2225" s="2">
        <v>3508</v>
      </c>
      <c r="D2225" s="1">
        <v>79887</v>
      </c>
      <c r="E2225" s="1">
        <v>1</v>
      </c>
      <c r="F2225" s="1">
        <v>299</v>
      </c>
      <c r="K2225" s="4"/>
    </row>
    <row r="2226" spans="1:11">
      <c r="A2226" s="1">
        <v>60105</v>
      </c>
      <c r="B2226" s="4">
        <v>39286</v>
      </c>
      <c r="C2226" s="2">
        <v>7005</v>
      </c>
      <c r="D2226" s="1">
        <v>81704</v>
      </c>
      <c r="E2226" s="1">
        <v>1</v>
      </c>
      <c r="F2226" s="1">
        <v>999</v>
      </c>
      <c r="K2226" s="4"/>
    </row>
    <row r="2227" spans="1:11">
      <c r="A2227" s="1">
        <v>60171</v>
      </c>
      <c r="B2227" s="4">
        <v>39287</v>
      </c>
      <c r="C2227" s="2">
        <v>2995</v>
      </c>
      <c r="D2227" s="1">
        <v>70547</v>
      </c>
      <c r="E2227" s="1">
        <v>1</v>
      </c>
      <c r="F2227" s="1">
        <v>419</v>
      </c>
      <c r="K2227" s="4"/>
    </row>
    <row r="2228" spans="1:11">
      <c r="A2228" s="1">
        <v>60289</v>
      </c>
      <c r="B2228" s="4">
        <v>39288</v>
      </c>
      <c r="C2228" s="2">
        <v>2956</v>
      </c>
      <c r="D2228" s="1">
        <v>70774</v>
      </c>
      <c r="E2228" s="1">
        <v>1</v>
      </c>
      <c r="F2228" s="1">
        <v>3690</v>
      </c>
      <c r="K2228" s="4"/>
    </row>
    <row r="2229" spans="1:11">
      <c r="A2229" s="1">
        <v>60289</v>
      </c>
      <c r="B2229" s="4">
        <v>39288</v>
      </c>
      <c r="C2229" s="2">
        <v>2956</v>
      </c>
      <c r="D2229" s="1">
        <v>77810</v>
      </c>
      <c r="E2229" s="1">
        <v>1</v>
      </c>
      <c r="F2229" s="1">
        <v>599</v>
      </c>
      <c r="K2229" s="4"/>
    </row>
    <row r="2230" spans="1:11">
      <c r="A2230" s="1">
        <v>60289</v>
      </c>
      <c r="B2230" s="4">
        <v>39288</v>
      </c>
      <c r="C2230" s="2">
        <v>2956</v>
      </c>
      <c r="D2230" s="1">
        <v>63712</v>
      </c>
      <c r="E2230" s="1">
        <v>1</v>
      </c>
      <c r="F2230" s="1">
        <v>379</v>
      </c>
      <c r="K2230" s="4"/>
    </row>
    <row r="2231" spans="1:11">
      <c r="A2231" s="1">
        <v>60309</v>
      </c>
      <c r="B2231" s="4">
        <v>39288</v>
      </c>
      <c r="C2231" s="2">
        <v>3610</v>
      </c>
      <c r="D2231" s="1">
        <v>79780</v>
      </c>
      <c r="E2231" s="1">
        <v>1</v>
      </c>
      <c r="F2231" s="1">
        <v>980</v>
      </c>
      <c r="K2231" s="4"/>
    </row>
    <row r="2232" spans="1:11">
      <c r="A2232" s="1">
        <v>60374</v>
      </c>
      <c r="B2232" s="4">
        <v>39289</v>
      </c>
      <c r="C2232" s="2">
        <v>1677</v>
      </c>
      <c r="D2232" s="1">
        <v>55227</v>
      </c>
      <c r="E2232" s="1">
        <v>1</v>
      </c>
      <c r="F2232" s="1">
        <v>390</v>
      </c>
      <c r="K2232" s="4"/>
    </row>
    <row r="2233" spans="1:11">
      <c r="A2233" s="1">
        <v>60436</v>
      </c>
      <c r="B2233" s="4">
        <v>39289</v>
      </c>
      <c r="C2233" s="2">
        <v>4926</v>
      </c>
      <c r="D2233" s="1">
        <v>58086</v>
      </c>
      <c r="E2233" s="1">
        <v>1</v>
      </c>
      <c r="F2233" s="1">
        <v>199</v>
      </c>
      <c r="K2233" s="4"/>
    </row>
    <row r="2234" spans="1:11">
      <c r="A2234" s="1">
        <v>60494</v>
      </c>
      <c r="B2234" s="4">
        <v>39290</v>
      </c>
      <c r="C2234" s="2">
        <v>1686</v>
      </c>
      <c r="D2234" s="1">
        <v>26466</v>
      </c>
      <c r="E2234" s="1">
        <v>1</v>
      </c>
      <c r="F2234" s="1">
        <v>500</v>
      </c>
      <c r="K2234" s="4"/>
    </row>
    <row r="2235" spans="1:11">
      <c r="A2235" s="1">
        <v>60495</v>
      </c>
      <c r="B2235" s="4">
        <v>39290</v>
      </c>
      <c r="C2235" s="2">
        <v>1729</v>
      </c>
      <c r="D2235" s="1">
        <v>81473</v>
      </c>
      <c r="E2235" s="1">
        <v>1</v>
      </c>
      <c r="F2235" s="1">
        <v>1990</v>
      </c>
      <c r="K2235" s="4"/>
    </row>
    <row r="2236" spans="1:11">
      <c r="A2236" s="1">
        <v>60498</v>
      </c>
      <c r="B2236" s="4">
        <v>39290</v>
      </c>
      <c r="C2236" s="2">
        <v>1982</v>
      </c>
      <c r="D2236" s="1">
        <v>65674</v>
      </c>
      <c r="E2236" s="1">
        <v>1</v>
      </c>
      <c r="F2236" s="1">
        <v>497</v>
      </c>
      <c r="K2236" s="4"/>
    </row>
    <row r="2237" spans="1:11">
      <c r="A2237" s="1">
        <v>60498</v>
      </c>
      <c r="B2237" s="4">
        <v>39290</v>
      </c>
      <c r="C2237" s="2">
        <v>1982</v>
      </c>
      <c r="D2237" s="1">
        <v>65674</v>
      </c>
      <c r="E2237" s="1">
        <v>1</v>
      </c>
      <c r="F2237" s="1">
        <v>497</v>
      </c>
      <c r="K2237" s="4"/>
    </row>
    <row r="2238" spans="1:11">
      <c r="A2238" s="1">
        <v>60528</v>
      </c>
      <c r="B2238" s="4">
        <v>39290</v>
      </c>
      <c r="C2238" s="2">
        <v>3610</v>
      </c>
      <c r="D2238" s="1">
        <v>55232</v>
      </c>
      <c r="E2238" s="1">
        <v>1</v>
      </c>
      <c r="F2238" s="1">
        <v>120</v>
      </c>
      <c r="K2238" s="4"/>
    </row>
    <row r="2239" spans="1:11">
      <c r="A2239" s="1">
        <v>60528</v>
      </c>
      <c r="B2239" s="4">
        <v>39290</v>
      </c>
      <c r="C2239" s="2">
        <v>3610</v>
      </c>
      <c r="D2239" s="1">
        <v>80821</v>
      </c>
      <c r="E2239" s="1">
        <v>1</v>
      </c>
      <c r="F2239" s="1">
        <v>269</v>
      </c>
      <c r="K2239" s="4"/>
    </row>
    <row r="2240" spans="1:11">
      <c r="A2240" s="1">
        <v>60558</v>
      </c>
      <c r="B2240" s="4">
        <v>39290</v>
      </c>
      <c r="C2240" s="2">
        <v>5455</v>
      </c>
      <c r="D2240" s="1">
        <v>81720</v>
      </c>
      <c r="E2240" s="1">
        <v>1</v>
      </c>
      <c r="F2240" s="1">
        <v>31700</v>
      </c>
      <c r="K2240" s="4"/>
    </row>
    <row r="2241" spans="1:11">
      <c r="A2241" s="1">
        <v>60558</v>
      </c>
      <c r="B2241" s="4">
        <v>39290</v>
      </c>
      <c r="C2241" s="2">
        <v>5455</v>
      </c>
      <c r="D2241" s="1">
        <v>71612</v>
      </c>
      <c r="E2241" s="1">
        <v>1</v>
      </c>
      <c r="F2241" s="1">
        <v>200</v>
      </c>
      <c r="K2241" s="4"/>
    </row>
    <row r="2242" spans="1:11">
      <c r="A2242" s="1">
        <v>60628</v>
      </c>
      <c r="B2242" s="4">
        <v>39291</v>
      </c>
      <c r="C2242" s="2">
        <v>1686</v>
      </c>
      <c r="D2242" s="1">
        <v>75096</v>
      </c>
      <c r="E2242" s="1">
        <v>1</v>
      </c>
      <c r="F2242" s="1">
        <v>999</v>
      </c>
      <c r="K2242" s="4"/>
    </row>
    <row r="2243" spans="1:11">
      <c r="A2243" s="1">
        <v>60628</v>
      </c>
      <c r="B2243" s="4">
        <v>39291</v>
      </c>
      <c r="C2243" s="2">
        <v>1686</v>
      </c>
      <c r="D2243" s="1">
        <v>78235</v>
      </c>
      <c r="E2243" s="1">
        <v>1</v>
      </c>
      <c r="F2243" s="1">
        <v>369</v>
      </c>
      <c r="K2243" s="4"/>
    </row>
    <row r="2244" spans="1:11">
      <c r="A2244" s="1">
        <v>60628</v>
      </c>
      <c r="B2244" s="4">
        <v>39291</v>
      </c>
      <c r="C2244" s="2">
        <v>1686</v>
      </c>
      <c r="D2244" s="1">
        <v>76527</v>
      </c>
      <c r="E2244" s="1">
        <v>1</v>
      </c>
      <c r="F2244" s="1">
        <v>199</v>
      </c>
      <c r="K2244" s="4"/>
    </row>
    <row r="2245" spans="1:11">
      <c r="A2245" s="1">
        <v>60628</v>
      </c>
      <c r="B2245" s="4">
        <v>39291</v>
      </c>
      <c r="C2245" s="2">
        <v>1686</v>
      </c>
      <c r="D2245" s="1">
        <v>16826</v>
      </c>
      <c r="E2245" s="1">
        <v>1</v>
      </c>
      <c r="F2245" s="1">
        <v>329</v>
      </c>
      <c r="K2245" s="4"/>
    </row>
    <row r="2246" spans="1:11">
      <c r="A2246" s="1">
        <v>60689</v>
      </c>
      <c r="B2246" s="4">
        <v>39291</v>
      </c>
      <c r="C2246" s="2">
        <v>6000</v>
      </c>
      <c r="D2246" s="1">
        <v>73749</v>
      </c>
      <c r="E2246" s="1">
        <v>1</v>
      </c>
      <c r="F2246" s="1">
        <v>1999</v>
      </c>
      <c r="K2246" s="4"/>
    </row>
    <row r="2247" spans="1:11">
      <c r="A2247" s="1">
        <v>60724</v>
      </c>
      <c r="B2247" s="4">
        <v>39292</v>
      </c>
      <c r="C2247" s="2">
        <v>1006</v>
      </c>
      <c r="D2247" s="1">
        <v>71967</v>
      </c>
      <c r="E2247" s="1">
        <v>1</v>
      </c>
      <c r="F2247" s="1">
        <v>239</v>
      </c>
      <c r="K2247" s="4"/>
    </row>
    <row r="2248" spans="1:11">
      <c r="A2248" s="1">
        <v>60746</v>
      </c>
      <c r="B2248" s="4">
        <v>39292</v>
      </c>
      <c r="C2248" s="2">
        <v>1686</v>
      </c>
      <c r="D2248" s="1">
        <v>52699</v>
      </c>
      <c r="E2248" s="1">
        <v>1</v>
      </c>
      <c r="F2248" s="1">
        <v>477</v>
      </c>
      <c r="K2248" s="4"/>
    </row>
    <row r="2249" spans="1:11">
      <c r="A2249" s="1">
        <v>60746</v>
      </c>
      <c r="B2249" s="4">
        <v>39292</v>
      </c>
      <c r="C2249" s="2">
        <v>1686</v>
      </c>
      <c r="D2249" s="1">
        <v>52672</v>
      </c>
      <c r="E2249" s="1">
        <v>1</v>
      </c>
      <c r="F2249" s="1">
        <v>477</v>
      </c>
      <c r="K2249" s="4"/>
    </row>
    <row r="2250" spans="1:11">
      <c r="A2250" s="1">
        <v>60753</v>
      </c>
      <c r="B2250" s="4">
        <v>39292</v>
      </c>
      <c r="C2250" s="2">
        <v>198</v>
      </c>
      <c r="D2250" s="1">
        <v>79165</v>
      </c>
      <c r="E2250" s="1">
        <v>1</v>
      </c>
      <c r="F2250" s="1">
        <v>1250</v>
      </c>
      <c r="K2250" s="4"/>
    </row>
    <row r="2251" spans="1:11">
      <c r="A2251" s="1">
        <v>60825</v>
      </c>
      <c r="B2251" s="4">
        <v>39292</v>
      </c>
      <c r="C2251" s="2">
        <v>7076</v>
      </c>
      <c r="D2251" s="1">
        <v>77278</v>
      </c>
      <c r="E2251" s="1">
        <v>1</v>
      </c>
      <c r="F2251" s="1">
        <v>249</v>
      </c>
      <c r="K2251" s="4"/>
    </row>
    <row r="2252" spans="1:11">
      <c r="A2252" s="1">
        <v>60860</v>
      </c>
      <c r="B2252" s="4">
        <v>39293</v>
      </c>
      <c r="C2252" s="2">
        <v>1729</v>
      </c>
      <c r="D2252" s="1">
        <v>26466</v>
      </c>
      <c r="E2252" s="1">
        <v>1</v>
      </c>
      <c r="F2252" s="1">
        <v>1600</v>
      </c>
      <c r="K2252" s="4"/>
    </row>
    <row r="2253" spans="1:11">
      <c r="A2253" s="1">
        <v>60953</v>
      </c>
      <c r="B2253" s="4">
        <v>39293</v>
      </c>
      <c r="C2253" s="2">
        <v>7540</v>
      </c>
      <c r="D2253" s="1">
        <v>75981</v>
      </c>
      <c r="E2253" s="1">
        <v>1</v>
      </c>
      <c r="F2253" s="1">
        <v>400</v>
      </c>
      <c r="K2253" s="4"/>
    </row>
    <row r="2254" spans="1:11">
      <c r="A2254" s="1">
        <v>60953</v>
      </c>
      <c r="B2254" s="4">
        <v>39293</v>
      </c>
      <c r="C2254" s="2">
        <v>7540</v>
      </c>
      <c r="D2254" s="1">
        <v>63042</v>
      </c>
      <c r="E2254" s="1">
        <v>1</v>
      </c>
      <c r="F2254" s="1">
        <v>0</v>
      </c>
      <c r="K2254" s="4"/>
    </row>
    <row r="2255" spans="1:11">
      <c r="A2255" s="1">
        <v>60953</v>
      </c>
      <c r="B2255" s="4">
        <v>39293</v>
      </c>
      <c r="C2255" s="2">
        <v>7540</v>
      </c>
      <c r="D2255" s="1">
        <v>73748</v>
      </c>
      <c r="E2255" s="1">
        <v>1</v>
      </c>
      <c r="F2255" s="1">
        <v>3321</v>
      </c>
      <c r="K2255" s="4"/>
    </row>
    <row r="2256" spans="1:11">
      <c r="A2256" s="1">
        <v>60957</v>
      </c>
      <c r="B2256" s="4">
        <v>39293</v>
      </c>
      <c r="C2256" s="2">
        <v>92</v>
      </c>
      <c r="D2256" s="1">
        <v>72048</v>
      </c>
      <c r="E2256" s="1">
        <v>1</v>
      </c>
      <c r="F2256" s="1">
        <v>299</v>
      </c>
      <c r="K2256" s="4"/>
    </row>
    <row r="2257" spans="1:11">
      <c r="A2257" s="1">
        <v>60957</v>
      </c>
      <c r="B2257" s="4">
        <v>39293</v>
      </c>
      <c r="C2257" s="2">
        <v>92</v>
      </c>
      <c r="D2257" s="1">
        <v>79711</v>
      </c>
      <c r="E2257" s="1">
        <v>1</v>
      </c>
      <c r="F2257" s="1">
        <v>125</v>
      </c>
      <c r="K2257" s="4"/>
    </row>
    <row r="2258" spans="1:11">
      <c r="A2258" s="1">
        <v>60980</v>
      </c>
      <c r="B2258" s="4">
        <v>39294</v>
      </c>
      <c r="C2258" s="2">
        <v>1686</v>
      </c>
      <c r="D2258" s="1">
        <v>75397</v>
      </c>
      <c r="E2258" s="1">
        <v>1</v>
      </c>
      <c r="F2258" s="1">
        <v>14900</v>
      </c>
      <c r="K2258" s="4"/>
    </row>
    <row r="2259" spans="1:11">
      <c r="A2259" s="1">
        <v>60980</v>
      </c>
      <c r="B2259" s="4">
        <v>39294</v>
      </c>
      <c r="C2259" s="2">
        <v>1686</v>
      </c>
      <c r="D2259" s="1">
        <v>57549</v>
      </c>
      <c r="E2259" s="1">
        <v>1</v>
      </c>
      <c r="F2259" s="1">
        <v>25</v>
      </c>
      <c r="K2259" s="4"/>
    </row>
    <row r="2260" spans="1:11">
      <c r="A2260" s="1">
        <v>60980</v>
      </c>
      <c r="B2260" s="4">
        <v>39294</v>
      </c>
      <c r="C2260" s="2">
        <v>1686</v>
      </c>
      <c r="D2260" s="1">
        <v>76254</v>
      </c>
      <c r="E2260" s="1">
        <v>1</v>
      </c>
      <c r="F2260" s="1">
        <v>400</v>
      </c>
      <c r="K2260" s="4"/>
    </row>
    <row r="2261" spans="1:11">
      <c r="A2261" s="1">
        <v>60980</v>
      </c>
      <c r="B2261" s="4">
        <v>39294</v>
      </c>
      <c r="C2261" s="2">
        <v>1686</v>
      </c>
      <c r="D2261" s="1">
        <v>71785</v>
      </c>
      <c r="E2261" s="1">
        <v>1</v>
      </c>
      <c r="F2261" s="1">
        <v>699</v>
      </c>
      <c r="K2261" s="4"/>
    </row>
    <row r="2262" spans="1:11">
      <c r="A2262" s="1">
        <v>60984</v>
      </c>
      <c r="B2262" s="4">
        <v>39294</v>
      </c>
      <c r="C2262" s="2">
        <v>1982</v>
      </c>
      <c r="D2262" s="1">
        <v>78364</v>
      </c>
      <c r="E2262" s="1">
        <v>1</v>
      </c>
      <c r="F2262" s="1">
        <v>1230</v>
      </c>
      <c r="K2262" s="4"/>
    </row>
    <row r="2263" spans="1:11">
      <c r="A2263" s="1">
        <v>61092</v>
      </c>
      <c r="B2263" s="4">
        <v>39295</v>
      </c>
      <c r="C2263" s="2">
        <v>1686</v>
      </c>
      <c r="D2263" s="1">
        <v>26466</v>
      </c>
      <c r="E2263" s="1">
        <v>1</v>
      </c>
      <c r="F2263" s="1">
        <v>800</v>
      </c>
      <c r="K2263" s="4"/>
    </row>
    <row r="2264" spans="1:11">
      <c r="A2264" s="1">
        <v>61115</v>
      </c>
      <c r="B2264" s="4">
        <v>39295</v>
      </c>
      <c r="C2264" s="2">
        <v>284</v>
      </c>
      <c r="D2264" s="1">
        <v>55539</v>
      </c>
      <c r="E2264" s="1">
        <v>1</v>
      </c>
      <c r="F2264" s="1">
        <v>199</v>
      </c>
      <c r="K2264" s="4"/>
    </row>
    <row r="2265" spans="1:11">
      <c r="A2265" s="1">
        <v>61119</v>
      </c>
      <c r="B2265" s="4">
        <v>39295</v>
      </c>
      <c r="C2265" s="2">
        <v>3212</v>
      </c>
      <c r="D2265" s="1">
        <v>79520</v>
      </c>
      <c r="E2265" s="1">
        <v>1</v>
      </c>
      <c r="F2265" s="1">
        <v>1599</v>
      </c>
      <c r="K2265" s="4"/>
    </row>
    <row r="2266" spans="1:11">
      <c r="A2266" s="1">
        <v>61147</v>
      </c>
      <c r="B2266" s="4">
        <v>39295</v>
      </c>
      <c r="C2266" s="2">
        <v>5005</v>
      </c>
      <c r="D2266" s="1">
        <v>75070</v>
      </c>
      <c r="E2266" s="1">
        <v>1</v>
      </c>
      <c r="F2266" s="1">
        <v>1380</v>
      </c>
      <c r="K2266" s="4"/>
    </row>
    <row r="2267" spans="1:11">
      <c r="A2267" s="1">
        <v>61275</v>
      </c>
      <c r="B2267" s="4">
        <v>39296</v>
      </c>
      <c r="C2267" s="2">
        <v>6014</v>
      </c>
      <c r="D2267" s="1">
        <v>78515</v>
      </c>
      <c r="E2267" s="1">
        <v>1</v>
      </c>
      <c r="F2267" s="1">
        <v>1990</v>
      </c>
      <c r="K2267" s="4"/>
    </row>
    <row r="2268" spans="1:11">
      <c r="A2268" s="1">
        <v>61298</v>
      </c>
      <c r="B2268" s="4">
        <v>39297</v>
      </c>
      <c r="C2268" s="2">
        <v>1117</v>
      </c>
      <c r="D2268" s="1">
        <v>75205</v>
      </c>
      <c r="E2268" s="1">
        <v>1</v>
      </c>
      <c r="F2268" s="1">
        <v>320</v>
      </c>
      <c r="K2268" s="4"/>
    </row>
    <row r="2269" spans="1:11">
      <c r="A2269" s="1">
        <v>61298</v>
      </c>
      <c r="B2269" s="4">
        <v>39297</v>
      </c>
      <c r="C2269" s="2">
        <v>1117</v>
      </c>
      <c r="D2269" s="1">
        <v>75203</v>
      </c>
      <c r="E2269" s="1">
        <v>2</v>
      </c>
      <c r="F2269" s="1">
        <v>640</v>
      </c>
      <c r="K2269" s="4"/>
    </row>
    <row r="2270" spans="1:11">
      <c r="A2270" s="1">
        <v>61313</v>
      </c>
      <c r="B2270" s="4">
        <v>39297</v>
      </c>
      <c r="C2270" s="2">
        <v>1686</v>
      </c>
      <c r="D2270" s="1">
        <v>79388</v>
      </c>
      <c r="E2270" s="1">
        <v>1</v>
      </c>
      <c r="F2270" s="1">
        <v>849</v>
      </c>
      <c r="K2270" s="4"/>
    </row>
    <row r="2271" spans="1:11">
      <c r="A2271" s="1">
        <v>61313</v>
      </c>
      <c r="B2271" s="4">
        <v>39297</v>
      </c>
      <c r="C2271" s="2">
        <v>1686</v>
      </c>
      <c r="D2271" s="1">
        <v>70800</v>
      </c>
      <c r="E2271" s="1">
        <v>1</v>
      </c>
      <c r="F2271" s="1">
        <v>168</v>
      </c>
      <c r="K2271" s="4"/>
    </row>
    <row r="2272" spans="1:11">
      <c r="A2272" s="1">
        <v>61336</v>
      </c>
      <c r="B2272" s="4">
        <v>39297</v>
      </c>
      <c r="C2272" s="2">
        <v>3059</v>
      </c>
      <c r="D2272" s="1">
        <v>77253</v>
      </c>
      <c r="E2272" s="1">
        <v>1</v>
      </c>
      <c r="F2272" s="1">
        <v>169</v>
      </c>
      <c r="K2272" s="4"/>
    </row>
    <row r="2273" spans="1:11">
      <c r="A2273" s="1">
        <v>61395</v>
      </c>
      <c r="B2273" s="4">
        <v>39297</v>
      </c>
      <c r="C2273" s="2">
        <v>7276</v>
      </c>
      <c r="D2273" s="1">
        <v>82434</v>
      </c>
      <c r="E2273" s="1">
        <v>1</v>
      </c>
      <c r="F2273" s="1">
        <v>13841</v>
      </c>
      <c r="K2273" s="4"/>
    </row>
    <row r="2274" spans="1:11">
      <c r="A2274" s="1">
        <v>61395</v>
      </c>
      <c r="B2274" s="4">
        <v>39297</v>
      </c>
      <c r="C2274" s="2">
        <v>7276</v>
      </c>
      <c r="D2274" s="1">
        <v>76254</v>
      </c>
      <c r="E2274" s="1">
        <v>1</v>
      </c>
      <c r="F2274" s="1">
        <v>599</v>
      </c>
      <c r="K2274" s="4"/>
    </row>
    <row r="2275" spans="1:11">
      <c r="A2275" s="1">
        <v>61454</v>
      </c>
      <c r="B2275" s="4">
        <v>39298</v>
      </c>
      <c r="C2275" s="2">
        <v>2995</v>
      </c>
      <c r="D2275" s="1">
        <v>72466</v>
      </c>
      <c r="E2275" s="1">
        <v>1</v>
      </c>
      <c r="F2275" s="1">
        <v>599</v>
      </c>
      <c r="K2275" s="4"/>
    </row>
    <row r="2276" spans="1:11">
      <c r="A2276" s="1">
        <v>61486</v>
      </c>
      <c r="B2276" s="4">
        <v>39298</v>
      </c>
      <c r="C2276" s="2">
        <v>4780</v>
      </c>
      <c r="D2276" s="1">
        <v>26465</v>
      </c>
      <c r="E2276" s="1">
        <v>1</v>
      </c>
      <c r="F2276" s="1">
        <v>800</v>
      </c>
      <c r="K2276" s="4"/>
    </row>
    <row r="2277" spans="1:11">
      <c r="A2277" s="1">
        <v>61490</v>
      </c>
      <c r="B2277" s="4">
        <v>39298</v>
      </c>
      <c r="C2277" s="2">
        <v>5181</v>
      </c>
      <c r="D2277" s="1">
        <v>73749</v>
      </c>
      <c r="E2277" s="1">
        <v>1</v>
      </c>
      <c r="F2277" s="1">
        <v>1999</v>
      </c>
      <c r="K2277" s="4"/>
    </row>
    <row r="2278" spans="1:11">
      <c r="A2278" s="1">
        <v>61560</v>
      </c>
      <c r="B2278" s="4">
        <v>39299</v>
      </c>
      <c r="C2278" s="2">
        <v>1686</v>
      </c>
      <c r="D2278" s="1">
        <v>34646</v>
      </c>
      <c r="E2278" s="1">
        <v>1</v>
      </c>
      <c r="F2278" s="1">
        <v>825</v>
      </c>
      <c r="K2278" s="4"/>
    </row>
    <row r="2279" spans="1:11">
      <c r="A2279" s="1">
        <v>61560</v>
      </c>
      <c r="B2279" s="4">
        <v>39299</v>
      </c>
      <c r="C2279" s="2">
        <v>1686</v>
      </c>
      <c r="D2279" s="1">
        <v>34645</v>
      </c>
      <c r="E2279" s="1">
        <v>1</v>
      </c>
      <c r="F2279" s="1">
        <v>925</v>
      </c>
      <c r="K2279" s="4"/>
    </row>
    <row r="2280" spans="1:11">
      <c r="A2280" s="1">
        <v>61607</v>
      </c>
      <c r="B2280" s="4">
        <v>39299</v>
      </c>
      <c r="C2280" s="2">
        <v>3212</v>
      </c>
      <c r="D2280" s="1">
        <v>69832</v>
      </c>
      <c r="E2280" s="1">
        <v>1</v>
      </c>
      <c r="F2280" s="1">
        <v>319</v>
      </c>
      <c r="K2280" s="4"/>
    </row>
    <row r="2281" spans="1:11">
      <c r="A2281" s="1">
        <v>61617</v>
      </c>
      <c r="B2281" s="4">
        <v>39299</v>
      </c>
      <c r="C2281" s="2">
        <v>3567</v>
      </c>
      <c r="D2281" s="1">
        <v>81905</v>
      </c>
      <c r="E2281" s="1">
        <v>1</v>
      </c>
      <c r="F2281" s="1">
        <v>299</v>
      </c>
      <c r="K2281" s="4"/>
    </row>
    <row r="2282" spans="1:11">
      <c r="A2282" s="1">
        <v>61617</v>
      </c>
      <c r="B2282" s="4">
        <v>39299</v>
      </c>
      <c r="C2282" s="2">
        <v>3567</v>
      </c>
      <c r="D2282" s="1">
        <v>73749</v>
      </c>
      <c r="E2282" s="1">
        <v>1</v>
      </c>
      <c r="F2282" s="1">
        <v>1999</v>
      </c>
      <c r="K2282" s="4"/>
    </row>
    <row r="2283" spans="1:11">
      <c r="A2283" s="1">
        <v>61649</v>
      </c>
      <c r="B2283" s="4">
        <v>39299</v>
      </c>
      <c r="C2283" s="2">
        <v>4926</v>
      </c>
      <c r="D2283" s="1">
        <v>70774</v>
      </c>
      <c r="E2283" s="1">
        <v>1</v>
      </c>
      <c r="F2283" s="1">
        <v>3690</v>
      </c>
      <c r="K2283" s="4"/>
    </row>
    <row r="2284" spans="1:11">
      <c r="A2284" s="1">
        <v>61665</v>
      </c>
      <c r="B2284" s="4">
        <v>39299</v>
      </c>
      <c r="C2284" s="2">
        <v>5781</v>
      </c>
      <c r="D2284" s="1">
        <v>77982</v>
      </c>
      <c r="E2284" s="1">
        <v>1</v>
      </c>
      <c r="F2284" s="1">
        <v>1590</v>
      </c>
      <c r="K2284" s="4"/>
    </row>
    <row r="2285" spans="1:11">
      <c r="A2285" s="1">
        <v>61675</v>
      </c>
      <c r="B2285" s="4">
        <v>39299</v>
      </c>
      <c r="C2285" s="2">
        <v>6378</v>
      </c>
      <c r="D2285" s="1">
        <v>73750</v>
      </c>
      <c r="E2285" s="1">
        <v>1</v>
      </c>
      <c r="F2285" s="1">
        <v>2490</v>
      </c>
      <c r="K2285" s="4"/>
    </row>
    <row r="2286" spans="1:11">
      <c r="A2286" s="1">
        <v>61691</v>
      </c>
      <c r="B2286" s="4">
        <v>39299</v>
      </c>
      <c r="C2286" s="2">
        <v>742</v>
      </c>
      <c r="D2286" s="1">
        <v>51397</v>
      </c>
      <c r="E2286" s="1">
        <v>1</v>
      </c>
      <c r="F2286" s="1">
        <v>623</v>
      </c>
      <c r="K2286" s="4"/>
    </row>
    <row r="2287" spans="1:11">
      <c r="A2287" s="1">
        <v>61700</v>
      </c>
      <c r="B2287" s="4">
        <v>39299</v>
      </c>
      <c r="C2287" s="2">
        <v>7563</v>
      </c>
      <c r="D2287" s="1">
        <v>78339</v>
      </c>
      <c r="E2287" s="1">
        <v>1</v>
      </c>
      <c r="F2287" s="1">
        <v>400</v>
      </c>
      <c r="K2287" s="4"/>
    </row>
    <row r="2288" spans="1:11">
      <c r="A2288" s="1">
        <v>61700</v>
      </c>
      <c r="B2288" s="4">
        <v>39299</v>
      </c>
      <c r="C2288" s="2">
        <v>7563</v>
      </c>
      <c r="D2288" s="1">
        <v>26465</v>
      </c>
      <c r="E2288" s="1">
        <v>1</v>
      </c>
      <c r="F2288" s="1">
        <v>800</v>
      </c>
      <c r="K2288" s="4"/>
    </row>
    <row r="2289" spans="1:11">
      <c r="A2289" s="1">
        <v>61700</v>
      </c>
      <c r="B2289" s="4">
        <v>39299</v>
      </c>
      <c r="C2289" s="2">
        <v>7563</v>
      </c>
      <c r="D2289" s="1">
        <v>63042</v>
      </c>
      <c r="E2289" s="1">
        <v>1</v>
      </c>
      <c r="F2289" s="1">
        <v>0</v>
      </c>
      <c r="K2289" s="4"/>
    </row>
    <row r="2290" spans="1:11">
      <c r="A2290" s="1">
        <v>61758</v>
      </c>
      <c r="B2290" s="4">
        <v>39300</v>
      </c>
      <c r="C2290" s="2">
        <v>2704</v>
      </c>
      <c r="D2290" s="1">
        <v>26465</v>
      </c>
      <c r="E2290" s="1">
        <v>1</v>
      </c>
      <c r="F2290" s="1">
        <v>800</v>
      </c>
      <c r="K2290" s="4"/>
    </row>
    <row r="2291" spans="1:11">
      <c r="A2291" s="1">
        <v>61794</v>
      </c>
      <c r="B2291" s="4">
        <v>39300</v>
      </c>
      <c r="C2291" s="2">
        <v>4687</v>
      </c>
      <c r="D2291" s="1">
        <v>80523</v>
      </c>
      <c r="E2291" s="1">
        <v>1</v>
      </c>
      <c r="F2291" s="1">
        <v>1250</v>
      </c>
      <c r="K2291" s="4"/>
    </row>
    <row r="2292" spans="1:11">
      <c r="A2292" s="1">
        <v>61823</v>
      </c>
      <c r="B2292" s="4">
        <v>39300</v>
      </c>
      <c r="C2292" s="2">
        <v>6820</v>
      </c>
      <c r="D2292" s="1">
        <v>16672</v>
      </c>
      <c r="E2292" s="1">
        <v>1</v>
      </c>
      <c r="F2292" s="1">
        <v>70</v>
      </c>
      <c r="K2292" s="4"/>
    </row>
    <row r="2293" spans="1:11">
      <c r="A2293" s="1">
        <v>61823</v>
      </c>
      <c r="B2293" s="4">
        <v>39300</v>
      </c>
      <c r="C2293" s="2">
        <v>6820</v>
      </c>
      <c r="D2293" s="1">
        <v>55573</v>
      </c>
      <c r="E2293" s="1">
        <v>1</v>
      </c>
      <c r="F2293" s="1">
        <v>40</v>
      </c>
      <c r="K2293" s="4"/>
    </row>
    <row r="2294" spans="1:11">
      <c r="A2294" s="1">
        <v>61823</v>
      </c>
      <c r="B2294" s="4">
        <v>39300</v>
      </c>
      <c r="C2294" s="2">
        <v>6820</v>
      </c>
      <c r="D2294" s="1">
        <v>72049</v>
      </c>
      <c r="E2294" s="1">
        <v>1</v>
      </c>
      <c r="F2294" s="1">
        <v>299</v>
      </c>
      <c r="K2294" s="4"/>
    </row>
    <row r="2295" spans="1:11">
      <c r="A2295" s="1">
        <v>61889</v>
      </c>
      <c r="B2295" s="4">
        <v>39301</v>
      </c>
      <c r="C2295" s="2">
        <v>332</v>
      </c>
      <c r="D2295" s="1">
        <v>49749</v>
      </c>
      <c r="E2295" s="1">
        <v>10</v>
      </c>
      <c r="F2295" s="1">
        <v>20</v>
      </c>
      <c r="K2295" s="4"/>
    </row>
    <row r="2296" spans="1:11">
      <c r="A2296" s="1">
        <v>61911</v>
      </c>
      <c r="B2296" s="4">
        <v>39301</v>
      </c>
      <c r="C2296" s="2">
        <v>4981</v>
      </c>
      <c r="D2296" s="1">
        <v>81332</v>
      </c>
      <c r="E2296" s="1">
        <v>1</v>
      </c>
      <c r="F2296" s="1">
        <v>219</v>
      </c>
      <c r="K2296" s="4"/>
    </row>
    <row r="2297" spans="1:11">
      <c r="A2297" s="1">
        <v>61950</v>
      </c>
      <c r="B2297" s="4">
        <v>39302</v>
      </c>
      <c r="C2297" s="2">
        <v>1121</v>
      </c>
      <c r="D2297" s="1">
        <v>26465</v>
      </c>
      <c r="E2297" s="1">
        <v>1</v>
      </c>
      <c r="F2297" s="1">
        <v>800</v>
      </c>
      <c r="K2297" s="4"/>
    </row>
    <row r="2298" spans="1:11">
      <c r="A2298" s="1">
        <v>61972</v>
      </c>
      <c r="B2298" s="4">
        <v>39302</v>
      </c>
      <c r="C2298" s="2">
        <v>1686</v>
      </c>
      <c r="D2298" s="1">
        <v>77222</v>
      </c>
      <c r="E2298" s="1">
        <v>1</v>
      </c>
      <c r="F2298" s="1">
        <v>249</v>
      </c>
      <c r="K2298" s="4"/>
    </row>
    <row r="2299" spans="1:11">
      <c r="A2299" s="1">
        <v>62000</v>
      </c>
      <c r="B2299" s="4">
        <v>39302</v>
      </c>
      <c r="C2299" s="2">
        <v>2814</v>
      </c>
      <c r="D2299" s="1">
        <v>63042</v>
      </c>
      <c r="E2299" s="1">
        <v>1</v>
      </c>
      <c r="F2299" s="1">
        <v>100</v>
      </c>
      <c r="K2299" s="4"/>
    </row>
    <row r="2300" spans="1:11">
      <c r="A2300" s="1">
        <v>62061</v>
      </c>
      <c r="B2300" s="4">
        <v>39302</v>
      </c>
      <c r="C2300" s="2">
        <v>637</v>
      </c>
      <c r="D2300" s="1">
        <v>38679</v>
      </c>
      <c r="E2300" s="1">
        <v>1</v>
      </c>
      <c r="F2300" s="1">
        <v>140</v>
      </c>
      <c r="K2300" s="4"/>
    </row>
    <row r="2301" spans="1:11">
      <c r="A2301" s="1">
        <v>62119</v>
      </c>
      <c r="B2301" s="4">
        <v>39303</v>
      </c>
      <c r="C2301" s="2">
        <v>1686</v>
      </c>
      <c r="D2301" s="1">
        <v>75070</v>
      </c>
      <c r="E2301" s="1">
        <v>1</v>
      </c>
      <c r="F2301" s="1">
        <v>1200</v>
      </c>
      <c r="K2301" s="4"/>
    </row>
    <row r="2302" spans="1:11">
      <c r="A2302" s="1">
        <v>62185</v>
      </c>
      <c r="B2302" s="4">
        <v>39303</v>
      </c>
      <c r="C2302" s="2">
        <v>6014</v>
      </c>
      <c r="D2302" s="1">
        <v>71085</v>
      </c>
      <c r="E2302" s="1">
        <v>1</v>
      </c>
      <c r="F2302" s="1">
        <v>2490</v>
      </c>
      <c r="K2302" s="4"/>
    </row>
    <row r="2303" spans="1:11">
      <c r="A2303" s="1">
        <v>62228</v>
      </c>
      <c r="B2303" s="4">
        <v>39304</v>
      </c>
      <c r="C2303" s="2">
        <v>1677</v>
      </c>
      <c r="D2303" s="1">
        <v>73157</v>
      </c>
      <c r="E2303" s="1">
        <v>1</v>
      </c>
      <c r="F2303" s="1">
        <v>690</v>
      </c>
      <c r="K2303" s="4"/>
    </row>
    <row r="2304" spans="1:11">
      <c r="A2304" s="1">
        <v>62256</v>
      </c>
      <c r="B2304" s="4">
        <v>39304</v>
      </c>
      <c r="C2304" s="2">
        <v>3059</v>
      </c>
      <c r="D2304" s="1">
        <v>81739</v>
      </c>
      <c r="E2304" s="1">
        <v>1</v>
      </c>
      <c r="F2304" s="1">
        <v>19898</v>
      </c>
      <c r="K2304" s="4"/>
    </row>
    <row r="2305" spans="1:11">
      <c r="A2305" s="1">
        <v>62265</v>
      </c>
      <c r="B2305" s="4">
        <v>39304</v>
      </c>
      <c r="C2305" s="2">
        <v>3785</v>
      </c>
      <c r="D2305" s="1">
        <v>79596</v>
      </c>
      <c r="E2305" s="1">
        <v>1</v>
      </c>
      <c r="F2305" s="1">
        <v>169</v>
      </c>
      <c r="K2305" s="4"/>
    </row>
    <row r="2306" spans="1:11">
      <c r="A2306" s="1">
        <v>62310</v>
      </c>
      <c r="B2306" s="4">
        <v>39304</v>
      </c>
      <c r="C2306" s="2">
        <v>7005</v>
      </c>
      <c r="D2306" s="1">
        <v>81659</v>
      </c>
      <c r="E2306" s="1">
        <v>1</v>
      </c>
      <c r="F2306" s="1">
        <v>198</v>
      </c>
      <c r="K2306" s="4"/>
    </row>
    <row r="2307" spans="1:11">
      <c r="A2307" s="1">
        <v>62314</v>
      </c>
      <c r="B2307" s="4">
        <v>39304</v>
      </c>
      <c r="C2307" s="2">
        <v>7582</v>
      </c>
      <c r="D2307" s="1">
        <v>66568</v>
      </c>
      <c r="E2307" s="1">
        <v>1</v>
      </c>
      <c r="F2307" s="1">
        <v>400</v>
      </c>
      <c r="K2307" s="4"/>
    </row>
    <row r="2308" spans="1:11">
      <c r="A2308" s="1">
        <v>62314</v>
      </c>
      <c r="B2308" s="4">
        <v>39304</v>
      </c>
      <c r="C2308" s="2">
        <v>7582</v>
      </c>
      <c r="D2308" s="1">
        <v>63042</v>
      </c>
      <c r="E2308" s="1">
        <v>1</v>
      </c>
      <c r="F2308" s="1">
        <v>0</v>
      </c>
      <c r="K2308" s="4"/>
    </row>
    <row r="2309" spans="1:11">
      <c r="A2309" s="1">
        <v>62338</v>
      </c>
      <c r="B2309" s="4">
        <v>39305</v>
      </c>
      <c r="C2309" s="2">
        <v>1686</v>
      </c>
      <c r="D2309" s="1">
        <v>79462</v>
      </c>
      <c r="E2309" s="1">
        <v>1</v>
      </c>
      <c r="F2309" s="1">
        <v>27998</v>
      </c>
      <c r="K2309" s="4"/>
    </row>
    <row r="2310" spans="1:11">
      <c r="A2310" s="1">
        <v>62338</v>
      </c>
      <c r="B2310" s="4">
        <v>39305</v>
      </c>
      <c r="C2310" s="2">
        <v>1686</v>
      </c>
      <c r="D2310" s="1">
        <v>75163</v>
      </c>
      <c r="E2310" s="1">
        <v>1</v>
      </c>
      <c r="F2310" s="1">
        <v>399</v>
      </c>
      <c r="K2310" s="4"/>
    </row>
    <row r="2311" spans="1:11">
      <c r="A2311" s="1">
        <v>62338</v>
      </c>
      <c r="B2311" s="4">
        <v>39305</v>
      </c>
      <c r="C2311" s="2">
        <v>1686</v>
      </c>
      <c r="D2311" s="1">
        <v>74105</v>
      </c>
      <c r="E2311" s="1">
        <v>1</v>
      </c>
      <c r="F2311" s="1">
        <v>319</v>
      </c>
      <c r="K2311" s="4"/>
    </row>
    <row r="2312" spans="1:11">
      <c r="A2312" s="1">
        <v>62338</v>
      </c>
      <c r="B2312" s="4">
        <v>39305</v>
      </c>
      <c r="C2312" s="2">
        <v>1686</v>
      </c>
      <c r="D2312" s="1">
        <v>74105</v>
      </c>
      <c r="E2312" s="1">
        <v>1</v>
      </c>
      <c r="F2312" s="1">
        <v>319</v>
      </c>
      <c r="K2312" s="4"/>
    </row>
    <row r="2313" spans="1:11">
      <c r="A2313" s="1">
        <v>62338</v>
      </c>
      <c r="B2313" s="4">
        <v>39305</v>
      </c>
      <c r="C2313" s="2">
        <v>1686</v>
      </c>
      <c r="D2313" s="1">
        <v>82197</v>
      </c>
      <c r="E2313" s="1">
        <v>1</v>
      </c>
      <c r="F2313" s="1">
        <v>2290</v>
      </c>
      <c r="K2313" s="4"/>
    </row>
    <row r="2314" spans="1:11">
      <c r="A2314" s="1">
        <v>62338</v>
      </c>
      <c r="B2314" s="4">
        <v>39305</v>
      </c>
      <c r="C2314" s="2">
        <v>1686</v>
      </c>
      <c r="D2314" s="1">
        <v>49749</v>
      </c>
      <c r="E2314" s="1">
        <v>1</v>
      </c>
      <c r="F2314" s="1">
        <v>2</v>
      </c>
      <c r="K2314" s="4"/>
    </row>
    <row r="2315" spans="1:11">
      <c r="A2315" s="1">
        <v>62338</v>
      </c>
      <c r="B2315" s="4">
        <v>39305</v>
      </c>
      <c r="C2315" s="2">
        <v>1686</v>
      </c>
      <c r="D2315" s="1">
        <v>77662</v>
      </c>
      <c r="E2315" s="1">
        <v>5</v>
      </c>
      <c r="F2315" s="1">
        <v>325</v>
      </c>
      <c r="K2315" s="4"/>
    </row>
    <row r="2316" spans="1:11">
      <c r="A2316" s="1">
        <v>62338</v>
      </c>
      <c r="B2316" s="4">
        <v>39305</v>
      </c>
      <c r="C2316" s="2">
        <v>1686</v>
      </c>
      <c r="D2316" s="1">
        <v>65011</v>
      </c>
      <c r="E2316" s="1">
        <v>1</v>
      </c>
      <c r="F2316" s="1">
        <v>79</v>
      </c>
      <c r="K2316" s="4"/>
    </row>
    <row r="2317" spans="1:11">
      <c r="A2317" s="1">
        <v>62338</v>
      </c>
      <c r="B2317" s="4">
        <v>39305</v>
      </c>
      <c r="C2317" s="2">
        <v>1686</v>
      </c>
      <c r="D2317" s="1">
        <v>78243</v>
      </c>
      <c r="E2317" s="1">
        <v>1</v>
      </c>
      <c r="F2317" s="1">
        <v>79</v>
      </c>
      <c r="K2317" s="4"/>
    </row>
    <row r="2318" spans="1:11">
      <c r="A2318" s="1">
        <v>62338</v>
      </c>
      <c r="B2318" s="4">
        <v>39305</v>
      </c>
      <c r="C2318" s="2">
        <v>1686</v>
      </c>
      <c r="D2318" s="1">
        <v>71588</v>
      </c>
      <c r="E2318" s="1">
        <v>1</v>
      </c>
      <c r="F2318" s="1">
        <v>129</v>
      </c>
      <c r="K2318" s="4"/>
    </row>
    <row r="2319" spans="1:11">
      <c r="A2319" s="1">
        <v>62338</v>
      </c>
      <c r="B2319" s="4">
        <v>39305</v>
      </c>
      <c r="C2319" s="2">
        <v>1686</v>
      </c>
      <c r="D2319" s="1">
        <v>74731</v>
      </c>
      <c r="E2319" s="1">
        <v>1</v>
      </c>
      <c r="F2319" s="1">
        <v>129</v>
      </c>
      <c r="K2319" s="4"/>
    </row>
    <row r="2320" spans="1:11">
      <c r="A2320" s="1">
        <v>62338</v>
      </c>
      <c r="B2320" s="4">
        <v>39305</v>
      </c>
      <c r="C2320" s="2">
        <v>1686</v>
      </c>
      <c r="D2320" s="1">
        <v>62476</v>
      </c>
      <c r="E2320" s="1">
        <v>1</v>
      </c>
      <c r="F2320" s="1">
        <v>249</v>
      </c>
      <c r="K2320" s="4"/>
    </row>
    <row r="2321" spans="1:11">
      <c r="A2321" s="1">
        <v>62338</v>
      </c>
      <c r="B2321" s="4">
        <v>39305</v>
      </c>
      <c r="C2321" s="2">
        <v>1686</v>
      </c>
      <c r="D2321" s="1">
        <v>67811</v>
      </c>
      <c r="E2321" s="1">
        <v>1</v>
      </c>
      <c r="F2321" s="1">
        <v>979</v>
      </c>
      <c r="K2321" s="4"/>
    </row>
    <row r="2322" spans="1:11">
      <c r="A2322" s="1">
        <v>62338</v>
      </c>
      <c r="B2322" s="4">
        <v>39305</v>
      </c>
      <c r="C2322" s="2">
        <v>1686</v>
      </c>
      <c r="D2322" s="1">
        <v>80821</v>
      </c>
      <c r="E2322" s="1">
        <v>1</v>
      </c>
      <c r="F2322" s="1">
        <v>269</v>
      </c>
      <c r="K2322" s="4"/>
    </row>
    <row r="2323" spans="1:11">
      <c r="A2323" s="1">
        <v>62338</v>
      </c>
      <c r="B2323" s="4">
        <v>39305</v>
      </c>
      <c r="C2323" s="2">
        <v>1686</v>
      </c>
      <c r="D2323" s="1">
        <v>73893</v>
      </c>
      <c r="E2323" s="1">
        <v>1</v>
      </c>
      <c r="F2323" s="1">
        <v>699</v>
      </c>
      <c r="K2323" s="4"/>
    </row>
    <row r="2324" spans="1:11">
      <c r="A2324" s="1">
        <v>62383</v>
      </c>
      <c r="B2324" s="4">
        <v>39305</v>
      </c>
      <c r="C2324" s="2">
        <v>3827</v>
      </c>
      <c r="D2324" s="1">
        <v>73749</v>
      </c>
      <c r="E2324" s="1">
        <v>1</v>
      </c>
      <c r="F2324" s="1">
        <v>1999</v>
      </c>
      <c r="K2324" s="4"/>
    </row>
    <row r="2325" spans="1:11">
      <c r="A2325" s="1">
        <v>62441</v>
      </c>
      <c r="B2325" s="4">
        <v>39305</v>
      </c>
      <c r="C2325" s="2">
        <v>92</v>
      </c>
      <c r="D2325" s="1">
        <v>81165</v>
      </c>
      <c r="E2325" s="1">
        <v>1</v>
      </c>
      <c r="F2325" s="1">
        <v>39500</v>
      </c>
      <c r="K2325" s="4"/>
    </row>
    <row r="2326" spans="1:11">
      <c r="A2326" s="1">
        <v>62441</v>
      </c>
      <c r="B2326" s="4">
        <v>39305</v>
      </c>
      <c r="C2326" s="2">
        <v>92</v>
      </c>
      <c r="D2326" s="1">
        <v>71612</v>
      </c>
      <c r="E2326" s="1">
        <v>1</v>
      </c>
      <c r="F2326" s="1">
        <v>200</v>
      </c>
      <c r="K2326" s="4"/>
    </row>
    <row r="2327" spans="1:11">
      <c r="A2327" s="1">
        <v>62470</v>
      </c>
      <c r="B2327" s="4">
        <v>39306</v>
      </c>
      <c r="C2327" s="2">
        <v>1686</v>
      </c>
      <c r="D2327" s="1">
        <v>75096</v>
      </c>
      <c r="E2327" s="1">
        <v>1</v>
      </c>
      <c r="F2327" s="1">
        <v>999</v>
      </c>
      <c r="K2327" s="4"/>
    </row>
    <row r="2328" spans="1:11">
      <c r="A2328" s="1">
        <v>62470</v>
      </c>
      <c r="B2328" s="4">
        <v>39306</v>
      </c>
      <c r="C2328" s="2">
        <v>1686</v>
      </c>
      <c r="D2328" s="1">
        <v>59731</v>
      </c>
      <c r="E2328" s="1">
        <v>1</v>
      </c>
      <c r="F2328" s="1">
        <v>99</v>
      </c>
      <c r="K2328" s="4"/>
    </row>
    <row r="2329" spans="1:11">
      <c r="A2329" s="1">
        <v>62470</v>
      </c>
      <c r="B2329" s="4">
        <v>39306</v>
      </c>
      <c r="C2329" s="2">
        <v>1686</v>
      </c>
      <c r="D2329" s="1">
        <v>78871</v>
      </c>
      <c r="E2329" s="1">
        <v>1</v>
      </c>
      <c r="F2329" s="1">
        <v>13780</v>
      </c>
      <c r="K2329" s="4"/>
    </row>
    <row r="2330" spans="1:11">
      <c r="A2330" s="1">
        <v>62470</v>
      </c>
      <c r="B2330" s="4">
        <v>39306</v>
      </c>
      <c r="C2330" s="2">
        <v>1686</v>
      </c>
      <c r="D2330" s="1">
        <v>77684</v>
      </c>
      <c r="E2330" s="1">
        <v>1</v>
      </c>
      <c r="F2330" s="1">
        <v>319</v>
      </c>
      <c r="K2330" s="4"/>
    </row>
    <row r="2331" spans="1:11">
      <c r="A2331" s="1">
        <v>62470</v>
      </c>
      <c r="B2331" s="4">
        <v>39306</v>
      </c>
      <c r="C2331" s="2">
        <v>1686</v>
      </c>
      <c r="D2331" s="1">
        <v>75070</v>
      </c>
      <c r="E2331" s="1">
        <v>1</v>
      </c>
      <c r="F2331" s="1">
        <v>1200</v>
      </c>
      <c r="K2331" s="4"/>
    </row>
    <row r="2332" spans="1:11">
      <c r="A2332" s="1">
        <v>62507</v>
      </c>
      <c r="B2332" s="4">
        <v>39306</v>
      </c>
      <c r="C2332" s="2">
        <v>3212</v>
      </c>
      <c r="D2332" s="1">
        <v>38701</v>
      </c>
      <c r="E2332" s="1">
        <v>1</v>
      </c>
      <c r="F2332" s="1">
        <v>110</v>
      </c>
      <c r="K2332" s="4"/>
    </row>
    <row r="2333" spans="1:11">
      <c r="A2333" s="1">
        <v>62638</v>
      </c>
      <c r="B2333" s="4">
        <v>39307</v>
      </c>
      <c r="C2333" s="2">
        <v>3059</v>
      </c>
      <c r="D2333" s="1">
        <v>81128</v>
      </c>
      <c r="E2333" s="1">
        <v>1</v>
      </c>
      <c r="F2333" s="1">
        <v>339</v>
      </c>
      <c r="K2333" s="4"/>
    </row>
    <row r="2334" spans="1:11">
      <c r="A2334" s="1">
        <v>62638</v>
      </c>
      <c r="B2334" s="4">
        <v>39307</v>
      </c>
      <c r="C2334" s="2">
        <v>3059</v>
      </c>
      <c r="D2334" s="1">
        <v>54816</v>
      </c>
      <c r="E2334" s="1">
        <v>1</v>
      </c>
      <c r="F2334" s="1">
        <v>105</v>
      </c>
      <c r="K2334" s="4"/>
    </row>
    <row r="2335" spans="1:11">
      <c r="A2335" s="1">
        <v>62638</v>
      </c>
      <c r="B2335" s="4">
        <v>39307</v>
      </c>
      <c r="C2335" s="2">
        <v>3059</v>
      </c>
      <c r="D2335" s="1">
        <v>54816</v>
      </c>
      <c r="E2335" s="1">
        <v>1</v>
      </c>
      <c r="F2335" s="1">
        <v>105</v>
      </c>
      <c r="K2335" s="4"/>
    </row>
    <row r="2336" spans="1:11">
      <c r="A2336" s="1">
        <v>62638</v>
      </c>
      <c r="B2336" s="4">
        <v>39307</v>
      </c>
      <c r="C2336" s="2">
        <v>3059</v>
      </c>
      <c r="D2336" s="1">
        <v>72466</v>
      </c>
      <c r="E2336" s="1">
        <v>1</v>
      </c>
      <c r="F2336" s="1">
        <v>699</v>
      </c>
      <c r="K2336" s="4"/>
    </row>
    <row r="2337" spans="1:11">
      <c r="A2337" s="1">
        <v>62721</v>
      </c>
      <c r="B2337" s="4">
        <v>39308</v>
      </c>
      <c r="C2337" s="2">
        <v>1686</v>
      </c>
      <c r="D2337" s="1">
        <v>79349</v>
      </c>
      <c r="E2337" s="1">
        <v>1</v>
      </c>
      <c r="F2337" s="1">
        <v>7290</v>
      </c>
      <c r="K2337" s="4"/>
    </row>
    <row r="2338" spans="1:11">
      <c r="A2338" s="1">
        <v>62721</v>
      </c>
      <c r="B2338" s="4">
        <v>39308</v>
      </c>
      <c r="C2338" s="2">
        <v>1686</v>
      </c>
      <c r="D2338" s="1">
        <v>71785</v>
      </c>
      <c r="E2338" s="1">
        <v>1</v>
      </c>
      <c r="F2338" s="1">
        <v>599</v>
      </c>
      <c r="K2338" s="4"/>
    </row>
    <row r="2339" spans="1:11">
      <c r="A2339" s="1">
        <v>62732</v>
      </c>
      <c r="B2339" s="4">
        <v>39308</v>
      </c>
      <c r="C2339" s="2">
        <v>2549</v>
      </c>
      <c r="D2339" s="1">
        <v>79780</v>
      </c>
      <c r="E2339" s="1">
        <v>1</v>
      </c>
      <c r="F2339" s="1">
        <v>980</v>
      </c>
      <c r="K2339" s="4"/>
    </row>
    <row r="2340" spans="1:11">
      <c r="A2340" s="1">
        <v>62767</v>
      </c>
      <c r="B2340" s="4">
        <v>39308</v>
      </c>
      <c r="C2340" s="2">
        <v>4967</v>
      </c>
      <c r="D2340" s="1">
        <v>26465</v>
      </c>
      <c r="E2340" s="1">
        <v>1</v>
      </c>
      <c r="F2340" s="1">
        <v>4600</v>
      </c>
      <c r="K2340" s="4"/>
    </row>
    <row r="2341" spans="1:11">
      <c r="A2341" s="1">
        <v>62795</v>
      </c>
      <c r="B2341" s="4">
        <v>39308</v>
      </c>
      <c r="C2341" s="2">
        <v>6820</v>
      </c>
      <c r="D2341" s="1">
        <v>81891</v>
      </c>
      <c r="E2341" s="1">
        <v>1</v>
      </c>
      <c r="F2341" s="1">
        <v>369</v>
      </c>
      <c r="K2341" s="4"/>
    </row>
    <row r="2342" spans="1:11">
      <c r="A2342" s="1">
        <v>62834</v>
      </c>
      <c r="B2342" s="4">
        <v>39309</v>
      </c>
      <c r="C2342" s="2">
        <v>1686</v>
      </c>
      <c r="D2342" s="1">
        <v>79480</v>
      </c>
      <c r="E2342" s="1">
        <v>1</v>
      </c>
      <c r="F2342" s="1">
        <v>230</v>
      </c>
      <c r="K2342" s="4"/>
    </row>
    <row r="2343" spans="1:11">
      <c r="A2343" s="1">
        <v>62834</v>
      </c>
      <c r="B2343" s="4">
        <v>39309</v>
      </c>
      <c r="C2343" s="2">
        <v>1686</v>
      </c>
      <c r="D2343" s="1">
        <v>16784</v>
      </c>
      <c r="E2343" s="1">
        <v>2</v>
      </c>
      <c r="F2343" s="1">
        <v>678</v>
      </c>
      <c r="K2343" s="4"/>
    </row>
    <row r="2344" spans="1:11">
      <c r="A2344" s="1">
        <v>62909</v>
      </c>
      <c r="B2344" s="4">
        <v>39309</v>
      </c>
      <c r="C2344" s="2">
        <v>6716</v>
      </c>
      <c r="D2344" s="1">
        <v>81317</v>
      </c>
      <c r="E2344" s="1">
        <v>1</v>
      </c>
      <c r="F2344" s="1">
        <v>249</v>
      </c>
      <c r="K2344" s="4"/>
    </row>
    <row r="2345" spans="1:11">
      <c r="A2345" s="1">
        <v>62909</v>
      </c>
      <c r="B2345" s="4">
        <v>39309</v>
      </c>
      <c r="C2345" s="2">
        <v>6716</v>
      </c>
      <c r="D2345" s="1">
        <v>65675</v>
      </c>
      <c r="E2345" s="1">
        <v>1</v>
      </c>
      <c r="F2345" s="1">
        <v>573</v>
      </c>
      <c r="K2345" s="4"/>
    </row>
    <row r="2346" spans="1:11">
      <c r="A2346" s="1">
        <v>62909</v>
      </c>
      <c r="B2346" s="4">
        <v>39309</v>
      </c>
      <c r="C2346" s="2">
        <v>6716</v>
      </c>
      <c r="D2346" s="1">
        <v>40236</v>
      </c>
      <c r="E2346" s="1">
        <v>1</v>
      </c>
      <c r="F2346" s="1">
        <v>512</v>
      </c>
      <c r="K2346" s="4"/>
    </row>
    <row r="2347" spans="1:11">
      <c r="A2347" s="1">
        <v>62921</v>
      </c>
      <c r="B2347" s="4">
        <v>39309</v>
      </c>
      <c r="C2347" s="2">
        <v>7605</v>
      </c>
      <c r="D2347" s="1">
        <v>63992</v>
      </c>
      <c r="E2347" s="1">
        <v>1</v>
      </c>
      <c r="F2347" s="1">
        <v>400</v>
      </c>
      <c r="K2347" s="4"/>
    </row>
    <row r="2348" spans="1:11">
      <c r="A2348" s="1">
        <v>62921</v>
      </c>
      <c r="B2348" s="4">
        <v>39309</v>
      </c>
      <c r="C2348" s="2">
        <v>7605</v>
      </c>
      <c r="D2348" s="1">
        <v>26465</v>
      </c>
      <c r="E2348" s="1">
        <v>1</v>
      </c>
      <c r="F2348" s="1">
        <v>800</v>
      </c>
      <c r="K2348" s="4"/>
    </row>
    <row r="2349" spans="1:11">
      <c r="A2349" s="1">
        <v>62921</v>
      </c>
      <c r="B2349" s="4">
        <v>39309</v>
      </c>
      <c r="C2349" s="2">
        <v>7605</v>
      </c>
      <c r="D2349" s="1">
        <v>63042</v>
      </c>
      <c r="E2349" s="1">
        <v>1</v>
      </c>
      <c r="F2349" s="1">
        <v>0</v>
      </c>
      <c r="K2349" s="4"/>
    </row>
    <row r="2350" spans="1:11">
      <c r="A2350" s="1">
        <v>62937</v>
      </c>
      <c r="B2350" s="4">
        <v>39310</v>
      </c>
      <c r="C2350" s="2">
        <v>1479</v>
      </c>
      <c r="D2350" s="1">
        <v>54817</v>
      </c>
      <c r="E2350" s="1">
        <v>1</v>
      </c>
      <c r="F2350" s="1">
        <v>105</v>
      </c>
      <c r="K2350" s="4"/>
    </row>
    <row r="2351" spans="1:11">
      <c r="A2351" s="1">
        <v>62951</v>
      </c>
      <c r="B2351" s="4">
        <v>39310</v>
      </c>
      <c r="C2351" s="2">
        <v>1672</v>
      </c>
      <c r="D2351" s="1">
        <v>79780</v>
      </c>
      <c r="E2351" s="1">
        <v>1</v>
      </c>
      <c r="F2351" s="1">
        <v>980</v>
      </c>
      <c r="K2351" s="4"/>
    </row>
    <row r="2352" spans="1:11">
      <c r="A2352" s="1">
        <v>62951</v>
      </c>
      <c r="B2352" s="4">
        <v>39310</v>
      </c>
      <c r="C2352" s="2">
        <v>1672</v>
      </c>
      <c r="D2352" s="1">
        <v>65675</v>
      </c>
      <c r="E2352" s="1">
        <v>1</v>
      </c>
      <c r="F2352" s="1">
        <v>573</v>
      </c>
      <c r="K2352" s="4"/>
    </row>
    <row r="2353" spans="1:11">
      <c r="A2353" s="1">
        <v>63083</v>
      </c>
      <c r="B2353" s="4">
        <v>39311</v>
      </c>
      <c r="C2353" s="2">
        <v>1672</v>
      </c>
      <c r="D2353" s="1">
        <v>75212</v>
      </c>
      <c r="E2353" s="1">
        <v>1</v>
      </c>
      <c r="F2353" s="1">
        <v>115</v>
      </c>
      <c r="K2353" s="4"/>
    </row>
    <row r="2354" spans="1:11">
      <c r="A2354" s="1">
        <v>63083</v>
      </c>
      <c r="B2354" s="4">
        <v>39311</v>
      </c>
      <c r="C2354" s="2">
        <v>1672</v>
      </c>
      <c r="D2354" s="1">
        <v>16692</v>
      </c>
      <c r="E2354" s="1">
        <v>1</v>
      </c>
      <c r="F2354" s="1">
        <v>65</v>
      </c>
      <c r="K2354" s="4"/>
    </row>
    <row r="2355" spans="1:11">
      <c r="A2355" s="1">
        <v>63084</v>
      </c>
      <c r="B2355" s="4">
        <v>39311</v>
      </c>
      <c r="C2355" s="2">
        <v>1686</v>
      </c>
      <c r="D2355" s="1">
        <v>75964</v>
      </c>
      <c r="E2355" s="1">
        <v>1</v>
      </c>
      <c r="F2355" s="1">
        <v>189</v>
      </c>
      <c r="K2355" s="4"/>
    </row>
    <row r="2356" spans="1:11">
      <c r="A2356" s="1">
        <v>63104</v>
      </c>
      <c r="B2356" s="4">
        <v>39311</v>
      </c>
      <c r="C2356" s="2">
        <v>287</v>
      </c>
      <c r="D2356" s="1">
        <v>77959</v>
      </c>
      <c r="E2356" s="1">
        <v>2</v>
      </c>
      <c r="F2356" s="1">
        <v>538</v>
      </c>
      <c r="K2356" s="4"/>
    </row>
    <row r="2357" spans="1:11">
      <c r="A2357" s="1">
        <v>63218</v>
      </c>
      <c r="B2357" s="4">
        <v>39312</v>
      </c>
      <c r="C2357" s="2">
        <v>1686</v>
      </c>
      <c r="D2357" s="1">
        <v>35818</v>
      </c>
      <c r="E2357" s="1">
        <v>1</v>
      </c>
      <c r="F2357" s="1">
        <v>69</v>
      </c>
      <c r="K2357" s="4"/>
    </row>
    <row r="2358" spans="1:11">
      <c r="A2358" s="1">
        <v>63218</v>
      </c>
      <c r="B2358" s="4">
        <v>39312</v>
      </c>
      <c r="C2358" s="2">
        <v>1686</v>
      </c>
      <c r="D2358" s="1">
        <v>35818</v>
      </c>
      <c r="E2358" s="1">
        <v>1</v>
      </c>
      <c r="F2358" s="1">
        <v>69</v>
      </c>
      <c r="K2358" s="4"/>
    </row>
    <row r="2359" spans="1:11">
      <c r="A2359" s="1">
        <v>63218</v>
      </c>
      <c r="B2359" s="4">
        <v>39312</v>
      </c>
      <c r="C2359" s="2">
        <v>1686</v>
      </c>
      <c r="D2359" s="1">
        <v>69998</v>
      </c>
      <c r="E2359" s="1">
        <v>1</v>
      </c>
      <c r="F2359" s="1">
        <v>239</v>
      </c>
      <c r="K2359" s="4"/>
    </row>
    <row r="2360" spans="1:11">
      <c r="A2360" s="1">
        <v>63232</v>
      </c>
      <c r="B2360" s="4">
        <v>39312</v>
      </c>
      <c r="C2360" s="2">
        <v>3212</v>
      </c>
      <c r="D2360" s="1">
        <v>70675</v>
      </c>
      <c r="E2360" s="1">
        <v>1</v>
      </c>
      <c r="F2360" s="1">
        <v>499</v>
      </c>
      <c r="K2360" s="4"/>
    </row>
    <row r="2361" spans="1:11">
      <c r="A2361" s="1">
        <v>63273</v>
      </c>
      <c r="B2361" s="4">
        <v>39312</v>
      </c>
      <c r="C2361" s="2">
        <v>805</v>
      </c>
      <c r="D2361" s="1">
        <v>73749</v>
      </c>
      <c r="E2361" s="1">
        <v>1</v>
      </c>
      <c r="F2361" s="1">
        <v>1999</v>
      </c>
      <c r="K2361" s="4"/>
    </row>
    <row r="2362" spans="1:11">
      <c r="A2362" s="1">
        <v>63304</v>
      </c>
      <c r="B2362" s="4">
        <v>39313</v>
      </c>
      <c r="C2362" s="2">
        <v>1686</v>
      </c>
      <c r="D2362" s="1">
        <v>77982</v>
      </c>
      <c r="E2362" s="1">
        <v>1</v>
      </c>
      <c r="F2362" s="1">
        <v>1188</v>
      </c>
      <c r="K2362" s="4"/>
    </row>
    <row r="2363" spans="1:11">
      <c r="A2363" s="1">
        <v>63362</v>
      </c>
      <c r="B2363" s="4">
        <v>39313</v>
      </c>
      <c r="C2363" s="2">
        <v>4163</v>
      </c>
      <c r="D2363" s="1">
        <v>2811</v>
      </c>
      <c r="E2363" s="1">
        <v>1</v>
      </c>
      <c r="F2363" s="1">
        <v>113</v>
      </c>
      <c r="K2363" s="4"/>
    </row>
    <row r="2364" spans="1:11">
      <c r="A2364" s="1">
        <v>63446</v>
      </c>
      <c r="B2364" s="4">
        <v>39314</v>
      </c>
      <c r="C2364" s="2">
        <v>1686</v>
      </c>
      <c r="D2364" s="1">
        <v>64598</v>
      </c>
      <c r="E2364" s="1">
        <v>1</v>
      </c>
      <c r="F2364" s="1">
        <v>3190</v>
      </c>
      <c r="K2364" s="4"/>
    </row>
    <row r="2365" spans="1:11">
      <c r="A2365" s="1">
        <v>63446</v>
      </c>
      <c r="B2365" s="4">
        <v>39314</v>
      </c>
      <c r="C2365" s="2">
        <v>1686</v>
      </c>
      <c r="D2365" s="1">
        <v>58930</v>
      </c>
      <c r="E2365" s="1">
        <v>1</v>
      </c>
      <c r="F2365" s="1">
        <v>590</v>
      </c>
      <c r="K2365" s="4"/>
    </row>
    <row r="2366" spans="1:11">
      <c r="A2366" s="1">
        <v>63446</v>
      </c>
      <c r="B2366" s="4">
        <v>39314</v>
      </c>
      <c r="C2366" s="2">
        <v>1686</v>
      </c>
      <c r="D2366" s="1">
        <v>72751</v>
      </c>
      <c r="E2366" s="1">
        <v>1</v>
      </c>
      <c r="F2366" s="1">
        <v>129</v>
      </c>
      <c r="K2366" s="4"/>
    </row>
    <row r="2367" spans="1:11">
      <c r="A2367" s="1">
        <v>63446</v>
      </c>
      <c r="B2367" s="4">
        <v>39314</v>
      </c>
      <c r="C2367" s="2">
        <v>1686</v>
      </c>
      <c r="D2367" s="1">
        <v>68772</v>
      </c>
      <c r="E2367" s="1">
        <v>1</v>
      </c>
      <c r="F2367" s="1">
        <v>254</v>
      </c>
      <c r="K2367" s="4"/>
    </row>
    <row r="2368" spans="1:11">
      <c r="A2368" s="1">
        <v>63446</v>
      </c>
      <c r="B2368" s="4">
        <v>39314</v>
      </c>
      <c r="C2368" s="2">
        <v>1686</v>
      </c>
      <c r="D2368" s="1">
        <v>79780</v>
      </c>
      <c r="E2368" s="1">
        <v>1</v>
      </c>
      <c r="F2368" s="1">
        <v>580</v>
      </c>
      <c r="K2368" s="4"/>
    </row>
    <row r="2369" spans="1:11">
      <c r="A2369" s="1">
        <v>63446</v>
      </c>
      <c r="B2369" s="4">
        <v>39314</v>
      </c>
      <c r="C2369" s="2">
        <v>1686</v>
      </c>
      <c r="D2369" s="1">
        <v>39948</v>
      </c>
      <c r="E2369" s="1">
        <v>1</v>
      </c>
      <c r="F2369" s="1">
        <v>401</v>
      </c>
      <c r="K2369" s="4"/>
    </row>
    <row r="2370" spans="1:11">
      <c r="A2370" s="1">
        <v>63704</v>
      </c>
      <c r="B2370" s="4">
        <v>39316</v>
      </c>
      <c r="C2370" s="2">
        <v>1686</v>
      </c>
      <c r="D2370" s="1">
        <v>51160</v>
      </c>
      <c r="E2370" s="1">
        <v>2</v>
      </c>
      <c r="F2370" s="1">
        <v>680</v>
      </c>
      <c r="K2370" s="4"/>
    </row>
    <row r="2371" spans="1:11">
      <c r="A2371" s="1">
        <v>63704</v>
      </c>
      <c r="B2371" s="4">
        <v>39316</v>
      </c>
      <c r="C2371" s="2">
        <v>1686</v>
      </c>
      <c r="D2371" s="1">
        <v>51159</v>
      </c>
      <c r="E2371" s="1">
        <v>2</v>
      </c>
      <c r="F2371" s="1">
        <v>680</v>
      </c>
      <c r="K2371" s="4"/>
    </row>
    <row r="2372" spans="1:11">
      <c r="A2372" s="1">
        <v>63704</v>
      </c>
      <c r="B2372" s="4">
        <v>39316</v>
      </c>
      <c r="C2372" s="2">
        <v>1686</v>
      </c>
      <c r="D2372" s="1">
        <v>51158</v>
      </c>
      <c r="E2372" s="1">
        <v>2</v>
      </c>
      <c r="F2372" s="1">
        <v>680</v>
      </c>
      <c r="K2372" s="4"/>
    </row>
    <row r="2373" spans="1:11">
      <c r="A2373" s="1">
        <v>63704</v>
      </c>
      <c r="B2373" s="4">
        <v>39316</v>
      </c>
      <c r="C2373" s="2">
        <v>1686</v>
      </c>
      <c r="D2373" s="1">
        <v>51157</v>
      </c>
      <c r="E2373" s="1">
        <v>2</v>
      </c>
      <c r="F2373" s="1">
        <v>1110</v>
      </c>
      <c r="K2373" s="4"/>
    </row>
    <row r="2374" spans="1:11">
      <c r="A2374" s="1">
        <v>63761</v>
      </c>
      <c r="B2374" s="4">
        <v>39316</v>
      </c>
      <c r="C2374" s="2">
        <v>4981</v>
      </c>
      <c r="D2374" s="1">
        <v>76122</v>
      </c>
      <c r="E2374" s="1">
        <v>1</v>
      </c>
      <c r="F2374" s="1">
        <v>399</v>
      </c>
      <c r="K2374" s="4"/>
    </row>
    <row r="2375" spans="1:11">
      <c r="A2375" s="1">
        <v>63819</v>
      </c>
      <c r="B2375" s="4">
        <v>39317</v>
      </c>
      <c r="C2375" s="2">
        <v>1686</v>
      </c>
      <c r="D2375" s="1">
        <v>81623</v>
      </c>
      <c r="E2375" s="1">
        <v>2</v>
      </c>
      <c r="F2375" s="1">
        <v>258</v>
      </c>
      <c r="K2375" s="4"/>
    </row>
    <row r="2376" spans="1:11">
      <c r="A2376" s="1">
        <v>63819</v>
      </c>
      <c r="B2376" s="4">
        <v>39317</v>
      </c>
      <c r="C2376" s="2">
        <v>1686</v>
      </c>
      <c r="D2376" s="1">
        <v>81624</v>
      </c>
      <c r="E2376" s="1">
        <v>2</v>
      </c>
      <c r="F2376" s="1">
        <v>198</v>
      </c>
      <c r="K2376" s="4"/>
    </row>
    <row r="2377" spans="1:11">
      <c r="A2377" s="1">
        <v>63929</v>
      </c>
      <c r="B2377" s="4">
        <v>39318</v>
      </c>
      <c r="C2377" s="2">
        <v>1672</v>
      </c>
      <c r="D2377" s="1">
        <v>71245</v>
      </c>
      <c r="E2377" s="1">
        <v>1</v>
      </c>
      <c r="F2377" s="1">
        <v>0</v>
      </c>
      <c r="K2377" s="4"/>
    </row>
    <row r="2378" spans="1:11">
      <c r="A2378" s="1">
        <v>63931</v>
      </c>
      <c r="B2378" s="4">
        <v>39318</v>
      </c>
      <c r="C2378" s="2">
        <v>1686</v>
      </c>
      <c r="D2378" s="1">
        <v>26466</v>
      </c>
      <c r="E2378" s="1">
        <v>1</v>
      </c>
      <c r="F2378" s="1">
        <v>250</v>
      </c>
      <c r="K2378" s="4"/>
    </row>
    <row r="2379" spans="1:11">
      <c r="A2379" s="1">
        <v>63931</v>
      </c>
      <c r="B2379" s="4">
        <v>39318</v>
      </c>
      <c r="C2379" s="2">
        <v>1686</v>
      </c>
      <c r="D2379" s="1">
        <v>77982</v>
      </c>
      <c r="E2379" s="1">
        <v>1</v>
      </c>
      <c r="F2379" s="1">
        <v>1188</v>
      </c>
      <c r="K2379" s="4"/>
    </row>
    <row r="2380" spans="1:11">
      <c r="A2380" s="1">
        <v>63931</v>
      </c>
      <c r="B2380" s="4">
        <v>39318</v>
      </c>
      <c r="C2380" s="2">
        <v>1686</v>
      </c>
      <c r="D2380" s="1">
        <v>40233</v>
      </c>
      <c r="E2380" s="1">
        <v>3</v>
      </c>
      <c r="F2380" s="1">
        <v>1674</v>
      </c>
      <c r="K2380" s="4"/>
    </row>
    <row r="2381" spans="1:11">
      <c r="A2381" s="1">
        <v>63967</v>
      </c>
      <c r="B2381" s="4">
        <v>39318</v>
      </c>
      <c r="C2381" s="2">
        <v>332</v>
      </c>
      <c r="D2381" s="1">
        <v>82008</v>
      </c>
      <c r="E2381" s="1">
        <v>1</v>
      </c>
      <c r="F2381" s="1">
        <v>1299</v>
      </c>
      <c r="K2381" s="4"/>
    </row>
    <row r="2382" spans="1:11">
      <c r="A2382" s="1">
        <v>64076</v>
      </c>
      <c r="B2382" s="4">
        <v>39319</v>
      </c>
      <c r="C2382" s="2">
        <v>2843</v>
      </c>
      <c r="D2382" s="1">
        <v>82151</v>
      </c>
      <c r="E2382" s="1">
        <v>1</v>
      </c>
      <c r="F2382" s="1">
        <v>249</v>
      </c>
      <c r="K2382" s="4"/>
    </row>
    <row r="2383" spans="1:11">
      <c r="A2383" s="1">
        <v>64087</v>
      </c>
      <c r="B2383" s="4">
        <v>39319</v>
      </c>
      <c r="C2383" s="2">
        <v>3127</v>
      </c>
      <c r="D2383" s="1">
        <v>79781</v>
      </c>
      <c r="E2383" s="1">
        <v>1</v>
      </c>
      <c r="F2383" s="1">
        <v>1604</v>
      </c>
      <c r="K2383" s="4"/>
    </row>
    <row r="2384" spans="1:11">
      <c r="A2384" s="1">
        <v>64136</v>
      </c>
      <c r="B2384" s="4">
        <v>39319</v>
      </c>
      <c r="C2384" s="2">
        <v>637</v>
      </c>
      <c r="D2384" s="1">
        <v>77233</v>
      </c>
      <c r="E2384" s="1">
        <v>1</v>
      </c>
      <c r="F2384" s="1">
        <v>149</v>
      </c>
      <c r="K2384" s="4"/>
    </row>
    <row r="2385" spans="1:11">
      <c r="A2385" s="1">
        <v>64136</v>
      </c>
      <c r="B2385" s="4">
        <v>39319</v>
      </c>
      <c r="C2385" s="2">
        <v>637</v>
      </c>
      <c r="D2385" s="1">
        <v>65249</v>
      </c>
      <c r="E2385" s="1">
        <v>1</v>
      </c>
      <c r="F2385" s="1">
        <v>398</v>
      </c>
      <c r="K2385" s="4"/>
    </row>
    <row r="2386" spans="1:11">
      <c r="A2386" s="1">
        <v>64193</v>
      </c>
      <c r="B2386" s="4">
        <v>39320</v>
      </c>
      <c r="C2386" s="2">
        <v>1672</v>
      </c>
      <c r="D2386" s="1">
        <v>65001</v>
      </c>
      <c r="E2386" s="1">
        <v>1</v>
      </c>
      <c r="F2386" s="1">
        <v>199</v>
      </c>
      <c r="K2386" s="4"/>
    </row>
    <row r="2387" spans="1:11">
      <c r="A2387" s="1">
        <v>64193</v>
      </c>
      <c r="B2387" s="4">
        <v>39320</v>
      </c>
      <c r="C2387" s="2">
        <v>1672</v>
      </c>
      <c r="D2387" s="1">
        <v>65001</v>
      </c>
      <c r="E2387" s="1">
        <v>1</v>
      </c>
      <c r="F2387" s="1">
        <v>199</v>
      </c>
      <c r="K2387" s="4"/>
    </row>
    <row r="2388" spans="1:11">
      <c r="A2388" s="1">
        <v>64193</v>
      </c>
      <c r="B2388" s="4">
        <v>39320</v>
      </c>
      <c r="C2388" s="2">
        <v>1672</v>
      </c>
      <c r="D2388" s="1">
        <v>65001</v>
      </c>
      <c r="E2388" s="1">
        <v>1</v>
      </c>
      <c r="F2388" s="1">
        <v>199</v>
      </c>
      <c r="K2388" s="4"/>
    </row>
    <row r="2389" spans="1:11">
      <c r="A2389" s="1">
        <v>64194</v>
      </c>
      <c r="B2389" s="4">
        <v>39320</v>
      </c>
      <c r="C2389" s="2">
        <v>1686</v>
      </c>
      <c r="D2389" s="1">
        <v>38706</v>
      </c>
      <c r="E2389" s="1">
        <v>1</v>
      </c>
      <c r="F2389" s="1">
        <v>100</v>
      </c>
      <c r="K2389" s="4"/>
    </row>
    <row r="2390" spans="1:11">
      <c r="A2390" s="1">
        <v>64194</v>
      </c>
      <c r="B2390" s="4">
        <v>39320</v>
      </c>
      <c r="C2390" s="2">
        <v>1686</v>
      </c>
      <c r="D2390" s="1">
        <v>78871</v>
      </c>
      <c r="E2390" s="1">
        <v>1</v>
      </c>
      <c r="F2390" s="1">
        <v>13780</v>
      </c>
      <c r="K2390" s="4"/>
    </row>
    <row r="2391" spans="1:11">
      <c r="A2391" s="1">
        <v>64194</v>
      </c>
      <c r="B2391" s="4">
        <v>39320</v>
      </c>
      <c r="C2391" s="2">
        <v>1686</v>
      </c>
      <c r="D2391" s="1">
        <v>82723</v>
      </c>
      <c r="E2391" s="1">
        <v>1</v>
      </c>
      <c r="F2391" s="1">
        <v>349</v>
      </c>
      <c r="K2391" s="4"/>
    </row>
    <row r="2392" spans="1:11">
      <c r="A2392" s="1">
        <v>64194</v>
      </c>
      <c r="B2392" s="4">
        <v>39320</v>
      </c>
      <c r="C2392" s="2">
        <v>1686</v>
      </c>
      <c r="D2392" s="1">
        <v>75070</v>
      </c>
      <c r="E2392" s="1">
        <v>1</v>
      </c>
      <c r="F2392" s="1">
        <v>1200</v>
      </c>
      <c r="K2392" s="4"/>
    </row>
    <row r="2393" spans="1:11">
      <c r="A2393" s="1">
        <v>64208</v>
      </c>
      <c r="B2393" s="4">
        <v>39320</v>
      </c>
      <c r="C2393" s="2">
        <v>2501</v>
      </c>
      <c r="D2393" s="1">
        <v>77111</v>
      </c>
      <c r="E2393" s="1">
        <v>1</v>
      </c>
      <c r="F2393" s="1">
        <v>199</v>
      </c>
      <c r="K2393" s="4"/>
    </row>
    <row r="2394" spans="1:11">
      <c r="A2394" s="1">
        <v>64208</v>
      </c>
      <c r="B2394" s="4">
        <v>39320</v>
      </c>
      <c r="C2394" s="2">
        <v>2501</v>
      </c>
      <c r="D2394" s="1">
        <v>81753</v>
      </c>
      <c r="E2394" s="1">
        <v>1</v>
      </c>
      <c r="F2394" s="1">
        <v>199</v>
      </c>
      <c r="K2394" s="4"/>
    </row>
    <row r="2395" spans="1:11">
      <c r="A2395" s="1">
        <v>64208</v>
      </c>
      <c r="B2395" s="4">
        <v>39320</v>
      </c>
      <c r="C2395" s="2">
        <v>2501</v>
      </c>
      <c r="D2395" s="1">
        <v>34647</v>
      </c>
      <c r="E2395" s="1">
        <v>1</v>
      </c>
      <c r="F2395" s="1">
        <v>762</v>
      </c>
      <c r="K2395" s="4"/>
    </row>
    <row r="2396" spans="1:11">
      <c r="A2396" s="1">
        <v>64325</v>
      </c>
      <c r="B2396" s="4">
        <v>39321</v>
      </c>
      <c r="C2396" s="2">
        <v>1686</v>
      </c>
      <c r="D2396" s="1">
        <v>71625</v>
      </c>
      <c r="E2396" s="1">
        <v>1</v>
      </c>
      <c r="F2396" s="1">
        <v>299</v>
      </c>
      <c r="K2396" s="4"/>
    </row>
    <row r="2397" spans="1:11">
      <c r="A2397" s="1">
        <v>64325</v>
      </c>
      <c r="B2397" s="4">
        <v>39321</v>
      </c>
      <c r="C2397" s="2">
        <v>1686</v>
      </c>
      <c r="D2397" s="1">
        <v>77225</v>
      </c>
      <c r="E2397" s="1">
        <v>1</v>
      </c>
      <c r="F2397" s="1">
        <v>249</v>
      </c>
      <c r="K2397" s="4"/>
    </row>
    <row r="2398" spans="1:11">
      <c r="A2398" s="1">
        <v>64329</v>
      </c>
      <c r="B2398" s="4">
        <v>39321</v>
      </c>
      <c r="C2398" s="2">
        <v>2030</v>
      </c>
      <c r="D2398" s="1">
        <v>67368</v>
      </c>
      <c r="E2398" s="1">
        <v>1</v>
      </c>
      <c r="F2398" s="1">
        <v>343</v>
      </c>
      <c r="K2398" s="4"/>
    </row>
    <row r="2399" spans="1:11">
      <c r="A2399" s="1">
        <v>64329</v>
      </c>
      <c r="B2399" s="4">
        <v>39321</v>
      </c>
      <c r="C2399" s="2">
        <v>2030</v>
      </c>
      <c r="D2399" s="1">
        <v>67365</v>
      </c>
      <c r="E2399" s="1">
        <v>1</v>
      </c>
      <c r="F2399" s="1">
        <v>343</v>
      </c>
      <c r="K2399" s="4"/>
    </row>
    <row r="2400" spans="1:11">
      <c r="A2400" s="1">
        <v>64329</v>
      </c>
      <c r="B2400" s="4">
        <v>39321</v>
      </c>
      <c r="C2400" s="2">
        <v>2030</v>
      </c>
      <c r="D2400" s="1">
        <v>67366</v>
      </c>
      <c r="E2400" s="1">
        <v>1</v>
      </c>
      <c r="F2400" s="1">
        <v>343</v>
      </c>
      <c r="K2400" s="4"/>
    </row>
    <row r="2401" spans="1:11">
      <c r="A2401" s="1">
        <v>64329</v>
      </c>
      <c r="B2401" s="4">
        <v>39321</v>
      </c>
      <c r="C2401" s="2">
        <v>2030</v>
      </c>
      <c r="D2401" s="1">
        <v>67364</v>
      </c>
      <c r="E2401" s="1">
        <v>1</v>
      </c>
      <c r="F2401" s="1">
        <v>343</v>
      </c>
      <c r="K2401" s="4"/>
    </row>
    <row r="2402" spans="1:11">
      <c r="A2402" s="1">
        <v>64444</v>
      </c>
      <c r="B2402" s="4">
        <v>39322</v>
      </c>
      <c r="C2402" s="2">
        <v>2307</v>
      </c>
      <c r="D2402" s="1">
        <v>75207</v>
      </c>
      <c r="E2402" s="1">
        <v>1</v>
      </c>
      <c r="F2402" s="1">
        <v>343</v>
      </c>
      <c r="K2402" s="4"/>
    </row>
    <row r="2403" spans="1:11">
      <c r="A2403" s="1">
        <v>64510</v>
      </c>
      <c r="B2403" s="4">
        <v>39322</v>
      </c>
      <c r="C2403" s="2">
        <v>5781</v>
      </c>
      <c r="D2403" s="1">
        <v>26465</v>
      </c>
      <c r="E2403" s="1">
        <v>1</v>
      </c>
      <c r="F2403" s="1">
        <v>800</v>
      </c>
      <c r="K2403" s="4"/>
    </row>
    <row r="2404" spans="1:11">
      <c r="A2404" s="1">
        <v>64554</v>
      </c>
      <c r="B2404" s="4">
        <v>39323</v>
      </c>
      <c r="C2404" s="2">
        <v>1672</v>
      </c>
      <c r="D2404" s="1">
        <v>74658</v>
      </c>
      <c r="E2404" s="1">
        <v>1</v>
      </c>
      <c r="F2404" s="1">
        <v>299</v>
      </c>
      <c r="K2404" s="4"/>
    </row>
    <row r="2405" spans="1:11">
      <c r="A2405" s="1">
        <v>64555</v>
      </c>
      <c r="B2405" s="4">
        <v>39323</v>
      </c>
      <c r="C2405" s="2">
        <v>1686</v>
      </c>
      <c r="D2405" s="1">
        <v>79587</v>
      </c>
      <c r="E2405" s="1">
        <v>1</v>
      </c>
      <c r="F2405" s="1">
        <v>23998</v>
      </c>
      <c r="K2405" s="4"/>
    </row>
    <row r="2406" spans="1:11">
      <c r="A2406" s="1">
        <v>64555</v>
      </c>
      <c r="B2406" s="4">
        <v>39323</v>
      </c>
      <c r="C2406" s="2">
        <v>1686</v>
      </c>
      <c r="D2406" s="1">
        <v>78423</v>
      </c>
      <c r="E2406" s="1">
        <v>1</v>
      </c>
      <c r="F2406" s="1">
        <v>390</v>
      </c>
      <c r="K2406" s="4"/>
    </row>
    <row r="2407" spans="1:11">
      <c r="A2407" s="1">
        <v>64555</v>
      </c>
      <c r="B2407" s="4">
        <v>39323</v>
      </c>
      <c r="C2407" s="2">
        <v>1686</v>
      </c>
      <c r="D2407" s="1">
        <v>78872</v>
      </c>
      <c r="E2407" s="1">
        <v>1</v>
      </c>
      <c r="F2407" s="1">
        <v>13980</v>
      </c>
      <c r="K2407" s="4"/>
    </row>
    <row r="2408" spans="1:11">
      <c r="A2408" s="1">
        <v>64555</v>
      </c>
      <c r="B2408" s="4">
        <v>39323</v>
      </c>
      <c r="C2408" s="2">
        <v>1686</v>
      </c>
      <c r="D2408" s="1">
        <v>82120</v>
      </c>
      <c r="E2408" s="1">
        <v>1</v>
      </c>
      <c r="F2408" s="1">
        <v>1000</v>
      </c>
      <c r="K2408" s="4"/>
    </row>
    <row r="2409" spans="1:11">
      <c r="A2409" s="1">
        <v>64555</v>
      </c>
      <c r="B2409" s="4">
        <v>39323</v>
      </c>
      <c r="C2409" s="2">
        <v>1686</v>
      </c>
      <c r="D2409" s="1">
        <v>52700</v>
      </c>
      <c r="E2409" s="1">
        <v>1</v>
      </c>
      <c r="F2409" s="1">
        <v>477</v>
      </c>
      <c r="K2409" s="4"/>
    </row>
    <row r="2410" spans="1:11">
      <c r="A2410" s="1">
        <v>64555</v>
      </c>
      <c r="B2410" s="4">
        <v>39323</v>
      </c>
      <c r="C2410" s="2">
        <v>1686</v>
      </c>
      <c r="D2410" s="1">
        <v>52699</v>
      </c>
      <c r="E2410" s="1">
        <v>1</v>
      </c>
      <c r="F2410" s="1">
        <v>477</v>
      </c>
      <c r="K2410" s="4"/>
    </row>
    <row r="2411" spans="1:11">
      <c r="A2411" s="1">
        <v>64555</v>
      </c>
      <c r="B2411" s="4">
        <v>39323</v>
      </c>
      <c r="C2411" s="2">
        <v>1686</v>
      </c>
      <c r="D2411" s="1">
        <v>75070</v>
      </c>
      <c r="E2411" s="1">
        <v>1</v>
      </c>
      <c r="F2411" s="1">
        <v>1200</v>
      </c>
      <c r="K2411" s="4"/>
    </row>
    <row r="2412" spans="1:11">
      <c r="A2412" s="1">
        <v>64555</v>
      </c>
      <c r="B2412" s="4">
        <v>39323</v>
      </c>
      <c r="C2412" s="2">
        <v>1686</v>
      </c>
      <c r="D2412" s="1">
        <v>78268</v>
      </c>
      <c r="E2412" s="1">
        <v>1</v>
      </c>
      <c r="F2412" s="1">
        <v>1299</v>
      </c>
      <c r="K2412" s="4"/>
    </row>
    <row r="2413" spans="1:11">
      <c r="A2413" s="1">
        <v>64663</v>
      </c>
      <c r="B2413" s="4">
        <v>39323</v>
      </c>
      <c r="C2413" s="2">
        <v>921</v>
      </c>
      <c r="D2413" s="1">
        <v>71623</v>
      </c>
      <c r="E2413" s="1">
        <v>1</v>
      </c>
      <c r="F2413" s="1">
        <v>299</v>
      </c>
      <c r="K2413" s="4"/>
    </row>
    <row r="2414" spans="1:11">
      <c r="A2414" s="1">
        <v>64691</v>
      </c>
      <c r="B2414" s="4">
        <v>39324</v>
      </c>
      <c r="C2414" s="2">
        <v>1686</v>
      </c>
      <c r="D2414" s="1">
        <v>81880</v>
      </c>
      <c r="E2414" s="1">
        <v>1</v>
      </c>
      <c r="F2414" s="1">
        <v>1990</v>
      </c>
      <c r="K2414" s="4"/>
    </row>
    <row r="2415" spans="1:11">
      <c r="A2415" s="1">
        <v>64691</v>
      </c>
      <c r="B2415" s="4">
        <v>39324</v>
      </c>
      <c r="C2415" s="2">
        <v>1686</v>
      </c>
      <c r="D2415" s="1">
        <v>49749</v>
      </c>
      <c r="E2415" s="1">
        <v>1</v>
      </c>
      <c r="F2415" s="1">
        <v>2</v>
      </c>
      <c r="K2415" s="4"/>
    </row>
    <row r="2416" spans="1:11">
      <c r="A2416" s="1">
        <v>64716</v>
      </c>
      <c r="B2416" s="4">
        <v>39324</v>
      </c>
      <c r="C2416" s="2">
        <v>284</v>
      </c>
      <c r="D2416" s="1">
        <v>56266</v>
      </c>
      <c r="E2416" s="1">
        <v>1</v>
      </c>
      <c r="F2416" s="1">
        <v>349</v>
      </c>
      <c r="K2416" s="4"/>
    </row>
    <row r="2417" spans="1:11">
      <c r="A2417" s="1">
        <v>64838</v>
      </c>
      <c r="B2417" s="4">
        <v>39325</v>
      </c>
      <c r="C2417" s="2">
        <v>2704</v>
      </c>
      <c r="D2417" s="1">
        <v>81750</v>
      </c>
      <c r="E2417" s="1">
        <v>1</v>
      </c>
      <c r="F2417" s="1">
        <v>98</v>
      </c>
      <c r="K2417" s="4"/>
    </row>
    <row r="2418" spans="1:11">
      <c r="A2418" s="1">
        <v>64854</v>
      </c>
      <c r="B2418" s="4">
        <v>39325</v>
      </c>
      <c r="C2418" s="2">
        <v>3212</v>
      </c>
      <c r="D2418" s="1">
        <v>64268</v>
      </c>
      <c r="E2418" s="1">
        <v>1</v>
      </c>
      <c r="F2418" s="1">
        <v>490</v>
      </c>
      <c r="K2418" s="4"/>
    </row>
    <row r="2419" spans="1:11">
      <c r="A2419" s="1">
        <v>64907</v>
      </c>
      <c r="B2419" s="4">
        <v>39325</v>
      </c>
      <c r="C2419" s="2">
        <v>7665</v>
      </c>
      <c r="D2419" s="1">
        <v>82409</v>
      </c>
      <c r="E2419" s="1">
        <v>1</v>
      </c>
      <c r="F2419" s="1">
        <v>400</v>
      </c>
      <c r="K2419" s="4"/>
    </row>
    <row r="2420" spans="1:11">
      <c r="A2420" s="1">
        <v>64907</v>
      </c>
      <c r="B2420" s="4">
        <v>39325</v>
      </c>
      <c r="C2420" s="2">
        <v>7665</v>
      </c>
      <c r="D2420" s="1">
        <v>63042</v>
      </c>
      <c r="E2420" s="1">
        <v>1</v>
      </c>
      <c r="F2420" s="1">
        <v>0</v>
      </c>
      <c r="K2420" s="4"/>
    </row>
    <row r="2421" spans="1:11">
      <c r="A2421" s="1">
        <v>64954</v>
      </c>
      <c r="B2421" s="4">
        <v>39326</v>
      </c>
      <c r="C2421" s="2">
        <v>1686</v>
      </c>
      <c r="D2421" s="1">
        <v>73705</v>
      </c>
      <c r="E2421" s="1">
        <v>1</v>
      </c>
      <c r="F2421" s="1">
        <v>5498</v>
      </c>
      <c r="K2421" s="4"/>
    </row>
    <row r="2422" spans="1:11">
      <c r="A2422" s="1">
        <v>65001</v>
      </c>
      <c r="B2422" s="4">
        <v>39326</v>
      </c>
      <c r="C2422" s="2">
        <v>3868</v>
      </c>
      <c r="D2422" s="1">
        <v>71612</v>
      </c>
      <c r="E2422" s="1">
        <v>1</v>
      </c>
      <c r="F2422" s="1">
        <v>599</v>
      </c>
      <c r="K2422" s="4"/>
    </row>
    <row r="2423" spans="1:11">
      <c r="A2423" s="1">
        <v>65066</v>
      </c>
      <c r="B2423" s="4">
        <v>39326</v>
      </c>
      <c r="C2423" s="2">
        <v>742</v>
      </c>
      <c r="D2423" s="1">
        <v>79387</v>
      </c>
      <c r="E2423" s="1">
        <v>1</v>
      </c>
      <c r="F2423" s="1">
        <v>849</v>
      </c>
      <c r="K2423" s="4"/>
    </row>
    <row r="2424" spans="1:11">
      <c r="A2424" s="1">
        <v>65117</v>
      </c>
      <c r="B2424" s="4">
        <v>39327</v>
      </c>
      <c r="C2424" s="2">
        <v>1686</v>
      </c>
      <c r="D2424" s="1">
        <v>81880</v>
      </c>
      <c r="E2424" s="1">
        <v>1</v>
      </c>
      <c r="F2424" s="1">
        <v>2000</v>
      </c>
      <c r="K2424" s="4"/>
    </row>
    <row r="2425" spans="1:11">
      <c r="A2425" s="1">
        <v>65117</v>
      </c>
      <c r="B2425" s="4">
        <v>39327</v>
      </c>
      <c r="C2425" s="2">
        <v>1686</v>
      </c>
      <c r="D2425" s="1">
        <v>80498</v>
      </c>
      <c r="E2425" s="1">
        <v>1</v>
      </c>
      <c r="F2425" s="1">
        <v>7900</v>
      </c>
      <c r="K2425" s="4"/>
    </row>
    <row r="2426" spans="1:11">
      <c r="A2426" s="1">
        <v>65117</v>
      </c>
      <c r="B2426" s="4">
        <v>39327</v>
      </c>
      <c r="C2426" s="2">
        <v>1686</v>
      </c>
      <c r="D2426" s="1">
        <v>77810</v>
      </c>
      <c r="E2426" s="1">
        <v>1</v>
      </c>
      <c r="F2426" s="1">
        <v>499</v>
      </c>
      <c r="K2426" s="4"/>
    </row>
    <row r="2427" spans="1:11">
      <c r="A2427" s="1">
        <v>65182</v>
      </c>
      <c r="B2427" s="4">
        <v>39327</v>
      </c>
      <c r="C2427" s="2">
        <v>4749</v>
      </c>
      <c r="D2427" s="1">
        <v>26465</v>
      </c>
      <c r="E2427" s="1">
        <v>1</v>
      </c>
      <c r="F2427" s="1">
        <v>2500</v>
      </c>
      <c r="K2427" s="4"/>
    </row>
    <row r="2428" spans="1:11">
      <c r="A2428" s="1">
        <v>65182</v>
      </c>
      <c r="B2428" s="4">
        <v>39327</v>
      </c>
      <c r="C2428" s="2">
        <v>4749</v>
      </c>
      <c r="D2428" s="1">
        <v>70412</v>
      </c>
      <c r="E2428" s="1">
        <v>1</v>
      </c>
      <c r="F2428" s="1">
        <v>0</v>
      </c>
      <c r="K2428" s="4"/>
    </row>
    <row r="2429" spans="1:11">
      <c r="A2429" s="1">
        <v>65253</v>
      </c>
      <c r="B2429" s="4">
        <v>39327</v>
      </c>
      <c r="C2429" s="2">
        <v>92</v>
      </c>
      <c r="D2429" s="1">
        <v>81066</v>
      </c>
      <c r="E2429" s="1">
        <v>1</v>
      </c>
      <c r="F2429" s="1">
        <v>699</v>
      </c>
      <c r="K2429" s="4"/>
    </row>
    <row r="2430" spans="1:11">
      <c r="A2430" s="1">
        <v>65254</v>
      </c>
      <c r="B2430" s="4">
        <v>39327</v>
      </c>
      <c r="C2430" s="2">
        <v>923</v>
      </c>
      <c r="D2430" s="1">
        <v>73749</v>
      </c>
      <c r="E2430" s="1">
        <v>1</v>
      </c>
      <c r="F2430" s="1">
        <v>2890</v>
      </c>
      <c r="K2430" s="4"/>
    </row>
    <row r="2431" spans="1:11">
      <c r="A2431" s="1">
        <v>65277</v>
      </c>
      <c r="B2431" s="4">
        <v>39328</v>
      </c>
      <c r="C2431" s="2">
        <v>1672</v>
      </c>
      <c r="D2431" s="1">
        <v>72049</v>
      </c>
      <c r="E2431" s="1">
        <v>1</v>
      </c>
      <c r="F2431" s="1">
        <v>299</v>
      </c>
      <c r="K2431" s="4"/>
    </row>
    <row r="2432" spans="1:11">
      <c r="A2432" s="1">
        <v>65278</v>
      </c>
      <c r="B2432" s="4">
        <v>39328</v>
      </c>
      <c r="C2432" s="2">
        <v>1686</v>
      </c>
      <c r="D2432" s="1">
        <v>76965</v>
      </c>
      <c r="E2432" s="1">
        <v>1</v>
      </c>
      <c r="F2432" s="1">
        <v>6990</v>
      </c>
      <c r="K2432" s="4"/>
    </row>
    <row r="2433" spans="1:11">
      <c r="A2433" s="1">
        <v>65298</v>
      </c>
      <c r="B2433" s="4">
        <v>39328</v>
      </c>
      <c r="C2433" s="2">
        <v>284</v>
      </c>
      <c r="D2433" s="1">
        <v>2805</v>
      </c>
      <c r="E2433" s="1">
        <v>2</v>
      </c>
      <c r="F2433" s="1">
        <v>110</v>
      </c>
      <c r="K2433" s="4"/>
    </row>
    <row r="2434" spans="1:11">
      <c r="A2434" s="1">
        <v>65298</v>
      </c>
      <c r="B2434" s="4">
        <v>39328</v>
      </c>
      <c r="C2434" s="2">
        <v>284</v>
      </c>
      <c r="D2434" s="1">
        <v>2805</v>
      </c>
      <c r="E2434" s="1">
        <v>2</v>
      </c>
      <c r="F2434" s="1">
        <v>110</v>
      </c>
      <c r="K2434" s="4"/>
    </row>
    <row r="2435" spans="1:11">
      <c r="A2435" s="1">
        <v>65454</v>
      </c>
      <c r="B2435" s="4">
        <v>39329</v>
      </c>
      <c r="C2435" s="2">
        <v>3429</v>
      </c>
      <c r="D2435" s="1">
        <v>77810</v>
      </c>
      <c r="E2435" s="1">
        <v>1</v>
      </c>
      <c r="F2435" s="1">
        <v>499</v>
      </c>
      <c r="K2435" s="4"/>
    </row>
    <row r="2436" spans="1:11">
      <c r="A2436" s="1">
        <v>65540</v>
      </c>
      <c r="B2436" s="4">
        <v>39330</v>
      </c>
      <c r="C2436" s="2">
        <v>1672</v>
      </c>
      <c r="D2436" s="1">
        <v>79219</v>
      </c>
      <c r="E2436" s="1">
        <v>1</v>
      </c>
      <c r="F2436" s="1">
        <v>3299</v>
      </c>
      <c r="K2436" s="4"/>
    </row>
    <row r="2437" spans="1:11">
      <c r="A2437" s="1">
        <v>65547</v>
      </c>
      <c r="B2437" s="4">
        <v>39330</v>
      </c>
      <c r="C2437" s="2">
        <v>198</v>
      </c>
      <c r="D2437" s="1">
        <v>77234</v>
      </c>
      <c r="E2437" s="1">
        <v>1</v>
      </c>
      <c r="F2437" s="1">
        <v>279</v>
      </c>
      <c r="K2437" s="4"/>
    </row>
    <row r="2438" spans="1:11">
      <c r="A2438" s="1">
        <v>65547</v>
      </c>
      <c r="B2438" s="4">
        <v>39330</v>
      </c>
      <c r="C2438" s="2">
        <v>198</v>
      </c>
      <c r="D2438" s="1">
        <v>77224</v>
      </c>
      <c r="E2438" s="1">
        <v>1</v>
      </c>
      <c r="F2438" s="1">
        <v>449</v>
      </c>
      <c r="K2438" s="4"/>
    </row>
    <row r="2439" spans="1:11">
      <c r="A2439" s="1">
        <v>65572</v>
      </c>
      <c r="B2439" s="4">
        <v>39330</v>
      </c>
      <c r="C2439" s="2">
        <v>3059</v>
      </c>
      <c r="D2439" s="1">
        <v>78872</v>
      </c>
      <c r="E2439" s="1">
        <v>1</v>
      </c>
      <c r="F2439" s="1">
        <v>13600</v>
      </c>
      <c r="K2439" s="4"/>
    </row>
    <row r="2440" spans="1:11">
      <c r="A2440" s="1">
        <v>65572</v>
      </c>
      <c r="B2440" s="4">
        <v>39330</v>
      </c>
      <c r="C2440" s="2">
        <v>3059</v>
      </c>
      <c r="D2440" s="1">
        <v>75070</v>
      </c>
      <c r="E2440" s="1">
        <v>1</v>
      </c>
      <c r="F2440" s="1">
        <v>1380</v>
      </c>
      <c r="K2440" s="4"/>
    </row>
    <row r="2441" spans="1:11">
      <c r="A2441" s="1">
        <v>65627</v>
      </c>
      <c r="B2441" s="4">
        <v>39330</v>
      </c>
      <c r="C2441" s="2">
        <v>6449</v>
      </c>
      <c r="D2441" s="1">
        <v>80498</v>
      </c>
      <c r="E2441" s="1">
        <v>1</v>
      </c>
      <c r="F2441" s="1">
        <v>7900</v>
      </c>
      <c r="K2441" s="4"/>
    </row>
    <row r="2442" spans="1:11">
      <c r="A2442" s="1">
        <v>65667</v>
      </c>
      <c r="B2442" s="4">
        <v>39331</v>
      </c>
      <c r="C2442" s="2">
        <v>1686</v>
      </c>
      <c r="D2442" s="1">
        <v>78782</v>
      </c>
      <c r="E2442" s="1">
        <v>1</v>
      </c>
      <c r="F2442" s="1">
        <v>29</v>
      </c>
      <c r="K2442" s="4"/>
    </row>
    <row r="2443" spans="1:11">
      <c r="A2443" s="1">
        <v>65667</v>
      </c>
      <c r="B2443" s="4">
        <v>39331</v>
      </c>
      <c r="C2443" s="2">
        <v>1686</v>
      </c>
      <c r="D2443" s="1">
        <v>54817</v>
      </c>
      <c r="E2443" s="1">
        <v>1</v>
      </c>
      <c r="F2443" s="1">
        <v>105</v>
      </c>
      <c r="K2443" s="4"/>
    </row>
    <row r="2444" spans="1:11">
      <c r="A2444" s="1">
        <v>65718</v>
      </c>
      <c r="B2444" s="4">
        <v>39331</v>
      </c>
      <c r="C2444" s="2">
        <v>450</v>
      </c>
      <c r="D2444" s="1">
        <v>73749</v>
      </c>
      <c r="E2444" s="1">
        <v>1</v>
      </c>
      <c r="F2444" s="1">
        <v>2890</v>
      </c>
      <c r="K2444" s="4"/>
    </row>
    <row r="2445" spans="1:11">
      <c r="A2445" s="1">
        <v>65796</v>
      </c>
      <c r="B2445" s="4">
        <v>39332</v>
      </c>
      <c r="C2445" s="2">
        <v>1672</v>
      </c>
      <c r="D2445" s="1">
        <v>80523</v>
      </c>
      <c r="E2445" s="1">
        <v>1</v>
      </c>
      <c r="F2445" s="1">
        <v>999</v>
      </c>
      <c r="K2445" s="4"/>
    </row>
    <row r="2446" spans="1:11">
      <c r="A2446" s="1">
        <v>65796</v>
      </c>
      <c r="B2446" s="4">
        <v>39332</v>
      </c>
      <c r="C2446" s="2">
        <v>1672</v>
      </c>
      <c r="D2446" s="1">
        <v>79819</v>
      </c>
      <c r="E2446" s="1">
        <v>1</v>
      </c>
      <c r="F2446" s="1">
        <v>1999</v>
      </c>
      <c r="K2446" s="4"/>
    </row>
    <row r="2447" spans="1:11">
      <c r="A2447" s="1">
        <v>65797</v>
      </c>
      <c r="B2447" s="4">
        <v>39332</v>
      </c>
      <c r="C2447" s="2">
        <v>1686</v>
      </c>
      <c r="D2447" s="1">
        <v>78872</v>
      </c>
      <c r="E2447" s="1">
        <v>1</v>
      </c>
      <c r="F2447" s="1">
        <v>14080</v>
      </c>
      <c r="K2447" s="4"/>
    </row>
    <row r="2448" spans="1:11">
      <c r="A2448" s="1">
        <v>65797</v>
      </c>
      <c r="B2448" s="4">
        <v>39332</v>
      </c>
      <c r="C2448" s="2">
        <v>1686</v>
      </c>
      <c r="D2448" s="1">
        <v>75070</v>
      </c>
      <c r="E2448" s="1">
        <v>1</v>
      </c>
      <c r="F2448" s="1">
        <v>1200</v>
      </c>
      <c r="K2448" s="4"/>
    </row>
    <row r="2449" spans="1:11">
      <c r="A2449" s="1">
        <v>65809</v>
      </c>
      <c r="B2449" s="4">
        <v>39332</v>
      </c>
      <c r="C2449" s="2">
        <v>2778</v>
      </c>
      <c r="D2449" s="1">
        <v>81750</v>
      </c>
      <c r="E2449" s="1">
        <v>1</v>
      </c>
      <c r="F2449" s="1">
        <v>109</v>
      </c>
      <c r="K2449" s="4"/>
    </row>
    <row r="2450" spans="1:11">
      <c r="A2450" s="1">
        <v>65891</v>
      </c>
      <c r="B2450" s="4">
        <v>39332</v>
      </c>
      <c r="C2450" s="2">
        <v>923</v>
      </c>
      <c r="D2450" s="1">
        <v>78673</v>
      </c>
      <c r="E2450" s="1">
        <v>1</v>
      </c>
      <c r="F2450" s="1">
        <v>1190</v>
      </c>
      <c r="K2450" s="4"/>
    </row>
    <row r="2451" spans="1:11">
      <c r="A2451" s="1">
        <v>65928</v>
      </c>
      <c r="B2451" s="4">
        <v>39333</v>
      </c>
      <c r="C2451" s="2">
        <v>1726</v>
      </c>
      <c r="D2451" s="1">
        <v>77507</v>
      </c>
      <c r="E2451" s="1">
        <v>1</v>
      </c>
      <c r="F2451" s="1">
        <v>1349</v>
      </c>
      <c r="K2451" s="4"/>
    </row>
    <row r="2452" spans="1:11">
      <c r="A2452" s="1">
        <v>66009</v>
      </c>
      <c r="B2452" s="4">
        <v>39333</v>
      </c>
      <c r="C2452" s="2">
        <v>5943</v>
      </c>
      <c r="D2452" s="1">
        <v>81891</v>
      </c>
      <c r="E2452" s="1">
        <v>1</v>
      </c>
      <c r="F2452" s="1">
        <v>369</v>
      </c>
      <c r="K2452" s="4"/>
    </row>
    <row r="2453" spans="1:11">
      <c r="A2453" s="1">
        <v>66074</v>
      </c>
      <c r="B2453" s="4">
        <v>39334</v>
      </c>
      <c r="C2453" s="2">
        <v>2194</v>
      </c>
      <c r="D2453" s="1">
        <v>75407</v>
      </c>
      <c r="E2453" s="1">
        <v>1</v>
      </c>
      <c r="F2453" s="1">
        <v>89</v>
      </c>
      <c r="K2453" s="4"/>
    </row>
    <row r="2454" spans="1:11">
      <c r="A2454" s="1">
        <v>66097</v>
      </c>
      <c r="B2454" s="4">
        <v>39334</v>
      </c>
      <c r="C2454" s="2">
        <v>3127</v>
      </c>
      <c r="D2454" s="1">
        <v>71811</v>
      </c>
      <c r="E2454" s="1">
        <v>1</v>
      </c>
      <c r="F2454" s="1">
        <v>243</v>
      </c>
      <c r="K2454" s="4"/>
    </row>
    <row r="2455" spans="1:11">
      <c r="A2455" s="1">
        <v>66173</v>
      </c>
      <c r="B2455" s="4">
        <v>39334</v>
      </c>
      <c r="C2455" s="2">
        <v>6716</v>
      </c>
      <c r="D2455" s="1">
        <v>73749</v>
      </c>
      <c r="E2455" s="1">
        <v>1</v>
      </c>
      <c r="F2455" s="1">
        <v>2890</v>
      </c>
      <c r="K2455" s="4"/>
    </row>
    <row r="2456" spans="1:11">
      <c r="A2456" s="1">
        <v>66173</v>
      </c>
      <c r="B2456" s="4">
        <v>39334</v>
      </c>
      <c r="C2456" s="2">
        <v>6716</v>
      </c>
      <c r="D2456" s="1">
        <v>77982</v>
      </c>
      <c r="E2456" s="1">
        <v>1</v>
      </c>
      <c r="F2456" s="1">
        <v>1590</v>
      </c>
      <c r="K2456" s="4"/>
    </row>
    <row r="2457" spans="1:11">
      <c r="A2457" s="1">
        <v>66173</v>
      </c>
      <c r="B2457" s="4">
        <v>39334</v>
      </c>
      <c r="C2457" s="2">
        <v>6716</v>
      </c>
      <c r="D2457" s="1">
        <v>81318</v>
      </c>
      <c r="E2457" s="1">
        <v>1</v>
      </c>
      <c r="F2457" s="1">
        <v>199</v>
      </c>
      <c r="K2457" s="4"/>
    </row>
    <row r="2458" spans="1:11">
      <c r="A2458" s="1">
        <v>66173</v>
      </c>
      <c r="B2458" s="4">
        <v>39334</v>
      </c>
      <c r="C2458" s="2">
        <v>6716</v>
      </c>
      <c r="D2458" s="1">
        <v>81318</v>
      </c>
      <c r="E2458" s="1">
        <v>1</v>
      </c>
      <c r="F2458" s="1">
        <v>199</v>
      </c>
      <c r="K2458" s="4"/>
    </row>
    <row r="2459" spans="1:11">
      <c r="A2459" s="1">
        <v>66199</v>
      </c>
      <c r="B2459" s="4">
        <v>39334</v>
      </c>
      <c r="C2459" s="2">
        <v>977</v>
      </c>
      <c r="D2459" s="1">
        <v>60405</v>
      </c>
      <c r="E2459" s="1">
        <v>1</v>
      </c>
      <c r="F2459" s="1">
        <v>644</v>
      </c>
      <c r="K2459" s="4"/>
    </row>
    <row r="2460" spans="1:11">
      <c r="A2460" s="1">
        <v>66199</v>
      </c>
      <c r="B2460" s="4">
        <v>39334</v>
      </c>
      <c r="C2460" s="2">
        <v>977</v>
      </c>
      <c r="D2460" s="1">
        <v>60405</v>
      </c>
      <c r="E2460" s="1">
        <v>1</v>
      </c>
      <c r="F2460" s="1">
        <v>644</v>
      </c>
      <c r="K2460" s="4"/>
    </row>
    <row r="2461" spans="1:11">
      <c r="A2461" s="1">
        <v>66220</v>
      </c>
      <c r="B2461" s="4">
        <v>39335</v>
      </c>
      <c r="C2461" s="2">
        <v>1686</v>
      </c>
      <c r="D2461" s="1">
        <v>82230</v>
      </c>
      <c r="E2461" s="1">
        <v>1</v>
      </c>
      <c r="F2461" s="1">
        <v>39500</v>
      </c>
      <c r="K2461" s="4"/>
    </row>
    <row r="2462" spans="1:11">
      <c r="A2462" s="1">
        <v>66220</v>
      </c>
      <c r="B2462" s="4">
        <v>39335</v>
      </c>
      <c r="C2462" s="2">
        <v>1686</v>
      </c>
      <c r="D2462" s="1">
        <v>72466</v>
      </c>
      <c r="E2462" s="1">
        <v>1</v>
      </c>
      <c r="F2462" s="1">
        <v>200</v>
      </c>
      <c r="K2462" s="4"/>
    </row>
    <row r="2463" spans="1:11">
      <c r="A2463" s="1">
        <v>66238</v>
      </c>
      <c r="B2463" s="4">
        <v>39335</v>
      </c>
      <c r="C2463" s="2">
        <v>3212</v>
      </c>
      <c r="D2463" s="1">
        <v>78724</v>
      </c>
      <c r="E2463" s="1">
        <v>1</v>
      </c>
      <c r="F2463" s="1">
        <v>9391</v>
      </c>
      <c r="K2463" s="4"/>
    </row>
    <row r="2464" spans="1:11">
      <c r="A2464" s="1">
        <v>66238</v>
      </c>
      <c r="B2464" s="4">
        <v>39335</v>
      </c>
      <c r="C2464" s="2">
        <v>3212</v>
      </c>
      <c r="D2464" s="1">
        <v>76254</v>
      </c>
      <c r="E2464" s="1">
        <v>1</v>
      </c>
      <c r="F2464" s="1">
        <v>599</v>
      </c>
      <c r="K2464" s="4"/>
    </row>
    <row r="2465" spans="1:11">
      <c r="A2465" s="1">
        <v>66245</v>
      </c>
      <c r="B2465" s="4">
        <v>39335</v>
      </c>
      <c r="C2465" s="2">
        <v>3429</v>
      </c>
      <c r="D2465" s="1">
        <v>81806</v>
      </c>
      <c r="E2465" s="1">
        <v>1</v>
      </c>
      <c r="F2465" s="1">
        <v>1899</v>
      </c>
      <c r="K2465" s="4"/>
    </row>
    <row r="2466" spans="1:11">
      <c r="A2466" s="1">
        <v>66245</v>
      </c>
      <c r="B2466" s="4">
        <v>39335</v>
      </c>
      <c r="C2466" s="2">
        <v>3429</v>
      </c>
      <c r="D2466" s="1">
        <v>82283</v>
      </c>
      <c r="E2466" s="1">
        <v>1</v>
      </c>
      <c r="F2466" s="1">
        <v>0</v>
      </c>
      <c r="K2466" s="4"/>
    </row>
    <row r="2467" spans="1:11">
      <c r="A2467" s="1">
        <v>66255</v>
      </c>
      <c r="B2467" s="4">
        <v>39335</v>
      </c>
      <c r="C2467" s="2">
        <v>4389</v>
      </c>
      <c r="D2467" s="1">
        <v>71926</v>
      </c>
      <c r="E2467" s="1">
        <v>1</v>
      </c>
      <c r="F2467" s="1">
        <v>79</v>
      </c>
      <c r="K2467" s="4"/>
    </row>
    <row r="2468" spans="1:11">
      <c r="A2468" s="1">
        <v>66255</v>
      </c>
      <c r="B2468" s="4">
        <v>39335</v>
      </c>
      <c r="C2468" s="2">
        <v>4389</v>
      </c>
      <c r="D2468" s="1">
        <v>71927</v>
      </c>
      <c r="E2468" s="1">
        <v>1</v>
      </c>
      <c r="F2468" s="1">
        <v>79</v>
      </c>
      <c r="K2468" s="4"/>
    </row>
    <row r="2469" spans="1:11">
      <c r="A2469" s="1">
        <v>66255</v>
      </c>
      <c r="B2469" s="4">
        <v>39335</v>
      </c>
      <c r="C2469" s="2">
        <v>4389</v>
      </c>
      <c r="D2469" s="1">
        <v>69771</v>
      </c>
      <c r="E2469" s="1">
        <v>1</v>
      </c>
      <c r="F2469" s="1">
        <v>300</v>
      </c>
      <c r="K2469" s="4"/>
    </row>
    <row r="2470" spans="1:11">
      <c r="A2470" s="1">
        <v>66278</v>
      </c>
      <c r="B2470" s="4">
        <v>39335</v>
      </c>
      <c r="C2470" s="2">
        <v>5959</v>
      </c>
      <c r="D2470" s="1">
        <v>59730</v>
      </c>
      <c r="E2470" s="1">
        <v>1</v>
      </c>
      <c r="F2470" s="1">
        <v>99</v>
      </c>
      <c r="K2470" s="4"/>
    </row>
    <row r="2471" spans="1:11">
      <c r="A2471" s="1">
        <v>66278</v>
      </c>
      <c r="B2471" s="4">
        <v>39335</v>
      </c>
      <c r="C2471" s="2">
        <v>5959</v>
      </c>
      <c r="D2471" s="1">
        <v>59731</v>
      </c>
      <c r="E2471" s="1">
        <v>1</v>
      </c>
      <c r="F2471" s="1">
        <v>99</v>
      </c>
      <c r="K2471" s="4"/>
    </row>
    <row r="2472" spans="1:11">
      <c r="A2472" s="1">
        <v>66288</v>
      </c>
      <c r="B2472" s="4">
        <v>39335</v>
      </c>
      <c r="C2472" s="2">
        <v>646</v>
      </c>
      <c r="D2472" s="1">
        <v>79783</v>
      </c>
      <c r="E2472" s="1">
        <v>1</v>
      </c>
      <c r="F2472" s="1">
        <v>1178</v>
      </c>
      <c r="K2472" s="4"/>
    </row>
    <row r="2473" spans="1:11">
      <c r="A2473" s="1">
        <v>66343</v>
      </c>
      <c r="B2473" s="4">
        <v>39336</v>
      </c>
      <c r="C2473" s="2">
        <v>1672</v>
      </c>
      <c r="D2473" s="1">
        <v>73705</v>
      </c>
      <c r="E2473" s="1">
        <v>1</v>
      </c>
      <c r="F2473" s="1">
        <v>5998</v>
      </c>
      <c r="K2473" s="4"/>
    </row>
    <row r="2474" spans="1:11">
      <c r="A2474" s="1">
        <v>66347</v>
      </c>
      <c r="B2474" s="4">
        <v>39336</v>
      </c>
      <c r="C2474" s="2">
        <v>198</v>
      </c>
      <c r="D2474" s="1">
        <v>80386</v>
      </c>
      <c r="E2474" s="1">
        <v>1</v>
      </c>
      <c r="F2474" s="1">
        <v>382</v>
      </c>
      <c r="K2474" s="4"/>
    </row>
    <row r="2475" spans="1:11">
      <c r="A2475" s="1">
        <v>66377</v>
      </c>
      <c r="B2475" s="4">
        <v>39336</v>
      </c>
      <c r="C2475" s="2">
        <v>3330</v>
      </c>
      <c r="D2475" s="1">
        <v>76541</v>
      </c>
      <c r="E2475" s="1">
        <v>1</v>
      </c>
      <c r="F2475" s="1">
        <v>888</v>
      </c>
      <c r="K2475" s="4"/>
    </row>
    <row r="2476" spans="1:11">
      <c r="A2476" s="1">
        <v>66466</v>
      </c>
      <c r="B2476" s="4">
        <v>39337</v>
      </c>
      <c r="C2476" s="2">
        <v>1686</v>
      </c>
      <c r="D2476" s="1">
        <v>26465</v>
      </c>
      <c r="E2476" s="1">
        <v>1</v>
      </c>
      <c r="F2476" s="1">
        <v>6700</v>
      </c>
      <c r="K2476" s="4"/>
    </row>
    <row r="2477" spans="1:11">
      <c r="A2477" s="1">
        <v>66466</v>
      </c>
      <c r="B2477" s="4">
        <v>39337</v>
      </c>
      <c r="C2477" s="2">
        <v>1686</v>
      </c>
      <c r="D2477" s="1">
        <v>26465</v>
      </c>
      <c r="E2477" s="1">
        <v>1</v>
      </c>
      <c r="F2477" s="1">
        <v>900</v>
      </c>
      <c r="K2477" s="4"/>
    </row>
    <row r="2478" spans="1:11">
      <c r="A2478" s="1">
        <v>66521</v>
      </c>
      <c r="B2478" s="4">
        <v>39337</v>
      </c>
      <c r="C2478" s="2">
        <v>4780</v>
      </c>
      <c r="D2478" s="1">
        <v>40236</v>
      </c>
      <c r="E2478" s="1">
        <v>1</v>
      </c>
      <c r="F2478" s="1">
        <v>583</v>
      </c>
      <c r="K2478" s="4"/>
    </row>
    <row r="2479" spans="1:11">
      <c r="A2479" s="1">
        <v>66593</v>
      </c>
      <c r="B2479" s="4">
        <v>39338</v>
      </c>
      <c r="C2479" s="2">
        <v>1686</v>
      </c>
      <c r="D2479" s="1">
        <v>75096</v>
      </c>
      <c r="E2479" s="1">
        <v>1</v>
      </c>
      <c r="F2479" s="1">
        <v>999</v>
      </c>
      <c r="K2479" s="4"/>
    </row>
    <row r="2480" spans="1:11">
      <c r="A2480" s="1">
        <v>66673</v>
      </c>
      <c r="B2480" s="4">
        <v>39338</v>
      </c>
      <c r="C2480" s="2">
        <v>6997</v>
      </c>
      <c r="D2480" s="1">
        <v>80498</v>
      </c>
      <c r="E2480" s="1">
        <v>1</v>
      </c>
      <c r="F2480" s="1">
        <v>7700</v>
      </c>
      <c r="K2480" s="4"/>
    </row>
    <row r="2481" spans="1:11">
      <c r="A2481" s="1">
        <v>66798</v>
      </c>
      <c r="B2481" s="4">
        <v>39339</v>
      </c>
      <c r="C2481" s="2">
        <v>7724</v>
      </c>
      <c r="D2481" s="1">
        <v>75981</v>
      </c>
      <c r="E2481" s="1">
        <v>1</v>
      </c>
      <c r="F2481" s="1">
        <v>400</v>
      </c>
      <c r="K2481" s="4"/>
    </row>
    <row r="2482" spans="1:11">
      <c r="A2482" s="1">
        <v>66798</v>
      </c>
      <c r="B2482" s="4">
        <v>39339</v>
      </c>
      <c r="C2482" s="2">
        <v>7724</v>
      </c>
      <c r="D2482" s="1">
        <v>63042</v>
      </c>
      <c r="E2482" s="1">
        <v>1</v>
      </c>
      <c r="F2482" s="1">
        <v>0</v>
      </c>
      <c r="K2482" s="4"/>
    </row>
    <row r="2483" spans="1:11">
      <c r="A2483" s="1">
        <v>66820</v>
      </c>
      <c r="B2483" s="4">
        <v>39340</v>
      </c>
      <c r="C2483" s="2">
        <v>1286</v>
      </c>
      <c r="D2483" s="1">
        <v>76965</v>
      </c>
      <c r="E2483" s="1">
        <v>1</v>
      </c>
      <c r="F2483" s="1">
        <v>6990</v>
      </c>
      <c r="K2483" s="4"/>
    </row>
    <row r="2484" spans="1:11">
      <c r="A2484" s="1">
        <v>66883</v>
      </c>
      <c r="B2484" s="4">
        <v>39340</v>
      </c>
      <c r="C2484" s="2">
        <v>3794</v>
      </c>
      <c r="D2484" s="1">
        <v>83305</v>
      </c>
      <c r="E2484" s="1">
        <v>1</v>
      </c>
      <c r="F2484" s="1">
        <v>1799</v>
      </c>
      <c r="K2484" s="4"/>
    </row>
    <row r="2485" spans="1:11">
      <c r="A2485" s="1">
        <v>66966</v>
      </c>
      <c r="B2485" s="4">
        <v>39340</v>
      </c>
      <c r="C2485" s="2">
        <v>7735</v>
      </c>
      <c r="D2485" s="1">
        <v>75981</v>
      </c>
      <c r="E2485" s="1">
        <v>1</v>
      </c>
      <c r="F2485" s="1">
        <v>400</v>
      </c>
      <c r="K2485" s="4"/>
    </row>
    <row r="2486" spans="1:11">
      <c r="A2486" s="1">
        <v>66966</v>
      </c>
      <c r="B2486" s="4">
        <v>39340</v>
      </c>
      <c r="C2486" s="2">
        <v>7735</v>
      </c>
      <c r="D2486" s="1">
        <v>63042</v>
      </c>
      <c r="E2486" s="1">
        <v>1</v>
      </c>
      <c r="F2486" s="1">
        <v>0</v>
      </c>
      <c r="K2486" s="4"/>
    </row>
    <row r="2487" spans="1:11">
      <c r="A2487" s="1">
        <v>66966</v>
      </c>
      <c r="B2487" s="4">
        <v>39340</v>
      </c>
      <c r="C2487" s="2">
        <v>7735</v>
      </c>
      <c r="D2487" s="1">
        <v>81995</v>
      </c>
      <c r="E2487" s="1">
        <v>1</v>
      </c>
      <c r="F2487" s="1">
        <v>4990</v>
      </c>
      <c r="K2487" s="4"/>
    </row>
    <row r="2488" spans="1:11">
      <c r="A2488" s="1">
        <v>66966</v>
      </c>
      <c r="B2488" s="4">
        <v>39340</v>
      </c>
      <c r="C2488" s="2">
        <v>7735</v>
      </c>
      <c r="D2488" s="1">
        <v>76254</v>
      </c>
      <c r="E2488" s="1">
        <v>1</v>
      </c>
      <c r="F2488" s="1">
        <v>599</v>
      </c>
      <c r="K2488" s="4"/>
    </row>
    <row r="2489" spans="1:11">
      <c r="A2489" s="1">
        <v>66975</v>
      </c>
      <c r="B2489" s="4">
        <v>39340</v>
      </c>
      <c r="C2489" s="2">
        <v>805</v>
      </c>
      <c r="D2489" s="1">
        <v>77941</v>
      </c>
      <c r="E2489" s="1">
        <v>1</v>
      </c>
      <c r="F2489" s="1">
        <v>1999</v>
      </c>
      <c r="K2489" s="4"/>
    </row>
    <row r="2490" spans="1:11">
      <c r="A2490" s="1">
        <v>66975</v>
      </c>
      <c r="B2490" s="4">
        <v>39340</v>
      </c>
      <c r="C2490" s="2">
        <v>805</v>
      </c>
      <c r="D2490" s="1">
        <v>77941</v>
      </c>
      <c r="E2490" s="1">
        <v>1</v>
      </c>
      <c r="F2490" s="1">
        <v>1999</v>
      </c>
      <c r="K2490" s="4"/>
    </row>
    <row r="2491" spans="1:11">
      <c r="A2491" s="1">
        <v>67047</v>
      </c>
      <c r="B2491" s="4">
        <v>39341</v>
      </c>
      <c r="C2491" s="2">
        <v>2989</v>
      </c>
      <c r="D2491" s="1">
        <v>26465</v>
      </c>
      <c r="E2491" s="1">
        <v>1</v>
      </c>
      <c r="F2491" s="1">
        <v>300</v>
      </c>
      <c r="K2491" s="4"/>
    </row>
    <row r="2492" spans="1:11">
      <c r="A2492" s="1">
        <v>67178</v>
      </c>
      <c r="B2492" s="4">
        <v>39342</v>
      </c>
      <c r="C2492" s="2">
        <v>1672</v>
      </c>
      <c r="D2492" s="1">
        <v>80651</v>
      </c>
      <c r="E2492" s="1">
        <v>1</v>
      </c>
      <c r="F2492" s="1">
        <v>1251</v>
      </c>
      <c r="K2492" s="4"/>
    </row>
    <row r="2493" spans="1:11">
      <c r="A2493" s="1">
        <v>67303</v>
      </c>
      <c r="B2493" s="4">
        <v>39343</v>
      </c>
      <c r="C2493" s="2">
        <v>3133</v>
      </c>
      <c r="D2493" s="1">
        <v>66569</v>
      </c>
      <c r="E2493" s="1">
        <v>1</v>
      </c>
      <c r="F2493" s="1">
        <v>400</v>
      </c>
      <c r="K2493" s="4"/>
    </row>
    <row r="2494" spans="1:11">
      <c r="A2494" s="1">
        <v>67303</v>
      </c>
      <c r="B2494" s="4">
        <v>39343</v>
      </c>
      <c r="C2494" s="2">
        <v>3133</v>
      </c>
      <c r="D2494" s="1">
        <v>63042</v>
      </c>
      <c r="E2494" s="1">
        <v>1</v>
      </c>
      <c r="F2494" s="1">
        <v>0</v>
      </c>
      <c r="K2494" s="4"/>
    </row>
    <row r="2495" spans="1:11">
      <c r="A2495" s="1">
        <v>67336</v>
      </c>
      <c r="B2495" s="4">
        <v>39343</v>
      </c>
      <c r="C2495" s="2">
        <v>6014</v>
      </c>
      <c r="D2495" s="1">
        <v>2762</v>
      </c>
      <c r="E2495" s="1">
        <v>1</v>
      </c>
      <c r="F2495" s="1">
        <v>58</v>
      </c>
      <c r="K2495" s="4"/>
    </row>
    <row r="2496" spans="1:11">
      <c r="A2496" s="1">
        <v>67377</v>
      </c>
      <c r="B2496" s="4">
        <v>39344</v>
      </c>
      <c r="C2496" s="2">
        <v>1726</v>
      </c>
      <c r="D2496" s="1">
        <v>73857</v>
      </c>
      <c r="E2496" s="1">
        <v>1</v>
      </c>
      <c r="F2496" s="1">
        <v>2299</v>
      </c>
      <c r="K2496" s="4"/>
    </row>
    <row r="2497" spans="1:11">
      <c r="A2497" s="1">
        <v>67441</v>
      </c>
      <c r="B2497" s="4">
        <v>39344</v>
      </c>
      <c r="C2497" s="2">
        <v>5781</v>
      </c>
      <c r="D2497" s="1">
        <v>82825</v>
      </c>
      <c r="E2497" s="1">
        <v>1</v>
      </c>
      <c r="F2497" s="1">
        <v>203</v>
      </c>
      <c r="K2497" s="4"/>
    </row>
    <row r="2498" spans="1:11">
      <c r="A2498" s="1">
        <v>67441</v>
      </c>
      <c r="B2498" s="4">
        <v>39344</v>
      </c>
      <c r="C2498" s="2">
        <v>5781</v>
      </c>
      <c r="D2498" s="1">
        <v>75209</v>
      </c>
      <c r="E2498" s="1">
        <v>1</v>
      </c>
      <c r="F2498" s="1">
        <v>308</v>
      </c>
      <c r="K2498" s="4"/>
    </row>
    <row r="2499" spans="1:11">
      <c r="A2499" s="1">
        <v>67441</v>
      </c>
      <c r="B2499" s="4">
        <v>39344</v>
      </c>
      <c r="C2499" s="2">
        <v>5781</v>
      </c>
      <c r="D2499" s="1">
        <v>75208</v>
      </c>
      <c r="E2499" s="1">
        <v>1</v>
      </c>
      <c r="F2499" s="1">
        <v>308</v>
      </c>
      <c r="K2499" s="4"/>
    </row>
    <row r="2500" spans="1:11">
      <c r="A2500" s="1">
        <v>67441</v>
      </c>
      <c r="B2500" s="4">
        <v>39344</v>
      </c>
      <c r="C2500" s="2">
        <v>5781</v>
      </c>
      <c r="D2500" s="1">
        <v>75210</v>
      </c>
      <c r="E2500" s="1">
        <v>1</v>
      </c>
      <c r="F2500" s="1">
        <v>308</v>
      </c>
      <c r="K2500" s="4"/>
    </row>
    <row r="2501" spans="1:11">
      <c r="A2501" s="1">
        <v>67441</v>
      </c>
      <c r="B2501" s="4">
        <v>39344</v>
      </c>
      <c r="C2501" s="2">
        <v>5781</v>
      </c>
      <c r="D2501" s="1">
        <v>75207</v>
      </c>
      <c r="E2501" s="1">
        <v>2</v>
      </c>
      <c r="F2501" s="1">
        <v>616</v>
      </c>
      <c r="K2501" s="4"/>
    </row>
    <row r="2502" spans="1:11">
      <c r="A2502" s="1">
        <v>67638</v>
      </c>
      <c r="B2502" s="4">
        <v>39346</v>
      </c>
      <c r="C2502" s="2">
        <v>3212</v>
      </c>
      <c r="D2502" s="1">
        <v>69771</v>
      </c>
      <c r="E2502" s="1">
        <v>1</v>
      </c>
      <c r="F2502" s="1">
        <v>450</v>
      </c>
      <c r="K2502" s="4"/>
    </row>
    <row r="2503" spans="1:11">
      <c r="A2503" s="1">
        <v>67658</v>
      </c>
      <c r="B2503" s="4">
        <v>39346</v>
      </c>
      <c r="C2503" s="2">
        <v>449</v>
      </c>
      <c r="D2503" s="1">
        <v>40236</v>
      </c>
      <c r="E2503" s="1">
        <v>2</v>
      </c>
      <c r="F2503" s="1">
        <v>1000</v>
      </c>
      <c r="K2503" s="4"/>
    </row>
    <row r="2504" spans="1:11">
      <c r="A2504" s="1">
        <v>67658</v>
      </c>
      <c r="B2504" s="4">
        <v>39346</v>
      </c>
      <c r="C2504" s="2">
        <v>449</v>
      </c>
      <c r="D2504" s="1">
        <v>75187</v>
      </c>
      <c r="E2504" s="1">
        <v>1</v>
      </c>
      <c r="F2504" s="1">
        <v>799</v>
      </c>
      <c r="K2504" s="4"/>
    </row>
    <row r="2505" spans="1:11">
      <c r="A2505" s="1">
        <v>67700</v>
      </c>
      <c r="B2505" s="4">
        <v>39347</v>
      </c>
      <c r="C2505" s="2">
        <v>1121</v>
      </c>
      <c r="D2505" s="1">
        <v>71312</v>
      </c>
      <c r="E2505" s="1">
        <v>1</v>
      </c>
      <c r="F2505" s="1">
        <v>59</v>
      </c>
      <c r="K2505" s="4"/>
    </row>
    <row r="2506" spans="1:11">
      <c r="A2506" s="1">
        <v>67741</v>
      </c>
      <c r="B2506" s="4">
        <v>39347</v>
      </c>
      <c r="C2506" s="2">
        <v>284</v>
      </c>
      <c r="D2506" s="1">
        <v>2781</v>
      </c>
      <c r="E2506" s="1">
        <v>1</v>
      </c>
      <c r="F2506" s="1">
        <v>58</v>
      </c>
      <c r="K2506" s="4"/>
    </row>
    <row r="2507" spans="1:11">
      <c r="A2507" s="1">
        <v>67788</v>
      </c>
      <c r="B2507" s="4">
        <v>39347</v>
      </c>
      <c r="C2507" s="2">
        <v>539</v>
      </c>
      <c r="D2507" s="1">
        <v>64918</v>
      </c>
      <c r="E2507" s="1">
        <v>1</v>
      </c>
      <c r="F2507" s="1">
        <v>3591</v>
      </c>
      <c r="K2507" s="4"/>
    </row>
    <row r="2508" spans="1:11">
      <c r="A2508" s="1">
        <v>67796</v>
      </c>
      <c r="B2508" s="4">
        <v>39347</v>
      </c>
      <c r="C2508" s="2">
        <v>5918</v>
      </c>
      <c r="D2508" s="1">
        <v>75188</v>
      </c>
      <c r="E2508" s="1">
        <v>1</v>
      </c>
      <c r="F2508" s="1">
        <v>450</v>
      </c>
      <c r="K2508" s="4"/>
    </row>
    <row r="2509" spans="1:11">
      <c r="A2509" s="1">
        <v>67827</v>
      </c>
      <c r="B2509" s="4">
        <v>39347</v>
      </c>
      <c r="C2509" s="2">
        <v>7735</v>
      </c>
      <c r="D2509" s="1">
        <v>26466</v>
      </c>
      <c r="E2509" s="1">
        <v>1</v>
      </c>
      <c r="F2509" s="1">
        <v>800</v>
      </c>
      <c r="K2509" s="4"/>
    </row>
    <row r="2510" spans="1:11">
      <c r="A2510" s="1">
        <v>67844</v>
      </c>
      <c r="B2510" s="4">
        <v>39348</v>
      </c>
      <c r="C2510" s="2">
        <v>1246</v>
      </c>
      <c r="D2510" s="1">
        <v>74907</v>
      </c>
      <c r="E2510" s="1">
        <v>1</v>
      </c>
      <c r="F2510" s="1">
        <v>1499</v>
      </c>
      <c r="K2510" s="4"/>
    </row>
    <row r="2511" spans="1:11">
      <c r="A2511" s="1">
        <v>68001</v>
      </c>
      <c r="B2511" s="4">
        <v>39349</v>
      </c>
      <c r="C2511" s="2">
        <v>2393</v>
      </c>
      <c r="D2511" s="1">
        <v>70709</v>
      </c>
      <c r="E2511" s="1">
        <v>1</v>
      </c>
      <c r="F2511" s="1">
        <v>999</v>
      </c>
      <c r="K2511" s="4"/>
    </row>
    <row r="2512" spans="1:11">
      <c r="A2512" s="1">
        <v>68032</v>
      </c>
      <c r="B2512" s="4">
        <v>39349</v>
      </c>
      <c r="C2512" s="2">
        <v>3596</v>
      </c>
      <c r="D2512" s="1">
        <v>78777</v>
      </c>
      <c r="E2512" s="1">
        <v>1</v>
      </c>
      <c r="F2512" s="1">
        <v>69</v>
      </c>
      <c r="K2512" s="4"/>
    </row>
    <row r="2513" spans="1:11">
      <c r="A2513" s="1">
        <v>68082</v>
      </c>
      <c r="B2513" s="4">
        <v>39349</v>
      </c>
      <c r="C2513" s="2">
        <v>7778</v>
      </c>
      <c r="D2513" s="1">
        <v>82403</v>
      </c>
      <c r="E2513" s="1">
        <v>1</v>
      </c>
      <c r="F2513" s="1">
        <v>320</v>
      </c>
      <c r="K2513" s="4"/>
    </row>
    <row r="2514" spans="1:11">
      <c r="A2514" s="1">
        <v>68082</v>
      </c>
      <c r="B2514" s="4">
        <v>39349</v>
      </c>
      <c r="C2514" s="2">
        <v>7778</v>
      </c>
      <c r="D2514" s="1">
        <v>63042</v>
      </c>
      <c r="E2514" s="1">
        <v>1</v>
      </c>
      <c r="F2514" s="1">
        <v>80</v>
      </c>
      <c r="K2514" s="4"/>
    </row>
    <row r="2515" spans="1:11">
      <c r="A2515" s="1">
        <v>68155</v>
      </c>
      <c r="B2515" s="4">
        <v>39350</v>
      </c>
      <c r="C2515" s="2">
        <v>3868</v>
      </c>
      <c r="D2515" s="1">
        <v>40233</v>
      </c>
      <c r="E2515" s="1">
        <v>2</v>
      </c>
      <c r="F2515" s="1">
        <v>1110</v>
      </c>
      <c r="K2515" s="4"/>
    </row>
    <row r="2516" spans="1:11">
      <c r="A2516" s="1">
        <v>68199</v>
      </c>
      <c r="B2516" s="4">
        <v>39350</v>
      </c>
      <c r="C2516" s="2">
        <v>5959</v>
      </c>
      <c r="D2516" s="1">
        <v>75350</v>
      </c>
      <c r="E2516" s="1">
        <v>1</v>
      </c>
      <c r="F2516" s="1">
        <v>299</v>
      </c>
      <c r="K2516" s="4"/>
    </row>
    <row r="2517" spans="1:11">
      <c r="A2517" s="1">
        <v>68266</v>
      </c>
      <c r="B2517" s="4">
        <v>39351</v>
      </c>
      <c r="C2517" s="2">
        <v>1672</v>
      </c>
      <c r="D2517" s="1">
        <v>67365</v>
      </c>
      <c r="E2517" s="1">
        <v>1</v>
      </c>
      <c r="F2517" s="1">
        <v>343</v>
      </c>
      <c r="K2517" s="4"/>
    </row>
    <row r="2518" spans="1:11">
      <c r="A2518" s="1">
        <v>68266</v>
      </c>
      <c r="B2518" s="4">
        <v>39351</v>
      </c>
      <c r="C2518" s="2">
        <v>1672</v>
      </c>
      <c r="D2518" s="1">
        <v>67364</v>
      </c>
      <c r="E2518" s="1">
        <v>1</v>
      </c>
      <c r="F2518" s="1">
        <v>343</v>
      </c>
      <c r="K2518" s="4"/>
    </row>
    <row r="2519" spans="1:11">
      <c r="A2519" s="1">
        <v>68266</v>
      </c>
      <c r="B2519" s="4">
        <v>39351</v>
      </c>
      <c r="C2519" s="2">
        <v>1672</v>
      </c>
      <c r="D2519" s="1">
        <v>67367</v>
      </c>
      <c r="E2519" s="1">
        <v>2</v>
      </c>
      <c r="F2519" s="1">
        <v>1060</v>
      </c>
      <c r="K2519" s="4"/>
    </row>
    <row r="2520" spans="1:11">
      <c r="A2520" s="1">
        <v>68266</v>
      </c>
      <c r="B2520" s="4">
        <v>39351</v>
      </c>
      <c r="C2520" s="2">
        <v>1672</v>
      </c>
      <c r="D2520" s="1">
        <v>67366</v>
      </c>
      <c r="E2520" s="1">
        <v>1</v>
      </c>
      <c r="F2520" s="1">
        <v>343</v>
      </c>
      <c r="K2520" s="4"/>
    </row>
    <row r="2521" spans="1:11">
      <c r="A2521" s="1">
        <v>68324</v>
      </c>
      <c r="B2521" s="4">
        <v>39351</v>
      </c>
      <c r="C2521" s="2">
        <v>4981</v>
      </c>
      <c r="D2521" s="1">
        <v>82829</v>
      </c>
      <c r="E2521" s="1">
        <v>1</v>
      </c>
      <c r="F2521" s="1">
        <v>6999</v>
      </c>
      <c r="K2521" s="4"/>
    </row>
    <row r="2522" spans="1:11">
      <c r="A2522" s="1">
        <v>68344</v>
      </c>
      <c r="B2522" s="4">
        <v>39351</v>
      </c>
      <c r="C2522" s="2">
        <v>6561</v>
      </c>
      <c r="D2522" s="1">
        <v>2760</v>
      </c>
      <c r="E2522" s="1">
        <v>1</v>
      </c>
      <c r="F2522" s="1">
        <v>60</v>
      </c>
      <c r="K2522" s="4"/>
    </row>
    <row r="2523" spans="1:11">
      <c r="A2523" s="1">
        <v>68344</v>
      </c>
      <c r="B2523" s="4">
        <v>39351</v>
      </c>
      <c r="C2523" s="2">
        <v>6561</v>
      </c>
      <c r="D2523" s="1">
        <v>2760</v>
      </c>
      <c r="E2523" s="1">
        <v>1</v>
      </c>
      <c r="F2523" s="1">
        <v>60</v>
      </c>
      <c r="K2523" s="4"/>
    </row>
    <row r="2524" spans="1:11">
      <c r="A2524" s="1">
        <v>68371</v>
      </c>
      <c r="B2524" s="4">
        <v>39352</v>
      </c>
      <c r="C2524" s="2">
        <v>1335</v>
      </c>
      <c r="D2524" s="1">
        <v>76147</v>
      </c>
      <c r="E2524" s="1">
        <v>1</v>
      </c>
      <c r="F2524" s="1">
        <v>259</v>
      </c>
      <c r="K2524" s="4"/>
    </row>
    <row r="2525" spans="1:11">
      <c r="A2525" s="1">
        <v>68431</v>
      </c>
      <c r="B2525" s="4">
        <v>39352</v>
      </c>
      <c r="C2525" s="2">
        <v>5096</v>
      </c>
      <c r="D2525" s="1">
        <v>2802</v>
      </c>
      <c r="E2525" s="1">
        <v>1</v>
      </c>
      <c r="F2525" s="1">
        <v>129</v>
      </c>
      <c r="K2525" s="4"/>
    </row>
    <row r="2526" spans="1:11">
      <c r="A2526" s="1">
        <v>68575</v>
      </c>
      <c r="B2526" s="4">
        <v>39353</v>
      </c>
      <c r="C2526" s="2">
        <v>7794</v>
      </c>
      <c r="D2526" s="1">
        <v>63992</v>
      </c>
      <c r="E2526" s="1">
        <v>1</v>
      </c>
      <c r="F2526" s="1">
        <v>400</v>
      </c>
      <c r="K2526" s="4"/>
    </row>
    <row r="2527" spans="1:11">
      <c r="A2527" s="1">
        <v>68575</v>
      </c>
      <c r="B2527" s="4">
        <v>39353</v>
      </c>
      <c r="C2527" s="2">
        <v>7794</v>
      </c>
      <c r="D2527" s="1">
        <v>63042</v>
      </c>
      <c r="E2527" s="1">
        <v>1</v>
      </c>
      <c r="F2527" s="1">
        <v>0</v>
      </c>
      <c r="K2527" s="4"/>
    </row>
    <row r="2528" spans="1:11">
      <c r="A2528" s="1">
        <v>68588</v>
      </c>
      <c r="B2528" s="4">
        <v>39354</v>
      </c>
      <c r="C2528" s="2">
        <v>1500</v>
      </c>
      <c r="D2528" s="1">
        <v>80356</v>
      </c>
      <c r="E2528" s="1">
        <v>1</v>
      </c>
      <c r="F2528" s="1">
        <v>382</v>
      </c>
      <c r="K2528" s="4"/>
    </row>
    <row r="2529" spans="1:11">
      <c r="A2529" s="1">
        <v>68620</v>
      </c>
      <c r="B2529" s="4">
        <v>39354</v>
      </c>
      <c r="C2529" s="2">
        <v>2956</v>
      </c>
      <c r="D2529" s="1">
        <v>82295</v>
      </c>
      <c r="E2529" s="1">
        <v>1</v>
      </c>
      <c r="F2529" s="1">
        <v>1399</v>
      </c>
      <c r="K2529" s="4"/>
    </row>
    <row r="2530" spans="1:11">
      <c r="A2530" s="1">
        <v>68620</v>
      </c>
      <c r="B2530" s="4">
        <v>39354</v>
      </c>
      <c r="C2530" s="2">
        <v>2956</v>
      </c>
      <c r="D2530" s="1">
        <v>61484</v>
      </c>
      <c r="E2530" s="1">
        <v>1</v>
      </c>
      <c r="F2530" s="1">
        <v>179</v>
      </c>
      <c r="K2530" s="4"/>
    </row>
    <row r="2531" spans="1:11">
      <c r="A2531" s="1">
        <v>68641</v>
      </c>
      <c r="B2531" s="4">
        <v>39354</v>
      </c>
      <c r="C2531" s="2">
        <v>449</v>
      </c>
      <c r="D2531" s="1">
        <v>81026</v>
      </c>
      <c r="E2531" s="1">
        <v>1</v>
      </c>
      <c r="F2531" s="1">
        <v>899</v>
      </c>
      <c r="K2531" s="4"/>
    </row>
    <row r="2532" spans="1:11">
      <c r="A2532" s="1">
        <v>68902</v>
      </c>
      <c r="B2532" s="4">
        <v>39356</v>
      </c>
      <c r="C2532" s="2">
        <v>332</v>
      </c>
      <c r="D2532" s="1">
        <v>58858</v>
      </c>
      <c r="E2532" s="1">
        <v>1</v>
      </c>
      <c r="F2532" s="1">
        <v>369</v>
      </c>
      <c r="K2532" s="4"/>
    </row>
    <row r="2533" spans="1:11">
      <c r="A2533" s="1">
        <v>69112</v>
      </c>
      <c r="B2533" s="4">
        <v>39358</v>
      </c>
      <c r="C2533" s="2">
        <v>1672</v>
      </c>
      <c r="D2533" s="1">
        <v>79461</v>
      </c>
      <c r="E2533" s="1">
        <v>1</v>
      </c>
      <c r="F2533" s="1">
        <v>6498</v>
      </c>
      <c r="K2533" s="4"/>
    </row>
    <row r="2534" spans="1:11">
      <c r="A2534" s="1">
        <v>69114</v>
      </c>
      <c r="B2534" s="4">
        <v>39358</v>
      </c>
      <c r="C2534" s="2">
        <v>1686</v>
      </c>
      <c r="D2534" s="1">
        <v>75096</v>
      </c>
      <c r="E2534" s="1">
        <v>1</v>
      </c>
      <c r="F2534" s="1">
        <v>999</v>
      </c>
      <c r="K2534" s="4"/>
    </row>
    <row r="2535" spans="1:11">
      <c r="A2535" s="1">
        <v>69141</v>
      </c>
      <c r="B2535" s="4">
        <v>39358</v>
      </c>
      <c r="C2535" s="2">
        <v>3059</v>
      </c>
      <c r="D2535" s="1">
        <v>76138</v>
      </c>
      <c r="E2535" s="1">
        <v>1</v>
      </c>
      <c r="F2535" s="1">
        <v>299</v>
      </c>
      <c r="K2535" s="4"/>
    </row>
    <row r="2536" spans="1:11">
      <c r="A2536" s="1">
        <v>69145</v>
      </c>
      <c r="B2536" s="4">
        <v>39358</v>
      </c>
      <c r="C2536" s="2">
        <v>332</v>
      </c>
      <c r="D2536" s="1">
        <v>72291</v>
      </c>
      <c r="E2536" s="1">
        <v>1</v>
      </c>
      <c r="F2536" s="1">
        <v>159</v>
      </c>
      <c r="K2536" s="4"/>
    </row>
    <row r="2537" spans="1:11">
      <c r="A2537" s="1">
        <v>69242</v>
      </c>
      <c r="B2537" s="4">
        <v>39359</v>
      </c>
      <c r="C2537" s="2">
        <v>3596</v>
      </c>
      <c r="D2537" s="1">
        <v>81972</v>
      </c>
      <c r="E2537" s="1">
        <v>1</v>
      </c>
      <c r="F2537" s="1">
        <v>38200</v>
      </c>
      <c r="K2537" s="4"/>
    </row>
    <row r="2538" spans="1:11">
      <c r="A2538" s="1">
        <v>69242</v>
      </c>
      <c r="B2538" s="4">
        <v>39359</v>
      </c>
      <c r="C2538" s="2">
        <v>3596</v>
      </c>
      <c r="D2538" s="1">
        <v>81972</v>
      </c>
      <c r="E2538" s="1">
        <v>1</v>
      </c>
      <c r="F2538" s="1">
        <v>38200</v>
      </c>
      <c r="K2538" s="4"/>
    </row>
    <row r="2539" spans="1:11">
      <c r="A2539" s="1">
        <v>69242</v>
      </c>
      <c r="B2539" s="4">
        <v>39359</v>
      </c>
      <c r="C2539" s="2">
        <v>3596</v>
      </c>
      <c r="D2539" s="1">
        <v>73045</v>
      </c>
      <c r="E2539" s="1">
        <v>1</v>
      </c>
      <c r="F2539" s="1">
        <v>6498</v>
      </c>
      <c r="K2539" s="4"/>
    </row>
    <row r="2540" spans="1:11">
      <c r="A2540" s="1">
        <v>69242</v>
      </c>
      <c r="B2540" s="4">
        <v>39359</v>
      </c>
      <c r="C2540" s="2">
        <v>3596</v>
      </c>
      <c r="D2540" s="1">
        <v>79383</v>
      </c>
      <c r="E2540" s="1">
        <v>1</v>
      </c>
      <c r="F2540" s="1">
        <v>469</v>
      </c>
      <c r="K2540" s="4"/>
    </row>
    <row r="2541" spans="1:11">
      <c r="A2541" s="1">
        <v>69242</v>
      </c>
      <c r="B2541" s="4">
        <v>39359</v>
      </c>
      <c r="C2541" s="2">
        <v>3596</v>
      </c>
      <c r="D2541" s="1">
        <v>72466</v>
      </c>
      <c r="E2541" s="1">
        <v>1</v>
      </c>
      <c r="F2541" s="1">
        <v>200</v>
      </c>
      <c r="K2541" s="4"/>
    </row>
    <row r="2542" spans="1:11">
      <c r="A2542" s="1">
        <v>69242</v>
      </c>
      <c r="B2542" s="4">
        <v>39359</v>
      </c>
      <c r="C2542" s="2">
        <v>3596</v>
      </c>
      <c r="D2542" s="1">
        <v>72466</v>
      </c>
      <c r="E2542" s="1">
        <v>1</v>
      </c>
      <c r="F2542" s="1">
        <v>200</v>
      </c>
      <c r="K2542" s="4"/>
    </row>
    <row r="2543" spans="1:11">
      <c r="A2543" s="1">
        <v>69264</v>
      </c>
      <c r="B2543" s="4">
        <v>39359</v>
      </c>
      <c r="C2543" s="2">
        <v>5959</v>
      </c>
      <c r="D2543" s="1">
        <v>72466</v>
      </c>
      <c r="E2543" s="1">
        <v>1</v>
      </c>
      <c r="F2543" s="1">
        <v>599</v>
      </c>
      <c r="K2543" s="4"/>
    </row>
    <row r="2544" spans="1:11">
      <c r="A2544" s="1">
        <v>69288</v>
      </c>
      <c r="B2544" s="4">
        <v>39359</v>
      </c>
      <c r="C2544" s="2">
        <v>923</v>
      </c>
      <c r="D2544" s="1">
        <v>75188</v>
      </c>
      <c r="E2544" s="1">
        <v>1</v>
      </c>
      <c r="F2544" s="1">
        <v>450</v>
      </c>
      <c r="K2544" s="4"/>
    </row>
    <row r="2545" spans="1:11">
      <c r="A2545" s="1">
        <v>69325</v>
      </c>
      <c r="B2545" s="4">
        <v>39360</v>
      </c>
      <c r="C2545" s="2">
        <v>2778</v>
      </c>
      <c r="D2545" s="1">
        <v>83616</v>
      </c>
      <c r="E2545" s="1">
        <v>1</v>
      </c>
      <c r="F2545" s="1">
        <v>259</v>
      </c>
      <c r="K2545" s="4"/>
    </row>
    <row r="2546" spans="1:11">
      <c r="A2546" s="1">
        <v>69464</v>
      </c>
      <c r="B2546" s="4">
        <v>39362</v>
      </c>
      <c r="C2546" s="2">
        <v>1726</v>
      </c>
      <c r="D2546" s="1">
        <v>83506</v>
      </c>
      <c r="E2546" s="1">
        <v>1</v>
      </c>
      <c r="F2546" s="1">
        <v>11490</v>
      </c>
      <c r="K2546" s="4"/>
    </row>
    <row r="2547" spans="1:11">
      <c r="A2547" s="1">
        <v>69464</v>
      </c>
      <c r="B2547" s="4">
        <v>39362</v>
      </c>
      <c r="C2547" s="2">
        <v>1726</v>
      </c>
      <c r="D2547" s="1">
        <v>71785</v>
      </c>
      <c r="E2547" s="1">
        <v>1</v>
      </c>
      <c r="F2547" s="1">
        <v>699</v>
      </c>
      <c r="K2547" s="4"/>
    </row>
    <row r="2548" spans="1:11">
      <c r="A2548" s="1">
        <v>69511</v>
      </c>
      <c r="B2548" s="4">
        <v>39362</v>
      </c>
      <c r="C2548" s="2">
        <v>3596</v>
      </c>
      <c r="D2548" s="1">
        <v>71631</v>
      </c>
      <c r="E2548" s="1">
        <v>1</v>
      </c>
      <c r="F2548" s="1">
        <v>269</v>
      </c>
      <c r="K2548" s="4"/>
    </row>
    <row r="2549" spans="1:11">
      <c r="A2549" s="1">
        <v>69585</v>
      </c>
      <c r="B2549" s="4">
        <v>39362</v>
      </c>
      <c r="C2549" s="2">
        <v>805</v>
      </c>
      <c r="D2549" s="1">
        <v>78346</v>
      </c>
      <c r="E2549" s="1">
        <v>1</v>
      </c>
      <c r="F2549" s="1">
        <v>199</v>
      </c>
      <c r="K2549" s="4"/>
    </row>
    <row r="2550" spans="1:11">
      <c r="A2550" s="1">
        <v>69635</v>
      </c>
      <c r="B2550" s="4">
        <v>39363</v>
      </c>
      <c r="C2550" s="2">
        <v>3059</v>
      </c>
      <c r="D2550" s="1">
        <v>78481</v>
      </c>
      <c r="E2550" s="1">
        <v>1</v>
      </c>
      <c r="F2550" s="1">
        <v>349</v>
      </c>
      <c r="K2550" s="4"/>
    </row>
    <row r="2551" spans="1:11">
      <c r="A2551" s="1">
        <v>69739</v>
      </c>
      <c r="B2551" s="4">
        <v>39364</v>
      </c>
      <c r="C2551" s="2">
        <v>1686</v>
      </c>
      <c r="D2551" s="1">
        <v>79673</v>
      </c>
      <c r="E2551" s="1">
        <v>1</v>
      </c>
      <c r="F2551" s="1">
        <v>70</v>
      </c>
      <c r="K2551" s="4"/>
    </row>
    <row r="2552" spans="1:11">
      <c r="A2552" s="1">
        <v>69788</v>
      </c>
      <c r="B2552" s="4">
        <v>39364</v>
      </c>
      <c r="C2552" s="2">
        <v>4163</v>
      </c>
      <c r="D2552" s="1">
        <v>80364</v>
      </c>
      <c r="E2552" s="1">
        <v>1</v>
      </c>
      <c r="F2552" s="1">
        <v>179</v>
      </c>
      <c r="K2552" s="4"/>
    </row>
    <row r="2553" spans="1:11">
      <c r="A2553" s="1">
        <v>69788</v>
      </c>
      <c r="B2553" s="4">
        <v>39364</v>
      </c>
      <c r="C2553" s="2">
        <v>4163</v>
      </c>
      <c r="D2553" s="1">
        <v>63711</v>
      </c>
      <c r="E2553" s="1">
        <v>1</v>
      </c>
      <c r="F2553" s="1">
        <v>379</v>
      </c>
      <c r="K2553" s="4"/>
    </row>
    <row r="2554" spans="1:11">
      <c r="A2554" s="1">
        <v>69796</v>
      </c>
      <c r="B2554" s="4">
        <v>39364</v>
      </c>
      <c r="C2554" s="2">
        <v>4842</v>
      </c>
      <c r="D2554" s="1">
        <v>71626</v>
      </c>
      <c r="E2554" s="1">
        <v>1</v>
      </c>
      <c r="F2554" s="1">
        <v>449</v>
      </c>
      <c r="K2554" s="4"/>
    </row>
    <row r="2555" spans="1:11">
      <c r="A2555" s="1">
        <v>69811</v>
      </c>
      <c r="B2555" s="4">
        <v>39364</v>
      </c>
      <c r="C2555" s="2">
        <v>6014</v>
      </c>
      <c r="D2555" s="1">
        <v>80683</v>
      </c>
      <c r="E2555" s="1">
        <v>1</v>
      </c>
      <c r="F2555" s="1">
        <v>189</v>
      </c>
      <c r="K2555" s="4"/>
    </row>
    <row r="2556" spans="1:11">
      <c r="A2556" s="1">
        <v>69917</v>
      </c>
      <c r="B2556" s="4">
        <v>39365</v>
      </c>
      <c r="C2556" s="2">
        <v>4749</v>
      </c>
      <c r="D2556" s="1">
        <v>83170</v>
      </c>
      <c r="E2556" s="1">
        <v>1</v>
      </c>
      <c r="F2556" s="1">
        <v>27500</v>
      </c>
      <c r="K2556" s="4"/>
    </row>
    <row r="2557" spans="1:11">
      <c r="A2557" s="1">
        <v>69917</v>
      </c>
      <c r="B2557" s="4">
        <v>39365</v>
      </c>
      <c r="C2557" s="2">
        <v>4749</v>
      </c>
      <c r="D2557" s="1">
        <v>57550</v>
      </c>
      <c r="E2557" s="1">
        <v>1</v>
      </c>
      <c r="F2557" s="1">
        <v>49</v>
      </c>
      <c r="K2557" s="4"/>
    </row>
    <row r="2558" spans="1:11">
      <c r="A2558" s="1">
        <v>69988</v>
      </c>
      <c r="B2558" s="4">
        <v>39366</v>
      </c>
      <c r="C2558" s="2">
        <v>1672</v>
      </c>
      <c r="D2558" s="1">
        <v>80498</v>
      </c>
      <c r="E2558" s="1">
        <v>1</v>
      </c>
      <c r="F2558" s="1">
        <v>7900</v>
      </c>
      <c r="K2558" s="4"/>
    </row>
    <row r="2559" spans="1:11">
      <c r="A2559" s="1">
        <v>69990</v>
      </c>
      <c r="B2559" s="4">
        <v>39366</v>
      </c>
      <c r="C2559" s="2">
        <v>1677</v>
      </c>
      <c r="D2559" s="1">
        <v>75207</v>
      </c>
      <c r="E2559" s="1">
        <v>1</v>
      </c>
      <c r="F2559" s="1">
        <v>343</v>
      </c>
      <c r="K2559" s="4"/>
    </row>
    <row r="2560" spans="1:11">
      <c r="A2560" s="1">
        <v>69990</v>
      </c>
      <c r="B2560" s="4">
        <v>39366</v>
      </c>
      <c r="C2560" s="2">
        <v>1677</v>
      </c>
      <c r="D2560" s="1">
        <v>75208</v>
      </c>
      <c r="E2560" s="1">
        <v>1</v>
      </c>
      <c r="F2560" s="1">
        <v>343</v>
      </c>
      <c r="K2560" s="4"/>
    </row>
    <row r="2561" spans="1:11">
      <c r="A2561" s="1">
        <v>69990</v>
      </c>
      <c r="B2561" s="4">
        <v>39366</v>
      </c>
      <c r="C2561" s="2">
        <v>1677</v>
      </c>
      <c r="D2561" s="1">
        <v>75209</v>
      </c>
      <c r="E2561" s="1">
        <v>1</v>
      </c>
      <c r="F2561" s="1">
        <v>343</v>
      </c>
      <c r="K2561" s="4"/>
    </row>
    <row r="2562" spans="1:11">
      <c r="A2562" s="1">
        <v>69990</v>
      </c>
      <c r="B2562" s="4">
        <v>39366</v>
      </c>
      <c r="C2562" s="2">
        <v>1677</v>
      </c>
      <c r="D2562" s="1">
        <v>75210</v>
      </c>
      <c r="E2562" s="1">
        <v>1</v>
      </c>
      <c r="F2562" s="1">
        <v>343</v>
      </c>
      <c r="K2562" s="4"/>
    </row>
    <row r="2563" spans="1:11">
      <c r="A2563" s="1">
        <v>70033</v>
      </c>
      <c r="B2563" s="4">
        <v>39366</v>
      </c>
      <c r="C2563" s="2">
        <v>3855</v>
      </c>
      <c r="D2563" s="1">
        <v>79860</v>
      </c>
      <c r="E2563" s="1">
        <v>1</v>
      </c>
      <c r="F2563" s="1">
        <v>5980</v>
      </c>
      <c r="K2563" s="4"/>
    </row>
    <row r="2564" spans="1:11">
      <c r="A2564" s="1">
        <v>70033</v>
      </c>
      <c r="B2564" s="4">
        <v>39366</v>
      </c>
      <c r="C2564" s="2">
        <v>3855</v>
      </c>
      <c r="D2564" s="1">
        <v>75070</v>
      </c>
      <c r="E2564" s="1">
        <v>1</v>
      </c>
      <c r="F2564" s="1">
        <v>1380</v>
      </c>
      <c r="K2564" s="4"/>
    </row>
    <row r="2565" spans="1:11">
      <c r="A2565" s="1">
        <v>70039</v>
      </c>
      <c r="B2565" s="4">
        <v>39366</v>
      </c>
      <c r="C2565" s="2">
        <v>4687</v>
      </c>
      <c r="D2565" s="1">
        <v>67868</v>
      </c>
      <c r="E2565" s="1">
        <v>1</v>
      </c>
      <c r="F2565" s="1">
        <v>4890</v>
      </c>
      <c r="K2565" s="4"/>
    </row>
    <row r="2566" spans="1:11">
      <c r="A2566" s="1">
        <v>70039</v>
      </c>
      <c r="B2566" s="4">
        <v>39366</v>
      </c>
      <c r="C2566" s="2">
        <v>4687</v>
      </c>
      <c r="D2566" s="1">
        <v>64918</v>
      </c>
      <c r="E2566" s="1">
        <v>1</v>
      </c>
      <c r="F2566" s="1">
        <v>3990</v>
      </c>
      <c r="K2566" s="4"/>
    </row>
    <row r="2567" spans="1:11">
      <c r="A2567" s="1">
        <v>70041</v>
      </c>
      <c r="B2567" s="4">
        <v>39366</v>
      </c>
      <c r="C2567" s="2">
        <v>4842</v>
      </c>
      <c r="D2567" s="1">
        <v>71626</v>
      </c>
      <c r="E2567" s="1">
        <v>1</v>
      </c>
      <c r="F2567" s="1">
        <v>449</v>
      </c>
      <c r="K2567" s="4"/>
    </row>
    <row r="2568" spans="1:11">
      <c r="A2568" s="1">
        <v>70048</v>
      </c>
      <c r="B2568" s="4">
        <v>39366</v>
      </c>
      <c r="C2568" s="2">
        <v>542</v>
      </c>
      <c r="D2568" s="1">
        <v>81607</v>
      </c>
      <c r="E2568" s="1">
        <v>1</v>
      </c>
      <c r="F2568" s="1">
        <v>10990</v>
      </c>
      <c r="K2568" s="4"/>
    </row>
    <row r="2569" spans="1:11">
      <c r="A2569" s="1">
        <v>70086</v>
      </c>
      <c r="B2569" s="4">
        <v>39367</v>
      </c>
      <c r="C2569" s="2">
        <v>1335</v>
      </c>
      <c r="D2569" s="1">
        <v>81738</v>
      </c>
      <c r="E2569" s="1">
        <v>1</v>
      </c>
      <c r="F2569" s="1">
        <v>21510</v>
      </c>
      <c r="K2569" s="4"/>
    </row>
    <row r="2570" spans="1:11">
      <c r="A2570" s="1">
        <v>70125</v>
      </c>
      <c r="B2570" s="4">
        <v>39367</v>
      </c>
      <c r="C2570" s="2">
        <v>3610</v>
      </c>
      <c r="D2570" s="1">
        <v>65675</v>
      </c>
      <c r="E2570" s="1">
        <v>1</v>
      </c>
      <c r="F2570" s="1">
        <v>573</v>
      </c>
      <c r="K2570" s="4"/>
    </row>
    <row r="2571" spans="1:11">
      <c r="A2571" s="1">
        <v>70185</v>
      </c>
      <c r="B2571" s="4">
        <v>39367</v>
      </c>
      <c r="C2571" s="2">
        <v>915</v>
      </c>
      <c r="D2571" s="1">
        <v>66570</v>
      </c>
      <c r="E2571" s="1">
        <v>1</v>
      </c>
      <c r="F2571" s="1">
        <v>400</v>
      </c>
      <c r="K2571" s="4"/>
    </row>
    <row r="2572" spans="1:11">
      <c r="A2572" s="1">
        <v>70185</v>
      </c>
      <c r="B2572" s="4">
        <v>39367</v>
      </c>
      <c r="C2572" s="2">
        <v>915</v>
      </c>
      <c r="D2572" s="1">
        <v>63042</v>
      </c>
      <c r="E2572" s="1">
        <v>1</v>
      </c>
      <c r="F2572" s="1">
        <v>0</v>
      </c>
      <c r="K2572" s="4"/>
    </row>
    <row r="2573" spans="1:11">
      <c r="A2573" s="1">
        <v>70185</v>
      </c>
      <c r="B2573" s="4">
        <v>39367</v>
      </c>
      <c r="C2573" s="2">
        <v>915</v>
      </c>
      <c r="D2573" s="1">
        <v>83915</v>
      </c>
      <c r="E2573" s="1">
        <v>1</v>
      </c>
      <c r="F2573" s="1">
        <v>10900</v>
      </c>
      <c r="K2573" s="4"/>
    </row>
    <row r="2574" spans="1:11">
      <c r="A2574" s="1">
        <v>70216</v>
      </c>
      <c r="B2574" s="4">
        <v>39368</v>
      </c>
      <c r="C2574" s="2">
        <v>1726</v>
      </c>
      <c r="D2574" s="1">
        <v>71623</v>
      </c>
      <c r="E2574" s="1">
        <v>1</v>
      </c>
      <c r="F2574" s="1">
        <v>341</v>
      </c>
      <c r="K2574" s="4"/>
    </row>
    <row r="2575" spans="1:11">
      <c r="A2575" s="1">
        <v>70216</v>
      </c>
      <c r="B2575" s="4">
        <v>39368</v>
      </c>
      <c r="C2575" s="2">
        <v>1726</v>
      </c>
      <c r="D2575" s="1">
        <v>49749</v>
      </c>
      <c r="E2575" s="1">
        <v>1</v>
      </c>
      <c r="F2575" s="1">
        <v>2</v>
      </c>
      <c r="K2575" s="4"/>
    </row>
    <row r="2576" spans="1:11">
      <c r="A2576" s="1">
        <v>70216</v>
      </c>
      <c r="B2576" s="4">
        <v>39368</v>
      </c>
      <c r="C2576" s="2">
        <v>1726</v>
      </c>
      <c r="D2576" s="1">
        <v>78775</v>
      </c>
      <c r="E2576" s="1">
        <v>1</v>
      </c>
      <c r="F2576" s="1">
        <v>89</v>
      </c>
      <c r="K2576" s="4"/>
    </row>
    <row r="2577" spans="1:11">
      <c r="A2577" s="1">
        <v>70234</v>
      </c>
      <c r="B2577" s="4">
        <v>39368</v>
      </c>
      <c r="C2577" s="2">
        <v>2220</v>
      </c>
      <c r="D2577" s="1">
        <v>79900</v>
      </c>
      <c r="E2577" s="1">
        <v>1</v>
      </c>
      <c r="F2577" s="1">
        <v>6790</v>
      </c>
      <c r="K2577" s="4"/>
    </row>
    <row r="2578" spans="1:11">
      <c r="A2578" s="1">
        <v>70262</v>
      </c>
      <c r="B2578" s="4">
        <v>39368</v>
      </c>
      <c r="C2578" s="2">
        <v>3330</v>
      </c>
      <c r="D2578" s="1">
        <v>2810</v>
      </c>
      <c r="E2578" s="1">
        <v>1</v>
      </c>
      <c r="F2578" s="1">
        <v>47</v>
      </c>
      <c r="K2578" s="4"/>
    </row>
    <row r="2579" spans="1:11">
      <c r="A2579" s="1">
        <v>70271</v>
      </c>
      <c r="B2579" s="4">
        <v>39368</v>
      </c>
      <c r="C2579" s="2">
        <v>3596</v>
      </c>
      <c r="D2579" s="1">
        <v>26466</v>
      </c>
      <c r="E2579" s="1">
        <v>1</v>
      </c>
      <c r="F2579" s="1">
        <v>500</v>
      </c>
      <c r="K2579" s="4"/>
    </row>
    <row r="2580" spans="1:11">
      <c r="A2580" s="1">
        <v>70340</v>
      </c>
      <c r="B2580" s="4">
        <v>39368</v>
      </c>
      <c r="C2580" s="2">
        <v>742</v>
      </c>
      <c r="D2580" s="1">
        <v>73749</v>
      </c>
      <c r="E2580" s="1">
        <v>1</v>
      </c>
      <c r="F2580" s="1">
        <v>2601</v>
      </c>
      <c r="K2580" s="4"/>
    </row>
    <row r="2581" spans="1:11">
      <c r="A2581" s="1">
        <v>70379</v>
      </c>
      <c r="B2581" s="4">
        <v>39369</v>
      </c>
      <c r="C2581" s="2">
        <v>1479</v>
      </c>
      <c r="D2581" s="1">
        <v>73749</v>
      </c>
      <c r="E2581" s="1">
        <v>1</v>
      </c>
      <c r="F2581" s="1">
        <v>1999</v>
      </c>
      <c r="K2581" s="4"/>
    </row>
    <row r="2582" spans="1:11">
      <c r="A2582" s="1">
        <v>70589</v>
      </c>
      <c r="B2582" s="4">
        <v>39370</v>
      </c>
      <c r="C2582" s="2">
        <v>2747</v>
      </c>
      <c r="D2582" s="1">
        <v>80602</v>
      </c>
      <c r="E2582" s="1">
        <v>1</v>
      </c>
      <c r="F2582" s="1">
        <v>1</v>
      </c>
      <c r="K2582" s="4"/>
    </row>
    <row r="2583" spans="1:11">
      <c r="A2583" s="1">
        <v>70589</v>
      </c>
      <c r="B2583" s="4">
        <v>39370</v>
      </c>
      <c r="C2583" s="2">
        <v>2747</v>
      </c>
      <c r="D2583" s="1">
        <v>80602</v>
      </c>
      <c r="E2583" s="1">
        <v>1</v>
      </c>
      <c r="F2583" s="1">
        <v>1</v>
      </c>
      <c r="K2583" s="4"/>
    </row>
    <row r="2584" spans="1:11">
      <c r="A2584" s="1">
        <v>70589</v>
      </c>
      <c r="B2584" s="4">
        <v>39370</v>
      </c>
      <c r="C2584" s="2">
        <v>2747</v>
      </c>
      <c r="D2584" s="1">
        <v>17358</v>
      </c>
      <c r="E2584" s="1">
        <v>1</v>
      </c>
      <c r="F2584" s="1">
        <v>914</v>
      </c>
      <c r="K2584" s="4"/>
    </row>
    <row r="2585" spans="1:11">
      <c r="A2585" s="1">
        <v>70589</v>
      </c>
      <c r="B2585" s="4">
        <v>39370</v>
      </c>
      <c r="C2585" s="2">
        <v>2747</v>
      </c>
      <c r="D2585" s="1">
        <v>17630</v>
      </c>
      <c r="E2585" s="1">
        <v>1</v>
      </c>
      <c r="F2585" s="1">
        <v>1074</v>
      </c>
      <c r="K2585" s="4"/>
    </row>
    <row r="2586" spans="1:11">
      <c r="A2586" s="1">
        <v>70643</v>
      </c>
      <c r="B2586" s="4">
        <v>39370</v>
      </c>
      <c r="C2586" s="2">
        <v>5781</v>
      </c>
      <c r="D2586" s="1">
        <v>26471</v>
      </c>
      <c r="E2586" s="1">
        <v>1</v>
      </c>
      <c r="F2586" s="1">
        <v>300</v>
      </c>
      <c r="K2586" s="4"/>
    </row>
    <row r="2587" spans="1:11">
      <c r="A2587" s="1">
        <v>70643</v>
      </c>
      <c r="B2587" s="4">
        <v>39370</v>
      </c>
      <c r="C2587" s="2">
        <v>5781</v>
      </c>
      <c r="D2587" s="1">
        <v>65630</v>
      </c>
      <c r="E2587" s="1">
        <v>1</v>
      </c>
      <c r="F2587" s="1">
        <v>89</v>
      </c>
      <c r="K2587" s="4"/>
    </row>
    <row r="2588" spans="1:11">
      <c r="A2588" s="1">
        <v>70647</v>
      </c>
      <c r="B2588" s="4">
        <v>39370</v>
      </c>
      <c r="C2588" s="2">
        <v>5959</v>
      </c>
      <c r="D2588" s="1">
        <v>72466</v>
      </c>
      <c r="E2588" s="1">
        <v>1</v>
      </c>
      <c r="F2588" s="1">
        <v>599</v>
      </c>
      <c r="K2588" s="4"/>
    </row>
    <row r="2589" spans="1:11">
      <c r="A2589" s="1">
        <v>70647</v>
      </c>
      <c r="B2589" s="4">
        <v>39370</v>
      </c>
      <c r="C2589" s="2">
        <v>5959</v>
      </c>
      <c r="D2589" s="1">
        <v>72461</v>
      </c>
      <c r="E2589" s="1">
        <v>1</v>
      </c>
      <c r="F2589" s="1">
        <v>699</v>
      </c>
      <c r="K2589" s="4"/>
    </row>
    <row r="2590" spans="1:11">
      <c r="A2590" s="1">
        <v>70668</v>
      </c>
      <c r="B2590" s="4">
        <v>39370</v>
      </c>
      <c r="C2590" s="2">
        <v>7853</v>
      </c>
      <c r="D2590" s="1">
        <v>82408</v>
      </c>
      <c r="E2590" s="1">
        <v>1</v>
      </c>
      <c r="F2590" s="1">
        <v>400</v>
      </c>
      <c r="K2590" s="4"/>
    </row>
    <row r="2591" spans="1:11">
      <c r="A2591" s="1">
        <v>70668</v>
      </c>
      <c r="B2591" s="4">
        <v>39370</v>
      </c>
      <c r="C2591" s="2">
        <v>7853</v>
      </c>
      <c r="D2591" s="1">
        <v>63042</v>
      </c>
      <c r="E2591" s="1">
        <v>1</v>
      </c>
      <c r="F2591" s="1">
        <v>0</v>
      </c>
      <c r="K2591" s="4"/>
    </row>
    <row r="2592" spans="1:11">
      <c r="A2592" s="1">
        <v>70669</v>
      </c>
      <c r="B2592" s="4">
        <v>39370</v>
      </c>
      <c r="C2592" s="2">
        <v>7854</v>
      </c>
      <c r="D2592" s="1">
        <v>60526</v>
      </c>
      <c r="E2592" s="1">
        <v>1</v>
      </c>
      <c r="F2592" s="1">
        <v>400</v>
      </c>
      <c r="K2592" s="4"/>
    </row>
    <row r="2593" spans="1:11">
      <c r="A2593" s="1">
        <v>70669</v>
      </c>
      <c r="B2593" s="4">
        <v>39370</v>
      </c>
      <c r="C2593" s="2">
        <v>7854</v>
      </c>
      <c r="D2593" s="1">
        <v>63042</v>
      </c>
      <c r="E2593" s="1">
        <v>1</v>
      </c>
      <c r="F2593" s="1">
        <v>0</v>
      </c>
      <c r="K2593" s="4"/>
    </row>
    <row r="2594" spans="1:11">
      <c r="A2594" s="1">
        <v>70767</v>
      </c>
      <c r="B2594" s="4">
        <v>39371</v>
      </c>
      <c r="C2594" s="2">
        <v>7854</v>
      </c>
      <c r="D2594" s="1">
        <v>2837</v>
      </c>
      <c r="E2594" s="1">
        <v>1</v>
      </c>
      <c r="F2594" s="1">
        <v>47</v>
      </c>
      <c r="K2594" s="4"/>
    </row>
    <row r="2595" spans="1:11">
      <c r="A2595" s="1">
        <v>70959</v>
      </c>
      <c r="B2595" s="4">
        <v>39373</v>
      </c>
      <c r="C2595" s="2">
        <v>6619</v>
      </c>
      <c r="D2595" s="1">
        <v>80568</v>
      </c>
      <c r="E2595" s="1">
        <v>1</v>
      </c>
      <c r="F2595" s="1">
        <v>1590</v>
      </c>
      <c r="K2595" s="4"/>
    </row>
    <row r="2596" spans="1:11">
      <c r="A2596" s="1">
        <v>70976</v>
      </c>
      <c r="B2596" s="4">
        <v>39373</v>
      </c>
      <c r="C2596" s="2">
        <v>7854</v>
      </c>
      <c r="D2596" s="1">
        <v>54280</v>
      </c>
      <c r="E2596" s="1">
        <v>3</v>
      </c>
      <c r="F2596" s="1">
        <v>165</v>
      </c>
      <c r="K2596" s="4"/>
    </row>
    <row r="2597" spans="1:11">
      <c r="A2597" s="1">
        <v>71070</v>
      </c>
      <c r="B2597" s="4">
        <v>39374</v>
      </c>
      <c r="C2597" s="2">
        <v>5697</v>
      </c>
      <c r="D2597" s="1">
        <v>66388</v>
      </c>
      <c r="E2597" s="1">
        <v>1</v>
      </c>
      <c r="F2597" s="1">
        <v>999</v>
      </c>
      <c r="K2597" s="4"/>
    </row>
    <row r="2598" spans="1:11">
      <c r="A2598" s="1">
        <v>71070</v>
      </c>
      <c r="B2598" s="4">
        <v>39374</v>
      </c>
      <c r="C2598" s="2">
        <v>5697</v>
      </c>
      <c r="D2598" s="1">
        <v>78334</v>
      </c>
      <c r="E2598" s="1">
        <v>1</v>
      </c>
      <c r="F2598" s="1">
        <v>699</v>
      </c>
      <c r="K2598" s="4"/>
    </row>
    <row r="2599" spans="1:11">
      <c r="A2599" s="1">
        <v>71091</v>
      </c>
      <c r="B2599" s="4">
        <v>39374</v>
      </c>
      <c r="C2599" s="2">
        <v>742</v>
      </c>
      <c r="D2599" s="1">
        <v>70986</v>
      </c>
      <c r="E2599" s="1">
        <v>1</v>
      </c>
      <c r="F2599" s="1">
        <v>650</v>
      </c>
      <c r="K2599" s="4"/>
    </row>
    <row r="2600" spans="1:11">
      <c r="A2600" s="1">
        <v>71100</v>
      </c>
      <c r="B2600" s="4">
        <v>39374</v>
      </c>
      <c r="C2600" s="2">
        <v>7854</v>
      </c>
      <c r="D2600" s="1">
        <v>81759</v>
      </c>
      <c r="E2600" s="1">
        <v>1</v>
      </c>
      <c r="F2600" s="1">
        <v>329</v>
      </c>
      <c r="K2600" s="4"/>
    </row>
    <row r="2601" spans="1:11">
      <c r="A2601" s="1">
        <v>71100</v>
      </c>
      <c r="B2601" s="4">
        <v>39374</v>
      </c>
      <c r="C2601" s="2">
        <v>7854</v>
      </c>
      <c r="D2601" s="1">
        <v>75207</v>
      </c>
      <c r="E2601" s="1">
        <v>1</v>
      </c>
      <c r="F2601" s="1">
        <v>343</v>
      </c>
      <c r="K2601" s="4"/>
    </row>
    <row r="2602" spans="1:11">
      <c r="A2602" s="1">
        <v>71177</v>
      </c>
      <c r="B2602" s="4">
        <v>39375</v>
      </c>
      <c r="C2602" s="2">
        <v>449</v>
      </c>
      <c r="D2602" s="1">
        <v>81176</v>
      </c>
      <c r="E2602" s="1">
        <v>1</v>
      </c>
      <c r="F2602" s="1">
        <v>79</v>
      </c>
      <c r="K2602" s="4"/>
    </row>
    <row r="2603" spans="1:11">
      <c r="A2603" s="1">
        <v>71184</v>
      </c>
      <c r="B2603" s="4">
        <v>39375</v>
      </c>
      <c r="C2603" s="2">
        <v>4926</v>
      </c>
      <c r="D2603" s="1">
        <v>81760</v>
      </c>
      <c r="E2603" s="1">
        <v>1</v>
      </c>
      <c r="F2603" s="1">
        <v>199</v>
      </c>
      <c r="K2603" s="4"/>
    </row>
    <row r="2604" spans="1:11">
      <c r="A2604" s="1">
        <v>71203</v>
      </c>
      <c r="B2604" s="4">
        <v>39375</v>
      </c>
      <c r="C2604" s="2">
        <v>5959</v>
      </c>
      <c r="D2604" s="1">
        <v>73749</v>
      </c>
      <c r="E2604" s="1">
        <v>1</v>
      </c>
      <c r="F2604" s="1">
        <v>1999</v>
      </c>
      <c r="K2604" s="4"/>
    </row>
    <row r="2605" spans="1:11">
      <c r="A2605" s="1">
        <v>71235</v>
      </c>
      <c r="B2605" s="4">
        <v>39375</v>
      </c>
      <c r="C2605" s="2">
        <v>7854</v>
      </c>
      <c r="D2605" s="1">
        <v>81962</v>
      </c>
      <c r="E2605" s="1">
        <v>1</v>
      </c>
      <c r="F2605" s="1">
        <v>219</v>
      </c>
      <c r="K2605" s="4"/>
    </row>
    <row r="2606" spans="1:11">
      <c r="A2606" s="1">
        <v>71235</v>
      </c>
      <c r="B2606" s="4">
        <v>39375</v>
      </c>
      <c r="C2606" s="2">
        <v>7854</v>
      </c>
      <c r="D2606" s="1">
        <v>77013</v>
      </c>
      <c r="E2606" s="1">
        <v>1</v>
      </c>
      <c r="F2606" s="1">
        <v>269</v>
      </c>
      <c r="K2606" s="4"/>
    </row>
    <row r="2607" spans="1:11">
      <c r="A2607" s="1">
        <v>71306</v>
      </c>
      <c r="B2607" s="4">
        <v>39376</v>
      </c>
      <c r="C2607" s="2">
        <v>287</v>
      </c>
      <c r="D2607" s="1">
        <v>79614</v>
      </c>
      <c r="E2607" s="1">
        <v>1</v>
      </c>
      <c r="F2607" s="1">
        <v>1388</v>
      </c>
      <c r="K2607" s="4"/>
    </row>
    <row r="2608" spans="1:11">
      <c r="A2608" s="1">
        <v>71306</v>
      </c>
      <c r="B2608" s="4">
        <v>39376</v>
      </c>
      <c r="C2608" s="2">
        <v>287</v>
      </c>
      <c r="D2608" s="1">
        <v>72188</v>
      </c>
      <c r="E2608" s="1">
        <v>1</v>
      </c>
      <c r="F2608" s="1">
        <v>249</v>
      </c>
      <c r="K2608" s="4"/>
    </row>
    <row r="2609" spans="1:11">
      <c r="A2609" s="1">
        <v>71306</v>
      </c>
      <c r="B2609" s="4">
        <v>39376</v>
      </c>
      <c r="C2609" s="2">
        <v>287</v>
      </c>
      <c r="D2609" s="1">
        <v>72189</v>
      </c>
      <c r="E2609" s="1">
        <v>1</v>
      </c>
      <c r="F2609" s="1">
        <v>50</v>
      </c>
      <c r="K2609" s="4"/>
    </row>
    <row r="2610" spans="1:11">
      <c r="A2610" s="1">
        <v>71306</v>
      </c>
      <c r="B2610" s="4">
        <v>39376</v>
      </c>
      <c r="C2610" s="2">
        <v>287</v>
      </c>
      <c r="D2610" s="1">
        <v>73855</v>
      </c>
      <c r="E2610" s="1">
        <v>1</v>
      </c>
      <c r="F2610" s="1">
        <v>999</v>
      </c>
      <c r="K2610" s="4"/>
    </row>
    <row r="2611" spans="1:11">
      <c r="A2611" s="1">
        <v>71306</v>
      </c>
      <c r="B2611" s="4">
        <v>39376</v>
      </c>
      <c r="C2611" s="2">
        <v>287</v>
      </c>
      <c r="D2611" s="1">
        <v>71785</v>
      </c>
      <c r="E2611" s="1">
        <v>1</v>
      </c>
      <c r="F2611" s="1">
        <v>549</v>
      </c>
      <c r="K2611" s="4"/>
    </row>
    <row r="2612" spans="1:11">
      <c r="A2612" s="1">
        <v>71312</v>
      </c>
      <c r="B2612" s="4">
        <v>39376</v>
      </c>
      <c r="C2612" s="2">
        <v>3330</v>
      </c>
      <c r="D2612" s="1">
        <v>73749</v>
      </c>
      <c r="E2612" s="1">
        <v>1</v>
      </c>
      <c r="F2612" s="1">
        <v>1999</v>
      </c>
      <c r="K2612" s="4"/>
    </row>
    <row r="2613" spans="1:11">
      <c r="A2613" s="1">
        <v>71318</v>
      </c>
      <c r="B2613" s="4">
        <v>39376</v>
      </c>
      <c r="C2613" s="2">
        <v>3482</v>
      </c>
      <c r="D2613" s="1">
        <v>73749</v>
      </c>
      <c r="E2613" s="1">
        <v>1</v>
      </c>
      <c r="F2613" s="1">
        <v>1999</v>
      </c>
      <c r="K2613" s="4"/>
    </row>
    <row r="2614" spans="1:11">
      <c r="A2614" s="1">
        <v>71334</v>
      </c>
      <c r="B2614" s="4">
        <v>39376</v>
      </c>
      <c r="C2614" s="2">
        <v>4687</v>
      </c>
      <c r="D2614" s="1">
        <v>55191</v>
      </c>
      <c r="E2614" s="1">
        <v>1</v>
      </c>
      <c r="F2614" s="1">
        <v>155</v>
      </c>
      <c r="K2614" s="4"/>
    </row>
    <row r="2615" spans="1:11">
      <c r="A2615" s="1">
        <v>71379</v>
      </c>
      <c r="B2615" s="4">
        <v>39376</v>
      </c>
      <c r="C2615" s="2">
        <v>742</v>
      </c>
      <c r="D2615" s="1">
        <v>83446</v>
      </c>
      <c r="E2615" s="1">
        <v>1</v>
      </c>
      <c r="F2615" s="1">
        <v>399</v>
      </c>
      <c r="K2615" s="4"/>
    </row>
    <row r="2616" spans="1:11">
      <c r="A2616" s="1">
        <v>71379</v>
      </c>
      <c r="B2616" s="4">
        <v>39376</v>
      </c>
      <c r="C2616" s="2">
        <v>742</v>
      </c>
      <c r="D2616" s="1">
        <v>82088</v>
      </c>
      <c r="E2616" s="1">
        <v>1</v>
      </c>
      <c r="F2616" s="1">
        <v>149</v>
      </c>
      <c r="K2616" s="4"/>
    </row>
    <row r="2617" spans="1:11">
      <c r="A2617" s="1">
        <v>71379</v>
      </c>
      <c r="B2617" s="4">
        <v>39376</v>
      </c>
      <c r="C2617" s="2">
        <v>742</v>
      </c>
      <c r="D2617" s="1">
        <v>61564</v>
      </c>
      <c r="E2617" s="1">
        <v>1</v>
      </c>
      <c r="F2617" s="1">
        <v>399</v>
      </c>
      <c r="K2617" s="4"/>
    </row>
    <row r="2618" spans="1:11">
      <c r="A2618" s="1">
        <v>71393</v>
      </c>
      <c r="B2618" s="4">
        <v>39376</v>
      </c>
      <c r="C2618" s="2">
        <v>7854</v>
      </c>
      <c r="D2618" s="1">
        <v>2772</v>
      </c>
      <c r="E2618" s="1">
        <v>1</v>
      </c>
      <c r="F2618" s="1">
        <v>95</v>
      </c>
      <c r="K2618" s="4"/>
    </row>
    <row r="2619" spans="1:11">
      <c r="A2619" s="1">
        <v>71393</v>
      </c>
      <c r="B2619" s="4">
        <v>39376</v>
      </c>
      <c r="C2619" s="2">
        <v>7854</v>
      </c>
      <c r="D2619" s="1">
        <v>81026</v>
      </c>
      <c r="E2619" s="1">
        <v>1</v>
      </c>
      <c r="F2619" s="1">
        <v>799</v>
      </c>
      <c r="K2619" s="4"/>
    </row>
    <row r="2620" spans="1:11">
      <c r="A2620" s="1">
        <v>71398</v>
      </c>
      <c r="B2620" s="4">
        <v>39376</v>
      </c>
      <c r="C2620" s="2">
        <v>7876</v>
      </c>
      <c r="D2620" s="1">
        <v>63992</v>
      </c>
      <c r="E2620" s="1">
        <v>1</v>
      </c>
      <c r="F2620" s="1">
        <v>400</v>
      </c>
      <c r="K2620" s="4"/>
    </row>
    <row r="2621" spans="1:11">
      <c r="A2621" s="1">
        <v>71398</v>
      </c>
      <c r="B2621" s="4">
        <v>39376</v>
      </c>
      <c r="C2621" s="2">
        <v>7876</v>
      </c>
      <c r="D2621" s="1">
        <v>63042</v>
      </c>
      <c r="E2621" s="1">
        <v>1</v>
      </c>
      <c r="F2621" s="1">
        <v>0</v>
      </c>
      <c r="K2621" s="4"/>
    </row>
    <row r="2622" spans="1:11">
      <c r="A2622" s="1">
        <v>71398</v>
      </c>
      <c r="B2622" s="4">
        <v>39376</v>
      </c>
      <c r="C2622" s="2">
        <v>7876</v>
      </c>
      <c r="D2622" s="1">
        <v>81318</v>
      </c>
      <c r="E2622" s="1">
        <v>1</v>
      </c>
      <c r="F2622" s="1">
        <v>199</v>
      </c>
      <c r="K2622" s="4"/>
    </row>
    <row r="2623" spans="1:11">
      <c r="A2623" s="1">
        <v>71464</v>
      </c>
      <c r="B2623" s="4">
        <v>39377</v>
      </c>
      <c r="C2623" s="2">
        <v>3482</v>
      </c>
      <c r="D2623" s="1">
        <v>63924</v>
      </c>
      <c r="E2623" s="1">
        <v>1</v>
      </c>
      <c r="F2623" s="1">
        <v>55</v>
      </c>
      <c r="K2623" s="4"/>
    </row>
    <row r="2624" spans="1:11">
      <c r="A2624" s="1">
        <v>71464</v>
      </c>
      <c r="B2624" s="4">
        <v>39377</v>
      </c>
      <c r="C2624" s="2">
        <v>3482</v>
      </c>
      <c r="D2624" s="1">
        <v>80361</v>
      </c>
      <c r="E2624" s="1">
        <v>1</v>
      </c>
      <c r="F2624" s="1">
        <v>69</v>
      </c>
      <c r="K2624" s="4"/>
    </row>
    <row r="2625" spans="1:11">
      <c r="A2625" s="1">
        <v>71464</v>
      </c>
      <c r="B2625" s="4">
        <v>39377</v>
      </c>
      <c r="C2625" s="2">
        <v>3482</v>
      </c>
      <c r="D2625" s="1">
        <v>2809</v>
      </c>
      <c r="E2625" s="1">
        <v>1</v>
      </c>
      <c r="F2625" s="1">
        <v>129</v>
      </c>
      <c r="K2625" s="4"/>
    </row>
    <row r="2626" spans="1:11">
      <c r="A2626" s="1">
        <v>71464</v>
      </c>
      <c r="B2626" s="4">
        <v>39377</v>
      </c>
      <c r="C2626" s="2">
        <v>3482</v>
      </c>
      <c r="D2626" s="1">
        <v>56307</v>
      </c>
      <c r="E2626" s="1">
        <v>1</v>
      </c>
      <c r="F2626" s="1">
        <v>129</v>
      </c>
      <c r="K2626" s="4"/>
    </row>
    <row r="2627" spans="1:11">
      <c r="A2627" s="1">
        <v>71605</v>
      </c>
      <c r="B2627" s="4">
        <v>39378</v>
      </c>
      <c r="C2627" s="2">
        <v>4842</v>
      </c>
      <c r="D2627" s="1">
        <v>71622</v>
      </c>
      <c r="E2627" s="1">
        <v>1</v>
      </c>
      <c r="F2627" s="1">
        <v>269</v>
      </c>
      <c r="K2627" s="4"/>
    </row>
    <row r="2628" spans="1:11">
      <c r="A2628" s="1">
        <v>71605</v>
      </c>
      <c r="B2628" s="4">
        <v>39378</v>
      </c>
      <c r="C2628" s="2">
        <v>4842</v>
      </c>
      <c r="D2628" s="1">
        <v>77660</v>
      </c>
      <c r="E2628" s="1">
        <v>1</v>
      </c>
      <c r="F2628" s="1">
        <v>89</v>
      </c>
      <c r="K2628" s="4"/>
    </row>
    <row r="2629" spans="1:11">
      <c r="A2629" s="1">
        <v>71747</v>
      </c>
      <c r="B2629" s="4">
        <v>39379</v>
      </c>
      <c r="C2629" s="2">
        <v>7854</v>
      </c>
      <c r="D2629" s="1">
        <v>17560</v>
      </c>
      <c r="E2629" s="1">
        <v>1</v>
      </c>
      <c r="F2629" s="1">
        <v>629</v>
      </c>
      <c r="K2629" s="4"/>
    </row>
    <row r="2630" spans="1:11">
      <c r="A2630" s="1">
        <v>71747</v>
      </c>
      <c r="B2630" s="4">
        <v>39379</v>
      </c>
      <c r="C2630" s="2">
        <v>7854</v>
      </c>
      <c r="D2630" s="1">
        <v>17559</v>
      </c>
      <c r="E2630" s="1">
        <v>1</v>
      </c>
      <c r="F2630" s="1">
        <v>722</v>
      </c>
      <c r="K2630" s="4"/>
    </row>
    <row r="2631" spans="1:11">
      <c r="A2631" s="1">
        <v>71774</v>
      </c>
      <c r="B2631" s="4">
        <v>39380</v>
      </c>
      <c r="C2631" s="2">
        <v>1500</v>
      </c>
      <c r="D2631" s="1">
        <v>54816</v>
      </c>
      <c r="E2631" s="1">
        <v>1</v>
      </c>
      <c r="F2631" s="1">
        <v>105</v>
      </c>
      <c r="K2631" s="4"/>
    </row>
    <row r="2632" spans="1:11">
      <c r="A2632" s="1">
        <v>71857</v>
      </c>
      <c r="B2632" s="4">
        <v>39380</v>
      </c>
      <c r="C2632" s="2">
        <v>7854</v>
      </c>
      <c r="D2632" s="1">
        <v>64896</v>
      </c>
      <c r="E2632" s="1">
        <v>1</v>
      </c>
      <c r="F2632" s="1">
        <v>229</v>
      </c>
      <c r="K2632" s="4"/>
    </row>
    <row r="2633" spans="1:11">
      <c r="A2633" s="1">
        <v>71857</v>
      </c>
      <c r="B2633" s="4">
        <v>39380</v>
      </c>
      <c r="C2633" s="2">
        <v>7854</v>
      </c>
      <c r="D2633" s="1">
        <v>84171</v>
      </c>
      <c r="E2633" s="1">
        <v>1</v>
      </c>
      <c r="F2633" s="1">
        <v>1990</v>
      </c>
      <c r="K2633" s="4"/>
    </row>
    <row r="2634" spans="1:11">
      <c r="A2634" s="1">
        <v>71857</v>
      </c>
      <c r="B2634" s="4">
        <v>39380</v>
      </c>
      <c r="C2634" s="2">
        <v>7854</v>
      </c>
      <c r="D2634" s="1">
        <v>61414</v>
      </c>
      <c r="E2634" s="1">
        <v>1</v>
      </c>
      <c r="F2634" s="1">
        <v>399</v>
      </c>
      <c r="K2634" s="4"/>
    </row>
    <row r="2635" spans="1:11">
      <c r="A2635" s="1">
        <v>71857</v>
      </c>
      <c r="B2635" s="4">
        <v>39380</v>
      </c>
      <c r="C2635" s="2">
        <v>7854</v>
      </c>
      <c r="D2635" s="1">
        <v>16960</v>
      </c>
      <c r="E2635" s="1">
        <v>1</v>
      </c>
      <c r="F2635" s="1">
        <v>965</v>
      </c>
      <c r="K2635" s="4"/>
    </row>
    <row r="2636" spans="1:11">
      <c r="A2636" s="1">
        <v>71862</v>
      </c>
      <c r="B2636" s="4">
        <v>39380</v>
      </c>
      <c r="C2636" s="2">
        <v>7892</v>
      </c>
      <c r="D2636" s="1">
        <v>82404</v>
      </c>
      <c r="E2636" s="1">
        <v>1</v>
      </c>
      <c r="F2636" s="1">
        <v>400</v>
      </c>
      <c r="K2636" s="4"/>
    </row>
    <row r="2637" spans="1:11">
      <c r="A2637" s="1">
        <v>71862</v>
      </c>
      <c r="B2637" s="4">
        <v>39380</v>
      </c>
      <c r="C2637" s="2">
        <v>7892</v>
      </c>
      <c r="D2637" s="1">
        <v>63042</v>
      </c>
      <c r="E2637" s="1">
        <v>1</v>
      </c>
      <c r="F2637" s="1">
        <v>0</v>
      </c>
      <c r="K2637" s="4"/>
    </row>
    <row r="2638" spans="1:11">
      <c r="A2638" s="1">
        <v>71862</v>
      </c>
      <c r="B2638" s="4">
        <v>39380</v>
      </c>
      <c r="C2638" s="2">
        <v>7892</v>
      </c>
      <c r="D2638" s="1">
        <v>73749</v>
      </c>
      <c r="E2638" s="1">
        <v>1</v>
      </c>
      <c r="F2638" s="1">
        <v>1999</v>
      </c>
      <c r="K2638" s="4"/>
    </row>
    <row r="2639" spans="1:11">
      <c r="A2639" s="1">
        <v>71917</v>
      </c>
      <c r="B2639" s="4">
        <v>39381</v>
      </c>
      <c r="C2639" s="2">
        <v>3065</v>
      </c>
      <c r="D2639" s="1">
        <v>82404</v>
      </c>
      <c r="E2639" s="1">
        <v>1</v>
      </c>
      <c r="F2639" s="1">
        <v>400</v>
      </c>
      <c r="K2639" s="4"/>
    </row>
    <row r="2640" spans="1:11">
      <c r="A2640" s="1">
        <v>71917</v>
      </c>
      <c r="B2640" s="4">
        <v>39381</v>
      </c>
      <c r="C2640" s="2">
        <v>3065</v>
      </c>
      <c r="D2640" s="1">
        <v>63042</v>
      </c>
      <c r="E2640" s="1">
        <v>1</v>
      </c>
      <c r="F2640" s="1">
        <v>0</v>
      </c>
      <c r="K2640" s="4"/>
    </row>
    <row r="2641" spans="1:11">
      <c r="A2641" s="1">
        <v>71917</v>
      </c>
      <c r="B2641" s="4">
        <v>39381</v>
      </c>
      <c r="C2641" s="2">
        <v>3065</v>
      </c>
      <c r="D2641" s="1">
        <v>82065</v>
      </c>
      <c r="E2641" s="1">
        <v>1</v>
      </c>
      <c r="F2641" s="1">
        <v>3900</v>
      </c>
      <c r="K2641" s="4"/>
    </row>
    <row r="2642" spans="1:11">
      <c r="A2642" s="1">
        <v>71925</v>
      </c>
      <c r="B2642" s="4">
        <v>39381</v>
      </c>
      <c r="C2642" s="2">
        <v>3596</v>
      </c>
      <c r="D2642" s="1">
        <v>72750</v>
      </c>
      <c r="E2642" s="1">
        <v>1</v>
      </c>
      <c r="F2642" s="1">
        <v>429</v>
      </c>
      <c r="K2642" s="4"/>
    </row>
    <row r="2643" spans="1:11">
      <c r="A2643" s="1">
        <v>71948</v>
      </c>
      <c r="B2643" s="4">
        <v>39381</v>
      </c>
      <c r="C2643" s="2">
        <v>4780</v>
      </c>
      <c r="D2643" s="1">
        <v>40236</v>
      </c>
      <c r="E2643" s="1">
        <v>1</v>
      </c>
      <c r="F2643" s="1">
        <v>512</v>
      </c>
      <c r="K2643" s="4"/>
    </row>
    <row r="2644" spans="1:11">
      <c r="A2644" s="1">
        <v>72006</v>
      </c>
      <c r="B2644" s="4">
        <v>39382</v>
      </c>
      <c r="C2644" s="2">
        <v>1686</v>
      </c>
      <c r="D2644" s="1">
        <v>83855</v>
      </c>
      <c r="E2644" s="1">
        <v>1</v>
      </c>
      <c r="F2644" s="1">
        <v>11650</v>
      </c>
      <c r="K2644" s="4"/>
    </row>
    <row r="2645" spans="1:11">
      <c r="A2645" s="1">
        <v>72006</v>
      </c>
      <c r="B2645" s="4">
        <v>39382</v>
      </c>
      <c r="C2645" s="2">
        <v>1686</v>
      </c>
      <c r="D2645" s="1">
        <v>70709</v>
      </c>
      <c r="E2645" s="1">
        <v>1</v>
      </c>
      <c r="F2645" s="1">
        <v>999</v>
      </c>
      <c r="K2645" s="4"/>
    </row>
    <row r="2646" spans="1:11">
      <c r="A2646" s="1">
        <v>72092</v>
      </c>
      <c r="B2646" s="4">
        <v>39382</v>
      </c>
      <c r="C2646" s="2">
        <v>5764</v>
      </c>
      <c r="D2646" s="1">
        <v>58930</v>
      </c>
      <c r="E2646" s="1">
        <v>1</v>
      </c>
      <c r="F2646" s="1">
        <v>590</v>
      </c>
      <c r="K2646" s="4"/>
    </row>
    <row r="2647" spans="1:11">
      <c r="A2647" s="1">
        <v>72119</v>
      </c>
      <c r="B2647" s="4">
        <v>39382</v>
      </c>
      <c r="C2647" s="2">
        <v>7854</v>
      </c>
      <c r="D2647" s="1">
        <v>78241</v>
      </c>
      <c r="E2647" s="1">
        <v>1</v>
      </c>
      <c r="F2647" s="1">
        <v>239</v>
      </c>
      <c r="K2647" s="4"/>
    </row>
    <row r="2648" spans="1:11">
      <c r="A2648" s="1">
        <v>72119</v>
      </c>
      <c r="B2648" s="4">
        <v>39382</v>
      </c>
      <c r="C2648" s="2">
        <v>7854</v>
      </c>
      <c r="D2648" s="1">
        <v>79384</v>
      </c>
      <c r="E2648" s="1">
        <v>1</v>
      </c>
      <c r="F2648" s="1">
        <v>469</v>
      </c>
      <c r="K2648" s="4"/>
    </row>
    <row r="2649" spans="1:11">
      <c r="A2649" s="1">
        <v>72119</v>
      </c>
      <c r="B2649" s="4">
        <v>39382</v>
      </c>
      <c r="C2649" s="2">
        <v>7854</v>
      </c>
      <c r="D2649" s="1">
        <v>2837</v>
      </c>
      <c r="E2649" s="1">
        <v>1</v>
      </c>
      <c r="F2649" s="1">
        <v>47</v>
      </c>
      <c r="K2649" s="4"/>
    </row>
    <row r="2650" spans="1:11">
      <c r="A2650" s="1">
        <v>72119</v>
      </c>
      <c r="B2650" s="4">
        <v>39382</v>
      </c>
      <c r="C2650" s="2">
        <v>7854</v>
      </c>
      <c r="D2650" s="1">
        <v>78379</v>
      </c>
      <c r="E2650" s="1">
        <v>1</v>
      </c>
      <c r="F2650" s="1">
        <v>1299</v>
      </c>
      <c r="K2650" s="4"/>
    </row>
    <row r="2651" spans="1:11">
      <c r="A2651" s="1">
        <v>72157</v>
      </c>
      <c r="B2651" s="4">
        <v>39383</v>
      </c>
      <c r="C2651" s="2">
        <v>1677</v>
      </c>
      <c r="D2651" s="1">
        <v>83018</v>
      </c>
      <c r="E2651" s="1">
        <v>1</v>
      </c>
      <c r="F2651" s="1">
        <v>299</v>
      </c>
      <c r="K2651" s="4"/>
    </row>
    <row r="2652" spans="1:11">
      <c r="A2652" s="1">
        <v>72157</v>
      </c>
      <c r="B2652" s="4">
        <v>39383</v>
      </c>
      <c r="C2652" s="2">
        <v>1677</v>
      </c>
      <c r="D2652" s="1">
        <v>67811</v>
      </c>
      <c r="E2652" s="1">
        <v>1</v>
      </c>
      <c r="F2652" s="1">
        <v>979</v>
      </c>
      <c r="K2652" s="4"/>
    </row>
    <row r="2653" spans="1:11">
      <c r="A2653" s="1">
        <v>72172</v>
      </c>
      <c r="B2653" s="4">
        <v>39383</v>
      </c>
      <c r="C2653" s="2">
        <v>2393</v>
      </c>
      <c r="D2653" s="1">
        <v>81753</v>
      </c>
      <c r="E2653" s="1">
        <v>1</v>
      </c>
      <c r="F2653" s="1">
        <v>199</v>
      </c>
      <c r="K2653" s="4"/>
    </row>
    <row r="2654" spans="1:11">
      <c r="A2654" s="1">
        <v>72192</v>
      </c>
      <c r="B2654" s="4">
        <v>39383</v>
      </c>
      <c r="C2654" s="2">
        <v>332</v>
      </c>
      <c r="D2654" s="1">
        <v>2762</v>
      </c>
      <c r="E2654" s="1">
        <v>1</v>
      </c>
      <c r="F2654" s="1">
        <v>58</v>
      </c>
      <c r="K2654" s="4"/>
    </row>
    <row r="2655" spans="1:11">
      <c r="A2655" s="1">
        <v>72265</v>
      </c>
      <c r="B2655" s="4">
        <v>39383</v>
      </c>
      <c r="C2655" s="2">
        <v>7854</v>
      </c>
      <c r="D2655" s="1">
        <v>66187</v>
      </c>
      <c r="E2655" s="1">
        <v>1</v>
      </c>
      <c r="F2655" s="1">
        <v>169</v>
      </c>
      <c r="K2655" s="4"/>
    </row>
    <row r="2656" spans="1:11">
      <c r="A2656" s="1">
        <v>72265</v>
      </c>
      <c r="B2656" s="4">
        <v>39383</v>
      </c>
      <c r="C2656" s="2">
        <v>7854</v>
      </c>
      <c r="D2656" s="1">
        <v>49748</v>
      </c>
      <c r="E2656" s="1">
        <v>1</v>
      </c>
      <c r="F2656" s="1">
        <v>3</v>
      </c>
      <c r="K2656" s="4"/>
    </row>
    <row r="2657" spans="1:11">
      <c r="A2657" s="1">
        <v>72355</v>
      </c>
      <c r="B2657" s="4">
        <v>39384</v>
      </c>
      <c r="C2657" s="2">
        <v>4436</v>
      </c>
      <c r="D2657" s="1">
        <v>73749</v>
      </c>
      <c r="E2657" s="1">
        <v>1</v>
      </c>
      <c r="F2657" s="1">
        <v>2990</v>
      </c>
      <c r="K2657" s="4"/>
    </row>
    <row r="2658" spans="1:11">
      <c r="A2658" s="1">
        <v>72378</v>
      </c>
      <c r="B2658" s="4">
        <v>39384</v>
      </c>
      <c r="C2658" s="2">
        <v>637</v>
      </c>
      <c r="D2658" s="1">
        <v>75859</v>
      </c>
      <c r="E2658" s="1">
        <v>1</v>
      </c>
      <c r="F2658" s="1">
        <v>199</v>
      </c>
      <c r="K2658" s="4"/>
    </row>
    <row r="2659" spans="1:11">
      <c r="A2659" s="1">
        <v>72495</v>
      </c>
      <c r="B2659" s="4">
        <v>39385</v>
      </c>
      <c r="C2659" s="2">
        <v>915</v>
      </c>
      <c r="D2659" s="1">
        <v>52902</v>
      </c>
      <c r="E2659" s="1">
        <v>1</v>
      </c>
      <c r="F2659" s="1">
        <v>699</v>
      </c>
      <c r="K2659" s="4"/>
    </row>
    <row r="2660" spans="1:11">
      <c r="A2660" s="1">
        <v>72526</v>
      </c>
      <c r="B2660" s="4">
        <v>39386</v>
      </c>
      <c r="C2660" s="2">
        <v>2307</v>
      </c>
      <c r="D2660" s="1">
        <v>83308</v>
      </c>
      <c r="E2660" s="1">
        <v>1</v>
      </c>
      <c r="F2660" s="1">
        <v>2290</v>
      </c>
      <c r="K2660" s="4"/>
    </row>
    <row r="2661" spans="1:11">
      <c r="A2661" s="1">
        <v>72618</v>
      </c>
      <c r="B2661" s="4">
        <v>39387</v>
      </c>
      <c r="C2661" s="2">
        <v>2307</v>
      </c>
      <c r="D2661" s="1">
        <v>73749</v>
      </c>
      <c r="E2661" s="1">
        <v>1</v>
      </c>
      <c r="F2661" s="1">
        <v>1999</v>
      </c>
      <c r="K2661" s="4"/>
    </row>
    <row r="2662" spans="1:11">
      <c r="A2662" s="1">
        <v>72618</v>
      </c>
      <c r="B2662" s="4">
        <v>39387</v>
      </c>
      <c r="C2662" s="2">
        <v>2307</v>
      </c>
      <c r="D2662" s="1">
        <v>73749</v>
      </c>
      <c r="E2662" s="1">
        <v>1</v>
      </c>
      <c r="F2662" s="1">
        <v>1999</v>
      </c>
      <c r="K2662" s="4"/>
    </row>
    <row r="2663" spans="1:11">
      <c r="A2663" s="1">
        <v>72618</v>
      </c>
      <c r="B2663" s="4">
        <v>39387</v>
      </c>
      <c r="C2663" s="2">
        <v>2307</v>
      </c>
      <c r="D2663" s="1">
        <v>73749</v>
      </c>
      <c r="E2663" s="1">
        <v>1</v>
      </c>
      <c r="F2663" s="1">
        <v>1999</v>
      </c>
      <c r="K2663" s="4"/>
    </row>
    <row r="2664" spans="1:11">
      <c r="A2664" s="1">
        <v>72645</v>
      </c>
      <c r="B2664" s="4">
        <v>39387</v>
      </c>
      <c r="C2664" s="2">
        <v>3827</v>
      </c>
      <c r="D2664" s="1">
        <v>81128</v>
      </c>
      <c r="E2664" s="1">
        <v>1</v>
      </c>
      <c r="F2664" s="1">
        <v>339</v>
      </c>
      <c r="K2664" s="4"/>
    </row>
    <row r="2665" spans="1:11">
      <c r="A2665" s="1">
        <v>72649</v>
      </c>
      <c r="B2665" s="4">
        <v>39387</v>
      </c>
      <c r="C2665" s="2">
        <v>4389</v>
      </c>
      <c r="D2665" s="1">
        <v>72189</v>
      </c>
      <c r="E2665" s="1">
        <v>1</v>
      </c>
      <c r="F2665" s="1">
        <v>100</v>
      </c>
      <c r="K2665" s="4"/>
    </row>
    <row r="2666" spans="1:11">
      <c r="A2666" s="1">
        <v>72649</v>
      </c>
      <c r="B2666" s="4">
        <v>39387</v>
      </c>
      <c r="C2666" s="2">
        <v>4389</v>
      </c>
      <c r="D2666" s="1">
        <v>70677</v>
      </c>
      <c r="E2666" s="1">
        <v>1</v>
      </c>
      <c r="F2666" s="1">
        <v>279</v>
      </c>
      <c r="K2666" s="4"/>
    </row>
    <row r="2667" spans="1:11">
      <c r="A2667" s="1">
        <v>72791</v>
      </c>
      <c r="B2667" s="4">
        <v>39388</v>
      </c>
      <c r="C2667" s="2">
        <v>7076</v>
      </c>
      <c r="D2667" s="1">
        <v>61151</v>
      </c>
      <c r="E2667" s="1">
        <v>1</v>
      </c>
      <c r="F2667" s="1">
        <v>209</v>
      </c>
      <c r="K2667" s="4"/>
    </row>
    <row r="2668" spans="1:11">
      <c r="A2668" s="1">
        <v>72803</v>
      </c>
      <c r="B2668" s="4">
        <v>39389</v>
      </c>
      <c r="C2668" s="2">
        <v>1096</v>
      </c>
      <c r="D2668" s="1">
        <v>2762</v>
      </c>
      <c r="E2668" s="1">
        <v>1</v>
      </c>
      <c r="F2668" s="1">
        <v>58</v>
      </c>
      <c r="K2668" s="4"/>
    </row>
    <row r="2669" spans="1:11">
      <c r="A2669" s="1">
        <v>72828</v>
      </c>
      <c r="B2669" s="4">
        <v>39389</v>
      </c>
      <c r="C2669" s="2">
        <v>1686</v>
      </c>
      <c r="D2669" s="1">
        <v>2808</v>
      </c>
      <c r="E2669" s="1">
        <v>1</v>
      </c>
      <c r="F2669" s="1">
        <v>129</v>
      </c>
      <c r="K2669" s="4"/>
    </row>
    <row r="2670" spans="1:11">
      <c r="A2670" s="1">
        <v>72828</v>
      </c>
      <c r="B2670" s="4">
        <v>39389</v>
      </c>
      <c r="C2670" s="2">
        <v>1686</v>
      </c>
      <c r="D2670" s="1">
        <v>71763</v>
      </c>
      <c r="E2670" s="1">
        <v>1</v>
      </c>
      <c r="F2670" s="1">
        <v>580</v>
      </c>
      <c r="K2670" s="4"/>
    </row>
    <row r="2671" spans="1:11">
      <c r="A2671" s="1">
        <v>72850</v>
      </c>
      <c r="B2671" s="4">
        <v>39389</v>
      </c>
      <c r="C2671" s="2">
        <v>2501</v>
      </c>
      <c r="D2671" s="1">
        <v>75929</v>
      </c>
      <c r="E2671" s="1">
        <v>1</v>
      </c>
      <c r="F2671" s="1">
        <v>199</v>
      </c>
      <c r="K2671" s="4"/>
    </row>
    <row r="2672" spans="1:11">
      <c r="A2672" s="1">
        <v>72867</v>
      </c>
      <c r="B2672" s="4">
        <v>39389</v>
      </c>
      <c r="C2672" s="2">
        <v>449</v>
      </c>
      <c r="D2672" s="1">
        <v>83438</v>
      </c>
      <c r="E2672" s="1">
        <v>1</v>
      </c>
      <c r="F2672" s="1">
        <v>450</v>
      </c>
      <c r="K2672" s="4"/>
    </row>
    <row r="2673" spans="1:11">
      <c r="A2673" s="1">
        <v>72867</v>
      </c>
      <c r="B2673" s="4">
        <v>39389</v>
      </c>
      <c r="C2673" s="2">
        <v>449</v>
      </c>
      <c r="D2673" s="1">
        <v>79833</v>
      </c>
      <c r="E2673" s="1">
        <v>2</v>
      </c>
      <c r="F2673" s="1">
        <v>138</v>
      </c>
      <c r="K2673" s="4"/>
    </row>
    <row r="2674" spans="1:11">
      <c r="A2674" s="1">
        <v>72867</v>
      </c>
      <c r="B2674" s="4">
        <v>39389</v>
      </c>
      <c r="C2674" s="2">
        <v>449</v>
      </c>
      <c r="D2674" s="1">
        <v>79831</v>
      </c>
      <c r="E2674" s="1">
        <v>2</v>
      </c>
      <c r="F2674" s="1">
        <v>158</v>
      </c>
      <c r="K2674" s="4"/>
    </row>
    <row r="2675" spans="1:11">
      <c r="A2675" s="1">
        <v>72873</v>
      </c>
      <c r="B2675" s="4">
        <v>39389</v>
      </c>
      <c r="C2675" s="2">
        <v>4825</v>
      </c>
      <c r="D2675" s="1">
        <v>2781</v>
      </c>
      <c r="E2675" s="1">
        <v>1</v>
      </c>
      <c r="F2675" s="1">
        <v>58</v>
      </c>
      <c r="K2675" s="4"/>
    </row>
    <row r="2676" spans="1:11">
      <c r="A2676" s="1">
        <v>72939</v>
      </c>
      <c r="B2676" s="4">
        <v>39390</v>
      </c>
      <c r="C2676" s="2">
        <v>1121</v>
      </c>
      <c r="D2676" s="1">
        <v>77224</v>
      </c>
      <c r="E2676" s="1">
        <v>1</v>
      </c>
      <c r="F2676" s="1">
        <v>629</v>
      </c>
      <c r="K2676" s="4"/>
    </row>
    <row r="2677" spans="1:11">
      <c r="A2677" s="1">
        <v>72969</v>
      </c>
      <c r="B2677" s="4">
        <v>39390</v>
      </c>
      <c r="C2677" s="2">
        <v>2307</v>
      </c>
      <c r="D2677" s="1">
        <v>79642</v>
      </c>
      <c r="E2677" s="1">
        <v>1</v>
      </c>
      <c r="F2677" s="1">
        <v>1388</v>
      </c>
      <c r="K2677" s="4"/>
    </row>
    <row r="2678" spans="1:11">
      <c r="A2678" s="1">
        <v>72969</v>
      </c>
      <c r="B2678" s="4">
        <v>39390</v>
      </c>
      <c r="C2678" s="2">
        <v>2307</v>
      </c>
      <c r="D2678" s="1">
        <v>81319</v>
      </c>
      <c r="E2678" s="1">
        <v>1</v>
      </c>
      <c r="F2678" s="1">
        <v>399</v>
      </c>
      <c r="K2678" s="4"/>
    </row>
    <row r="2679" spans="1:11">
      <c r="A2679" s="1">
        <v>72980</v>
      </c>
      <c r="B2679" s="4">
        <v>39390</v>
      </c>
      <c r="C2679" s="2">
        <v>287</v>
      </c>
      <c r="D2679" s="1">
        <v>59730</v>
      </c>
      <c r="E2679" s="1">
        <v>1</v>
      </c>
      <c r="F2679" s="1">
        <v>99</v>
      </c>
      <c r="K2679" s="4"/>
    </row>
    <row r="2680" spans="1:11">
      <c r="A2680" s="1">
        <v>73051</v>
      </c>
      <c r="B2680" s="4">
        <v>39390</v>
      </c>
      <c r="C2680" s="2">
        <v>7923</v>
      </c>
      <c r="D2680" s="1">
        <v>69264</v>
      </c>
      <c r="E2680" s="1">
        <v>1</v>
      </c>
      <c r="F2680" s="1">
        <v>400</v>
      </c>
      <c r="K2680" s="4"/>
    </row>
    <row r="2681" spans="1:11">
      <c r="A2681" s="1">
        <v>73051</v>
      </c>
      <c r="B2681" s="4">
        <v>39390</v>
      </c>
      <c r="C2681" s="2">
        <v>7923</v>
      </c>
      <c r="D2681" s="1">
        <v>63042</v>
      </c>
      <c r="E2681" s="1">
        <v>1</v>
      </c>
      <c r="F2681" s="1">
        <v>0</v>
      </c>
      <c r="K2681" s="4"/>
    </row>
    <row r="2682" spans="1:11">
      <c r="A2682" s="1">
        <v>73051</v>
      </c>
      <c r="B2682" s="4">
        <v>39390</v>
      </c>
      <c r="C2682" s="2">
        <v>7923</v>
      </c>
      <c r="D2682" s="1">
        <v>73750</v>
      </c>
      <c r="E2682" s="1">
        <v>1</v>
      </c>
      <c r="F2682" s="1">
        <v>2490</v>
      </c>
      <c r="K2682" s="4"/>
    </row>
    <row r="2683" spans="1:11">
      <c r="A2683" s="1">
        <v>73051</v>
      </c>
      <c r="B2683" s="4">
        <v>39390</v>
      </c>
      <c r="C2683" s="2">
        <v>7923</v>
      </c>
      <c r="D2683" s="1">
        <v>80568</v>
      </c>
      <c r="E2683" s="1">
        <v>1</v>
      </c>
      <c r="F2683" s="1">
        <v>1590</v>
      </c>
      <c r="K2683" s="4"/>
    </row>
    <row r="2684" spans="1:11">
      <c r="A2684" s="1">
        <v>73051</v>
      </c>
      <c r="B2684" s="4">
        <v>39390</v>
      </c>
      <c r="C2684" s="2">
        <v>7923</v>
      </c>
      <c r="D2684" s="1">
        <v>66813</v>
      </c>
      <c r="E2684" s="1">
        <v>1</v>
      </c>
      <c r="F2684" s="1">
        <v>195</v>
      </c>
      <c r="K2684" s="4"/>
    </row>
    <row r="2685" spans="1:11">
      <c r="A2685" s="1">
        <v>73071</v>
      </c>
      <c r="B2685" s="4">
        <v>39391</v>
      </c>
      <c r="C2685" s="2">
        <v>1500</v>
      </c>
      <c r="D2685" s="1">
        <v>72217</v>
      </c>
      <c r="E2685" s="1">
        <v>1</v>
      </c>
      <c r="F2685" s="1">
        <v>6299</v>
      </c>
      <c r="K2685" s="4"/>
    </row>
    <row r="2686" spans="1:11">
      <c r="A2686" s="1">
        <v>73102</v>
      </c>
      <c r="B2686" s="4">
        <v>39391</v>
      </c>
      <c r="C2686" s="2">
        <v>3127</v>
      </c>
      <c r="D2686" s="1">
        <v>54831</v>
      </c>
      <c r="E2686" s="1">
        <v>1</v>
      </c>
      <c r="F2686" s="1">
        <v>359</v>
      </c>
      <c r="K2686" s="4"/>
    </row>
    <row r="2687" spans="1:11">
      <c r="A2687" s="1">
        <v>73116</v>
      </c>
      <c r="B2687" s="4">
        <v>39391</v>
      </c>
      <c r="C2687" s="2">
        <v>3827</v>
      </c>
      <c r="D2687" s="1">
        <v>77507</v>
      </c>
      <c r="E2687" s="1">
        <v>1</v>
      </c>
      <c r="F2687" s="1">
        <v>999</v>
      </c>
      <c r="K2687" s="4"/>
    </row>
    <row r="2688" spans="1:11">
      <c r="A2688" s="1">
        <v>73116</v>
      </c>
      <c r="B2688" s="4">
        <v>39391</v>
      </c>
      <c r="C2688" s="2">
        <v>3827</v>
      </c>
      <c r="D2688" s="1">
        <v>77507</v>
      </c>
      <c r="E2688" s="1">
        <v>1</v>
      </c>
      <c r="F2688" s="1">
        <v>999</v>
      </c>
      <c r="K2688" s="4"/>
    </row>
    <row r="2689" spans="1:11">
      <c r="A2689" s="1">
        <v>73156</v>
      </c>
      <c r="B2689" s="4">
        <v>39391</v>
      </c>
      <c r="C2689" s="2">
        <v>7854</v>
      </c>
      <c r="D2689" s="1">
        <v>51159</v>
      </c>
      <c r="E2689" s="1">
        <v>1</v>
      </c>
      <c r="F2689" s="1">
        <v>340</v>
      </c>
      <c r="K2689" s="4"/>
    </row>
    <row r="2690" spans="1:11">
      <c r="A2690" s="1">
        <v>73156</v>
      </c>
      <c r="B2690" s="4">
        <v>39391</v>
      </c>
      <c r="C2690" s="2">
        <v>7854</v>
      </c>
      <c r="D2690" s="1">
        <v>51158</v>
      </c>
      <c r="E2690" s="1">
        <v>1</v>
      </c>
      <c r="F2690" s="1">
        <v>340</v>
      </c>
      <c r="K2690" s="4"/>
    </row>
    <row r="2691" spans="1:11">
      <c r="A2691" s="1">
        <v>73156</v>
      </c>
      <c r="B2691" s="4">
        <v>39391</v>
      </c>
      <c r="C2691" s="2">
        <v>7854</v>
      </c>
      <c r="D2691" s="1">
        <v>51160</v>
      </c>
      <c r="E2691" s="1">
        <v>1</v>
      </c>
      <c r="F2691" s="1">
        <v>340</v>
      </c>
      <c r="K2691" s="4"/>
    </row>
    <row r="2692" spans="1:11">
      <c r="A2692" s="1">
        <v>73199</v>
      </c>
      <c r="B2692" s="4">
        <v>39392</v>
      </c>
      <c r="C2692" s="2">
        <v>284</v>
      </c>
      <c r="D2692" s="1">
        <v>72022</v>
      </c>
      <c r="E2692" s="1">
        <v>1</v>
      </c>
      <c r="F2692" s="1">
        <v>199</v>
      </c>
      <c r="K2692" s="4"/>
    </row>
    <row r="2693" spans="1:11">
      <c r="A2693" s="1">
        <v>73227</v>
      </c>
      <c r="B2693" s="4">
        <v>39392</v>
      </c>
      <c r="C2693" s="2">
        <v>539</v>
      </c>
      <c r="D2693" s="1">
        <v>75929</v>
      </c>
      <c r="E2693" s="1">
        <v>1</v>
      </c>
      <c r="F2693" s="1">
        <v>199</v>
      </c>
      <c r="K2693" s="4"/>
    </row>
    <row r="2694" spans="1:11">
      <c r="A2694" s="1">
        <v>73313</v>
      </c>
      <c r="B2694" s="4">
        <v>39393</v>
      </c>
      <c r="C2694" s="2">
        <v>3212</v>
      </c>
      <c r="D2694" s="1">
        <v>73749</v>
      </c>
      <c r="E2694" s="1">
        <v>1</v>
      </c>
      <c r="F2694" s="1">
        <v>2890</v>
      </c>
      <c r="K2694" s="4"/>
    </row>
    <row r="2695" spans="1:11">
      <c r="A2695" s="1">
        <v>73336</v>
      </c>
      <c r="B2695" s="4">
        <v>39393</v>
      </c>
      <c r="C2695" s="2">
        <v>4967</v>
      </c>
      <c r="D2695" s="1">
        <v>71631</v>
      </c>
      <c r="E2695" s="1">
        <v>1</v>
      </c>
      <c r="F2695" s="1">
        <v>199</v>
      </c>
      <c r="K2695" s="4"/>
    </row>
    <row r="2696" spans="1:11">
      <c r="A2696" s="1">
        <v>73435</v>
      </c>
      <c r="B2696" s="4">
        <v>39394</v>
      </c>
      <c r="C2696" s="2">
        <v>539</v>
      </c>
      <c r="D2696" s="1">
        <v>73749</v>
      </c>
      <c r="E2696" s="1">
        <v>1</v>
      </c>
      <c r="F2696" s="1">
        <v>2450</v>
      </c>
      <c r="K2696" s="4"/>
    </row>
    <row r="2697" spans="1:11">
      <c r="A2697" s="1">
        <v>73463</v>
      </c>
      <c r="B2697" s="4">
        <v>39394</v>
      </c>
      <c r="C2697" s="2">
        <v>7854</v>
      </c>
      <c r="D2697" s="1">
        <v>81547</v>
      </c>
      <c r="E2697" s="1">
        <v>1</v>
      </c>
      <c r="F2697" s="1">
        <v>299</v>
      </c>
      <c r="K2697" s="4"/>
    </row>
    <row r="2698" spans="1:11">
      <c r="A2698" s="1">
        <v>73511</v>
      </c>
      <c r="B2698" s="4">
        <v>39395</v>
      </c>
      <c r="C2698" s="2">
        <v>2843</v>
      </c>
      <c r="D2698" s="1">
        <v>73348</v>
      </c>
      <c r="E2698" s="1">
        <v>1</v>
      </c>
      <c r="F2698" s="1">
        <v>199</v>
      </c>
      <c r="K2698" s="4"/>
    </row>
    <row r="2699" spans="1:11">
      <c r="A2699" s="1">
        <v>73531</v>
      </c>
      <c r="B2699" s="4">
        <v>39395</v>
      </c>
      <c r="C2699" s="2">
        <v>3482</v>
      </c>
      <c r="D2699" s="1">
        <v>83484</v>
      </c>
      <c r="E2699" s="1">
        <v>1</v>
      </c>
      <c r="F2699" s="1">
        <v>7440</v>
      </c>
      <c r="K2699" s="4"/>
    </row>
    <row r="2700" spans="1:11">
      <c r="A2700" s="1">
        <v>73531</v>
      </c>
      <c r="B2700" s="4">
        <v>39395</v>
      </c>
      <c r="C2700" s="2">
        <v>3482</v>
      </c>
      <c r="D2700" s="1">
        <v>2808</v>
      </c>
      <c r="E2700" s="1">
        <v>1</v>
      </c>
      <c r="F2700" s="1">
        <v>129</v>
      </c>
      <c r="K2700" s="4"/>
    </row>
    <row r="2701" spans="1:11">
      <c r="A2701" s="1">
        <v>73531</v>
      </c>
      <c r="B2701" s="4">
        <v>39395</v>
      </c>
      <c r="C2701" s="2">
        <v>3482</v>
      </c>
      <c r="D2701" s="1">
        <v>76461</v>
      </c>
      <c r="E2701" s="1">
        <v>1</v>
      </c>
      <c r="F2701" s="1">
        <v>1550</v>
      </c>
      <c r="K2701" s="4"/>
    </row>
    <row r="2702" spans="1:11">
      <c r="A2702" s="1">
        <v>73531</v>
      </c>
      <c r="B2702" s="4">
        <v>39395</v>
      </c>
      <c r="C2702" s="2">
        <v>3482</v>
      </c>
      <c r="D2702" s="1">
        <v>76254</v>
      </c>
      <c r="E2702" s="1">
        <v>1</v>
      </c>
      <c r="F2702" s="1">
        <v>499</v>
      </c>
      <c r="K2702" s="4"/>
    </row>
    <row r="2703" spans="1:11">
      <c r="A2703" s="1">
        <v>73542</v>
      </c>
      <c r="B2703" s="4">
        <v>39395</v>
      </c>
      <c r="C2703" s="2">
        <v>4687</v>
      </c>
      <c r="D2703" s="1">
        <v>61987</v>
      </c>
      <c r="E2703" s="1">
        <v>1</v>
      </c>
      <c r="F2703" s="1">
        <v>30</v>
      </c>
      <c r="K2703" s="4"/>
    </row>
    <row r="2704" spans="1:11">
      <c r="A2704" s="1">
        <v>73542</v>
      </c>
      <c r="B2704" s="4">
        <v>39395</v>
      </c>
      <c r="C2704" s="2">
        <v>4687</v>
      </c>
      <c r="D2704" s="1">
        <v>61987</v>
      </c>
      <c r="E2704" s="1">
        <v>1</v>
      </c>
      <c r="F2704" s="1">
        <v>30</v>
      </c>
      <c r="K2704" s="4"/>
    </row>
    <row r="2705" spans="1:11">
      <c r="A2705" s="1">
        <v>73545</v>
      </c>
      <c r="B2705" s="4">
        <v>39395</v>
      </c>
      <c r="C2705" s="2">
        <v>4749</v>
      </c>
      <c r="D2705" s="1">
        <v>72290</v>
      </c>
      <c r="E2705" s="1">
        <v>1</v>
      </c>
      <c r="F2705" s="1">
        <v>320</v>
      </c>
      <c r="K2705" s="4"/>
    </row>
    <row r="2706" spans="1:11">
      <c r="A2706" s="1">
        <v>73577</v>
      </c>
      <c r="B2706" s="4">
        <v>39395</v>
      </c>
      <c r="C2706" s="2">
        <v>7665</v>
      </c>
      <c r="D2706" s="1">
        <v>2809</v>
      </c>
      <c r="E2706" s="1">
        <v>1</v>
      </c>
      <c r="F2706" s="1">
        <v>129</v>
      </c>
      <c r="K2706" s="4"/>
    </row>
    <row r="2707" spans="1:11">
      <c r="A2707" s="1">
        <v>73619</v>
      </c>
      <c r="B2707" s="4">
        <v>39396</v>
      </c>
      <c r="C2707" s="2">
        <v>2239</v>
      </c>
      <c r="D2707" s="1">
        <v>67365</v>
      </c>
      <c r="E2707" s="1">
        <v>1</v>
      </c>
      <c r="F2707" s="1">
        <v>343</v>
      </c>
      <c r="K2707" s="4"/>
    </row>
    <row r="2708" spans="1:11">
      <c r="A2708" s="1">
        <v>73619</v>
      </c>
      <c r="B2708" s="4">
        <v>39396</v>
      </c>
      <c r="C2708" s="2">
        <v>2239</v>
      </c>
      <c r="D2708" s="1">
        <v>67364</v>
      </c>
      <c r="E2708" s="1">
        <v>1</v>
      </c>
      <c r="F2708" s="1">
        <v>343</v>
      </c>
      <c r="K2708" s="4"/>
    </row>
    <row r="2709" spans="1:11">
      <c r="A2709" s="1">
        <v>73626</v>
      </c>
      <c r="B2709" s="4">
        <v>39396</v>
      </c>
      <c r="C2709" s="2">
        <v>2393</v>
      </c>
      <c r="D2709" s="1">
        <v>67269</v>
      </c>
      <c r="E2709" s="1">
        <v>1</v>
      </c>
      <c r="F2709" s="1">
        <v>199</v>
      </c>
      <c r="K2709" s="4"/>
    </row>
    <row r="2710" spans="1:11">
      <c r="A2710" s="1">
        <v>73651</v>
      </c>
      <c r="B2710" s="4">
        <v>39396</v>
      </c>
      <c r="C2710" s="2">
        <v>3596</v>
      </c>
      <c r="D2710" s="1">
        <v>16692</v>
      </c>
      <c r="E2710" s="1">
        <v>1</v>
      </c>
      <c r="F2710" s="1">
        <v>65</v>
      </c>
      <c r="K2710" s="4"/>
    </row>
    <row r="2711" spans="1:11">
      <c r="A2711" s="1">
        <v>73702</v>
      </c>
      <c r="B2711" s="4">
        <v>39396</v>
      </c>
      <c r="C2711" s="2">
        <v>7854</v>
      </c>
      <c r="D2711" s="1">
        <v>57477</v>
      </c>
      <c r="E2711" s="1">
        <v>1</v>
      </c>
      <c r="F2711" s="1">
        <v>239</v>
      </c>
      <c r="K2711" s="4"/>
    </row>
    <row r="2712" spans="1:11">
      <c r="A2712" s="1">
        <v>73702</v>
      </c>
      <c r="B2712" s="4">
        <v>39396</v>
      </c>
      <c r="C2712" s="2">
        <v>7854</v>
      </c>
      <c r="D2712" s="1">
        <v>77941</v>
      </c>
      <c r="E2712" s="1">
        <v>1</v>
      </c>
      <c r="F2712" s="1">
        <v>1899</v>
      </c>
      <c r="K2712" s="4"/>
    </row>
    <row r="2713" spans="1:11">
      <c r="A2713" s="1">
        <v>73702</v>
      </c>
      <c r="B2713" s="4">
        <v>39396</v>
      </c>
      <c r="C2713" s="2">
        <v>7854</v>
      </c>
      <c r="D2713" s="1">
        <v>60376</v>
      </c>
      <c r="E2713" s="1">
        <v>1</v>
      </c>
      <c r="F2713" s="1">
        <v>199</v>
      </c>
      <c r="K2713" s="4"/>
    </row>
    <row r="2714" spans="1:11">
      <c r="A2714" s="1">
        <v>73702</v>
      </c>
      <c r="B2714" s="4">
        <v>39396</v>
      </c>
      <c r="C2714" s="2">
        <v>7854</v>
      </c>
      <c r="D2714" s="1">
        <v>73855</v>
      </c>
      <c r="E2714" s="1">
        <v>1</v>
      </c>
      <c r="F2714" s="1">
        <v>999</v>
      </c>
      <c r="K2714" s="4"/>
    </row>
    <row r="2715" spans="1:11">
      <c r="A2715" s="1">
        <v>73702</v>
      </c>
      <c r="B2715" s="4">
        <v>39396</v>
      </c>
      <c r="C2715" s="2">
        <v>7854</v>
      </c>
      <c r="D2715" s="1">
        <v>39949</v>
      </c>
      <c r="E2715" s="1">
        <v>1</v>
      </c>
      <c r="F2715" s="1">
        <v>639</v>
      </c>
      <c r="K2715" s="4"/>
    </row>
    <row r="2716" spans="1:11">
      <c r="A2716" s="1">
        <v>73702</v>
      </c>
      <c r="B2716" s="4">
        <v>39396</v>
      </c>
      <c r="C2716" s="2">
        <v>7854</v>
      </c>
      <c r="D2716" s="1">
        <v>39949</v>
      </c>
      <c r="E2716" s="1">
        <v>1</v>
      </c>
      <c r="F2716" s="1">
        <v>639</v>
      </c>
      <c r="K2716" s="4"/>
    </row>
    <row r="2717" spans="1:11">
      <c r="A2717" s="1">
        <v>73729</v>
      </c>
      <c r="B2717" s="4">
        <v>39397</v>
      </c>
      <c r="C2717" s="2">
        <v>1672</v>
      </c>
      <c r="D2717" s="1">
        <v>84614</v>
      </c>
      <c r="E2717" s="1">
        <v>1</v>
      </c>
      <c r="F2717" s="1">
        <v>1</v>
      </c>
      <c r="K2717" s="4"/>
    </row>
    <row r="2718" spans="1:11">
      <c r="A2718" s="1">
        <v>73730</v>
      </c>
      <c r="B2718" s="4">
        <v>39397</v>
      </c>
      <c r="C2718" s="2">
        <v>1677</v>
      </c>
      <c r="D2718" s="1">
        <v>81894</v>
      </c>
      <c r="E2718" s="1">
        <v>1</v>
      </c>
      <c r="F2718" s="1">
        <v>179</v>
      </c>
      <c r="K2718" s="4"/>
    </row>
    <row r="2719" spans="1:11">
      <c r="A2719" s="1">
        <v>73730</v>
      </c>
      <c r="B2719" s="4">
        <v>39397</v>
      </c>
      <c r="C2719" s="2">
        <v>1677</v>
      </c>
      <c r="D2719" s="1">
        <v>55573</v>
      </c>
      <c r="E2719" s="1">
        <v>1</v>
      </c>
      <c r="F2719" s="1">
        <v>40</v>
      </c>
      <c r="K2719" s="4"/>
    </row>
    <row r="2720" spans="1:11">
      <c r="A2720" s="1">
        <v>73780</v>
      </c>
      <c r="B2720" s="4">
        <v>39397</v>
      </c>
      <c r="C2720" s="2">
        <v>450</v>
      </c>
      <c r="D2720" s="1">
        <v>64598</v>
      </c>
      <c r="E2720" s="1">
        <v>1</v>
      </c>
      <c r="F2720" s="1">
        <v>2700</v>
      </c>
      <c r="K2720" s="4"/>
    </row>
    <row r="2721" spans="1:11">
      <c r="A2721" s="1">
        <v>73797</v>
      </c>
      <c r="B2721" s="4">
        <v>39397</v>
      </c>
      <c r="C2721" s="2">
        <v>542</v>
      </c>
      <c r="D2721" s="1">
        <v>83920</v>
      </c>
      <c r="E2721" s="1">
        <v>1</v>
      </c>
      <c r="F2721" s="1">
        <v>7990</v>
      </c>
      <c r="K2721" s="4"/>
    </row>
    <row r="2722" spans="1:11">
      <c r="A2722" s="1">
        <v>73830</v>
      </c>
      <c r="B2722" s="4">
        <v>39397</v>
      </c>
      <c r="C2722" s="2">
        <v>7854</v>
      </c>
      <c r="D2722" s="1">
        <v>34645</v>
      </c>
      <c r="E2722" s="1">
        <v>1</v>
      </c>
      <c r="F2722" s="1">
        <v>925</v>
      </c>
      <c r="K2722" s="4"/>
    </row>
    <row r="2723" spans="1:11">
      <c r="A2723" s="1">
        <v>73849</v>
      </c>
      <c r="B2723" s="4">
        <v>39398</v>
      </c>
      <c r="C2723" s="2">
        <v>1286</v>
      </c>
      <c r="D2723" s="1">
        <v>58224</v>
      </c>
      <c r="E2723" s="1">
        <v>1</v>
      </c>
      <c r="F2723" s="1">
        <v>239</v>
      </c>
      <c r="K2723" s="4"/>
    </row>
    <row r="2724" spans="1:11">
      <c r="A2724" s="1">
        <v>73851</v>
      </c>
      <c r="B2724" s="4">
        <v>39398</v>
      </c>
      <c r="C2724" s="2">
        <v>139</v>
      </c>
      <c r="D2724" s="1">
        <v>71312</v>
      </c>
      <c r="E2724" s="1">
        <v>1</v>
      </c>
      <c r="F2724" s="1">
        <v>59</v>
      </c>
      <c r="K2724" s="4"/>
    </row>
    <row r="2725" spans="1:11">
      <c r="A2725" s="1">
        <v>73910</v>
      </c>
      <c r="B2725" s="4">
        <v>39398</v>
      </c>
      <c r="C2725" s="2">
        <v>4780</v>
      </c>
      <c r="D2725" s="1">
        <v>40236</v>
      </c>
      <c r="E2725" s="1">
        <v>2</v>
      </c>
      <c r="F2725" s="1">
        <v>1000</v>
      </c>
      <c r="K2725" s="4"/>
    </row>
    <row r="2726" spans="1:11">
      <c r="A2726" s="1">
        <v>73911</v>
      </c>
      <c r="B2726" s="4">
        <v>39398</v>
      </c>
      <c r="C2726" s="2">
        <v>4842</v>
      </c>
      <c r="D2726" s="1">
        <v>67882</v>
      </c>
      <c r="E2726" s="1">
        <v>1</v>
      </c>
      <c r="F2726" s="1">
        <v>999</v>
      </c>
      <c r="K2726" s="4"/>
    </row>
    <row r="2727" spans="1:11">
      <c r="A2727" s="1">
        <v>73954</v>
      </c>
      <c r="B2727" s="4">
        <v>39399</v>
      </c>
      <c r="C2727" s="2">
        <v>1464</v>
      </c>
      <c r="D2727" s="1">
        <v>65674</v>
      </c>
      <c r="E2727" s="1">
        <v>2</v>
      </c>
      <c r="F2727" s="1">
        <v>994</v>
      </c>
      <c r="K2727" s="4"/>
    </row>
    <row r="2728" spans="1:11">
      <c r="A2728" s="1">
        <v>74000</v>
      </c>
      <c r="B2728" s="4">
        <v>39399</v>
      </c>
      <c r="C2728" s="2">
        <v>4687</v>
      </c>
      <c r="D2728" s="1">
        <v>64868</v>
      </c>
      <c r="E2728" s="1">
        <v>1</v>
      </c>
      <c r="F2728" s="1">
        <v>299</v>
      </c>
      <c r="K2728" s="4"/>
    </row>
    <row r="2729" spans="1:11">
      <c r="A2729" s="1">
        <v>74038</v>
      </c>
      <c r="B2729" s="4">
        <v>39400</v>
      </c>
      <c r="C2729" s="2">
        <v>1446</v>
      </c>
      <c r="D2729" s="1">
        <v>68723</v>
      </c>
      <c r="E2729" s="1">
        <v>1</v>
      </c>
      <c r="F2729" s="1">
        <v>340</v>
      </c>
      <c r="K2729" s="4"/>
    </row>
    <row r="2730" spans="1:11">
      <c r="A2730" s="1">
        <v>74038</v>
      </c>
      <c r="B2730" s="4">
        <v>39400</v>
      </c>
      <c r="C2730" s="2">
        <v>1446</v>
      </c>
      <c r="D2730" s="1">
        <v>68718</v>
      </c>
      <c r="E2730" s="1">
        <v>1</v>
      </c>
      <c r="F2730" s="1">
        <v>597</v>
      </c>
      <c r="K2730" s="4"/>
    </row>
    <row r="2731" spans="1:11">
      <c r="A2731" s="1">
        <v>74038</v>
      </c>
      <c r="B2731" s="4">
        <v>39400</v>
      </c>
      <c r="C2731" s="2">
        <v>1446</v>
      </c>
      <c r="D2731" s="1">
        <v>68722</v>
      </c>
      <c r="E2731" s="1">
        <v>1</v>
      </c>
      <c r="F2731" s="1">
        <v>340</v>
      </c>
      <c r="K2731" s="4"/>
    </row>
    <row r="2732" spans="1:11">
      <c r="A2732" s="1">
        <v>74038</v>
      </c>
      <c r="B2732" s="4">
        <v>39400</v>
      </c>
      <c r="C2732" s="2">
        <v>1446</v>
      </c>
      <c r="D2732" s="1">
        <v>68719</v>
      </c>
      <c r="E2732" s="1">
        <v>1</v>
      </c>
      <c r="F2732" s="1">
        <v>340</v>
      </c>
      <c r="K2732" s="4"/>
    </row>
    <row r="2733" spans="1:11">
      <c r="A2733" s="1">
        <v>74038</v>
      </c>
      <c r="B2733" s="4">
        <v>39400</v>
      </c>
      <c r="C2733" s="2">
        <v>1446</v>
      </c>
      <c r="D2733" s="1">
        <v>68721</v>
      </c>
      <c r="E2733" s="1">
        <v>1</v>
      </c>
      <c r="F2733" s="1">
        <v>340</v>
      </c>
      <c r="K2733" s="4"/>
    </row>
    <row r="2734" spans="1:11">
      <c r="A2734" s="1">
        <v>74041</v>
      </c>
      <c r="B2734" s="4">
        <v>39400</v>
      </c>
      <c r="C2734" s="2">
        <v>1500</v>
      </c>
      <c r="D2734" s="1">
        <v>63042</v>
      </c>
      <c r="E2734" s="1">
        <v>1</v>
      </c>
      <c r="F2734" s="1">
        <v>100</v>
      </c>
      <c r="K2734" s="4"/>
    </row>
    <row r="2735" spans="1:11">
      <c r="A2735" s="1">
        <v>74051</v>
      </c>
      <c r="B2735" s="4">
        <v>39400</v>
      </c>
      <c r="C2735" s="2">
        <v>1672</v>
      </c>
      <c r="D2735" s="1">
        <v>83861</v>
      </c>
      <c r="E2735" s="1">
        <v>1</v>
      </c>
      <c r="F2735" s="1">
        <v>1199</v>
      </c>
      <c r="K2735" s="4"/>
    </row>
    <row r="2736" spans="1:11">
      <c r="A2736" s="1">
        <v>74068</v>
      </c>
      <c r="B2736" s="4">
        <v>39400</v>
      </c>
      <c r="C2736" s="2">
        <v>3127</v>
      </c>
      <c r="D2736" s="1">
        <v>80485</v>
      </c>
      <c r="E2736" s="1">
        <v>1</v>
      </c>
      <c r="F2736" s="1">
        <v>1999</v>
      </c>
      <c r="K2736" s="4"/>
    </row>
    <row r="2737" spans="1:11">
      <c r="A2737" s="1">
        <v>74068</v>
      </c>
      <c r="B2737" s="4">
        <v>39400</v>
      </c>
      <c r="C2737" s="2">
        <v>3127</v>
      </c>
      <c r="D2737" s="1">
        <v>56266</v>
      </c>
      <c r="E2737" s="1">
        <v>1</v>
      </c>
      <c r="F2737" s="1">
        <v>349</v>
      </c>
      <c r="K2737" s="4"/>
    </row>
    <row r="2738" spans="1:11">
      <c r="A2738" s="1">
        <v>74085</v>
      </c>
      <c r="B2738" s="4">
        <v>39400</v>
      </c>
      <c r="C2738" s="2">
        <v>4981</v>
      </c>
      <c r="D2738" s="1">
        <v>71631</v>
      </c>
      <c r="E2738" s="1">
        <v>3</v>
      </c>
      <c r="F2738" s="1">
        <v>597</v>
      </c>
      <c r="K2738" s="4"/>
    </row>
    <row r="2739" spans="1:11">
      <c r="A2739" s="1">
        <v>74089</v>
      </c>
      <c r="B2739" s="4">
        <v>39400</v>
      </c>
      <c r="C2739" s="2">
        <v>539</v>
      </c>
      <c r="D2739" s="1">
        <v>2809</v>
      </c>
      <c r="E2739" s="1">
        <v>1</v>
      </c>
      <c r="F2739" s="1">
        <v>129</v>
      </c>
      <c r="K2739" s="4"/>
    </row>
    <row r="2740" spans="1:11">
      <c r="A2740" s="1">
        <v>74089</v>
      </c>
      <c r="B2740" s="4">
        <v>39400</v>
      </c>
      <c r="C2740" s="2">
        <v>539</v>
      </c>
      <c r="D2740" s="1">
        <v>39949</v>
      </c>
      <c r="E2740" s="1">
        <v>1</v>
      </c>
      <c r="F2740" s="1">
        <v>639</v>
      </c>
      <c r="K2740" s="4"/>
    </row>
    <row r="2741" spans="1:11">
      <c r="A2741" s="1">
        <v>74089</v>
      </c>
      <c r="B2741" s="4">
        <v>39400</v>
      </c>
      <c r="C2741" s="2">
        <v>539</v>
      </c>
      <c r="D2741" s="1">
        <v>39948</v>
      </c>
      <c r="E2741" s="1">
        <v>1</v>
      </c>
      <c r="F2741" s="1">
        <v>401</v>
      </c>
      <c r="K2741" s="4"/>
    </row>
    <row r="2742" spans="1:11">
      <c r="A2742" s="1">
        <v>74091</v>
      </c>
      <c r="B2742" s="4">
        <v>39400</v>
      </c>
      <c r="C2742" s="2">
        <v>5697</v>
      </c>
      <c r="D2742" s="1">
        <v>55270</v>
      </c>
      <c r="E2742" s="1">
        <v>1</v>
      </c>
      <c r="F2742" s="1">
        <v>295</v>
      </c>
      <c r="K2742" s="4"/>
    </row>
    <row r="2743" spans="1:11">
      <c r="A2743" s="1">
        <v>74118</v>
      </c>
      <c r="B2743" s="4">
        <v>39401</v>
      </c>
      <c r="C2743" s="2">
        <v>1006</v>
      </c>
      <c r="D2743" s="1">
        <v>61414</v>
      </c>
      <c r="E2743" s="1">
        <v>2</v>
      </c>
      <c r="F2743" s="1">
        <v>798</v>
      </c>
      <c r="K2743" s="4"/>
    </row>
    <row r="2744" spans="1:11">
      <c r="A2744" s="1">
        <v>74122</v>
      </c>
      <c r="B2744" s="4">
        <v>39401</v>
      </c>
      <c r="C2744" s="2">
        <v>1479</v>
      </c>
      <c r="D2744" s="1">
        <v>80356</v>
      </c>
      <c r="E2744" s="1">
        <v>1</v>
      </c>
      <c r="F2744" s="1">
        <v>369</v>
      </c>
      <c r="K2744" s="4"/>
    </row>
    <row r="2745" spans="1:11">
      <c r="A2745" s="1">
        <v>74122</v>
      </c>
      <c r="B2745" s="4">
        <v>39401</v>
      </c>
      <c r="C2745" s="2">
        <v>1479</v>
      </c>
      <c r="D2745" s="1">
        <v>68768</v>
      </c>
      <c r="E2745" s="1">
        <v>1</v>
      </c>
      <c r="F2745" s="1">
        <v>269</v>
      </c>
      <c r="K2745" s="4"/>
    </row>
    <row r="2746" spans="1:11">
      <c r="A2746" s="1">
        <v>74122</v>
      </c>
      <c r="B2746" s="4">
        <v>39401</v>
      </c>
      <c r="C2746" s="2">
        <v>1479</v>
      </c>
      <c r="D2746" s="1">
        <v>81326</v>
      </c>
      <c r="E2746" s="1">
        <v>1</v>
      </c>
      <c r="F2746" s="1">
        <v>289</v>
      </c>
      <c r="K2746" s="4"/>
    </row>
    <row r="2747" spans="1:11">
      <c r="A2747" s="1">
        <v>74196</v>
      </c>
      <c r="B2747" s="4">
        <v>39401</v>
      </c>
      <c r="C2747" s="2">
        <v>6078</v>
      </c>
      <c r="D2747" s="1">
        <v>67368</v>
      </c>
      <c r="E2747" s="1">
        <v>2</v>
      </c>
      <c r="F2747" s="1">
        <v>390</v>
      </c>
      <c r="K2747" s="4"/>
    </row>
    <row r="2748" spans="1:11">
      <c r="A2748" s="1">
        <v>74209</v>
      </c>
      <c r="B2748" s="4">
        <v>39401</v>
      </c>
      <c r="C2748" s="2">
        <v>7854</v>
      </c>
      <c r="D2748" s="1">
        <v>58930</v>
      </c>
      <c r="E2748" s="1">
        <v>1</v>
      </c>
      <c r="F2748" s="1">
        <v>590</v>
      </c>
      <c r="K2748" s="4"/>
    </row>
    <row r="2749" spans="1:11">
      <c r="A2749" s="1">
        <v>74231</v>
      </c>
      <c r="B2749" s="4">
        <v>39402</v>
      </c>
      <c r="C2749" s="2">
        <v>1117</v>
      </c>
      <c r="D2749" s="1">
        <v>75206</v>
      </c>
      <c r="E2749" s="1">
        <v>1</v>
      </c>
      <c r="F2749" s="1">
        <v>225</v>
      </c>
      <c r="K2749" s="4"/>
    </row>
    <row r="2750" spans="1:11">
      <c r="A2750" s="1">
        <v>74231</v>
      </c>
      <c r="B2750" s="4">
        <v>39402</v>
      </c>
      <c r="C2750" s="2">
        <v>1117</v>
      </c>
      <c r="D2750" s="1">
        <v>75203</v>
      </c>
      <c r="E2750" s="1">
        <v>1</v>
      </c>
      <c r="F2750" s="1">
        <v>225</v>
      </c>
      <c r="K2750" s="4"/>
    </row>
    <row r="2751" spans="1:11">
      <c r="A2751" s="1">
        <v>74284</v>
      </c>
      <c r="B2751" s="4">
        <v>39402</v>
      </c>
      <c r="C2751" s="2">
        <v>1677</v>
      </c>
      <c r="D2751" s="1">
        <v>73749</v>
      </c>
      <c r="E2751" s="1">
        <v>1</v>
      </c>
      <c r="F2751" s="1">
        <v>1990</v>
      </c>
      <c r="K2751" s="4"/>
    </row>
    <row r="2752" spans="1:11">
      <c r="A2752" s="1">
        <v>74284</v>
      </c>
      <c r="B2752" s="4">
        <v>39402</v>
      </c>
      <c r="C2752" s="2">
        <v>1677</v>
      </c>
      <c r="D2752" s="1">
        <v>72466</v>
      </c>
      <c r="E2752" s="1">
        <v>1</v>
      </c>
      <c r="F2752" s="1">
        <v>500</v>
      </c>
      <c r="K2752" s="4"/>
    </row>
    <row r="2753" spans="1:11">
      <c r="A2753" s="1">
        <v>74284</v>
      </c>
      <c r="B2753" s="4">
        <v>39402</v>
      </c>
      <c r="C2753" s="2">
        <v>1677</v>
      </c>
      <c r="D2753" s="1">
        <v>69957</v>
      </c>
      <c r="E2753" s="1">
        <v>1</v>
      </c>
      <c r="F2753" s="1">
        <v>399</v>
      </c>
      <c r="K2753" s="4"/>
    </row>
    <row r="2754" spans="1:11">
      <c r="A2754" s="1">
        <v>74323</v>
      </c>
      <c r="B2754" s="4">
        <v>39402</v>
      </c>
      <c r="C2754" s="2">
        <v>2224</v>
      </c>
      <c r="D2754" s="1">
        <v>73749</v>
      </c>
      <c r="E2754" s="1">
        <v>1</v>
      </c>
      <c r="F2754" s="1">
        <v>1990</v>
      </c>
      <c r="K2754" s="4"/>
    </row>
    <row r="2755" spans="1:11">
      <c r="A2755" s="1">
        <v>74325</v>
      </c>
      <c r="B2755" s="4">
        <v>39402</v>
      </c>
      <c r="C2755" s="2">
        <v>2239</v>
      </c>
      <c r="D2755" s="1">
        <v>75408</v>
      </c>
      <c r="E2755" s="1">
        <v>1</v>
      </c>
      <c r="F2755" s="1">
        <v>48</v>
      </c>
      <c r="K2755" s="4"/>
    </row>
    <row r="2756" spans="1:11">
      <c r="A2756" s="1">
        <v>74325</v>
      </c>
      <c r="B2756" s="4">
        <v>39402</v>
      </c>
      <c r="C2756" s="2">
        <v>2239</v>
      </c>
      <c r="D2756" s="1">
        <v>75408</v>
      </c>
      <c r="E2756" s="1">
        <v>1</v>
      </c>
      <c r="F2756" s="1">
        <v>48</v>
      </c>
      <c r="K2756" s="4"/>
    </row>
    <row r="2757" spans="1:11">
      <c r="A2757" s="1">
        <v>74325</v>
      </c>
      <c r="B2757" s="4">
        <v>39402</v>
      </c>
      <c r="C2757" s="2">
        <v>2239</v>
      </c>
      <c r="D2757" s="1">
        <v>75408</v>
      </c>
      <c r="E2757" s="1">
        <v>1</v>
      </c>
      <c r="F2757" s="1">
        <v>48</v>
      </c>
      <c r="K2757" s="4"/>
    </row>
    <row r="2758" spans="1:11">
      <c r="A2758" s="1">
        <v>74325</v>
      </c>
      <c r="B2758" s="4">
        <v>39402</v>
      </c>
      <c r="C2758" s="2">
        <v>2239</v>
      </c>
      <c r="D2758" s="1">
        <v>75408</v>
      </c>
      <c r="E2758" s="1">
        <v>1</v>
      </c>
      <c r="F2758" s="1">
        <v>48</v>
      </c>
      <c r="K2758" s="4"/>
    </row>
    <row r="2759" spans="1:11">
      <c r="A2759" s="1">
        <v>74325</v>
      </c>
      <c r="B2759" s="4">
        <v>39402</v>
      </c>
      <c r="C2759" s="2">
        <v>2239</v>
      </c>
      <c r="D2759" s="1">
        <v>75408</v>
      </c>
      <c r="E2759" s="1">
        <v>1</v>
      </c>
      <c r="F2759" s="1">
        <v>48</v>
      </c>
      <c r="K2759" s="4"/>
    </row>
    <row r="2760" spans="1:11">
      <c r="A2760" s="1">
        <v>74325</v>
      </c>
      <c r="B2760" s="4">
        <v>39402</v>
      </c>
      <c r="C2760" s="2">
        <v>2239</v>
      </c>
      <c r="D2760" s="1">
        <v>75408</v>
      </c>
      <c r="E2760" s="1">
        <v>1</v>
      </c>
      <c r="F2760" s="1">
        <v>48</v>
      </c>
      <c r="K2760" s="4"/>
    </row>
    <row r="2761" spans="1:11">
      <c r="A2761" s="1">
        <v>74325</v>
      </c>
      <c r="B2761" s="4">
        <v>39402</v>
      </c>
      <c r="C2761" s="2">
        <v>2239</v>
      </c>
      <c r="D2761" s="1">
        <v>67366</v>
      </c>
      <c r="E2761" s="1">
        <v>1</v>
      </c>
      <c r="F2761" s="1">
        <v>343</v>
      </c>
      <c r="K2761" s="4"/>
    </row>
    <row r="2762" spans="1:11">
      <c r="A2762" s="1">
        <v>74360</v>
      </c>
      <c r="B2762" s="4">
        <v>39402</v>
      </c>
      <c r="C2762" s="2">
        <v>2800</v>
      </c>
      <c r="D2762" s="1">
        <v>40233</v>
      </c>
      <c r="E2762" s="1">
        <v>4</v>
      </c>
      <c r="F2762" s="1">
        <v>1312</v>
      </c>
      <c r="K2762" s="4"/>
    </row>
    <row r="2763" spans="1:11">
      <c r="A2763" s="1">
        <v>74366</v>
      </c>
      <c r="B2763" s="4">
        <v>39402</v>
      </c>
      <c r="C2763" s="2">
        <v>287</v>
      </c>
      <c r="D2763" s="1">
        <v>75408</v>
      </c>
      <c r="E2763" s="1">
        <v>1</v>
      </c>
      <c r="F2763" s="1">
        <v>48</v>
      </c>
      <c r="K2763" s="4"/>
    </row>
    <row r="2764" spans="1:11">
      <c r="A2764" s="1">
        <v>74366</v>
      </c>
      <c r="B2764" s="4">
        <v>39402</v>
      </c>
      <c r="C2764" s="2">
        <v>287</v>
      </c>
      <c r="D2764" s="1">
        <v>75408</v>
      </c>
      <c r="E2764" s="1">
        <v>1</v>
      </c>
      <c r="F2764" s="1">
        <v>48</v>
      </c>
      <c r="K2764" s="4"/>
    </row>
    <row r="2765" spans="1:11">
      <c r="A2765" s="1">
        <v>74366</v>
      </c>
      <c r="B2765" s="4">
        <v>39402</v>
      </c>
      <c r="C2765" s="2">
        <v>287</v>
      </c>
      <c r="D2765" s="1">
        <v>75408</v>
      </c>
      <c r="E2765" s="1">
        <v>1</v>
      </c>
      <c r="F2765" s="1">
        <v>48</v>
      </c>
      <c r="K2765" s="4"/>
    </row>
    <row r="2766" spans="1:11">
      <c r="A2766" s="1">
        <v>74366</v>
      </c>
      <c r="B2766" s="4">
        <v>39402</v>
      </c>
      <c r="C2766" s="2">
        <v>287</v>
      </c>
      <c r="D2766" s="1">
        <v>75408</v>
      </c>
      <c r="E2766" s="1">
        <v>1</v>
      </c>
      <c r="F2766" s="1">
        <v>48</v>
      </c>
      <c r="K2766" s="4"/>
    </row>
    <row r="2767" spans="1:11">
      <c r="A2767" s="1">
        <v>74366</v>
      </c>
      <c r="B2767" s="4">
        <v>39402</v>
      </c>
      <c r="C2767" s="2">
        <v>287</v>
      </c>
      <c r="D2767" s="1">
        <v>75408</v>
      </c>
      <c r="E2767" s="1">
        <v>1</v>
      </c>
      <c r="F2767" s="1">
        <v>48</v>
      </c>
      <c r="K2767" s="4"/>
    </row>
    <row r="2768" spans="1:11">
      <c r="A2768" s="1">
        <v>74366</v>
      </c>
      <c r="B2768" s="4">
        <v>39402</v>
      </c>
      <c r="C2768" s="2">
        <v>287</v>
      </c>
      <c r="D2768" s="1">
        <v>75408</v>
      </c>
      <c r="E2768" s="1">
        <v>1</v>
      </c>
      <c r="F2768" s="1">
        <v>48</v>
      </c>
      <c r="K2768" s="4"/>
    </row>
    <row r="2769" spans="1:11">
      <c r="A2769" s="1">
        <v>74366</v>
      </c>
      <c r="B2769" s="4">
        <v>39402</v>
      </c>
      <c r="C2769" s="2">
        <v>287</v>
      </c>
      <c r="D2769" s="1">
        <v>75408</v>
      </c>
      <c r="E2769" s="1">
        <v>1</v>
      </c>
      <c r="F2769" s="1">
        <v>48</v>
      </c>
      <c r="K2769" s="4"/>
    </row>
    <row r="2770" spans="1:11">
      <c r="A2770" s="1">
        <v>74366</v>
      </c>
      <c r="B2770" s="4">
        <v>39402</v>
      </c>
      <c r="C2770" s="2">
        <v>287</v>
      </c>
      <c r="D2770" s="1">
        <v>75408</v>
      </c>
      <c r="E2770" s="1">
        <v>1</v>
      </c>
      <c r="F2770" s="1">
        <v>48</v>
      </c>
      <c r="K2770" s="4"/>
    </row>
    <row r="2771" spans="1:11">
      <c r="A2771" s="1">
        <v>74366</v>
      </c>
      <c r="B2771" s="4">
        <v>39402</v>
      </c>
      <c r="C2771" s="2">
        <v>287</v>
      </c>
      <c r="D2771" s="1">
        <v>75408</v>
      </c>
      <c r="E2771" s="1">
        <v>1</v>
      </c>
      <c r="F2771" s="1">
        <v>48</v>
      </c>
      <c r="K2771" s="4"/>
    </row>
    <row r="2772" spans="1:11">
      <c r="A2772" s="1">
        <v>74366</v>
      </c>
      <c r="B2772" s="4">
        <v>39402</v>
      </c>
      <c r="C2772" s="2">
        <v>287</v>
      </c>
      <c r="D2772" s="1">
        <v>75408</v>
      </c>
      <c r="E2772" s="1">
        <v>1</v>
      </c>
      <c r="F2772" s="1">
        <v>48</v>
      </c>
      <c r="K2772" s="4"/>
    </row>
    <row r="2773" spans="1:11">
      <c r="A2773" s="1">
        <v>74366</v>
      </c>
      <c r="B2773" s="4">
        <v>39402</v>
      </c>
      <c r="C2773" s="2">
        <v>287</v>
      </c>
      <c r="D2773" s="1">
        <v>75408</v>
      </c>
      <c r="E2773" s="1">
        <v>1</v>
      </c>
      <c r="F2773" s="1">
        <v>48</v>
      </c>
      <c r="K2773" s="4"/>
    </row>
    <row r="2774" spans="1:11">
      <c r="A2774" s="1">
        <v>74366</v>
      </c>
      <c r="B2774" s="4">
        <v>39402</v>
      </c>
      <c r="C2774" s="2">
        <v>287</v>
      </c>
      <c r="D2774" s="1">
        <v>75408</v>
      </c>
      <c r="E2774" s="1">
        <v>1</v>
      </c>
      <c r="F2774" s="1">
        <v>48</v>
      </c>
      <c r="K2774" s="4"/>
    </row>
    <row r="2775" spans="1:11">
      <c r="A2775" s="1">
        <v>74366</v>
      </c>
      <c r="B2775" s="4">
        <v>39402</v>
      </c>
      <c r="C2775" s="2">
        <v>287</v>
      </c>
      <c r="D2775" s="1">
        <v>71785</v>
      </c>
      <c r="E2775" s="1">
        <v>1</v>
      </c>
      <c r="F2775" s="1">
        <v>499</v>
      </c>
      <c r="K2775" s="4"/>
    </row>
    <row r="2776" spans="1:11">
      <c r="A2776" s="1">
        <v>74390</v>
      </c>
      <c r="B2776" s="4">
        <v>39402</v>
      </c>
      <c r="C2776" s="2">
        <v>332</v>
      </c>
      <c r="D2776" s="1">
        <v>69957</v>
      </c>
      <c r="E2776" s="1">
        <v>1</v>
      </c>
      <c r="F2776" s="1">
        <v>399</v>
      </c>
      <c r="K2776" s="4"/>
    </row>
    <row r="2777" spans="1:11">
      <c r="A2777" s="1">
        <v>74419</v>
      </c>
      <c r="B2777" s="4">
        <v>39402</v>
      </c>
      <c r="C2777" s="2">
        <v>3794</v>
      </c>
      <c r="D2777" s="1">
        <v>73749</v>
      </c>
      <c r="E2777" s="1">
        <v>1</v>
      </c>
      <c r="F2777" s="1">
        <v>1990</v>
      </c>
      <c r="K2777" s="4"/>
    </row>
    <row r="2778" spans="1:11">
      <c r="A2778" s="1">
        <v>74467</v>
      </c>
      <c r="B2778" s="4">
        <v>39402</v>
      </c>
      <c r="C2778" s="2">
        <v>449</v>
      </c>
      <c r="D2778" s="1">
        <v>75212</v>
      </c>
      <c r="E2778" s="1">
        <v>1</v>
      </c>
      <c r="F2778" s="1">
        <v>129</v>
      </c>
      <c r="K2778" s="4"/>
    </row>
    <row r="2779" spans="1:11">
      <c r="A2779" s="1">
        <v>74467</v>
      </c>
      <c r="B2779" s="4">
        <v>39402</v>
      </c>
      <c r="C2779" s="2">
        <v>449</v>
      </c>
      <c r="D2779" s="1">
        <v>77507</v>
      </c>
      <c r="E2779" s="1">
        <v>3</v>
      </c>
      <c r="F2779" s="1">
        <v>2697</v>
      </c>
      <c r="K2779" s="4"/>
    </row>
    <row r="2780" spans="1:11">
      <c r="A2780" s="1">
        <v>74467</v>
      </c>
      <c r="B2780" s="4">
        <v>39402</v>
      </c>
      <c r="C2780" s="2">
        <v>449</v>
      </c>
      <c r="D2780" s="1">
        <v>75188</v>
      </c>
      <c r="E2780" s="1">
        <v>1</v>
      </c>
      <c r="F2780" s="1">
        <v>299</v>
      </c>
      <c r="K2780" s="4"/>
    </row>
    <row r="2781" spans="1:11">
      <c r="A2781" s="1">
        <v>74486</v>
      </c>
      <c r="B2781" s="4">
        <v>39402</v>
      </c>
      <c r="C2781" s="2">
        <v>4825</v>
      </c>
      <c r="D2781" s="1">
        <v>73749</v>
      </c>
      <c r="E2781" s="1">
        <v>1</v>
      </c>
      <c r="F2781" s="1">
        <v>1990</v>
      </c>
      <c r="K2781" s="4"/>
    </row>
    <row r="2782" spans="1:11">
      <c r="A2782" s="1">
        <v>74541</v>
      </c>
      <c r="B2782" s="4">
        <v>39402</v>
      </c>
      <c r="C2782" s="2">
        <v>5781</v>
      </c>
      <c r="D2782" s="1">
        <v>69997</v>
      </c>
      <c r="E2782" s="1">
        <v>2</v>
      </c>
      <c r="F2782" s="1">
        <v>318</v>
      </c>
      <c r="K2782" s="4"/>
    </row>
    <row r="2783" spans="1:11">
      <c r="A2783" s="1">
        <v>74661</v>
      </c>
      <c r="B2783" s="4">
        <v>39402</v>
      </c>
      <c r="C2783" s="2">
        <v>923</v>
      </c>
      <c r="D2783" s="1">
        <v>75183</v>
      </c>
      <c r="E2783" s="1">
        <v>1</v>
      </c>
      <c r="F2783" s="1">
        <v>988</v>
      </c>
      <c r="K2783" s="4"/>
    </row>
    <row r="2784" spans="1:11">
      <c r="A2784" s="1">
        <v>74661</v>
      </c>
      <c r="B2784" s="4">
        <v>39402</v>
      </c>
      <c r="C2784" s="2">
        <v>923</v>
      </c>
      <c r="D2784" s="1">
        <v>72178</v>
      </c>
      <c r="E2784" s="1">
        <v>1</v>
      </c>
      <c r="F2784" s="1">
        <v>130</v>
      </c>
      <c r="K2784" s="4"/>
    </row>
    <row r="2785" spans="1:11">
      <c r="A2785" s="1">
        <v>74661</v>
      </c>
      <c r="B2785" s="4">
        <v>39402</v>
      </c>
      <c r="C2785" s="2">
        <v>923</v>
      </c>
      <c r="D2785" s="1">
        <v>80358</v>
      </c>
      <c r="E2785" s="1">
        <v>1</v>
      </c>
      <c r="F2785" s="1">
        <v>399</v>
      </c>
      <c r="K2785" s="4"/>
    </row>
    <row r="2786" spans="1:11">
      <c r="A2786" s="1">
        <v>74676</v>
      </c>
      <c r="B2786" s="4">
        <v>39403</v>
      </c>
      <c r="C2786" s="2">
        <v>1118</v>
      </c>
      <c r="D2786" s="1">
        <v>62533</v>
      </c>
      <c r="E2786" s="1">
        <v>1</v>
      </c>
      <c r="F2786" s="1">
        <v>129</v>
      </c>
      <c r="K2786" s="4"/>
    </row>
    <row r="2787" spans="1:11">
      <c r="A2787" s="1">
        <v>74731</v>
      </c>
      <c r="B2787" s="4">
        <v>39403</v>
      </c>
      <c r="C2787" s="2">
        <v>1672</v>
      </c>
      <c r="D2787" s="1">
        <v>75485</v>
      </c>
      <c r="E2787" s="1">
        <v>1</v>
      </c>
      <c r="F2787" s="1">
        <v>349</v>
      </c>
      <c r="K2787" s="4"/>
    </row>
    <row r="2788" spans="1:11">
      <c r="A2788" s="1">
        <v>74731</v>
      </c>
      <c r="B2788" s="4">
        <v>39403</v>
      </c>
      <c r="C2788" s="2">
        <v>1672</v>
      </c>
      <c r="D2788" s="1">
        <v>83821</v>
      </c>
      <c r="E2788" s="1">
        <v>1</v>
      </c>
      <c r="F2788" s="1">
        <v>699</v>
      </c>
      <c r="K2788" s="4"/>
    </row>
    <row r="2789" spans="1:11">
      <c r="A2789" s="1">
        <v>74758</v>
      </c>
      <c r="B2789" s="4">
        <v>39403</v>
      </c>
      <c r="C2789" s="2">
        <v>2030</v>
      </c>
      <c r="D2789" s="1">
        <v>65630</v>
      </c>
      <c r="E2789" s="1">
        <v>1</v>
      </c>
      <c r="F2789" s="1">
        <v>89</v>
      </c>
      <c r="K2789" s="4"/>
    </row>
    <row r="2790" spans="1:11">
      <c r="A2790" s="1">
        <v>74771</v>
      </c>
      <c r="B2790" s="4">
        <v>39403</v>
      </c>
      <c r="C2790" s="2">
        <v>2224</v>
      </c>
      <c r="D2790" s="1">
        <v>70709</v>
      </c>
      <c r="E2790" s="1">
        <v>1</v>
      </c>
      <c r="F2790" s="1">
        <v>899</v>
      </c>
      <c r="K2790" s="4"/>
    </row>
    <row r="2791" spans="1:11">
      <c r="A2791" s="1">
        <v>74828</v>
      </c>
      <c r="B2791" s="4">
        <v>39403</v>
      </c>
      <c r="C2791" s="2">
        <v>2814</v>
      </c>
      <c r="D2791" s="1">
        <v>73749</v>
      </c>
      <c r="E2791" s="1">
        <v>1</v>
      </c>
      <c r="F2791" s="1">
        <v>1990</v>
      </c>
      <c r="K2791" s="4"/>
    </row>
    <row r="2792" spans="1:11">
      <c r="A2792" s="1">
        <v>74833</v>
      </c>
      <c r="B2792" s="4">
        <v>39403</v>
      </c>
      <c r="C2792" s="2">
        <v>287</v>
      </c>
      <c r="D2792" s="1">
        <v>73749</v>
      </c>
      <c r="E2792" s="1">
        <v>1</v>
      </c>
      <c r="F2792" s="1">
        <v>1990</v>
      </c>
      <c r="K2792" s="4"/>
    </row>
    <row r="2793" spans="1:11">
      <c r="A2793" s="1">
        <v>74833</v>
      </c>
      <c r="B2793" s="4">
        <v>39403</v>
      </c>
      <c r="C2793" s="2">
        <v>287</v>
      </c>
      <c r="D2793" s="1">
        <v>83919</v>
      </c>
      <c r="E2793" s="1">
        <v>1</v>
      </c>
      <c r="F2793" s="1">
        <v>5998</v>
      </c>
      <c r="K2793" s="4"/>
    </row>
    <row r="2794" spans="1:11">
      <c r="A2794" s="1">
        <v>74945</v>
      </c>
      <c r="B2794" s="4">
        <v>39403</v>
      </c>
      <c r="C2794" s="2">
        <v>449</v>
      </c>
      <c r="D2794" s="1">
        <v>82008</v>
      </c>
      <c r="E2794" s="1">
        <v>1</v>
      </c>
      <c r="F2794" s="1">
        <v>999</v>
      </c>
      <c r="K2794" s="4"/>
    </row>
    <row r="2795" spans="1:11">
      <c r="A2795" s="1">
        <v>74945</v>
      </c>
      <c r="B2795" s="4">
        <v>39403</v>
      </c>
      <c r="C2795" s="2">
        <v>449</v>
      </c>
      <c r="D2795" s="1">
        <v>82008</v>
      </c>
      <c r="E2795" s="1">
        <v>1</v>
      </c>
      <c r="F2795" s="1">
        <v>999</v>
      </c>
      <c r="K2795" s="4"/>
    </row>
    <row r="2796" spans="1:11">
      <c r="A2796" s="1">
        <v>74945</v>
      </c>
      <c r="B2796" s="4">
        <v>39403</v>
      </c>
      <c r="C2796" s="2">
        <v>449</v>
      </c>
      <c r="D2796" s="1">
        <v>83860</v>
      </c>
      <c r="E2796" s="1">
        <v>1</v>
      </c>
      <c r="F2796" s="1">
        <v>7690</v>
      </c>
      <c r="K2796" s="4"/>
    </row>
    <row r="2797" spans="1:11">
      <c r="A2797" s="1">
        <v>74945</v>
      </c>
      <c r="B2797" s="4">
        <v>39403</v>
      </c>
      <c r="C2797" s="2">
        <v>449</v>
      </c>
      <c r="D2797" s="1">
        <v>55217</v>
      </c>
      <c r="E2797" s="1">
        <v>2</v>
      </c>
      <c r="F2797" s="1">
        <v>162</v>
      </c>
      <c r="K2797" s="4"/>
    </row>
    <row r="2798" spans="1:11">
      <c r="A2798" s="1">
        <v>74945</v>
      </c>
      <c r="B2798" s="4">
        <v>39403</v>
      </c>
      <c r="C2798" s="2">
        <v>449</v>
      </c>
      <c r="D2798" s="1">
        <v>16780</v>
      </c>
      <c r="E2798" s="1">
        <v>4</v>
      </c>
      <c r="F2798" s="1">
        <v>320</v>
      </c>
      <c r="K2798" s="4"/>
    </row>
    <row r="2799" spans="1:11">
      <c r="A2799" s="1">
        <v>74945</v>
      </c>
      <c r="B2799" s="4">
        <v>39403</v>
      </c>
      <c r="C2799" s="2">
        <v>449</v>
      </c>
      <c r="D2799" s="1">
        <v>72461</v>
      </c>
      <c r="E2799" s="1">
        <v>1</v>
      </c>
      <c r="F2799" s="1">
        <v>500</v>
      </c>
      <c r="K2799" s="4"/>
    </row>
    <row r="2800" spans="1:11">
      <c r="A2800" s="1">
        <v>74945</v>
      </c>
      <c r="B2800" s="4">
        <v>39403</v>
      </c>
      <c r="C2800" s="2">
        <v>449</v>
      </c>
      <c r="D2800" s="1">
        <v>69957</v>
      </c>
      <c r="E2800" s="1">
        <v>1</v>
      </c>
      <c r="F2800" s="1">
        <v>399</v>
      </c>
      <c r="K2800" s="4"/>
    </row>
    <row r="2801" spans="1:11">
      <c r="A2801" s="1">
        <v>74953</v>
      </c>
      <c r="B2801" s="4">
        <v>39403</v>
      </c>
      <c r="C2801" s="2">
        <v>4575</v>
      </c>
      <c r="D2801" s="1">
        <v>48863</v>
      </c>
      <c r="E2801" s="1">
        <v>1</v>
      </c>
      <c r="F2801" s="1">
        <v>0</v>
      </c>
      <c r="K2801" s="4"/>
    </row>
    <row r="2802" spans="1:11">
      <c r="A2802" s="1">
        <v>74953</v>
      </c>
      <c r="B2802" s="4">
        <v>39403</v>
      </c>
      <c r="C2802" s="2">
        <v>4575</v>
      </c>
      <c r="D2802" s="1">
        <v>66570</v>
      </c>
      <c r="E2802" s="1">
        <v>1</v>
      </c>
      <c r="F2802" s="1">
        <v>400</v>
      </c>
      <c r="K2802" s="4"/>
    </row>
    <row r="2803" spans="1:11">
      <c r="A2803" s="1">
        <v>74953</v>
      </c>
      <c r="B2803" s="4">
        <v>39403</v>
      </c>
      <c r="C2803" s="2">
        <v>4575</v>
      </c>
      <c r="D2803" s="1">
        <v>63042</v>
      </c>
      <c r="E2803" s="1">
        <v>1</v>
      </c>
      <c r="F2803" s="1">
        <v>0</v>
      </c>
      <c r="K2803" s="4"/>
    </row>
    <row r="2804" spans="1:11">
      <c r="A2804" s="1">
        <v>74997</v>
      </c>
      <c r="B2804" s="4">
        <v>39403</v>
      </c>
      <c r="C2804" s="2">
        <v>5348</v>
      </c>
      <c r="D2804" s="1">
        <v>84357</v>
      </c>
      <c r="E2804" s="1">
        <v>1</v>
      </c>
      <c r="F2804" s="1">
        <v>16550</v>
      </c>
      <c r="K2804" s="4"/>
    </row>
    <row r="2805" spans="1:11">
      <c r="A2805" s="1">
        <v>74997</v>
      </c>
      <c r="B2805" s="4">
        <v>39403</v>
      </c>
      <c r="C2805" s="2">
        <v>5348</v>
      </c>
      <c r="D2805" s="1">
        <v>72466</v>
      </c>
      <c r="E2805" s="1">
        <v>2</v>
      </c>
      <c r="F2805" s="1">
        <v>400</v>
      </c>
      <c r="K2805" s="4"/>
    </row>
    <row r="2806" spans="1:11">
      <c r="A2806" s="1">
        <v>75019</v>
      </c>
      <c r="B2806" s="4">
        <v>39403</v>
      </c>
      <c r="C2806" s="2">
        <v>5781</v>
      </c>
      <c r="D2806" s="1">
        <v>75207</v>
      </c>
      <c r="E2806" s="1">
        <v>3</v>
      </c>
      <c r="F2806" s="1">
        <v>720</v>
      </c>
      <c r="K2806" s="4"/>
    </row>
    <row r="2807" spans="1:11">
      <c r="A2807" s="1">
        <v>75054</v>
      </c>
      <c r="B2807" s="4">
        <v>39403</v>
      </c>
      <c r="C2807" s="2">
        <v>655</v>
      </c>
      <c r="D2807" s="1">
        <v>83855</v>
      </c>
      <c r="E2807" s="1">
        <v>1</v>
      </c>
      <c r="F2807" s="1">
        <v>11068</v>
      </c>
      <c r="K2807" s="4"/>
    </row>
    <row r="2808" spans="1:11">
      <c r="A2808" s="1">
        <v>75068</v>
      </c>
      <c r="B2808" s="4">
        <v>39403</v>
      </c>
      <c r="C2808" s="2">
        <v>6828</v>
      </c>
      <c r="D2808" s="1">
        <v>70709</v>
      </c>
      <c r="E2808" s="1">
        <v>1</v>
      </c>
      <c r="F2808" s="1">
        <v>899</v>
      </c>
      <c r="K2808" s="4"/>
    </row>
    <row r="2809" spans="1:11">
      <c r="A2809" s="1">
        <v>75115</v>
      </c>
      <c r="B2809" s="4">
        <v>39403</v>
      </c>
      <c r="C2809" s="2">
        <v>7794</v>
      </c>
      <c r="D2809" s="1">
        <v>26466</v>
      </c>
      <c r="E2809" s="1">
        <v>1</v>
      </c>
      <c r="F2809" s="1">
        <v>400</v>
      </c>
      <c r="K2809" s="4"/>
    </row>
    <row r="2810" spans="1:11">
      <c r="A2810" s="1">
        <v>75115</v>
      </c>
      <c r="B2810" s="4">
        <v>39403</v>
      </c>
      <c r="C2810" s="2">
        <v>7794</v>
      </c>
      <c r="D2810" s="1">
        <v>69506</v>
      </c>
      <c r="E2810" s="1">
        <v>1</v>
      </c>
      <c r="F2810" s="1">
        <v>3591</v>
      </c>
      <c r="K2810" s="4"/>
    </row>
    <row r="2811" spans="1:11">
      <c r="A2811" s="1">
        <v>75115</v>
      </c>
      <c r="B2811" s="4">
        <v>39403</v>
      </c>
      <c r="C2811" s="2">
        <v>7794</v>
      </c>
      <c r="D2811" s="1">
        <v>84171</v>
      </c>
      <c r="E2811" s="1">
        <v>1</v>
      </c>
      <c r="F2811" s="1">
        <v>1688</v>
      </c>
      <c r="K2811" s="4"/>
    </row>
    <row r="2812" spans="1:11">
      <c r="A2812" s="1">
        <v>75161</v>
      </c>
      <c r="B2812" s="4">
        <v>39403</v>
      </c>
      <c r="C2812" s="2">
        <v>921</v>
      </c>
      <c r="D2812" s="1">
        <v>2840</v>
      </c>
      <c r="E2812" s="1">
        <v>2</v>
      </c>
      <c r="F2812" s="1">
        <v>81</v>
      </c>
      <c r="K2812" s="4"/>
    </row>
    <row r="2813" spans="1:11">
      <c r="A2813" s="1">
        <v>75212</v>
      </c>
      <c r="B2813" s="4">
        <v>39404</v>
      </c>
      <c r="C2813" s="2">
        <v>139</v>
      </c>
      <c r="D2813" s="1">
        <v>81752</v>
      </c>
      <c r="E2813" s="1">
        <v>1</v>
      </c>
      <c r="F2813" s="1">
        <v>279</v>
      </c>
      <c r="K2813" s="4"/>
    </row>
    <row r="2814" spans="1:11">
      <c r="A2814" s="1">
        <v>75291</v>
      </c>
      <c r="B2814" s="4">
        <v>39404</v>
      </c>
      <c r="C2814" s="2">
        <v>2194</v>
      </c>
      <c r="D2814" s="1">
        <v>64999</v>
      </c>
      <c r="E2814" s="1">
        <v>1</v>
      </c>
      <c r="F2814" s="1">
        <v>161</v>
      </c>
      <c r="K2814" s="4"/>
    </row>
    <row r="2815" spans="1:11">
      <c r="A2815" s="1">
        <v>75292</v>
      </c>
      <c r="B2815" s="4">
        <v>39404</v>
      </c>
      <c r="C2815" s="2">
        <v>2205</v>
      </c>
      <c r="D2815" s="1">
        <v>83172</v>
      </c>
      <c r="E2815" s="1">
        <v>2</v>
      </c>
      <c r="F2815" s="1">
        <v>1222</v>
      </c>
      <c r="K2815" s="4"/>
    </row>
    <row r="2816" spans="1:11">
      <c r="A2816" s="1">
        <v>75304</v>
      </c>
      <c r="B2816" s="4">
        <v>39404</v>
      </c>
      <c r="C2816" s="2">
        <v>2377</v>
      </c>
      <c r="D2816" s="1">
        <v>67757</v>
      </c>
      <c r="E2816" s="1">
        <v>1</v>
      </c>
      <c r="F2816" s="1">
        <v>289</v>
      </c>
      <c r="K2816" s="4"/>
    </row>
    <row r="2817" spans="1:11">
      <c r="A2817" s="1">
        <v>75304</v>
      </c>
      <c r="B2817" s="4">
        <v>39404</v>
      </c>
      <c r="C2817" s="2">
        <v>2377</v>
      </c>
      <c r="D2817" s="1">
        <v>77016</v>
      </c>
      <c r="E2817" s="1">
        <v>1</v>
      </c>
      <c r="F2817" s="1">
        <v>399</v>
      </c>
      <c r="K2817" s="4"/>
    </row>
    <row r="2818" spans="1:11">
      <c r="A2818" s="1">
        <v>75322</v>
      </c>
      <c r="B2818" s="4">
        <v>39404</v>
      </c>
      <c r="C2818" s="2">
        <v>2501</v>
      </c>
      <c r="D2818" s="1">
        <v>73749</v>
      </c>
      <c r="E2818" s="1">
        <v>1</v>
      </c>
      <c r="F2818" s="1">
        <v>1990</v>
      </c>
      <c r="K2818" s="4"/>
    </row>
    <row r="2819" spans="1:11">
      <c r="A2819" s="1">
        <v>75359</v>
      </c>
      <c r="B2819" s="4">
        <v>39404</v>
      </c>
      <c r="C2819" s="2">
        <v>284</v>
      </c>
      <c r="D2819" s="1">
        <v>75408</v>
      </c>
      <c r="E2819" s="1">
        <v>2</v>
      </c>
      <c r="F2819" s="1">
        <v>96</v>
      </c>
      <c r="K2819" s="4"/>
    </row>
    <row r="2820" spans="1:11">
      <c r="A2820" s="1">
        <v>75359</v>
      </c>
      <c r="B2820" s="4">
        <v>39404</v>
      </c>
      <c r="C2820" s="2">
        <v>284</v>
      </c>
      <c r="D2820" s="1">
        <v>75408</v>
      </c>
      <c r="E2820" s="1">
        <v>2</v>
      </c>
      <c r="F2820" s="1">
        <v>96</v>
      </c>
      <c r="K2820" s="4"/>
    </row>
    <row r="2821" spans="1:11">
      <c r="A2821" s="1">
        <v>75359</v>
      </c>
      <c r="B2821" s="4">
        <v>39404</v>
      </c>
      <c r="C2821" s="2">
        <v>284</v>
      </c>
      <c r="D2821" s="1">
        <v>75408</v>
      </c>
      <c r="E2821" s="1">
        <v>2</v>
      </c>
      <c r="F2821" s="1">
        <v>96</v>
      </c>
      <c r="K2821" s="4"/>
    </row>
    <row r="2822" spans="1:11">
      <c r="A2822" s="1">
        <v>75359</v>
      </c>
      <c r="B2822" s="4">
        <v>39404</v>
      </c>
      <c r="C2822" s="2">
        <v>284</v>
      </c>
      <c r="D2822" s="1">
        <v>75408</v>
      </c>
      <c r="E2822" s="1">
        <v>2</v>
      </c>
      <c r="F2822" s="1">
        <v>96</v>
      </c>
      <c r="K2822" s="4"/>
    </row>
    <row r="2823" spans="1:11">
      <c r="A2823" s="1">
        <v>75359</v>
      </c>
      <c r="B2823" s="4">
        <v>39404</v>
      </c>
      <c r="C2823" s="2">
        <v>284</v>
      </c>
      <c r="D2823" s="1">
        <v>75408</v>
      </c>
      <c r="E2823" s="1">
        <v>2</v>
      </c>
      <c r="F2823" s="1">
        <v>96</v>
      </c>
      <c r="K2823" s="4"/>
    </row>
    <row r="2824" spans="1:11">
      <c r="A2824" s="1">
        <v>75359</v>
      </c>
      <c r="B2824" s="4">
        <v>39404</v>
      </c>
      <c r="C2824" s="2">
        <v>284</v>
      </c>
      <c r="D2824" s="1">
        <v>75408</v>
      </c>
      <c r="E2824" s="1">
        <v>2</v>
      </c>
      <c r="F2824" s="1">
        <v>96</v>
      </c>
      <c r="K2824" s="4"/>
    </row>
    <row r="2825" spans="1:11">
      <c r="A2825" s="1">
        <v>75359</v>
      </c>
      <c r="B2825" s="4">
        <v>39404</v>
      </c>
      <c r="C2825" s="2">
        <v>284</v>
      </c>
      <c r="D2825" s="1">
        <v>16692</v>
      </c>
      <c r="E2825" s="1">
        <v>1</v>
      </c>
      <c r="F2825" s="1">
        <v>65</v>
      </c>
      <c r="K2825" s="4"/>
    </row>
    <row r="2826" spans="1:11">
      <c r="A2826" s="1">
        <v>75359</v>
      </c>
      <c r="B2826" s="4">
        <v>39404</v>
      </c>
      <c r="C2826" s="2">
        <v>284</v>
      </c>
      <c r="D2826" s="1">
        <v>70630</v>
      </c>
      <c r="E2826" s="1">
        <v>1</v>
      </c>
      <c r="F2826" s="1">
        <v>199</v>
      </c>
      <c r="K2826" s="4"/>
    </row>
    <row r="2827" spans="1:11">
      <c r="A2827" s="1">
        <v>75403</v>
      </c>
      <c r="B2827" s="4">
        <v>39404</v>
      </c>
      <c r="C2827" s="2">
        <v>3567</v>
      </c>
      <c r="D2827" s="1">
        <v>83906</v>
      </c>
      <c r="E2827" s="1">
        <v>1</v>
      </c>
      <c r="F2827" s="1">
        <v>299</v>
      </c>
      <c r="K2827" s="4"/>
    </row>
    <row r="2828" spans="1:11">
      <c r="A2828" s="1">
        <v>75403</v>
      </c>
      <c r="B2828" s="4">
        <v>39404</v>
      </c>
      <c r="C2828" s="2">
        <v>3567</v>
      </c>
      <c r="D2828" s="1">
        <v>72466</v>
      </c>
      <c r="E2828" s="1">
        <v>1</v>
      </c>
      <c r="F2828" s="1">
        <v>499</v>
      </c>
      <c r="K2828" s="4"/>
    </row>
    <row r="2829" spans="1:11">
      <c r="A2829" s="1">
        <v>75422</v>
      </c>
      <c r="B2829" s="4">
        <v>39404</v>
      </c>
      <c r="C2829" s="2">
        <v>3827</v>
      </c>
      <c r="D2829" s="1">
        <v>84602</v>
      </c>
      <c r="E2829" s="1">
        <v>1</v>
      </c>
      <c r="F2829" s="1">
        <v>799</v>
      </c>
      <c r="K2829" s="4"/>
    </row>
    <row r="2830" spans="1:11">
      <c r="A2830" s="1">
        <v>75445</v>
      </c>
      <c r="B2830" s="4">
        <v>39404</v>
      </c>
      <c r="C2830" s="2">
        <v>4126</v>
      </c>
      <c r="D2830" s="1">
        <v>67269</v>
      </c>
      <c r="E2830" s="1">
        <v>1</v>
      </c>
      <c r="F2830" s="1">
        <v>199</v>
      </c>
      <c r="K2830" s="4"/>
    </row>
    <row r="2831" spans="1:11">
      <c r="A2831" s="1">
        <v>75449</v>
      </c>
      <c r="B2831" s="4">
        <v>39404</v>
      </c>
      <c r="C2831" s="2">
        <v>4163</v>
      </c>
      <c r="D2831" s="1">
        <v>81018</v>
      </c>
      <c r="E2831" s="1">
        <v>1</v>
      </c>
      <c r="F2831" s="1">
        <v>1499</v>
      </c>
      <c r="K2831" s="4"/>
    </row>
    <row r="2832" spans="1:11">
      <c r="A2832" s="1">
        <v>75467</v>
      </c>
      <c r="B2832" s="4">
        <v>39404</v>
      </c>
      <c r="C2832" s="2">
        <v>449</v>
      </c>
      <c r="D2832" s="1">
        <v>69958</v>
      </c>
      <c r="E2832" s="1">
        <v>1</v>
      </c>
      <c r="F2832" s="1">
        <v>399</v>
      </c>
      <c r="K2832" s="4"/>
    </row>
    <row r="2833" spans="1:11">
      <c r="A2833" s="1">
        <v>75474</v>
      </c>
      <c r="B2833" s="4">
        <v>39404</v>
      </c>
      <c r="C2833" s="2">
        <v>4575</v>
      </c>
      <c r="D2833" s="1">
        <v>75405</v>
      </c>
      <c r="E2833" s="1">
        <v>1</v>
      </c>
      <c r="F2833" s="1">
        <v>48</v>
      </c>
      <c r="K2833" s="4"/>
    </row>
    <row r="2834" spans="1:11">
      <c r="A2834" s="1">
        <v>75474</v>
      </c>
      <c r="B2834" s="4">
        <v>39404</v>
      </c>
      <c r="C2834" s="2">
        <v>4575</v>
      </c>
      <c r="D2834" s="1">
        <v>75405</v>
      </c>
      <c r="E2834" s="1">
        <v>1</v>
      </c>
      <c r="F2834" s="1">
        <v>48</v>
      </c>
      <c r="K2834" s="4"/>
    </row>
    <row r="2835" spans="1:11">
      <c r="A2835" s="1">
        <v>75474</v>
      </c>
      <c r="B2835" s="4">
        <v>39404</v>
      </c>
      <c r="C2835" s="2">
        <v>4575</v>
      </c>
      <c r="D2835" s="1">
        <v>75408</v>
      </c>
      <c r="E2835" s="1">
        <v>1</v>
      </c>
      <c r="F2835" s="1">
        <v>48</v>
      </c>
      <c r="K2835" s="4"/>
    </row>
    <row r="2836" spans="1:11">
      <c r="A2836" s="1">
        <v>75474</v>
      </c>
      <c r="B2836" s="4">
        <v>39404</v>
      </c>
      <c r="C2836" s="2">
        <v>4575</v>
      </c>
      <c r="D2836" s="1">
        <v>75408</v>
      </c>
      <c r="E2836" s="1">
        <v>1</v>
      </c>
      <c r="F2836" s="1">
        <v>48</v>
      </c>
      <c r="K2836" s="4"/>
    </row>
    <row r="2837" spans="1:11">
      <c r="A2837" s="1">
        <v>75474</v>
      </c>
      <c r="B2837" s="4">
        <v>39404</v>
      </c>
      <c r="C2837" s="2">
        <v>4575</v>
      </c>
      <c r="D2837" s="1">
        <v>75408</v>
      </c>
      <c r="E2837" s="1">
        <v>1</v>
      </c>
      <c r="F2837" s="1">
        <v>48</v>
      </c>
      <c r="K2837" s="4"/>
    </row>
    <row r="2838" spans="1:11">
      <c r="A2838" s="1">
        <v>75474</v>
      </c>
      <c r="B2838" s="4">
        <v>39404</v>
      </c>
      <c r="C2838" s="2">
        <v>4575</v>
      </c>
      <c r="D2838" s="1">
        <v>75408</v>
      </c>
      <c r="E2838" s="1">
        <v>1</v>
      </c>
      <c r="F2838" s="1">
        <v>48</v>
      </c>
      <c r="K2838" s="4"/>
    </row>
    <row r="2839" spans="1:11">
      <c r="A2839" s="1">
        <v>75490</v>
      </c>
      <c r="B2839" s="4">
        <v>39404</v>
      </c>
      <c r="C2839" s="2">
        <v>4745</v>
      </c>
      <c r="D2839" s="1">
        <v>48863</v>
      </c>
      <c r="E2839" s="1">
        <v>1</v>
      </c>
      <c r="F2839" s="1">
        <v>0</v>
      </c>
      <c r="K2839" s="4"/>
    </row>
    <row r="2840" spans="1:11">
      <c r="A2840" s="1">
        <v>75490</v>
      </c>
      <c r="B2840" s="4">
        <v>39404</v>
      </c>
      <c r="C2840" s="2">
        <v>4745</v>
      </c>
      <c r="D2840" s="1">
        <v>60526</v>
      </c>
      <c r="E2840" s="1">
        <v>1</v>
      </c>
      <c r="F2840" s="1">
        <v>400</v>
      </c>
      <c r="K2840" s="4"/>
    </row>
    <row r="2841" spans="1:11">
      <c r="A2841" s="1">
        <v>75490</v>
      </c>
      <c r="B2841" s="4">
        <v>39404</v>
      </c>
      <c r="C2841" s="2">
        <v>4745</v>
      </c>
      <c r="D2841" s="1">
        <v>63042</v>
      </c>
      <c r="E2841" s="1">
        <v>1</v>
      </c>
      <c r="F2841" s="1">
        <v>0</v>
      </c>
      <c r="K2841" s="4"/>
    </row>
    <row r="2842" spans="1:11">
      <c r="A2842" s="1">
        <v>75548</v>
      </c>
      <c r="B2842" s="4">
        <v>39404</v>
      </c>
      <c r="C2842" s="2">
        <v>542</v>
      </c>
      <c r="D2842" s="1">
        <v>59731</v>
      </c>
      <c r="E2842" s="1">
        <v>1</v>
      </c>
      <c r="F2842" s="1">
        <v>69</v>
      </c>
      <c r="K2842" s="4"/>
    </row>
    <row r="2843" spans="1:11">
      <c r="A2843" s="1">
        <v>75548</v>
      </c>
      <c r="B2843" s="4">
        <v>39404</v>
      </c>
      <c r="C2843" s="2">
        <v>542</v>
      </c>
      <c r="D2843" s="1">
        <v>71631</v>
      </c>
      <c r="E2843" s="1">
        <v>1</v>
      </c>
      <c r="F2843" s="1">
        <v>269</v>
      </c>
      <c r="K2843" s="4"/>
    </row>
    <row r="2844" spans="1:11">
      <c r="A2844" s="1">
        <v>75549</v>
      </c>
      <c r="B2844" s="4">
        <v>39404</v>
      </c>
      <c r="C2844" s="2">
        <v>5437</v>
      </c>
      <c r="D2844" s="1">
        <v>75183</v>
      </c>
      <c r="E2844" s="1">
        <v>1</v>
      </c>
      <c r="F2844" s="1">
        <v>988</v>
      </c>
      <c r="K2844" s="4"/>
    </row>
    <row r="2845" spans="1:11">
      <c r="A2845" s="1">
        <v>75676</v>
      </c>
      <c r="B2845" s="4">
        <v>39404</v>
      </c>
      <c r="C2845" s="2">
        <v>7854</v>
      </c>
      <c r="D2845" s="1">
        <v>26465</v>
      </c>
      <c r="E2845" s="1">
        <v>1</v>
      </c>
      <c r="F2845" s="1">
        <v>300</v>
      </c>
      <c r="K2845" s="4"/>
    </row>
    <row r="2846" spans="1:11">
      <c r="A2846" s="1">
        <v>75676</v>
      </c>
      <c r="B2846" s="4">
        <v>39404</v>
      </c>
      <c r="C2846" s="2">
        <v>7854</v>
      </c>
      <c r="D2846" s="1">
        <v>83616</v>
      </c>
      <c r="E2846" s="1">
        <v>1</v>
      </c>
      <c r="F2846" s="1">
        <v>259</v>
      </c>
      <c r="K2846" s="4"/>
    </row>
    <row r="2847" spans="1:11">
      <c r="A2847" s="1">
        <v>75708</v>
      </c>
      <c r="B2847" s="4">
        <v>39404</v>
      </c>
      <c r="C2847" s="2">
        <v>8006</v>
      </c>
      <c r="D2847" s="1">
        <v>48863</v>
      </c>
      <c r="E2847" s="1">
        <v>1</v>
      </c>
      <c r="F2847" s="1">
        <v>0</v>
      </c>
      <c r="K2847" s="4"/>
    </row>
    <row r="2848" spans="1:11">
      <c r="A2848" s="1">
        <v>75708</v>
      </c>
      <c r="B2848" s="4">
        <v>39404</v>
      </c>
      <c r="C2848" s="2">
        <v>8006</v>
      </c>
      <c r="D2848" s="1">
        <v>78339</v>
      </c>
      <c r="E2848" s="1">
        <v>1</v>
      </c>
      <c r="F2848" s="1">
        <v>400</v>
      </c>
      <c r="K2848" s="4"/>
    </row>
    <row r="2849" spans="1:11">
      <c r="A2849" s="1">
        <v>75708</v>
      </c>
      <c r="B2849" s="4">
        <v>39404</v>
      </c>
      <c r="C2849" s="2">
        <v>8006</v>
      </c>
      <c r="D2849" s="1">
        <v>63042</v>
      </c>
      <c r="E2849" s="1">
        <v>1</v>
      </c>
      <c r="F2849" s="1">
        <v>0</v>
      </c>
      <c r="K2849" s="4"/>
    </row>
    <row r="2850" spans="1:11">
      <c r="A2850" s="1">
        <v>75725</v>
      </c>
      <c r="B2850" s="4">
        <v>39404</v>
      </c>
      <c r="C2850" s="2">
        <v>92</v>
      </c>
      <c r="D2850" s="1">
        <v>84042</v>
      </c>
      <c r="E2850" s="1">
        <v>1</v>
      </c>
      <c r="F2850" s="1">
        <v>305</v>
      </c>
      <c r="K2850" s="4"/>
    </row>
    <row r="2851" spans="1:11">
      <c r="A2851" s="1">
        <v>75725</v>
      </c>
      <c r="B2851" s="4">
        <v>39404</v>
      </c>
      <c r="C2851" s="2">
        <v>92</v>
      </c>
      <c r="D2851" s="1">
        <v>84040</v>
      </c>
      <c r="E2851" s="1">
        <v>1</v>
      </c>
      <c r="F2851" s="1">
        <v>215</v>
      </c>
      <c r="K2851" s="4"/>
    </row>
    <row r="2852" spans="1:11">
      <c r="A2852" s="1">
        <v>75725</v>
      </c>
      <c r="B2852" s="4">
        <v>39404</v>
      </c>
      <c r="C2852" s="2">
        <v>92</v>
      </c>
      <c r="D2852" s="1">
        <v>84040</v>
      </c>
      <c r="E2852" s="1">
        <v>1</v>
      </c>
      <c r="F2852" s="1">
        <v>215</v>
      </c>
      <c r="K2852" s="4"/>
    </row>
    <row r="2853" spans="1:11">
      <c r="A2853" s="1">
        <v>75824</v>
      </c>
      <c r="B2853" s="4">
        <v>39405</v>
      </c>
      <c r="C2853" s="2">
        <v>1686</v>
      </c>
      <c r="D2853" s="1">
        <v>73772</v>
      </c>
      <c r="E2853" s="1">
        <v>1</v>
      </c>
      <c r="F2853" s="1">
        <v>999</v>
      </c>
      <c r="K2853" s="4"/>
    </row>
    <row r="2854" spans="1:11">
      <c r="A2854" s="1">
        <v>75882</v>
      </c>
      <c r="B2854" s="4">
        <v>39405</v>
      </c>
      <c r="C2854" s="2">
        <v>2205</v>
      </c>
      <c r="D2854" s="1">
        <v>78345</v>
      </c>
      <c r="E2854" s="1">
        <v>1</v>
      </c>
      <c r="F2854" s="1">
        <v>7388</v>
      </c>
      <c r="K2854" s="4"/>
    </row>
    <row r="2855" spans="1:11">
      <c r="A2855" s="1">
        <v>75903</v>
      </c>
      <c r="B2855" s="4">
        <v>39405</v>
      </c>
      <c r="C2855" s="2">
        <v>2393</v>
      </c>
      <c r="D2855" s="1">
        <v>73749</v>
      </c>
      <c r="E2855" s="1">
        <v>1</v>
      </c>
      <c r="F2855" s="1">
        <v>1990</v>
      </c>
      <c r="K2855" s="4"/>
    </row>
    <row r="2856" spans="1:11">
      <c r="A2856" s="1">
        <v>75903</v>
      </c>
      <c r="B2856" s="4">
        <v>39405</v>
      </c>
      <c r="C2856" s="2">
        <v>2393</v>
      </c>
      <c r="D2856" s="1">
        <v>79780</v>
      </c>
      <c r="E2856" s="1">
        <v>1</v>
      </c>
      <c r="F2856" s="1">
        <v>882</v>
      </c>
      <c r="K2856" s="4"/>
    </row>
    <row r="2857" spans="1:11">
      <c r="A2857" s="1">
        <v>75936</v>
      </c>
      <c r="B2857" s="4">
        <v>39405</v>
      </c>
      <c r="C2857" s="2">
        <v>2787</v>
      </c>
      <c r="D2857" s="1">
        <v>26465</v>
      </c>
      <c r="E2857" s="1">
        <v>1</v>
      </c>
      <c r="F2857" s="1">
        <v>900</v>
      </c>
      <c r="K2857" s="4"/>
    </row>
    <row r="2858" spans="1:11">
      <c r="A2858" s="1">
        <v>75936</v>
      </c>
      <c r="B2858" s="4">
        <v>39405</v>
      </c>
      <c r="C2858" s="2">
        <v>2787</v>
      </c>
      <c r="D2858" s="1">
        <v>84193</v>
      </c>
      <c r="E2858" s="1">
        <v>1</v>
      </c>
      <c r="F2858" s="1">
        <v>1688</v>
      </c>
      <c r="K2858" s="4"/>
    </row>
    <row r="2859" spans="1:11">
      <c r="A2859" s="1">
        <v>75940</v>
      </c>
      <c r="B2859" s="4">
        <v>39405</v>
      </c>
      <c r="C2859" s="2">
        <v>2800</v>
      </c>
      <c r="D2859" s="1">
        <v>73853</v>
      </c>
      <c r="E2859" s="1">
        <v>1</v>
      </c>
      <c r="F2859" s="1">
        <v>1299</v>
      </c>
      <c r="K2859" s="4"/>
    </row>
    <row r="2860" spans="1:11">
      <c r="A2860" s="1">
        <v>75948</v>
      </c>
      <c r="B2860" s="4">
        <v>39405</v>
      </c>
      <c r="C2860" s="2">
        <v>284</v>
      </c>
      <c r="D2860" s="1">
        <v>77806</v>
      </c>
      <c r="E2860" s="1">
        <v>1</v>
      </c>
      <c r="F2860" s="1">
        <v>389</v>
      </c>
      <c r="K2860" s="4"/>
    </row>
    <row r="2861" spans="1:11">
      <c r="A2861" s="1">
        <v>76023</v>
      </c>
      <c r="B2861" s="4">
        <v>39405</v>
      </c>
      <c r="C2861" s="2">
        <v>3558</v>
      </c>
      <c r="D2861" s="1">
        <v>80034</v>
      </c>
      <c r="E2861" s="1">
        <v>1</v>
      </c>
      <c r="F2861" s="1">
        <v>6498</v>
      </c>
      <c r="K2861" s="4"/>
    </row>
    <row r="2862" spans="1:11">
      <c r="A2862" s="1">
        <v>76023</v>
      </c>
      <c r="B2862" s="4">
        <v>39405</v>
      </c>
      <c r="C2862" s="2">
        <v>3558</v>
      </c>
      <c r="D2862" s="1">
        <v>84914</v>
      </c>
      <c r="E2862" s="1">
        <v>1</v>
      </c>
      <c r="F2862" s="1">
        <v>11480</v>
      </c>
      <c r="K2862" s="4"/>
    </row>
    <row r="2863" spans="1:11">
      <c r="A2863" s="1">
        <v>76023</v>
      </c>
      <c r="B2863" s="4">
        <v>39405</v>
      </c>
      <c r="C2863" s="2">
        <v>3558</v>
      </c>
      <c r="D2863" s="1">
        <v>80006</v>
      </c>
      <c r="E2863" s="1">
        <v>1</v>
      </c>
      <c r="F2863" s="1">
        <v>249</v>
      </c>
      <c r="K2863" s="4"/>
    </row>
    <row r="2864" spans="1:11">
      <c r="A2864" s="1">
        <v>76023</v>
      </c>
      <c r="B2864" s="4">
        <v>39405</v>
      </c>
      <c r="C2864" s="2">
        <v>3558</v>
      </c>
      <c r="D2864" s="1">
        <v>73313</v>
      </c>
      <c r="E2864" s="1">
        <v>1</v>
      </c>
      <c r="F2864" s="1">
        <v>500</v>
      </c>
      <c r="K2864" s="4"/>
    </row>
    <row r="2865" spans="1:11">
      <c r="A2865" s="1">
        <v>76025</v>
      </c>
      <c r="B2865" s="4">
        <v>39405</v>
      </c>
      <c r="C2865" s="2">
        <v>3567</v>
      </c>
      <c r="D2865" s="1">
        <v>72466</v>
      </c>
      <c r="E2865" s="1">
        <v>1</v>
      </c>
      <c r="F2865" s="1">
        <v>488</v>
      </c>
      <c r="K2865" s="4"/>
    </row>
    <row r="2866" spans="1:11">
      <c r="A2866" s="1">
        <v>76085</v>
      </c>
      <c r="B2866" s="4">
        <v>39405</v>
      </c>
      <c r="C2866" s="2">
        <v>4126</v>
      </c>
      <c r="D2866" s="1">
        <v>73749</v>
      </c>
      <c r="E2866" s="1">
        <v>1</v>
      </c>
      <c r="F2866" s="1">
        <v>1990</v>
      </c>
      <c r="K2866" s="4"/>
    </row>
    <row r="2867" spans="1:11">
      <c r="A2867" s="1">
        <v>76128</v>
      </c>
      <c r="B2867" s="4">
        <v>39405</v>
      </c>
      <c r="C2867" s="2">
        <v>449</v>
      </c>
      <c r="D2867" s="1">
        <v>81880</v>
      </c>
      <c r="E2867" s="1">
        <v>1</v>
      </c>
      <c r="F2867" s="1">
        <v>1611</v>
      </c>
      <c r="K2867" s="4"/>
    </row>
    <row r="2868" spans="1:11">
      <c r="A2868" s="1">
        <v>76128</v>
      </c>
      <c r="B2868" s="4">
        <v>39405</v>
      </c>
      <c r="C2868" s="2">
        <v>449</v>
      </c>
      <c r="D2868" s="1">
        <v>81018</v>
      </c>
      <c r="E2868" s="1">
        <v>1</v>
      </c>
      <c r="F2868" s="1">
        <v>1499</v>
      </c>
      <c r="K2868" s="4"/>
    </row>
    <row r="2869" spans="1:11">
      <c r="A2869" s="1">
        <v>76129</v>
      </c>
      <c r="B2869" s="4">
        <v>39405</v>
      </c>
      <c r="C2869" s="2">
        <v>450</v>
      </c>
      <c r="D2869" s="1">
        <v>80006</v>
      </c>
      <c r="E2869" s="1">
        <v>1</v>
      </c>
      <c r="F2869" s="1">
        <v>249</v>
      </c>
      <c r="K2869" s="4"/>
    </row>
    <row r="2870" spans="1:11">
      <c r="A2870" s="1">
        <v>76161</v>
      </c>
      <c r="B2870" s="4">
        <v>39405</v>
      </c>
      <c r="C2870" s="2">
        <v>4745</v>
      </c>
      <c r="D2870" s="1">
        <v>26466</v>
      </c>
      <c r="E2870" s="1">
        <v>1</v>
      </c>
      <c r="F2870" s="1">
        <v>500</v>
      </c>
      <c r="K2870" s="4"/>
    </row>
    <row r="2871" spans="1:11">
      <c r="A2871" s="1">
        <v>76161</v>
      </c>
      <c r="B2871" s="4">
        <v>39405</v>
      </c>
      <c r="C2871" s="2">
        <v>4745</v>
      </c>
      <c r="D2871" s="1">
        <v>72461</v>
      </c>
      <c r="E2871" s="1">
        <v>1</v>
      </c>
      <c r="F2871" s="1">
        <v>488</v>
      </c>
      <c r="K2871" s="4"/>
    </row>
    <row r="2872" spans="1:11">
      <c r="A2872" s="1">
        <v>76180</v>
      </c>
      <c r="B2872" s="4">
        <v>39405</v>
      </c>
      <c r="C2872" s="2">
        <v>4981</v>
      </c>
      <c r="D2872" s="1">
        <v>73772</v>
      </c>
      <c r="E2872" s="1">
        <v>2</v>
      </c>
      <c r="F2872" s="1">
        <v>1998</v>
      </c>
      <c r="K2872" s="4"/>
    </row>
    <row r="2873" spans="1:11">
      <c r="A2873" s="1">
        <v>76182</v>
      </c>
      <c r="B2873" s="4">
        <v>39405</v>
      </c>
      <c r="C2873" s="2">
        <v>5005</v>
      </c>
      <c r="D2873" s="1">
        <v>63992</v>
      </c>
      <c r="E2873" s="1">
        <v>1</v>
      </c>
      <c r="F2873" s="1">
        <v>400</v>
      </c>
      <c r="K2873" s="4"/>
    </row>
    <row r="2874" spans="1:11">
      <c r="A2874" s="1">
        <v>76182</v>
      </c>
      <c r="B2874" s="4">
        <v>39405</v>
      </c>
      <c r="C2874" s="2">
        <v>5005</v>
      </c>
      <c r="D2874" s="1">
        <v>63042</v>
      </c>
      <c r="E2874" s="1">
        <v>1</v>
      </c>
      <c r="F2874" s="1">
        <v>0</v>
      </c>
      <c r="K2874" s="4"/>
    </row>
    <row r="2875" spans="1:11">
      <c r="A2875" s="1">
        <v>76220</v>
      </c>
      <c r="B2875" s="4">
        <v>39405</v>
      </c>
      <c r="C2875" s="2">
        <v>542</v>
      </c>
      <c r="D2875" s="1">
        <v>26465</v>
      </c>
      <c r="E2875" s="1">
        <v>1</v>
      </c>
      <c r="F2875" s="1">
        <v>500</v>
      </c>
      <c r="K2875" s="4"/>
    </row>
    <row r="2876" spans="1:11">
      <c r="A2876" s="1">
        <v>76263</v>
      </c>
      <c r="B2876" s="4">
        <v>39405</v>
      </c>
      <c r="C2876" s="2">
        <v>5943</v>
      </c>
      <c r="D2876" s="1">
        <v>73749</v>
      </c>
      <c r="E2876" s="1">
        <v>1</v>
      </c>
      <c r="F2876" s="1">
        <v>1990</v>
      </c>
      <c r="K2876" s="4"/>
    </row>
    <row r="2877" spans="1:11">
      <c r="A2877" s="1">
        <v>76270</v>
      </c>
      <c r="B2877" s="4">
        <v>39405</v>
      </c>
      <c r="C2877" s="2">
        <v>6000</v>
      </c>
      <c r="D2877" s="1">
        <v>73250</v>
      </c>
      <c r="E2877" s="1">
        <v>1</v>
      </c>
      <c r="F2877" s="1">
        <v>49</v>
      </c>
      <c r="K2877" s="4"/>
    </row>
    <row r="2878" spans="1:11">
      <c r="A2878" s="1">
        <v>76326</v>
      </c>
      <c r="B2878" s="4">
        <v>39405</v>
      </c>
      <c r="C2878" s="2">
        <v>6631</v>
      </c>
      <c r="D2878" s="1">
        <v>48863</v>
      </c>
      <c r="E2878" s="1">
        <v>1</v>
      </c>
      <c r="F2878" s="1">
        <v>0</v>
      </c>
      <c r="K2878" s="4"/>
    </row>
    <row r="2879" spans="1:11">
      <c r="A2879" s="1">
        <v>76326</v>
      </c>
      <c r="B2879" s="4">
        <v>39405</v>
      </c>
      <c r="C2879" s="2">
        <v>6631</v>
      </c>
      <c r="D2879" s="1">
        <v>63992</v>
      </c>
      <c r="E2879" s="1">
        <v>1</v>
      </c>
      <c r="F2879" s="1">
        <v>400</v>
      </c>
      <c r="K2879" s="4"/>
    </row>
    <row r="2880" spans="1:11">
      <c r="A2880" s="1">
        <v>76326</v>
      </c>
      <c r="B2880" s="4">
        <v>39405</v>
      </c>
      <c r="C2880" s="2">
        <v>6631</v>
      </c>
      <c r="D2880" s="1">
        <v>26465</v>
      </c>
      <c r="E2880" s="1">
        <v>1</v>
      </c>
      <c r="F2880" s="1">
        <v>500</v>
      </c>
      <c r="K2880" s="4"/>
    </row>
    <row r="2881" spans="1:11">
      <c r="A2881" s="1">
        <v>76326</v>
      </c>
      <c r="B2881" s="4">
        <v>39405</v>
      </c>
      <c r="C2881" s="2">
        <v>6631</v>
      </c>
      <c r="D2881" s="1">
        <v>63042</v>
      </c>
      <c r="E2881" s="1">
        <v>1</v>
      </c>
      <c r="F2881" s="1">
        <v>0</v>
      </c>
      <c r="K2881" s="4"/>
    </row>
    <row r="2882" spans="1:11">
      <c r="A2882" s="1">
        <v>76419</v>
      </c>
      <c r="B2882" s="4">
        <v>39405</v>
      </c>
      <c r="C2882" s="2">
        <v>7854</v>
      </c>
      <c r="D2882" s="1">
        <v>69955</v>
      </c>
      <c r="E2882" s="1">
        <v>1</v>
      </c>
      <c r="F2882" s="1">
        <v>199</v>
      </c>
      <c r="K2882" s="4"/>
    </row>
    <row r="2883" spans="1:11">
      <c r="A2883" s="1">
        <v>76419</v>
      </c>
      <c r="B2883" s="4">
        <v>39405</v>
      </c>
      <c r="C2883" s="2">
        <v>7854</v>
      </c>
      <c r="D2883" s="1">
        <v>69955</v>
      </c>
      <c r="E2883" s="1">
        <v>1</v>
      </c>
      <c r="F2883" s="1">
        <v>200</v>
      </c>
      <c r="K2883" s="4"/>
    </row>
    <row r="2884" spans="1:11">
      <c r="A2884" s="1">
        <v>76492</v>
      </c>
      <c r="B2884" s="4">
        <v>39405</v>
      </c>
      <c r="C2884" s="2">
        <v>87</v>
      </c>
      <c r="D2884" s="1">
        <v>81720</v>
      </c>
      <c r="E2884" s="1">
        <v>1</v>
      </c>
      <c r="F2884" s="1">
        <v>20901</v>
      </c>
      <c r="K2884" s="4"/>
    </row>
    <row r="2885" spans="1:11">
      <c r="A2885" s="1">
        <v>76492</v>
      </c>
      <c r="B2885" s="4">
        <v>39405</v>
      </c>
      <c r="C2885" s="2">
        <v>87</v>
      </c>
      <c r="D2885" s="1">
        <v>73772</v>
      </c>
      <c r="E2885" s="1">
        <v>2</v>
      </c>
      <c r="F2885" s="1">
        <v>1998</v>
      </c>
      <c r="K2885" s="4"/>
    </row>
    <row r="2886" spans="1:11">
      <c r="A2886" s="1">
        <v>76492</v>
      </c>
      <c r="B2886" s="4">
        <v>39405</v>
      </c>
      <c r="C2886" s="2">
        <v>87</v>
      </c>
      <c r="D2886" s="1">
        <v>77824</v>
      </c>
      <c r="E2886" s="1">
        <v>1</v>
      </c>
      <c r="F2886" s="1">
        <v>1999</v>
      </c>
      <c r="K2886" s="4"/>
    </row>
    <row r="2887" spans="1:11">
      <c r="A2887" s="1">
        <v>76550</v>
      </c>
      <c r="B2887" s="4">
        <v>39406</v>
      </c>
      <c r="C2887" s="2">
        <v>3133</v>
      </c>
      <c r="D2887" s="1">
        <v>83616</v>
      </c>
      <c r="E2887" s="1">
        <v>1</v>
      </c>
      <c r="F2887" s="1">
        <v>259</v>
      </c>
      <c r="K2887" s="4"/>
    </row>
    <row r="2888" spans="1:11">
      <c r="A2888" s="1">
        <v>76615</v>
      </c>
      <c r="B2888" s="4">
        <v>39406</v>
      </c>
      <c r="C2888" s="2">
        <v>7854</v>
      </c>
      <c r="D2888" s="1">
        <v>81403</v>
      </c>
      <c r="E2888" s="1">
        <v>1</v>
      </c>
      <c r="F2888" s="1">
        <v>299</v>
      </c>
      <c r="K2888" s="4"/>
    </row>
    <row r="2889" spans="1:11">
      <c r="A2889" s="1">
        <v>76618</v>
      </c>
      <c r="B2889" s="4">
        <v>39406</v>
      </c>
      <c r="C2889" s="2">
        <v>8059</v>
      </c>
      <c r="D2889" s="1">
        <v>66570</v>
      </c>
      <c r="E2889" s="1">
        <v>1</v>
      </c>
      <c r="F2889" s="1">
        <v>400</v>
      </c>
      <c r="K2889" s="4"/>
    </row>
    <row r="2890" spans="1:11">
      <c r="A2890" s="1">
        <v>76618</v>
      </c>
      <c r="B2890" s="4">
        <v>39406</v>
      </c>
      <c r="C2890" s="2">
        <v>8059</v>
      </c>
      <c r="D2890" s="1">
        <v>63042</v>
      </c>
      <c r="E2890" s="1">
        <v>1</v>
      </c>
      <c r="F2890" s="1">
        <v>0</v>
      </c>
      <c r="K2890" s="4"/>
    </row>
    <row r="2891" spans="1:11">
      <c r="A2891" s="1">
        <v>76618</v>
      </c>
      <c r="B2891" s="4">
        <v>39406</v>
      </c>
      <c r="C2891" s="2">
        <v>8059</v>
      </c>
      <c r="D2891" s="1">
        <v>73750</v>
      </c>
      <c r="E2891" s="1">
        <v>1</v>
      </c>
      <c r="F2891" s="1">
        <v>2241</v>
      </c>
      <c r="K2891" s="4"/>
    </row>
    <row r="2892" spans="1:11">
      <c r="A2892" s="1">
        <v>76653</v>
      </c>
      <c r="B2892" s="4">
        <v>39407</v>
      </c>
      <c r="C2892" s="2">
        <v>1726</v>
      </c>
      <c r="D2892" s="1">
        <v>80363</v>
      </c>
      <c r="E2892" s="1">
        <v>1</v>
      </c>
      <c r="F2892" s="1">
        <v>119</v>
      </c>
      <c r="K2892" s="4"/>
    </row>
    <row r="2893" spans="1:11">
      <c r="A2893" s="1">
        <v>76673</v>
      </c>
      <c r="B2893" s="4">
        <v>39407</v>
      </c>
      <c r="C2893" s="2">
        <v>2704</v>
      </c>
      <c r="D2893" s="1">
        <v>65630</v>
      </c>
      <c r="E2893" s="1">
        <v>1</v>
      </c>
      <c r="F2893" s="1">
        <v>129</v>
      </c>
      <c r="K2893" s="4"/>
    </row>
    <row r="2894" spans="1:11">
      <c r="A2894" s="1">
        <v>76799</v>
      </c>
      <c r="B2894" s="4">
        <v>39408</v>
      </c>
      <c r="C2894" s="2">
        <v>3059</v>
      </c>
      <c r="D2894" s="1">
        <v>73750</v>
      </c>
      <c r="E2894" s="1">
        <v>1</v>
      </c>
      <c r="F2894" s="1">
        <v>2490</v>
      </c>
      <c r="K2894" s="4"/>
    </row>
    <row r="2895" spans="1:11">
      <c r="A2895" s="1">
        <v>76802</v>
      </c>
      <c r="B2895" s="4">
        <v>39408</v>
      </c>
      <c r="C2895" s="2">
        <v>3330</v>
      </c>
      <c r="D2895" s="1">
        <v>2772</v>
      </c>
      <c r="E2895" s="1">
        <v>1</v>
      </c>
      <c r="F2895" s="1">
        <v>95</v>
      </c>
      <c r="K2895" s="4"/>
    </row>
    <row r="2896" spans="1:11">
      <c r="A2896" s="1">
        <v>76880</v>
      </c>
      <c r="B2896" s="4">
        <v>39409</v>
      </c>
      <c r="C2896" s="2">
        <v>1500</v>
      </c>
      <c r="D2896" s="1">
        <v>73749</v>
      </c>
      <c r="E2896" s="1">
        <v>1</v>
      </c>
      <c r="F2896" s="1">
        <v>2890</v>
      </c>
      <c r="K2896" s="4"/>
    </row>
    <row r="2897" spans="1:11">
      <c r="A2897" s="1">
        <v>76888</v>
      </c>
      <c r="B2897" s="4">
        <v>39409</v>
      </c>
      <c r="C2897" s="2">
        <v>1672</v>
      </c>
      <c r="D2897" s="1">
        <v>77225</v>
      </c>
      <c r="E2897" s="1">
        <v>1</v>
      </c>
      <c r="F2897" s="1">
        <v>164</v>
      </c>
      <c r="K2897" s="4"/>
    </row>
    <row r="2898" spans="1:11">
      <c r="A2898" s="1">
        <v>76888</v>
      </c>
      <c r="B2898" s="4">
        <v>39409</v>
      </c>
      <c r="C2898" s="2">
        <v>1672</v>
      </c>
      <c r="D2898" s="1">
        <v>77225</v>
      </c>
      <c r="E2898" s="1">
        <v>1</v>
      </c>
      <c r="F2898" s="1">
        <v>165</v>
      </c>
      <c r="K2898" s="4"/>
    </row>
    <row r="2899" spans="1:11">
      <c r="A2899" s="1">
        <v>76942</v>
      </c>
      <c r="B2899" s="4">
        <v>39409</v>
      </c>
      <c r="C2899" s="2">
        <v>637</v>
      </c>
      <c r="D2899" s="1">
        <v>40233</v>
      </c>
      <c r="E2899" s="1">
        <v>1</v>
      </c>
      <c r="F2899" s="1">
        <v>558</v>
      </c>
      <c r="K2899" s="4"/>
    </row>
    <row r="2900" spans="1:11">
      <c r="A2900" s="1">
        <v>76991</v>
      </c>
      <c r="B2900" s="4">
        <v>39410</v>
      </c>
      <c r="C2900" s="2">
        <v>2224</v>
      </c>
      <c r="D2900" s="1">
        <v>79525</v>
      </c>
      <c r="E2900" s="1">
        <v>1</v>
      </c>
      <c r="F2900" s="1">
        <v>2799</v>
      </c>
      <c r="K2900" s="4"/>
    </row>
    <row r="2901" spans="1:11">
      <c r="A2901" s="1">
        <v>77100</v>
      </c>
      <c r="B2901" s="4">
        <v>39411</v>
      </c>
      <c r="C2901" s="2">
        <v>1686</v>
      </c>
      <c r="D2901" s="1">
        <v>72466</v>
      </c>
      <c r="E2901" s="1">
        <v>3</v>
      </c>
      <c r="F2901" s="1">
        <v>1497</v>
      </c>
      <c r="K2901" s="4"/>
    </row>
    <row r="2902" spans="1:11">
      <c r="A2902" s="1">
        <v>77173</v>
      </c>
      <c r="B2902" s="4">
        <v>39411</v>
      </c>
      <c r="C2902" s="2">
        <v>5697</v>
      </c>
      <c r="D2902" s="1">
        <v>16691</v>
      </c>
      <c r="E2902" s="1">
        <v>1</v>
      </c>
      <c r="F2902" s="1">
        <v>55</v>
      </c>
      <c r="K2902" s="4"/>
    </row>
    <row r="2903" spans="1:11">
      <c r="A2903" s="1">
        <v>77173</v>
      </c>
      <c r="B2903" s="4">
        <v>39411</v>
      </c>
      <c r="C2903" s="2">
        <v>5697</v>
      </c>
      <c r="D2903" s="1">
        <v>79483</v>
      </c>
      <c r="E2903" s="1">
        <v>1</v>
      </c>
      <c r="F2903" s="1">
        <v>199</v>
      </c>
      <c r="K2903" s="4"/>
    </row>
    <row r="2904" spans="1:11">
      <c r="A2904" s="1">
        <v>77173</v>
      </c>
      <c r="B2904" s="4">
        <v>39411</v>
      </c>
      <c r="C2904" s="2">
        <v>5697</v>
      </c>
      <c r="D2904" s="1">
        <v>66857</v>
      </c>
      <c r="E2904" s="1">
        <v>1</v>
      </c>
      <c r="F2904" s="1">
        <v>169</v>
      </c>
      <c r="K2904" s="4"/>
    </row>
    <row r="2905" spans="1:11">
      <c r="A2905" s="1">
        <v>77237</v>
      </c>
      <c r="B2905" s="4">
        <v>39412</v>
      </c>
      <c r="C2905" s="2">
        <v>2501</v>
      </c>
      <c r="D2905" s="1">
        <v>73306</v>
      </c>
      <c r="E2905" s="1">
        <v>1</v>
      </c>
      <c r="F2905" s="1">
        <v>1945</v>
      </c>
      <c r="K2905" s="4"/>
    </row>
    <row r="2906" spans="1:11">
      <c r="A2906" s="1">
        <v>77237</v>
      </c>
      <c r="B2906" s="4">
        <v>39412</v>
      </c>
      <c r="C2906" s="2">
        <v>2501</v>
      </c>
      <c r="D2906" s="1">
        <v>70748</v>
      </c>
      <c r="E2906" s="1">
        <v>1</v>
      </c>
      <c r="F2906" s="1">
        <v>1515</v>
      </c>
      <c r="K2906" s="4"/>
    </row>
    <row r="2907" spans="1:11">
      <c r="A2907" s="1">
        <v>77274</v>
      </c>
      <c r="B2907" s="4">
        <v>39412</v>
      </c>
      <c r="C2907" s="2">
        <v>7005</v>
      </c>
      <c r="D2907" s="1">
        <v>67340</v>
      </c>
      <c r="E2907" s="1">
        <v>1</v>
      </c>
      <c r="F2907" s="1">
        <v>259</v>
      </c>
      <c r="K2907" s="4"/>
    </row>
    <row r="2908" spans="1:11">
      <c r="A2908" s="1">
        <v>77299</v>
      </c>
      <c r="B2908" s="4">
        <v>39413</v>
      </c>
      <c r="C2908" s="2">
        <v>1246</v>
      </c>
      <c r="D2908" s="1">
        <v>26471</v>
      </c>
      <c r="E2908" s="1">
        <v>1</v>
      </c>
      <c r="F2908" s="1">
        <v>350</v>
      </c>
      <c r="K2908" s="4"/>
    </row>
    <row r="2909" spans="1:11">
      <c r="A2909" s="1">
        <v>77395</v>
      </c>
      <c r="B2909" s="4">
        <v>39413</v>
      </c>
      <c r="C2909" s="2">
        <v>977</v>
      </c>
      <c r="D2909" s="1">
        <v>76976</v>
      </c>
      <c r="E2909" s="1">
        <v>2</v>
      </c>
      <c r="F2909" s="1">
        <v>2</v>
      </c>
      <c r="K2909" s="4"/>
    </row>
    <row r="2910" spans="1:11">
      <c r="A2910" s="1">
        <v>77395</v>
      </c>
      <c r="B2910" s="4">
        <v>39413</v>
      </c>
      <c r="C2910" s="2">
        <v>977</v>
      </c>
      <c r="D2910" s="1">
        <v>79781</v>
      </c>
      <c r="E2910" s="1">
        <v>2</v>
      </c>
      <c r="F2910" s="1">
        <v>3046</v>
      </c>
      <c r="K2910" s="4"/>
    </row>
    <row r="2911" spans="1:11">
      <c r="A2911" s="1">
        <v>77465</v>
      </c>
      <c r="B2911" s="4">
        <v>39414</v>
      </c>
      <c r="C2911" s="2">
        <v>655</v>
      </c>
      <c r="D2911" s="1">
        <v>73750</v>
      </c>
      <c r="E2911" s="1">
        <v>1</v>
      </c>
      <c r="F2911" s="1">
        <v>2435</v>
      </c>
      <c r="K2911" s="4"/>
    </row>
    <row r="2912" spans="1:11">
      <c r="A2912" s="1">
        <v>77465</v>
      </c>
      <c r="B2912" s="4">
        <v>39414</v>
      </c>
      <c r="C2912" s="2">
        <v>655</v>
      </c>
      <c r="D2912" s="1">
        <v>81880</v>
      </c>
      <c r="E2912" s="1">
        <v>1</v>
      </c>
      <c r="F2912" s="1">
        <v>1788</v>
      </c>
      <c r="K2912" s="4"/>
    </row>
    <row r="2913" spans="1:11">
      <c r="A2913" s="1">
        <v>77478</v>
      </c>
      <c r="B2913" s="4">
        <v>39414</v>
      </c>
      <c r="C2913" s="2">
        <v>7854</v>
      </c>
      <c r="D2913" s="1">
        <v>77011</v>
      </c>
      <c r="E2913" s="1">
        <v>1</v>
      </c>
      <c r="F2913" s="1">
        <v>229</v>
      </c>
      <c r="K2913" s="4"/>
    </row>
    <row r="2914" spans="1:11">
      <c r="A2914" s="1">
        <v>77478</v>
      </c>
      <c r="B2914" s="4">
        <v>39414</v>
      </c>
      <c r="C2914" s="2">
        <v>7854</v>
      </c>
      <c r="D2914" s="1">
        <v>55441</v>
      </c>
      <c r="E2914" s="1">
        <v>1</v>
      </c>
      <c r="F2914" s="1">
        <v>69</v>
      </c>
      <c r="K2914" s="4"/>
    </row>
    <row r="2915" spans="1:11">
      <c r="A2915" s="1">
        <v>77510</v>
      </c>
      <c r="B2915" s="4">
        <v>39415</v>
      </c>
      <c r="C2915" s="2">
        <v>2224</v>
      </c>
      <c r="D2915" s="1">
        <v>84262</v>
      </c>
      <c r="E2915" s="1">
        <v>1</v>
      </c>
      <c r="F2915" s="1">
        <v>1380</v>
      </c>
      <c r="K2915" s="4"/>
    </row>
    <row r="2916" spans="1:11">
      <c r="A2916" s="1">
        <v>77510</v>
      </c>
      <c r="B2916" s="4">
        <v>39415</v>
      </c>
      <c r="C2916" s="2">
        <v>2224</v>
      </c>
      <c r="D2916" s="1">
        <v>84262</v>
      </c>
      <c r="E2916" s="1">
        <v>1</v>
      </c>
      <c r="F2916" s="1">
        <v>1380</v>
      </c>
      <c r="K2916" s="4"/>
    </row>
    <row r="2917" spans="1:11">
      <c r="A2917" s="1">
        <v>77598</v>
      </c>
      <c r="B2917" s="4">
        <v>39416</v>
      </c>
      <c r="C2917" s="2">
        <v>1500</v>
      </c>
      <c r="D2917" s="1">
        <v>78423</v>
      </c>
      <c r="E2917" s="1">
        <v>1</v>
      </c>
      <c r="F2917" s="1">
        <v>439</v>
      </c>
      <c r="K2917" s="4"/>
    </row>
    <row r="2918" spans="1:11">
      <c r="A2918" s="1">
        <v>77608</v>
      </c>
      <c r="B2918" s="4">
        <v>39416</v>
      </c>
      <c r="C2918" s="2">
        <v>1686</v>
      </c>
      <c r="D2918" s="1">
        <v>83805</v>
      </c>
      <c r="E2918" s="1">
        <v>1</v>
      </c>
      <c r="F2918" s="1">
        <v>11980</v>
      </c>
      <c r="K2918" s="4"/>
    </row>
    <row r="2919" spans="1:11">
      <c r="A2919" s="1">
        <v>77608</v>
      </c>
      <c r="B2919" s="4">
        <v>39416</v>
      </c>
      <c r="C2919" s="2">
        <v>1686</v>
      </c>
      <c r="D2919" s="1">
        <v>75068</v>
      </c>
      <c r="E2919" s="1">
        <v>1</v>
      </c>
      <c r="F2919" s="1">
        <v>500</v>
      </c>
      <c r="K2919" s="4"/>
    </row>
    <row r="2920" spans="1:11">
      <c r="A2920" s="1">
        <v>77642</v>
      </c>
      <c r="B2920" s="4">
        <v>39416</v>
      </c>
      <c r="C2920" s="2">
        <v>3429</v>
      </c>
      <c r="D2920" s="1">
        <v>73853</v>
      </c>
      <c r="E2920" s="1">
        <v>1</v>
      </c>
      <c r="F2920" s="1">
        <v>999</v>
      </c>
      <c r="K2920" s="4"/>
    </row>
    <row r="2921" spans="1:11">
      <c r="A2921" s="1">
        <v>77642</v>
      </c>
      <c r="B2921" s="4">
        <v>39416</v>
      </c>
      <c r="C2921" s="2">
        <v>3429</v>
      </c>
      <c r="D2921" s="1">
        <v>71786</v>
      </c>
      <c r="E2921" s="1">
        <v>1</v>
      </c>
      <c r="F2921" s="1">
        <v>199</v>
      </c>
      <c r="K2921" s="4"/>
    </row>
    <row r="2922" spans="1:11">
      <c r="A2922" s="1">
        <v>77659</v>
      </c>
      <c r="B2922" s="4">
        <v>39416</v>
      </c>
      <c r="C2922" s="2">
        <v>4163</v>
      </c>
      <c r="D2922" s="1">
        <v>16694</v>
      </c>
      <c r="E2922" s="1">
        <v>1</v>
      </c>
      <c r="F2922" s="1">
        <v>220</v>
      </c>
      <c r="K2922" s="4"/>
    </row>
    <row r="2923" spans="1:11">
      <c r="A2923" s="1">
        <v>77670</v>
      </c>
      <c r="B2923" s="4">
        <v>39416</v>
      </c>
      <c r="C2923" s="2">
        <v>4866</v>
      </c>
      <c r="D2923" s="1">
        <v>78345</v>
      </c>
      <c r="E2923" s="1">
        <v>1</v>
      </c>
      <c r="F2923" s="1">
        <v>6999</v>
      </c>
      <c r="K2923" s="4"/>
    </row>
    <row r="2924" spans="1:11">
      <c r="A2924" s="1">
        <v>77704</v>
      </c>
      <c r="B2924" s="4">
        <v>39416</v>
      </c>
      <c r="C2924" s="2">
        <v>7854</v>
      </c>
      <c r="D2924" s="1">
        <v>63687</v>
      </c>
      <c r="E2924" s="1">
        <v>1</v>
      </c>
      <c r="F2924" s="1">
        <v>109</v>
      </c>
      <c r="K2924" s="4"/>
    </row>
    <row r="2925" spans="1:11">
      <c r="A2925" s="1">
        <v>77704</v>
      </c>
      <c r="B2925" s="4">
        <v>39416</v>
      </c>
      <c r="C2925" s="2">
        <v>7854</v>
      </c>
      <c r="D2925" s="1">
        <v>71786</v>
      </c>
      <c r="E2925" s="1">
        <v>1</v>
      </c>
      <c r="F2925" s="1">
        <v>199</v>
      </c>
      <c r="K2925" s="4"/>
    </row>
    <row r="2926" spans="1:11">
      <c r="A2926" s="1">
        <v>77812</v>
      </c>
      <c r="B2926" s="4">
        <v>39417</v>
      </c>
      <c r="C2926" s="2">
        <v>6189</v>
      </c>
      <c r="D2926" s="1">
        <v>78423</v>
      </c>
      <c r="E2926" s="1">
        <v>1</v>
      </c>
      <c r="F2926" s="1">
        <v>439</v>
      </c>
      <c r="K2926" s="4"/>
    </row>
    <row r="2927" spans="1:11">
      <c r="A2927" s="1">
        <v>77937</v>
      </c>
      <c r="B2927" s="4">
        <v>39418</v>
      </c>
      <c r="C2927" s="2">
        <v>6820</v>
      </c>
      <c r="D2927" s="1">
        <v>72466</v>
      </c>
      <c r="E2927" s="1">
        <v>1</v>
      </c>
      <c r="F2927" s="1">
        <v>499</v>
      </c>
      <c r="K2927" s="4"/>
    </row>
    <row r="2928" spans="1:11">
      <c r="A2928" s="1">
        <v>77952</v>
      </c>
      <c r="B2928" s="4">
        <v>39418</v>
      </c>
      <c r="C2928" s="2">
        <v>7854</v>
      </c>
      <c r="D2928" s="1">
        <v>83769</v>
      </c>
      <c r="E2928" s="1">
        <v>1</v>
      </c>
      <c r="F2928" s="1">
        <v>399</v>
      </c>
      <c r="K2928" s="4"/>
    </row>
    <row r="2929" spans="1:11">
      <c r="A2929" s="1">
        <v>78077</v>
      </c>
      <c r="B2929" s="4">
        <v>39420</v>
      </c>
      <c r="C2929" s="2">
        <v>1672</v>
      </c>
      <c r="D2929" s="1">
        <v>71917</v>
      </c>
      <c r="E2929" s="1">
        <v>1</v>
      </c>
      <c r="F2929" s="1">
        <v>3688</v>
      </c>
      <c r="K2929" s="4"/>
    </row>
    <row r="2930" spans="1:11">
      <c r="A2930" s="1">
        <v>78078</v>
      </c>
      <c r="B2930" s="4">
        <v>39420</v>
      </c>
      <c r="C2930" s="2">
        <v>1679</v>
      </c>
      <c r="D2930" s="1">
        <v>72217</v>
      </c>
      <c r="E2930" s="1">
        <v>1</v>
      </c>
      <c r="F2930" s="1">
        <v>6499</v>
      </c>
      <c r="K2930" s="4"/>
    </row>
    <row r="2931" spans="1:11">
      <c r="A2931" s="1">
        <v>78094</v>
      </c>
      <c r="B2931" s="4">
        <v>39420</v>
      </c>
      <c r="C2931" s="2">
        <v>2713</v>
      </c>
      <c r="D2931" s="1">
        <v>72466</v>
      </c>
      <c r="E2931" s="1">
        <v>1</v>
      </c>
      <c r="F2931" s="1">
        <v>499</v>
      </c>
      <c r="K2931" s="4"/>
    </row>
    <row r="2932" spans="1:11">
      <c r="A2932" s="1">
        <v>78148</v>
      </c>
      <c r="B2932" s="4">
        <v>39420</v>
      </c>
      <c r="C2932" s="2">
        <v>748</v>
      </c>
      <c r="D2932" s="1">
        <v>2800</v>
      </c>
      <c r="E2932" s="1">
        <v>1</v>
      </c>
      <c r="F2932" s="1">
        <v>95</v>
      </c>
      <c r="K2932" s="4"/>
    </row>
    <row r="2933" spans="1:11">
      <c r="A2933" s="1">
        <v>78154</v>
      </c>
      <c r="B2933" s="4">
        <v>39420</v>
      </c>
      <c r="C2933" s="2">
        <v>7854</v>
      </c>
      <c r="D2933" s="1">
        <v>75207</v>
      </c>
      <c r="E2933" s="1">
        <v>1</v>
      </c>
      <c r="F2933" s="1">
        <v>343</v>
      </c>
      <c r="K2933" s="4"/>
    </row>
    <row r="2934" spans="1:11">
      <c r="A2934" s="1">
        <v>78184</v>
      </c>
      <c r="B2934" s="4">
        <v>39421</v>
      </c>
      <c r="C2934" s="2">
        <v>1672</v>
      </c>
      <c r="D2934" s="1">
        <v>75209</v>
      </c>
      <c r="E2934" s="1">
        <v>1</v>
      </c>
      <c r="F2934" s="1">
        <v>343</v>
      </c>
      <c r="K2934" s="4"/>
    </row>
    <row r="2935" spans="1:11">
      <c r="A2935" s="1">
        <v>78230</v>
      </c>
      <c r="B2935" s="4">
        <v>39421</v>
      </c>
      <c r="C2935" s="2">
        <v>6014</v>
      </c>
      <c r="D2935" s="1">
        <v>80602</v>
      </c>
      <c r="E2935" s="1">
        <v>1</v>
      </c>
      <c r="F2935" s="1">
        <v>1</v>
      </c>
      <c r="K2935" s="4"/>
    </row>
    <row r="2936" spans="1:11">
      <c r="A2936" s="1">
        <v>78230</v>
      </c>
      <c r="B2936" s="4">
        <v>39421</v>
      </c>
      <c r="C2936" s="2">
        <v>6014</v>
      </c>
      <c r="D2936" s="1">
        <v>65674</v>
      </c>
      <c r="E2936" s="1">
        <v>1</v>
      </c>
      <c r="F2936" s="1">
        <v>481</v>
      </c>
      <c r="K2936" s="4"/>
    </row>
    <row r="2937" spans="1:11">
      <c r="A2937" s="1">
        <v>78251</v>
      </c>
      <c r="B2937" s="4">
        <v>39421</v>
      </c>
      <c r="C2937" s="2">
        <v>7854</v>
      </c>
      <c r="D2937" s="1">
        <v>60031</v>
      </c>
      <c r="E2937" s="1">
        <v>1</v>
      </c>
      <c r="F2937" s="1">
        <v>426</v>
      </c>
      <c r="K2937" s="4"/>
    </row>
    <row r="2938" spans="1:11">
      <c r="A2938" s="1">
        <v>78251</v>
      </c>
      <c r="B2938" s="4">
        <v>39421</v>
      </c>
      <c r="C2938" s="2">
        <v>7854</v>
      </c>
      <c r="D2938" s="1">
        <v>60033</v>
      </c>
      <c r="E2938" s="1">
        <v>1</v>
      </c>
      <c r="F2938" s="1">
        <v>426</v>
      </c>
      <c r="K2938" s="4"/>
    </row>
    <row r="2939" spans="1:11">
      <c r="A2939" s="1">
        <v>78251</v>
      </c>
      <c r="B2939" s="4">
        <v>39421</v>
      </c>
      <c r="C2939" s="2">
        <v>7854</v>
      </c>
      <c r="D2939" s="1">
        <v>60034</v>
      </c>
      <c r="E2939" s="1">
        <v>1</v>
      </c>
      <c r="F2939" s="1">
        <v>426</v>
      </c>
      <c r="K2939" s="4"/>
    </row>
    <row r="2940" spans="1:11">
      <c r="A2940" s="1">
        <v>78264</v>
      </c>
      <c r="B2940" s="4">
        <v>39422</v>
      </c>
      <c r="C2940" s="2">
        <v>1246</v>
      </c>
      <c r="D2940" s="1">
        <v>26471</v>
      </c>
      <c r="E2940" s="1">
        <v>1</v>
      </c>
      <c r="F2940" s="1">
        <v>1050</v>
      </c>
      <c r="K2940" s="4"/>
    </row>
    <row r="2941" spans="1:11">
      <c r="A2941" s="1">
        <v>78306</v>
      </c>
      <c r="B2941" s="4">
        <v>39422</v>
      </c>
      <c r="C2941" s="2">
        <v>4749</v>
      </c>
      <c r="D2941" s="1">
        <v>85140</v>
      </c>
      <c r="E2941" s="1">
        <v>1</v>
      </c>
      <c r="F2941" s="1">
        <v>1290</v>
      </c>
      <c r="K2941" s="4"/>
    </row>
    <row r="2942" spans="1:11">
      <c r="A2942" s="1">
        <v>78307</v>
      </c>
      <c r="B2942" s="4">
        <v>39422</v>
      </c>
      <c r="C2942" s="2">
        <v>4785</v>
      </c>
      <c r="D2942" s="1">
        <v>75582</v>
      </c>
      <c r="E2942" s="1">
        <v>1</v>
      </c>
      <c r="F2942" s="1">
        <v>369</v>
      </c>
      <c r="K2942" s="4"/>
    </row>
    <row r="2943" spans="1:11">
      <c r="A2943" s="1">
        <v>78307</v>
      </c>
      <c r="B2943" s="4">
        <v>39422</v>
      </c>
      <c r="C2943" s="2">
        <v>4785</v>
      </c>
      <c r="D2943" s="1">
        <v>82164</v>
      </c>
      <c r="E2943" s="1">
        <v>1</v>
      </c>
      <c r="F2943" s="1">
        <v>149</v>
      </c>
      <c r="K2943" s="4"/>
    </row>
    <row r="2944" spans="1:11">
      <c r="A2944" s="1">
        <v>78344</v>
      </c>
      <c r="B2944" s="4">
        <v>39422</v>
      </c>
      <c r="C2944" s="2">
        <v>7854</v>
      </c>
      <c r="D2944" s="1">
        <v>75207</v>
      </c>
      <c r="E2944" s="1">
        <v>2</v>
      </c>
      <c r="F2944" s="1">
        <v>390</v>
      </c>
      <c r="K2944" s="4"/>
    </row>
    <row r="2945" spans="1:11">
      <c r="A2945" s="1">
        <v>78403</v>
      </c>
      <c r="B2945" s="4">
        <v>39423</v>
      </c>
      <c r="C2945" s="2">
        <v>3529</v>
      </c>
      <c r="D2945" s="1">
        <v>69264</v>
      </c>
      <c r="E2945" s="1">
        <v>1</v>
      </c>
      <c r="F2945" s="1">
        <v>400</v>
      </c>
      <c r="K2945" s="4"/>
    </row>
    <row r="2946" spans="1:11">
      <c r="A2946" s="1">
        <v>78403</v>
      </c>
      <c r="B2946" s="4">
        <v>39423</v>
      </c>
      <c r="C2946" s="2">
        <v>3529</v>
      </c>
      <c r="D2946" s="1">
        <v>63042</v>
      </c>
      <c r="E2946" s="1">
        <v>1</v>
      </c>
      <c r="F2946" s="1">
        <v>0</v>
      </c>
      <c r="K2946" s="4"/>
    </row>
    <row r="2947" spans="1:11">
      <c r="A2947" s="1">
        <v>78408</v>
      </c>
      <c r="B2947" s="4">
        <v>39423</v>
      </c>
      <c r="C2947" s="2">
        <v>3873</v>
      </c>
      <c r="D2947" s="1">
        <v>55856</v>
      </c>
      <c r="E2947" s="1">
        <v>1</v>
      </c>
      <c r="F2947" s="1">
        <v>259</v>
      </c>
      <c r="K2947" s="4"/>
    </row>
    <row r="2948" spans="1:11">
      <c r="A2948" s="1">
        <v>78423</v>
      </c>
      <c r="B2948" s="4">
        <v>39423</v>
      </c>
      <c r="C2948" s="2">
        <v>4749</v>
      </c>
      <c r="D2948" s="1">
        <v>80110</v>
      </c>
      <c r="E2948" s="1">
        <v>1</v>
      </c>
      <c r="F2948" s="1">
        <v>99</v>
      </c>
      <c r="K2948" s="4"/>
    </row>
    <row r="2949" spans="1:11">
      <c r="A2949" s="1">
        <v>78456</v>
      </c>
      <c r="B2949" s="4">
        <v>39423</v>
      </c>
      <c r="C2949" s="2">
        <v>7854</v>
      </c>
      <c r="D2949" s="1">
        <v>26465</v>
      </c>
      <c r="E2949" s="1">
        <v>1</v>
      </c>
      <c r="F2949" s="1">
        <v>900</v>
      </c>
      <c r="K2949" s="4"/>
    </row>
    <row r="2950" spans="1:11">
      <c r="A2950" s="1">
        <v>78493</v>
      </c>
      <c r="B2950" s="4">
        <v>39424</v>
      </c>
      <c r="C2950" s="2">
        <v>1672</v>
      </c>
      <c r="D2950" s="1">
        <v>85052</v>
      </c>
      <c r="E2950" s="1">
        <v>1</v>
      </c>
      <c r="F2950" s="1">
        <v>10395</v>
      </c>
      <c r="K2950" s="4"/>
    </row>
    <row r="2951" spans="1:11">
      <c r="A2951" s="1">
        <v>78493</v>
      </c>
      <c r="B2951" s="4">
        <v>39424</v>
      </c>
      <c r="C2951" s="2">
        <v>1672</v>
      </c>
      <c r="D2951" s="1">
        <v>79682</v>
      </c>
      <c r="E2951" s="1">
        <v>1</v>
      </c>
      <c r="F2951" s="1">
        <v>349</v>
      </c>
      <c r="K2951" s="4"/>
    </row>
    <row r="2952" spans="1:11">
      <c r="A2952" s="1">
        <v>78640</v>
      </c>
      <c r="B2952" s="4">
        <v>39425</v>
      </c>
      <c r="C2952" s="2">
        <v>1118</v>
      </c>
      <c r="D2952" s="1">
        <v>73749</v>
      </c>
      <c r="E2952" s="1">
        <v>1</v>
      </c>
      <c r="F2952" s="1">
        <v>2890</v>
      </c>
      <c r="K2952" s="4"/>
    </row>
    <row r="2953" spans="1:11">
      <c r="A2953" s="1">
        <v>78643</v>
      </c>
      <c r="B2953" s="4">
        <v>39425</v>
      </c>
      <c r="C2953" s="2">
        <v>1479</v>
      </c>
      <c r="D2953" s="1">
        <v>55269</v>
      </c>
      <c r="E2953" s="1">
        <v>1</v>
      </c>
      <c r="F2953" s="1">
        <v>210</v>
      </c>
      <c r="K2953" s="4"/>
    </row>
    <row r="2954" spans="1:11">
      <c r="A2954" s="1">
        <v>78665</v>
      </c>
      <c r="B2954" s="4">
        <v>39425</v>
      </c>
      <c r="C2954" s="2">
        <v>1982</v>
      </c>
      <c r="D2954" s="1">
        <v>83856</v>
      </c>
      <c r="E2954" s="1">
        <v>1</v>
      </c>
      <c r="F2954" s="1">
        <v>23400</v>
      </c>
      <c r="K2954" s="4"/>
    </row>
    <row r="2955" spans="1:11">
      <c r="A2955" s="1">
        <v>78685</v>
      </c>
      <c r="B2955" s="4">
        <v>39425</v>
      </c>
      <c r="C2955" s="2">
        <v>2747</v>
      </c>
      <c r="D2955" s="1">
        <v>68197</v>
      </c>
      <c r="E2955" s="1">
        <v>1</v>
      </c>
      <c r="F2955" s="1">
        <v>299</v>
      </c>
      <c r="K2955" s="4"/>
    </row>
    <row r="2956" spans="1:11">
      <c r="A2956" s="1">
        <v>78693</v>
      </c>
      <c r="B2956" s="4">
        <v>39425</v>
      </c>
      <c r="C2956" s="2">
        <v>2942</v>
      </c>
      <c r="D2956" s="1">
        <v>71294</v>
      </c>
      <c r="E2956" s="1">
        <v>1</v>
      </c>
      <c r="F2956" s="1">
        <v>499</v>
      </c>
      <c r="K2956" s="4"/>
    </row>
    <row r="2957" spans="1:11">
      <c r="A2957" s="1">
        <v>78701</v>
      </c>
      <c r="B2957" s="4">
        <v>39425</v>
      </c>
      <c r="C2957" s="2">
        <v>3212</v>
      </c>
      <c r="D2957" s="1">
        <v>49748</v>
      </c>
      <c r="E2957" s="1">
        <v>1</v>
      </c>
      <c r="F2957" s="1">
        <v>3</v>
      </c>
      <c r="K2957" s="4"/>
    </row>
    <row r="2958" spans="1:11">
      <c r="A2958" s="1">
        <v>78749</v>
      </c>
      <c r="B2958" s="4">
        <v>39425</v>
      </c>
      <c r="C2958" s="2">
        <v>5899</v>
      </c>
      <c r="D2958" s="1">
        <v>73748</v>
      </c>
      <c r="E2958" s="1">
        <v>1</v>
      </c>
      <c r="F2958" s="1">
        <v>3690</v>
      </c>
      <c r="K2958" s="4"/>
    </row>
    <row r="2959" spans="1:11">
      <c r="A2959" s="1">
        <v>78769</v>
      </c>
      <c r="B2959" s="4">
        <v>39425</v>
      </c>
      <c r="C2959" s="2">
        <v>742</v>
      </c>
      <c r="D2959" s="1">
        <v>49749</v>
      </c>
      <c r="E2959" s="1">
        <v>1</v>
      </c>
      <c r="F2959" s="1">
        <v>2</v>
      </c>
      <c r="K2959" s="4"/>
    </row>
    <row r="2960" spans="1:11">
      <c r="A2960" s="1">
        <v>78796</v>
      </c>
      <c r="B2960" s="4">
        <v>39426</v>
      </c>
      <c r="C2960" s="2">
        <v>1286</v>
      </c>
      <c r="D2960" s="1">
        <v>81880</v>
      </c>
      <c r="E2960" s="1">
        <v>1</v>
      </c>
      <c r="F2960" s="1">
        <v>1788</v>
      </c>
      <c r="K2960" s="4"/>
    </row>
    <row r="2961" spans="1:11">
      <c r="A2961" s="1">
        <v>78828</v>
      </c>
      <c r="B2961" s="4">
        <v>39426</v>
      </c>
      <c r="C2961" s="2">
        <v>2704</v>
      </c>
      <c r="D2961" s="1">
        <v>75183</v>
      </c>
      <c r="E2961" s="1">
        <v>1</v>
      </c>
      <c r="F2961" s="1">
        <v>988</v>
      </c>
      <c r="K2961" s="4"/>
    </row>
    <row r="2962" spans="1:11">
      <c r="A2962" s="1">
        <v>78878</v>
      </c>
      <c r="B2962" s="4">
        <v>39426</v>
      </c>
      <c r="C2962" s="2">
        <v>5455</v>
      </c>
      <c r="D2962" s="1">
        <v>73749</v>
      </c>
      <c r="E2962" s="1">
        <v>1</v>
      </c>
      <c r="F2962" s="1">
        <v>2890</v>
      </c>
      <c r="K2962" s="4"/>
    </row>
    <row r="2963" spans="1:11">
      <c r="A2963" s="1">
        <v>78882</v>
      </c>
      <c r="B2963" s="4">
        <v>39426</v>
      </c>
      <c r="C2963" s="2">
        <v>5781</v>
      </c>
      <c r="D2963" s="1">
        <v>2834</v>
      </c>
      <c r="E2963" s="1">
        <v>1</v>
      </c>
      <c r="F2963" s="1">
        <v>129</v>
      </c>
      <c r="K2963" s="4"/>
    </row>
    <row r="2964" spans="1:11">
      <c r="A2964" s="1">
        <v>78958</v>
      </c>
      <c r="B2964" s="4">
        <v>39427</v>
      </c>
      <c r="C2964" s="2">
        <v>3127</v>
      </c>
      <c r="D2964" s="1">
        <v>79781</v>
      </c>
      <c r="E2964" s="1">
        <v>1</v>
      </c>
      <c r="F2964" s="1">
        <v>1604</v>
      </c>
      <c r="K2964" s="4"/>
    </row>
    <row r="2965" spans="1:11">
      <c r="A2965" s="1">
        <v>79004</v>
      </c>
      <c r="B2965" s="4">
        <v>39427</v>
      </c>
      <c r="C2965" s="2">
        <v>6942</v>
      </c>
      <c r="D2965" s="1">
        <v>73749</v>
      </c>
      <c r="E2965" s="1">
        <v>1</v>
      </c>
      <c r="F2965" s="1">
        <v>1990</v>
      </c>
      <c r="K2965" s="4"/>
    </row>
    <row r="2966" spans="1:11">
      <c r="A2966" s="1">
        <v>79004</v>
      </c>
      <c r="B2966" s="4">
        <v>39427</v>
      </c>
      <c r="C2966" s="2">
        <v>6942</v>
      </c>
      <c r="D2966" s="1">
        <v>73749</v>
      </c>
      <c r="E2966" s="1">
        <v>1</v>
      </c>
      <c r="F2966" s="1">
        <v>1990</v>
      </c>
      <c r="K2966" s="4"/>
    </row>
    <row r="2967" spans="1:11">
      <c r="A2967" s="1">
        <v>79132</v>
      </c>
      <c r="B2967" s="4">
        <v>39429</v>
      </c>
      <c r="C2967" s="2">
        <v>1117</v>
      </c>
      <c r="D2967" s="1">
        <v>75203</v>
      </c>
      <c r="E2967" s="1">
        <v>1</v>
      </c>
      <c r="F2967" s="1">
        <v>250</v>
      </c>
      <c r="K2967" s="4"/>
    </row>
    <row r="2968" spans="1:11">
      <c r="A2968" s="1">
        <v>79151</v>
      </c>
      <c r="B2968" s="4">
        <v>39429</v>
      </c>
      <c r="C2968" s="2">
        <v>1686</v>
      </c>
      <c r="D2968" s="1">
        <v>73853</v>
      </c>
      <c r="E2968" s="1">
        <v>1</v>
      </c>
      <c r="F2968" s="1">
        <v>999</v>
      </c>
      <c r="K2968" s="4"/>
    </row>
    <row r="2969" spans="1:11">
      <c r="A2969" s="1">
        <v>79252</v>
      </c>
      <c r="B2969" s="4">
        <v>39430</v>
      </c>
      <c r="C2969" s="2">
        <v>1500</v>
      </c>
      <c r="D2969" s="1">
        <v>40233</v>
      </c>
      <c r="E2969" s="1">
        <v>1</v>
      </c>
      <c r="F2969" s="1">
        <v>558</v>
      </c>
      <c r="K2969" s="4"/>
    </row>
    <row r="2970" spans="1:11">
      <c r="A2970" s="1">
        <v>79261</v>
      </c>
      <c r="B2970" s="4">
        <v>39430</v>
      </c>
      <c r="C2970" s="2">
        <v>1672</v>
      </c>
      <c r="D2970" s="1">
        <v>71245</v>
      </c>
      <c r="E2970" s="1">
        <v>1</v>
      </c>
      <c r="F2970" s="1">
        <v>0</v>
      </c>
      <c r="K2970" s="4"/>
    </row>
    <row r="2971" spans="1:11">
      <c r="A2971" s="1">
        <v>79276</v>
      </c>
      <c r="B2971" s="4">
        <v>39430</v>
      </c>
      <c r="C2971" s="2">
        <v>2814</v>
      </c>
      <c r="D2971" s="1">
        <v>2809</v>
      </c>
      <c r="E2971" s="1">
        <v>1</v>
      </c>
      <c r="F2971" s="1">
        <v>89</v>
      </c>
      <c r="K2971" s="4"/>
    </row>
    <row r="2972" spans="1:11">
      <c r="A2972" s="1">
        <v>79368</v>
      </c>
      <c r="B2972" s="4">
        <v>39431</v>
      </c>
      <c r="C2972" s="2">
        <v>1464</v>
      </c>
      <c r="D2972" s="1">
        <v>72734</v>
      </c>
      <c r="E2972" s="1">
        <v>1</v>
      </c>
      <c r="F2972" s="1">
        <v>199</v>
      </c>
      <c r="K2972" s="4"/>
    </row>
    <row r="2973" spans="1:11">
      <c r="A2973" s="1">
        <v>79390</v>
      </c>
      <c r="B2973" s="4">
        <v>39431</v>
      </c>
      <c r="C2973" s="2">
        <v>2122</v>
      </c>
      <c r="D2973" s="1">
        <v>49749</v>
      </c>
      <c r="E2973" s="1">
        <v>1</v>
      </c>
      <c r="F2973" s="1">
        <v>2</v>
      </c>
      <c r="K2973" s="4"/>
    </row>
    <row r="2974" spans="1:11">
      <c r="A2974" s="1">
        <v>79390</v>
      </c>
      <c r="B2974" s="4">
        <v>39431</v>
      </c>
      <c r="C2974" s="2">
        <v>2122</v>
      </c>
      <c r="D2974" s="1">
        <v>65709</v>
      </c>
      <c r="E2974" s="1">
        <v>1</v>
      </c>
      <c r="F2974" s="1">
        <v>499</v>
      </c>
      <c r="K2974" s="4"/>
    </row>
    <row r="2975" spans="1:11">
      <c r="A2975" s="1">
        <v>79390</v>
      </c>
      <c r="B2975" s="4">
        <v>39431</v>
      </c>
      <c r="C2975" s="2">
        <v>2122</v>
      </c>
      <c r="D2975" s="1">
        <v>75208</v>
      </c>
      <c r="E2975" s="1">
        <v>1</v>
      </c>
      <c r="F2975" s="1">
        <v>343</v>
      </c>
      <c r="K2975" s="4"/>
    </row>
    <row r="2976" spans="1:11">
      <c r="A2976" s="1">
        <v>79390</v>
      </c>
      <c r="B2976" s="4">
        <v>39431</v>
      </c>
      <c r="C2976" s="2">
        <v>2122</v>
      </c>
      <c r="D2976" s="1">
        <v>75207</v>
      </c>
      <c r="E2976" s="1">
        <v>1</v>
      </c>
      <c r="F2976" s="1">
        <v>343</v>
      </c>
      <c r="K2976" s="4"/>
    </row>
    <row r="2977" spans="1:11">
      <c r="A2977" s="1">
        <v>79390</v>
      </c>
      <c r="B2977" s="4">
        <v>39431</v>
      </c>
      <c r="C2977" s="2">
        <v>2122</v>
      </c>
      <c r="D2977" s="1">
        <v>75209</v>
      </c>
      <c r="E2977" s="1">
        <v>1</v>
      </c>
      <c r="F2977" s="1">
        <v>343</v>
      </c>
      <c r="K2977" s="4"/>
    </row>
    <row r="2978" spans="1:11">
      <c r="A2978" s="1">
        <v>79390</v>
      </c>
      <c r="B2978" s="4">
        <v>39431</v>
      </c>
      <c r="C2978" s="2">
        <v>2122</v>
      </c>
      <c r="D2978" s="1">
        <v>75210</v>
      </c>
      <c r="E2978" s="1">
        <v>1</v>
      </c>
      <c r="F2978" s="1">
        <v>343</v>
      </c>
      <c r="K2978" s="4"/>
    </row>
    <row r="2979" spans="1:11">
      <c r="A2979" s="1">
        <v>79390</v>
      </c>
      <c r="B2979" s="4">
        <v>39431</v>
      </c>
      <c r="C2979" s="2">
        <v>2122</v>
      </c>
      <c r="D2979" s="1">
        <v>67366</v>
      </c>
      <c r="E2979" s="1">
        <v>1</v>
      </c>
      <c r="F2979" s="1">
        <v>343</v>
      </c>
      <c r="K2979" s="4"/>
    </row>
    <row r="2980" spans="1:11">
      <c r="A2980" s="1">
        <v>79390</v>
      </c>
      <c r="B2980" s="4">
        <v>39431</v>
      </c>
      <c r="C2980" s="2">
        <v>2122</v>
      </c>
      <c r="D2980" s="1">
        <v>67365</v>
      </c>
      <c r="E2980" s="1">
        <v>1</v>
      </c>
      <c r="F2980" s="1">
        <v>343</v>
      </c>
      <c r="K2980" s="4"/>
    </row>
    <row r="2981" spans="1:11">
      <c r="A2981" s="1">
        <v>79390</v>
      </c>
      <c r="B2981" s="4">
        <v>39431</v>
      </c>
      <c r="C2981" s="2">
        <v>2122</v>
      </c>
      <c r="D2981" s="1">
        <v>67364</v>
      </c>
      <c r="E2981" s="1">
        <v>1</v>
      </c>
      <c r="F2981" s="1">
        <v>343</v>
      </c>
      <c r="K2981" s="4"/>
    </row>
    <row r="2982" spans="1:11">
      <c r="A2982" s="1">
        <v>79390</v>
      </c>
      <c r="B2982" s="4">
        <v>39431</v>
      </c>
      <c r="C2982" s="2">
        <v>2122</v>
      </c>
      <c r="D2982" s="1">
        <v>67368</v>
      </c>
      <c r="E2982" s="1">
        <v>2</v>
      </c>
      <c r="F2982" s="1">
        <v>686</v>
      </c>
      <c r="K2982" s="4"/>
    </row>
    <row r="2983" spans="1:11">
      <c r="A2983" s="1">
        <v>79390</v>
      </c>
      <c r="B2983" s="4">
        <v>39431</v>
      </c>
      <c r="C2983" s="2">
        <v>2122</v>
      </c>
      <c r="D2983" s="1">
        <v>71785</v>
      </c>
      <c r="E2983" s="1">
        <v>1</v>
      </c>
      <c r="F2983" s="1">
        <v>499</v>
      </c>
      <c r="K2983" s="4"/>
    </row>
    <row r="2984" spans="1:11">
      <c r="A2984" s="1">
        <v>79390</v>
      </c>
      <c r="B2984" s="4">
        <v>39431</v>
      </c>
      <c r="C2984" s="2">
        <v>2122</v>
      </c>
      <c r="D2984" s="1">
        <v>71785</v>
      </c>
      <c r="E2984" s="1">
        <v>1</v>
      </c>
      <c r="F2984" s="1">
        <v>499</v>
      </c>
      <c r="K2984" s="4"/>
    </row>
    <row r="2985" spans="1:11">
      <c r="A2985" s="1">
        <v>79428</v>
      </c>
      <c r="B2985" s="4">
        <v>39431</v>
      </c>
      <c r="C2985" s="2">
        <v>3624</v>
      </c>
      <c r="D2985" s="1">
        <v>84833</v>
      </c>
      <c r="E2985" s="1">
        <v>1</v>
      </c>
      <c r="F2985" s="1">
        <v>4920</v>
      </c>
      <c r="K2985" s="4"/>
    </row>
    <row r="2986" spans="1:11">
      <c r="A2986" s="1">
        <v>79428</v>
      </c>
      <c r="B2986" s="4">
        <v>39431</v>
      </c>
      <c r="C2986" s="2">
        <v>3624</v>
      </c>
      <c r="D2986" s="1">
        <v>40236</v>
      </c>
      <c r="E2986" s="1">
        <v>1</v>
      </c>
      <c r="F2986" s="1">
        <v>541</v>
      </c>
      <c r="K2986" s="4"/>
    </row>
    <row r="2987" spans="1:11">
      <c r="A2987" s="1">
        <v>79436</v>
      </c>
      <c r="B2987" s="4">
        <v>39431</v>
      </c>
      <c r="C2987" s="2">
        <v>4745</v>
      </c>
      <c r="D2987" s="1">
        <v>49749</v>
      </c>
      <c r="E2987" s="1">
        <v>1</v>
      </c>
      <c r="F2987" s="1">
        <v>2</v>
      </c>
      <c r="K2987" s="4"/>
    </row>
    <row r="2988" spans="1:11">
      <c r="A2988" s="1">
        <v>79453</v>
      </c>
      <c r="B2988" s="4">
        <v>39431</v>
      </c>
      <c r="C2988" s="2">
        <v>5705</v>
      </c>
      <c r="D2988" s="1">
        <v>76173</v>
      </c>
      <c r="E2988" s="1">
        <v>1</v>
      </c>
      <c r="F2988" s="1">
        <v>999</v>
      </c>
      <c r="K2988" s="4"/>
    </row>
    <row r="2989" spans="1:11">
      <c r="A2989" s="1">
        <v>79453</v>
      </c>
      <c r="B2989" s="4">
        <v>39431</v>
      </c>
      <c r="C2989" s="2">
        <v>5705</v>
      </c>
      <c r="D2989" s="1">
        <v>77507</v>
      </c>
      <c r="E2989" s="1">
        <v>1</v>
      </c>
      <c r="F2989" s="1">
        <v>799</v>
      </c>
      <c r="K2989" s="4"/>
    </row>
    <row r="2990" spans="1:11">
      <c r="A2990" s="1">
        <v>79453</v>
      </c>
      <c r="B2990" s="4">
        <v>39431</v>
      </c>
      <c r="C2990" s="2">
        <v>5705</v>
      </c>
      <c r="D2990" s="1">
        <v>72466</v>
      </c>
      <c r="E2990" s="1">
        <v>1</v>
      </c>
      <c r="F2990" s="1">
        <v>499</v>
      </c>
      <c r="K2990" s="4"/>
    </row>
    <row r="2991" spans="1:11">
      <c r="A2991" s="1">
        <v>79453</v>
      </c>
      <c r="B2991" s="4">
        <v>39431</v>
      </c>
      <c r="C2991" s="2">
        <v>5705</v>
      </c>
      <c r="D2991" s="1">
        <v>72466</v>
      </c>
      <c r="E2991" s="1">
        <v>1</v>
      </c>
      <c r="F2991" s="1">
        <v>499</v>
      </c>
      <c r="K2991" s="4"/>
    </row>
    <row r="2992" spans="1:11">
      <c r="A2992" s="1">
        <v>79572</v>
      </c>
      <c r="B2992" s="4">
        <v>39432</v>
      </c>
      <c r="C2992" s="2">
        <v>449</v>
      </c>
      <c r="D2992" s="1">
        <v>77953</v>
      </c>
      <c r="E2992" s="1">
        <v>1</v>
      </c>
      <c r="F2992" s="1">
        <v>6990</v>
      </c>
      <c r="K2992" s="4"/>
    </row>
    <row r="2993" spans="1:11">
      <c r="A2993" s="1">
        <v>79572</v>
      </c>
      <c r="B2993" s="4">
        <v>39432</v>
      </c>
      <c r="C2993" s="2">
        <v>449</v>
      </c>
      <c r="D2993" s="1">
        <v>82119</v>
      </c>
      <c r="E2993" s="1">
        <v>1</v>
      </c>
      <c r="F2993" s="1">
        <v>999</v>
      </c>
      <c r="K2993" s="4"/>
    </row>
    <row r="2994" spans="1:11">
      <c r="A2994" s="1">
        <v>79572</v>
      </c>
      <c r="B2994" s="4">
        <v>39432</v>
      </c>
      <c r="C2994" s="2">
        <v>449</v>
      </c>
      <c r="D2994" s="1">
        <v>82120</v>
      </c>
      <c r="E2994" s="1">
        <v>1</v>
      </c>
      <c r="F2994" s="1">
        <v>999</v>
      </c>
      <c r="K2994" s="4"/>
    </row>
    <row r="2995" spans="1:11">
      <c r="A2995" s="1">
        <v>79572</v>
      </c>
      <c r="B2995" s="4">
        <v>39432</v>
      </c>
      <c r="C2995" s="2">
        <v>449</v>
      </c>
      <c r="D2995" s="1">
        <v>82120</v>
      </c>
      <c r="E2995" s="1">
        <v>1</v>
      </c>
      <c r="F2995" s="1">
        <v>999</v>
      </c>
      <c r="K2995" s="4"/>
    </row>
    <row r="2996" spans="1:11">
      <c r="A2996" s="1">
        <v>79572</v>
      </c>
      <c r="B2996" s="4">
        <v>39432</v>
      </c>
      <c r="C2996" s="2">
        <v>449</v>
      </c>
      <c r="D2996" s="1">
        <v>81752</v>
      </c>
      <c r="E2996" s="1">
        <v>1</v>
      </c>
      <c r="F2996" s="1">
        <v>299</v>
      </c>
      <c r="K2996" s="4"/>
    </row>
    <row r="2997" spans="1:11">
      <c r="A2997" s="1">
        <v>79852</v>
      </c>
      <c r="B2997" s="4">
        <v>39434</v>
      </c>
      <c r="C2997" s="2">
        <v>7854</v>
      </c>
      <c r="D2997" s="1">
        <v>51157</v>
      </c>
      <c r="E2997" s="1">
        <v>1</v>
      </c>
      <c r="F2997" s="1">
        <v>555</v>
      </c>
      <c r="K2997" s="4"/>
    </row>
    <row r="2998" spans="1:11">
      <c r="A2998" s="1">
        <v>79928</v>
      </c>
      <c r="B2998" s="4">
        <v>39435</v>
      </c>
      <c r="C2998" s="2">
        <v>5005</v>
      </c>
      <c r="D2998" s="1">
        <v>73749</v>
      </c>
      <c r="E2998" s="1">
        <v>1</v>
      </c>
      <c r="F2998" s="1">
        <v>1985</v>
      </c>
      <c r="K2998" s="4"/>
    </row>
    <row r="2999" spans="1:11">
      <c r="A2999" s="1">
        <v>79939</v>
      </c>
      <c r="B2999" s="4">
        <v>39435</v>
      </c>
      <c r="C2999" s="2">
        <v>6000</v>
      </c>
      <c r="D2999" s="1">
        <v>78148</v>
      </c>
      <c r="E2999" s="1">
        <v>1</v>
      </c>
      <c r="F2999" s="1">
        <v>299</v>
      </c>
      <c r="K2999" s="4"/>
    </row>
    <row r="3000" spans="1:11">
      <c r="A3000" s="1">
        <v>79939</v>
      </c>
      <c r="B3000" s="4">
        <v>39435</v>
      </c>
      <c r="C3000" s="2">
        <v>6000</v>
      </c>
      <c r="D3000" s="1">
        <v>82880</v>
      </c>
      <c r="E3000" s="1">
        <v>1</v>
      </c>
      <c r="F3000" s="1">
        <v>299</v>
      </c>
      <c r="K3000" s="4"/>
    </row>
    <row r="3001" spans="1:11">
      <c r="A3001" s="1">
        <v>79960</v>
      </c>
      <c r="B3001" s="4">
        <v>39435</v>
      </c>
      <c r="C3001" s="2">
        <v>7854</v>
      </c>
      <c r="D3001" s="1">
        <v>84612</v>
      </c>
      <c r="E3001" s="1">
        <v>1</v>
      </c>
      <c r="F3001" s="1">
        <v>1</v>
      </c>
      <c r="K3001" s="4"/>
    </row>
    <row r="3002" spans="1:11">
      <c r="A3002" s="1">
        <v>79960</v>
      </c>
      <c r="B3002" s="4">
        <v>39435</v>
      </c>
      <c r="C3002" s="2">
        <v>7854</v>
      </c>
      <c r="D3002" s="1">
        <v>75207</v>
      </c>
      <c r="E3002" s="1">
        <v>1</v>
      </c>
      <c r="F3002" s="1">
        <v>327</v>
      </c>
      <c r="K3002" s="4"/>
    </row>
    <row r="3003" spans="1:11">
      <c r="A3003" s="1">
        <v>80012</v>
      </c>
      <c r="B3003" s="4">
        <v>39436</v>
      </c>
      <c r="C3003" s="2">
        <v>2704</v>
      </c>
      <c r="D3003" s="1">
        <v>2809</v>
      </c>
      <c r="E3003" s="1">
        <v>1</v>
      </c>
      <c r="F3003" s="1">
        <v>89</v>
      </c>
      <c r="K3003" s="4"/>
    </row>
    <row r="3004" spans="1:11">
      <c r="A3004" s="1">
        <v>80025</v>
      </c>
      <c r="B3004" s="4">
        <v>39436</v>
      </c>
      <c r="C3004" s="2">
        <v>332</v>
      </c>
      <c r="D3004" s="1">
        <v>39949</v>
      </c>
      <c r="E3004" s="1">
        <v>1</v>
      </c>
      <c r="F3004" s="1">
        <v>639</v>
      </c>
      <c r="K3004" s="4"/>
    </row>
    <row r="3005" spans="1:11">
      <c r="A3005" s="1">
        <v>80025</v>
      </c>
      <c r="B3005" s="4">
        <v>39436</v>
      </c>
      <c r="C3005" s="2">
        <v>332</v>
      </c>
      <c r="D3005" s="1">
        <v>39948</v>
      </c>
      <c r="E3005" s="1">
        <v>1</v>
      </c>
      <c r="F3005" s="1">
        <v>401</v>
      </c>
      <c r="K3005" s="4"/>
    </row>
    <row r="3006" spans="1:11">
      <c r="A3006" s="1">
        <v>80047</v>
      </c>
      <c r="B3006" s="4">
        <v>39436</v>
      </c>
      <c r="C3006" s="2">
        <v>4785</v>
      </c>
      <c r="D3006" s="1">
        <v>83828</v>
      </c>
      <c r="E3006" s="1">
        <v>1</v>
      </c>
      <c r="F3006" s="1">
        <v>399</v>
      </c>
      <c r="K3006" s="4"/>
    </row>
    <row r="3007" spans="1:11">
      <c r="A3007" s="1">
        <v>80083</v>
      </c>
      <c r="B3007" s="4">
        <v>39436</v>
      </c>
      <c r="C3007" s="2">
        <v>921</v>
      </c>
      <c r="D3007" s="1">
        <v>73750</v>
      </c>
      <c r="E3007" s="1">
        <v>1</v>
      </c>
      <c r="F3007" s="1">
        <v>2490</v>
      </c>
      <c r="K3007" s="4"/>
    </row>
    <row r="3008" spans="1:11">
      <c r="A3008" s="1">
        <v>80145</v>
      </c>
      <c r="B3008" s="4">
        <v>39437</v>
      </c>
      <c r="C3008" s="2">
        <v>3610</v>
      </c>
      <c r="D3008" s="1">
        <v>77010</v>
      </c>
      <c r="E3008" s="1">
        <v>1</v>
      </c>
      <c r="F3008" s="1">
        <v>229</v>
      </c>
      <c r="K3008" s="4"/>
    </row>
    <row r="3009" spans="1:11">
      <c r="A3009" s="1">
        <v>80145</v>
      </c>
      <c r="B3009" s="4">
        <v>39437</v>
      </c>
      <c r="C3009" s="2">
        <v>3610</v>
      </c>
      <c r="D3009" s="1">
        <v>77507</v>
      </c>
      <c r="E3009" s="1">
        <v>1</v>
      </c>
      <c r="F3009" s="1">
        <v>699</v>
      </c>
      <c r="K3009" s="4"/>
    </row>
    <row r="3010" spans="1:11">
      <c r="A3010" s="1">
        <v>80232</v>
      </c>
      <c r="B3010" s="4">
        <v>39437</v>
      </c>
      <c r="C3010" s="2">
        <v>8141</v>
      </c>
      <c r="D3010" s="1">
        <v>48863</v>
      </c>
      <c r="E3010" s="1">
        <v>1</v>
      </c>
      <c r="F3010" s="1">
        <v>0</v>
      </c>
      <c r="K3010" s="4"/>
    </row>
    <row r="3011" spans="1:11">
      <c r="A3011" s="1">
        <v>80232</v>
      </c>
      <c r="B3011" s="4">
        <v>39437</v>
      </c>
      <c r="C3011" s="2">
        <v>8141</v>
      </c>
      <c r="D3011" s="1">
        <v>63992</v>
      </c>
      <c r="E3011" s="1">
        <v>1</v>
      </c>
      <c r="F3011" s="1">
        <v>400</v>
      </c>
      <c r="K3011" s="4"/>
    </row>
    <row r="3012" spans="1:11">
      <c r="A3012" s="1">
        <v>80232</v>
      </c>
      <c r="B3012" s="4">
        <v>39437</v>
      </c>
      <c r="C3012" s="2">
        <v>8141</v>
      </c>
      <c r="D3012" s="1">
        <v>63042</v>
      </c>
      <c r="E3012" s="1">
        <v>1</v>
      </c>
      <c r="F3012" s="1">
        <v>0</v>
      </c>
      <c r="K3012" s="4"/>
    </row>
    <row r="3013" spans="1:11">
      <c r="A3013" s="1">
        <v>80278</v>
      </c>
      <c r="B3013" s="4">
        <v>39438</v>
      </c>
      <c r="C3013" s="2">
        <v>2030</v>
      </c>
      <c r="D3013" s="1">
        <v>26465</v>
      </c>
      <c r="E3013" s="1">
        <v>1</v>
      </c>
      <c r="F3013" s="1">
        <v>600</v>
      </c>
      <c r="K3013" s="4"/>
    </row>
    <row r="3014" spans="1:11">
      <c r="A3014" s="1">
        <v>80301</v>
      </c>
      <c r="B3014" s="4">
        <v>39438</v>
      </c>
      <c r="C3014" s="2">
        <v>2713</v>
      </c>
      <c r="D3014" s="1">
        <v>16695</v>
      </c>
      <c r="E3014" s="1">
        <v>1</v>
      </c>
      <c r="F3014" s="1">
        <v>225</v>
      </c>
      <c r="K3014" s="4"/>
    </row>
    <row r="3015" spans="1:11">
      <c r="A3015" s="1">
        <v>80360</v>
      </c>
      <c r="B3015" s="4">
        <v>39438</v>
      </c>
      <c r="C3015" s="2">
        <v>4922</v>
      </c>
      <c r="D3015" s="1">
        <v>78229</v>
      </c>
      <c r="E3015" s="1">
        <v>1</v>
      </c>
      <c r="F3015" s="1">
        <v>249</v>
      </c>
      <c r="K3015" s="4"/>
    </row>
    <row r="3016" spans="1:11">
      <c r="A3016" s="1">
        <v>80422</v>
      </c>
      <c r="B3016" s="4">
        <v>39438</v>
      </c>
      <c r="C3016" s="2">
        <v>8141</v>
      </c>
      <c r="D3016" s="1">
        <v>26465</v>
      </c>
      <c r="E3016" s="1">
        <v>1</v>
      </c>
      <c r="F3016" s="1">
        <v>500</v>
      </c>
      <c r="K3016" s="4"/>
    </row>
    <row r="3017" spans="1:11">
      <c r="A3017" s="1">
        <v>80451</v>
      </c>
      <c r="B3017" s="4">
        <v>39439</v>
      </c>
      <c r="C3017" s="2">
        <v>1286</v>
      </c>
      <c r="D3017" s="1">
        <v>2812</v>
      </c>
      <c r="E3017" s="1">
        <v>1</v>
      </c>
      <c r="F3017" s="1">
        <v>99</v>
      </c>
      <c r="K3017" s="4"/>
    </row>
    <row r="3018" spans="1:11">
      <c r="A3018" s="1">
        <v>80451</v>
      </c>
      <c r="B3018" s="4">
        <v>39439</v>
      </c>
      <c r="C3018" s="2">
        <v>1286</v>
      </c>
      <c r="D3018" s="1">
        <v>2812</v>
      </c>
      <c r="E3018" s="1">
        <v>1</v>
      </c>
      <c r="F3018" s="1">
        <v>99</v>
      </c>
      <c r="K3018" s="4"/>
    </row>
    <row r="3019" spans="1:11">
      <c r="A3019" s="1">
        <v>80480</v>
      </c>
      <c r="B3019" s="4">
        <v>39439</v>
      </c>
      <c r="C3019" s="2">
        <v>2030</v>
      </c>
      <c r="D3019" s="1">
        <v>80602</v>
      </c>
      <c r="E3019" s="1">
        <v>1</v>
      </c>
      <c r="F3019" s="1">
        <v>1</v>
      </c>
      <c r="K3019" s="4"/>
    </row>
    <row r="3020" spans="1:11">
      <c r="A3020" s="1">
        <v>80480</v>
      </c>
      <c r="B3020" s="4">
        <v>39439</v>
      </c>
      <c r="C3020" s="2">
        <v>2030</v>
      </c>
      <c r="D3020" s="1">
        <v>16959</v>
      </c>
      <c r="E3020" s="1">
        <v>1</v>
      </c>
      <c r="F3020" s="1">
        <v>1134</v>
      </c>
      <c r="K3020" s="4"/>
    </row>
    <row r="3021" spans="1:11">
      <c r="A3021" s="1">
        <v>80567</v>
      </c>
      <c r="B3021" s="4">
        <v>39439</v>
      </c>
      <c r="C3021" s="2">
        <v>450</v>
      </c>
      <c r="D3021" s="1">
        <v>73853</v>
      </c>
      <c r="E3021" s="1">
        <v>1</v>
      </c>
      <c r="F3021" s="1">
        <v>999</v>
      </c>
      <c r="K3021" s="4"/>
    </row>
    <row r="3022" spans="1:11">
      <c r="A3022" s="1">
        <v>80587</v>
      </c>
      <c r="B3022" s="4">
        <v>39439</v>
      </c>
      <c r="C3022" s="2">
        <v>5096</v>
      </c>
      <c r="D3022" s="1">
        <v>81880</v>
      </c>
      <c r="E3022" s="1">
        <v>1</v>
      </c>
      <c r="F3022" s="1">
        <v>1580</v>
      </c>
      <c r="K3022" s="4"/>
    </row>
    <row r="3023" spans="1:11">
      <c r="A3023" s="1">
        <v>80592</v>
      </c>
      <c r="B3023" s="4">
        <v>39439</v>
      </c>
      <c r="C3023" s="2">
        <v>5239</v>
      </c>
      <c r="D3023" s="1">
        <v>66569</v>
      </c>
      <c r="E3023" s="1">
        <v>1</v>
      </c>
      <c r="F3023" s="1">
        <v>400</v>
      </c>
      <c r="K3023" s="4"/>
    </row>
    <row r="3024" spans="1:11">
      <c r="A3024" s="1">
        <v>80592</v>
      </c>
      <c r="B3024" s="4">
        <v>39439</v>
      </c>
      <c r="C3024" s="2">
        <v>5239</v>
      </c>
      <c r="D3024" s="1">
        <v>63042</v>
      </c>
      <c r="E3024" s="1">
        <v>1</v>
      </c>
      <c r="F3024" s="1">
        <v>0</v>
      </c>
      <c r="K3024" s="4"/>
    </row>
    <row r="3025" spans="1:11">
      <c r="A3025" s="1">
        <v>80592</v>
      </c>
      <c r="B3025" s="4">
        <v>39439</v>
      </c>
      <c r="C3025" s="2">
        <v>5239</v>
      </c>
      <c r="D3025" s="1">
        <v>84881</v>
      </c>
      <c r="E3025" s="1">
        <v>1</v>
      </c>
      <c r="F3025" s="1">
        <v>59</v>
      </c>
      <c r="K3025" s="4"/>
    </row>
    <row r="3026" spans="1:11">
      <c r="A3026" s="1">
        <v>80592</v>
      </c>
      <c r="B3026" s="4">
        <v>39439</v>
      </c>
      <c r="C3026" s="2">
        <v>5239</v>
      </c>
      <c r="D3026" s="1">
        <v>84881</v>
      </c>
      <c r="E3026" s="1">
        <v>1</v>
      </c>
      <c r="F3026" s="1">
        <v>59</v>
      </c>
      <c r="K3026" s="4"/>
    </row>
    <row r="3027" spans="1:11">
      <c r="A3027" s="1">
        <v>80667</v>
      </c>
      <c r="B3027" s="4">
        <v>39439</v>
      </c>
      <c r="C3027" s="2">
        <v>7854</v>
      </c>
      <c r="D3027" s="1">
        <v>84612</v>
      </c>
      <c r="E3027" s="1">
        <v>1</v>
      </c>
      <c r="F3027" s="1">
        <v>1</v>
      </c>
      <c r="K3027" s="4"/>
    </row>
    <row r="3028" spans="1:11">
      <c r="A3028" s="1">
        <v>80667</v>
      </c>
      <c r="B3028" s="4">
        <v>39439</v>
      </c>
      <c r="C3028" s="2">
        <v>7854</v>
      </c>
      <c r="D3028" s="1">
        <v>39948</v>
      </c>
      <c r="E3028" s="1">
        <v>1</v>
      </c>
      <c r="F3028" s="1">
        <v>385</v>
      </c>
      <c r="K3028" s="4"/>
    </row>
    <row r="3029" spans="1:11">
      <c r="A3029" s="1">
        <v>80797</v>
      </c>
      <c r="B3029" s="4">
        <v>39440</v>
      </c>
      <c r="C3029" s="2">
        <v>5521</v>
      </c>
      <c r="D3029" s="1">
        <v>71785</v>
      </c>
      <c r="E3029" s="1">
        <v>1</v>
      </c>
      <c r="F3029" s="1">
        <v>399</v>
      </c>
      <c r="K3029" s="4"/>
    </row>
    <row r="3030" spans="1:11">
      <c r="A3030" s="1">
        <v>80813</v>
      </c>
      <c r="B3030" s="4">
        <v>39440</v>
      </c>
      <c r="C3030" s="2">
        <v>62</v>
      </c>
      <c r="D3030" s="1">
        <v>16825</v>
      </c>
      <c r="E3030" s="1">
        <v>1</v>
      </c>
      <c r="F3030" s="1">
        <v>199</v>
      </c>
      <c r="K3030" s="4"/>
    </row>
    <row r="3031" spans="1:11">
      <c r="A3031" s="1">
        <v>80813</v>
      </c>
      <c r="B3031" s="4">
        <v>39440</v>
      </c>
      <c r="C3031" s="2">
        <v>62</v>
      </c>
      <c r="D3031" s="1">
        <v>16825</v>
      </c>
      <c r="E3031" s="1">
        <v>1</v>
      </c>
      <c r="F3031" s="1">
        <v>199</v>
      </c>
      <c r="K3031" s="4"/>
    </row>
    <row r="3032" spans="1:11">
      <c r="A3032" s="1">
        <v>80946</v>
      </c>
      <c r="B3032" s="4">
        <v>39441</v>
      </c>
      <c r="C3032" s="2">
        <v>3596</v>
      </c>
      <c r="D3032" s="1">
        <v>80358</v>
      </c>
      <c r="E3032" s="1">
        <v>1</v>
      </c>
      <c r="F3032" s="1">
        <v>199</v>
      </c>
      <c r="K3032" s="4"/>
    </row>
    <row r="3033" spans="1:11">
      <c r="A3033" s="1">
        <v>80946</v>
      </c>
      <c r="B3033" s="4">
        <v>39441</v>
      </c>
      <c r="C3033" s="2">
        <v>3596</v>
      </c>
      <c r="D3033" s="1">
        <v>80358</v>
      </c>
      <c r="E3033" s="1">
        <v>1</v>
      </c>
      <c r="F3033" s="1">
        <v>200</v>
      </c>
      <c r="K3033" s="4"/>
    </row>
    <row r="3034" spans="1:11">
      <c r="A3034" s="1">
        <v>80946</v>
      </c>
      <c r="B3034" s="4">
        <v>39441</v>
      </c>
      <c r="C3034" s="2">
        <v>3596</v>
      </c>
      <c r="D3034" s="1">
        <v>80358</v>
      </c>
      <c r="E3034" s="1">
        <v>1</v>
      </c>
      <c r="F3034" s="1">
        <v>199</v>
      </c>
      <c r="K3034" s="4"/>
    </row>
    <row r="3035" spans="1:11">
      <c r="A3035" s="1">
        <v>80946</v>
      </c>
      <c r="B3035" s="4">
        <v>39441</v>
      </c>
      <c r="C3035" s="2">
        <v>3596</v>
      </c>
      <c r="D3035" s="1">
        <v>80358</v>
      </c>
      <c r="E3035" s="1">
        <v>1</v>
      </c>
      <c r="F3035" s="1">
        <v>200</v>
      </c>
      <c r="K3035" s="4"/>
    </row>
    <row r="3036" spans="1:11">
      <c r="A3036" s="1">
        <v>80968</v>
      </c>
      <c r="B3036" s="4">
        <v>39441</v>
      </c>
      <c r="C3036" s="2">
        <v>4745</v>
      </c>
      <c r="D3036" s="1">
        <v>78068</v>
      </c>
      <c r="E3036" s="1">
        <v>1</v>
      </c>
      <c r="F3036" s="1">
        <v>799</v>
      </c>
      <c r="K3036" s="4"/>
    </row>
    <row r="3037" spans="1:11">
      <c r="A3037" s="1">
        <v>81060</v>
      </c>
      <c r="B3037" s="4">
        <v>39442</v>
      </c>
      <c r="C3037" s="2">
        <v>1672</v>
      </c>
      <c r="D3037" s="1">
        <v>71785</v>
      </c>
      <c r="E3037" s="1">
        <v>1</v>
      </c>
      <c r="F3037" s="1">
        <v>399</v>
      </c>
      <c r="K3037" s="4"/>
    </row>
    <row r="3038" spans="1:11">
      <c r="A3038" s="1">
        <v>81085</v>
      </c>
      <c r="B3038" s="4">
        <v>39442</v>
      </c>
      <c r="C3038" s="2">
        <v>2501</v>
      </c>
      <c r="D3038" s="1">
        <v>78068</v>
      </c>
      <c r="E3038" s="1">
        <v>1</v>
      </c>
      <c r="F3038" s="1">
        <v>799</v>
      </c>
      <c r="K3038" s="4"/>
    </row>
    <row r="3039" spans="1:11">
      <c r="A3039" s="1">
        <v>81102</v>
      </c>
      <c r="B3039" s="4">
        <v>39442</v>
      </c>
      <c r="C3039" s="2">
        <v>3133</v>
      </c>
      <c r="D3039" s="1">
        <v>73749</v>
      </c>
      <c r="E3039" s="1">
        <v>1</v>
      </c>
      <c r="F3039" s="1">
        <v>1990</v>
      </c>
      <c r="K3039" s="4"/>
    </row>
    <row r="3040" spans="1:11">
      <c r="A3040" s="1">
        <v>81117</v>
      </c>
      <c r="B3040" s="4">
        <v>39442</v>
      </c>
      <c r="C3040" s="2">
        <v>3855</v>
      </c>
      <c r="D3040" s="1">
        <v>79793</v>
      </c>
      <c r="E3040" s="1">
        <v>1</v>
      </c>
      <c r="F3040" s="1">
        <v>12900</v>
      </c>
      <c r="K3040" s="4"/>
    </row>
    <row r="3041" spans="1:11">
      <c r="A3041" s="1">
        <v>81240</v>
      </c>
      <c r="B3041" s="4">
        <v>39443</v>
      </c>
      <c r="C3041" s="2">
        <v>1672</v>
      </c>
      <c r="D3041" s="1">
        <v>83907</v>
      </c>
      <c r="E3041" s="1">
        <v>1</v>
      </c>
      <c r="F3041" s="1">
        <v>135</v>
      </c>
      <c r="K3041" s="4"/>
    </row>
    <row r="3042" spans="1:11">
      <c r="A3042" s="1">
        <v>81240</v>
      </c>
      <c r="B3042" s="4">
        <v>39443</v>
      </c>
      <c r="C3042" s="2">
        <v>1672</v>
      </c>
      <c r="D3042" s="1">
        <v>80461</v>
      </c>
      <c r="E3042" s="1">
        <v>1</v>
      </c>
      <c r="F3042" s="1">
        <v>2490</v>
      </c>
      <c r="K3042" s="4"/>
    </row>
    <row r="3043" spans="1:11">
      <c r="A3043" s="1">
        <v>81241</v>
      </c>
      <c r="B3043" s="4">
        <v>39443</v>
      </c>
      <c r="C3043" s="2">
        <v>1686</v>
      </c>
      <c r="D3043" s="1">
        <v>85322</v>
      </c>
      <c r="E3043" s="1">
        <v>1</v>
      </c>
      <c r="F3043" s="1">
        <v>17900</v>
      </c>
      <c r="K3043" s="4"/>
    </row>
    <row r="3044" spans="1:11">
      <c r="A3044" s="1">
        <v>81338</v>
      </c>
      <c r="B3044" s="4">
        <v>39443</v>
      </c>
      <c r="C3044" s="2">
        <v>450</v>
      </c>
      <c r="D3044" s="1">
        <v>81880</v>
      </c>
      <c r="E3044" s="1">
        <v>1</v>
      </c>
      <c r="F3044" s="1">
        <v>1590</v>
      </c>
      <c r="K3044" s="4"/>
    </row>
    <row r="3045" spans="1:11">
      <c r="A3045" s="1">
        <v>81462</v>
      </c>
      <c r="B3045" s="4">
        <v>39444</v>
      </c>
      <c r="C3045" s="2">
        <v>1672</v>
      </c>
      <c r="D3045" s="1">
        <v>82097</v>
      </c>
      <c r="E3045" s="1">
        <v>1</v>
      </c>
      <c r="F3045" s="1">
        <v>6990</v>
      </c>
      <c r="K3045" s="4"/>
    </row>
    <row r="3046" spans="1:11">
      <c r="A3046" s="1">
        <v>81463</v>
      </c>
      <c r="B3046" s="4">
        <v>39444</v>
      </c>
      <c r="C3046" s="2">
        <v>1686</v>
      </c>
      <c r="D3046" s="1">
        <v>84914</v>
      </c>
      <c r="E3046" s="1">
        <v>2</v>
      </c>
      <c r="F3046" s="1">
        <v>22660</v>
      </c>
      <c r="K3046" s="4"/>
    </row>
    <row r="3047" spans="1:11">
      <c r="A3047" s="1">
        <v>81463</v>
      </c>
      <c r="B3047" s="4">
        <v>39444</v>
      </c>
      <c r="C3047" s="2">
        <v>1686</v>
      </c>
      <c r="D3047" s="1">
        <v>84914</v>
      </c>
      <c r="E3047" s="1">
        <v>1</v>
      </c>
      <c r="F3047" s="1">
        <v>11330</v>
      </c>
      <c r="K3047" s="4"/>
    </row>
    <row r="3048" spans="1:11">
      <c r="A3048" s="1">
        <v>81463</v>
      </c>
      <c r="B3048" s="4">
        <v>39444</v>
      </c>
      <c r="C3048" s="2">
        <v>1686</v>
      </c>
      <c r="D3048" s="1">
        <v>84915</v>
      </c>
      <c r="E3048" s="1">
        <v>1</v>
      </c>
      <c r="F3048" s="1">
        <v>11330</v>
      </c>
      <c r="K3048" s="4"/>
    </row>
    <row r="3049" spans="1:11">
      <c r="A3049" s="1">
        <v>81463</v>
      </c>
      <c r="B3049" s="4">
        <v>39444</v>
      </c>
      <c r="C3049" s="2">
        <v>1686</v>
      </c>
      <c r="D3049" s="1">
        <v>72746</v>
      </c>
      <c r="E3049" s="1">
        <v>1</v>
      </c>
      <c r="F3049" s="1">
        <v>689</v>
      </c>
      <c r="K3049" s="4"/>
    </row>
    <row r="3050" spans="1:11">
      <c r="A3050" s="1">
        <v>81463</v>
      </c>
      <c r="B3050" s="4">
        <v>39444</v>
      </c>
      <c r="C3050" s="2">
        <v>1686</v>
      </c>
      <c r="D3050" s="1">
        <v>75068</v>
      </c>
      <c r="E3050" s="1">
        <v>2</v>
      </c>
      <c r="F3050" s="1">
        <v>1000</v>
      </c>
      <c r="K3050" s="4"/>
    </row>
    <row r="3051" spans="1:11">
      <c r="A3051" s="1">
        <v>81463</v>
      </c>
      <c r="B3051" s="4">
        <v>39444</v>
      </c>
      <c r="C3051" s="2">
        <v>1686</v>
      </c>
      <c r="D3051" s="1">
        <v>75068</v>
      </c>
      <c r="E3051" s="1">
        <v>2</v>
      </c>
      <c r="F3051" s="1">
        <v>1000</v>
      </c>
      <c r="K3051" s="4"/>
    </row>
    <row r="3052" spans="1:11">
      <c r="A3052" s="1">
        <v>81558</v>
      </c>
      <c r="B3052" s="4">
        <v>39444</v>
      </c>
      <c r="C3052" s="2">
        <v>5521</v>
      </c>
      <c r="D3052" s="1">
        <v>85408</v>
      </c>
      <c r="E3052" s="1">
        <v>1</v>
      </c>
      <c r="F3052" s="1">
        <v>1690</v>
      </c>
      <c r="K3052" s="4"/>
    </row>
    <row r="3053" spans="1:11">
      <c r="A3053" s="1">
        <v>81578</v>
      </c>
      <c r="B3053" s="4">
        <v>39444</v>
      </c>
      <c r="C3053" s="2">
        <v>646</v>
      </c>
      <c r="D3053" s="1">
        <v>2860</v>
      </c>
      <c r="E3053" s="1">
        <v>1</v>
      </c>
      <c r="F3053" s="1">
        <v>135</v>
      </c>
      <c r="K3053" s="4"/>
    </row>
    <row r="3054" spans="1:11">
      <c r="A3054" s="1">
        <v>81578</v>
      </c>
      <c r="B3054" s="4">
        <v>39444</v>
      </c>
      <c r="C3054" s="2">
        <v>646</v>
      </c>
      <c r="D3054" s="1">
        <v>40236</v>
      </c>
      <c r="E3054" s="1">
        <v>2</v>
      </c>
      <c r="F3054" s="1">
        <v>1024</v>
      </c>
      <c r="K3054" s="4"/>
    </row>
    <row r="3055" spans="1:11">
      <c r="A3055" s="1">
        <v>81599</v>
      </c>
      <c r="B3055" s="4">
        <v>39444</v>
      </c>
      <c r="C3055" s="2">
        <v>7854</v>
      </c>
      <c r="D3055" s="1">
        <v>83305</v>
      </c>
      <c r="E3055" s="1">
        <v>1</v>
      </c>
      <c r="F3055" s="1">
        <v>1699</v>
      </c>
      <c r="K3055" s="4"/>
    </row>
    <row r="3056" spans="1:11">
      <c r="A3056" s="1">
        <v>81611</v>
      </c>
      <c r="B3056" s="4">
        <v>39444</v>
      </c>
      <c r="C3056" s="2">
        <v>8192</v>
      </c>
      <c r="D3056" s="1">
        <v>63992</v>
      </c>
      <c r="E3056" s="1">
        <v>1</v>
      </c>
      <c r="F3056" s="1">
        <v>400</v>
      </c>
      <c r="K3056" s="4"/>
    </row>
    <row r="3057" spans="1:11">
      <c r="A3057" s="1">
        <v>81611</v>
      </c>
      <c r="B3057" s="4">
        <v>39444</v>
      </c>
      <c r="C3057" s="2">
        <v>8192</v>
      </c>
      <c r="D3057" s="1">
        <v>63042</v>
      </c>
      <c r="E3057" s="1">
        <v>1</v>
      </c>
      <c r="F3057" s="1">
        <v>0</v>
      </c>
      <c r="K3057" s="4"/>
    </row>
    <row r="3058" spans="1:11">
      <c r="A3058" s="1">
        <v>81611</v>
      </c>
      <c r="B3058" s="4">
        <v>39444</v>
      </c>
      <c r="C3058" s="2">
        <v>8192</v>
      </c>
      <c r="D3058" s="1">
        <v>73749</v>
      </c>
      <c r="E3058" s="1">
        <v>1</v>
      </c>
      <c r="F3058" s="1">
        <v>1990</v>
      </c>
      <c r="K3058" s="4"/>
    </row>
    <row r="3059" spans="1:11">
      <c r="A3059" s="1">
        <v>81611</v>
      </c>
      <c r="B3059" s="4">
        <v>39444</v>
      </c>
      <c r="C3059" s="2">
        <v>8192</v>
      </c>
      <c r="D3059" s="1">
        <v>65675</v>
      </c>
      <c r="E3059" s="1">
        <v>1</v>
      </c>
      <c r="F3059" s="1">
        <v>504</v>
      </c>
      <c r="K3059" s="4"/>
    </row>
    <row r="3060" spans="1:11">
      <c r="A3060" s="1">
        <v>81611</v>
      </c>
      <c r="B3060" s="4">
        <v>39444</v>
      </c>
      <c r="C3060" s="2">
        <v>8192</v>
      </c>
      <c r="D3060" s="1">
        <v>65674</v>
      </c>
      <c r="E3060" s="1">
        <v>1</v>
      </c>
      <c r="F3060" s="1">
        <v>438</v>
      </c>
      <c r="K3060" s="4"/>
    </row>
    <row r="3061" spans="1:11">
      <c r="A3061" s="1">
        <v>81651</v>
      </c>
      <c r="B3061" s="4">
        <v>39445</v>
      </c>
      <c r="C3061" s="2">
        <v>1686</v>
      </c>
      <c r="D3061" s="1">
        <v>70519</v>
      </c>
      <c r="E3061" s="1">
        <v>1</v>
      </c>
      <c r="F3061" s="1">
        <v>39</v>
      </c>
      <c r="K3061" s="4"/>
    </row>
    <row r="3062" spans="1:11">
      <c r="A3062" s="1">
        <v>81671</v>
      </c>
      <c r="B3062" s="4">
        <v>39445</v>
      </c>
      <c r="C3062" s="2">
        <v>2220</v>
      </c>
      <c r="D3062" s="1">
        <v>84418</v>
      </c>
      <c r="E3062" s="1">
        <v>1</v>
      </c>
      <c r="F3062" s="1">
        <v>599</v>
      </c>
      <c r="K3062" s="4"/>
    </row>
    <row r="3063" spans="1:11">
      <c r="A3063" s="1">
        <v>81671</v>
      </c>
      <c r="B3063" s="4">
        <v>39445</v>
      </c>
      <c r="C3063" s="2">
        <v>2220</v>
      </c>
      <c r="D3063" s="1">
        <v>73749</v>
      </c>
      <c r="E3063" s="1">
        <v>1</v>
      </c>
      <c r="F3063" s="1">
        <v>1990</v>
      </c>
      <c r="K3063" s="4"/>
    </row>
    <row r="3064" spans="1:11">
      <c r="A3064" s="1">
        <v>81671</v>
      </c>
      <c r="B3064" s="4">
        <v>39445</v>
      </c>
      <c r="C3064" s="2">
        <v>2220</v>
      </c>
      <c r="D3064" s="1">
        <v>78240</v>
      </c>
      <c r="E3064" s="1">
        <v>1</v>
      </c>
      <c r="F3064" s="1">
        <v>199</v>
      </c>
      <c r="K3064" s="4"/>
    </row>
    <row r="3065" spans="1:11">
      <c r="A3065" s="1">
        <v>81690</v>
      </c>
      <c r="B3065" s="4">
        <v>39445</v>
      </c>
      <c r="C3065" s="2">
        <v>2778</v>
      </c>
      <c r="D3065" s="1">
        <v>83033</v>
      </c>
      <c r="E3065" s="1">
        <v>1</v>
      </c>
      <c r="F3065" s="1">
        <v>199</v>
      </c>
      <c r="K3065" s="4"/>
    </row>
    <row r="3066" spans="1:11">
      <c r="A3066" s="1">
        <v>81802</v>
      </c>
      <c r="B3066" s="4">
        <v>39445</v>
      </c>
      <c r="C3066" s="2">
        <v>7665</v>
      </c>
      <c r="D3066" s="1">
        <v>65674</v>
      </c>
      <c r="E3066" s="1">
        <v>1</v>
      </c>
      <c r="F3066" s="1">
        <v>200</v>
      </c>
      <c r="K3066" s="4"/>
    </row>
    <row r="3067" spans="1:11">
      <c r="A3067" s="1">
        <v>81802</v>
      </c>
      <c r="B3067" s="4">
        <v>39445</v>
      </c>
      <c r="C3067" s="2">
        <v>7665</v>
      </c>
      <c r="D3067" s="1">
        <v>65675</v>
      </c>
      <c r="E3067" s="1">
        <v>1</v>
      </c>
      <c r="F3067" s="1">
        <v>380</v>
      </c>
      <c r="K3067" s="4"/>
    </row>
    <row r="3068" spans="1:11">
      <c r="A3068" s="1">
        <v>81849</v>
      </c>
      <c r="B3068" s="4">
        <v>39446</v>
      </c>
      <c r="C3068" s="2">
        <v>1464</v>
      </c>
      <c r="D3068" s="1">
        <v>69728</v>
      </c>
      <c r="E3068" s="1">
        <v>1</v>
      </c>
      <c r="F3068" s="1">
        <v>299</v>
      </c>
      <c r="K3068" s="4"/>
    </row>
    <row r="3069" spans="1:11">
      <c r="A3069" s="1">
        <v>81898</v>
      </c>
      <c r="B3069" s="4">
        <v>39446</v>
      </c>
      <c r="C3069" s="2">
        <v>287</v>
      </c>
      <c r="D3069" s="1">
        <v>80358</v>
      </c>
      <c r="E3069" s="1">
        <v>1</v>
      </c>
      <c r="F3069" s="1">
        <v>299</v>
      </c>
      <c r="K3069" s="4"/>
    </row>
    <row r="3070" spans="1:11">
      <c r="A3070" s="1">
        <v>81898</v>
      </c>
      <c r="B3070" s="4">
        <v>39446</v>
      </c>
      <c r="C3070" s="2">
        <v>287</v>
      </c>
      <c r="D3070" s="1">
        <v>80358</v>
      </c>
      <c r="E3070" s="1">
        <v>1</v>
      </c>
      <c r="F3070" s="1">
        <v>299</v>
      </c>
      <c r="K3070" s="4"/>
    </row>
    <row r="3071" spans="1:11">
      <c r="A3071" s="1">
        <v>82018</v>
      </c>
      <c r="B3071" s="4">
        <v>39446</v>
      </c>
      <c r="C3071" s="2">
        <v>7854</v>
      </c>
      <c r="D3071" s="1">
        <v>76241</v>
      </c>
      <c r="E3071" s="1">
        <v>1</v>
      </c>
      <c r="F3071" s="1">
        <v>199</v>
      </c>
      <c r="K3071" s="4"/>
    </row>
    <row r="3072" spans="1:11">
      <c r="A3072" s="1">
        <v>82021</v>
      </c>
      <c r="B3072" s="4">
        <v>39446</v>
      </c>
      <c r="C3072" s="2">
        <v>7923</v>
      </c>
      <c r="D3072" s="1">
        <v>49748</v>
      </c>
      <c r="E3072" s="1">
        <v>1</v>
      </c>
      <c r="F3072" s="1">
        <v>3</v>
      </c>
      <c r="K3072" s="4"/>
    </row>
    <row r="3073" spans="1:11">
      <c r="A3073" s="1">
        <v>82021</v>
      </c>
      <c r="B3073" s="4">
        <v>39446</v>
      </c>
      <c r="C3073" s="2">
        <v>7923</v>
      </c>
      <c r="D3073" s="1">
        <v>72617</v>
      </c>
      <c r="E3073" s="1">
        <v>1</v>
      </c>
      <c r="F3073" s="1">
        <v>69</v>
      </c>
      <c r="K3073" s="4"/>
    </row>
    <row r="3074" spans="1:11">
      <c r="A3074" s="1">
        <v>82032</v>
      </c>
      <c r="B3074" s="4">
        <v>39446</v>
      </c>
      <c r="C3074" s="2">
        <v>8202</v>
      </c>
      <c r="D3074" s="1">
        <v>74769</v>
      </c>
      <c r="E3074" s="1">
        <v>1</v>
      </c>
      <c r="F3074" s="1">
        <v>400</v>
      </c>
      <c r="K3074" s="4"/>
    </row>
    <row r="3075" spans="1:11">
      <c r="A3075" s="1">
        <v>82032</v>
      </c>
      <c r="B3075" s="4">
        <v>39446</v>
      </c>
      <c r="C3075" s="2">
        <v>8202</v>
      </c>
      <c r="D3075" s="1">
        <v>63042</v>
      </c>
      <c r="E3075" s="1">
        <v>1</v>
      </c>
      <c r="F3075" s="1">
        <v>0</v>
      </c>
      <c r="K3075" s="4"/>
    </row>
    <row r="3076" spans="1:11">
      <c r="A3076" s="1">
        <v>82174</v>
      </c>
      <c r="B3076" s="4">
        <v>39447</v>
      </c>
      <c r="C3076" s="2">
        <v>6828</v>
      </c>
      <c r="D3076" s="1">
        <v>73749</v>
      </c>
      <c r="E3076" s="1">
        <v>1</v>
      </c>
      <c r="F3076" s="1">
        <v>1990</v>
      </c>
      <c r="K3076" s="4"/>
    </row>
    <row r="3077" spans="1:11">
      <c r="A3077" s="1">
        <v>82189</v>
      </c>
      <c r="B3077" s="4">
        <v>39447</v>
      </c>
      <c r="C3077" s="2">
        <v>7854</v>
      </c>
      <c r="D3077" s="1">
        <v>84612</v>
      </c>
      <c r="E3077" s="1">
        <v>1</v>
      </c>
      <c r="F3077" s="1">
        <v>1</v>
      </c>
      <c r="K3077" s="4"/>
    </row>
    <row r="3078" spans="1:11">
      <c r="A3078" s="1">
        <v>82189</v>
      </c>
      <c r="B3078" s="4">
        <v>39447</v>
      </c>
      <c r="C3078" s="2">
        <v>7854</v>
      </c>
      <c r="D3078" s="1">
        <v>39948</v>
      </c>
      <c r="E3078" s="1">
        <v>1</v>
      </c>
      <c r="F3078" s="1">
        <v>385</v>
      </c>
      <c r="K307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P201"/>
  <sheetViews>
    <sheetView topLeftCell="F1" zoomScale="75" workbookViewId="0">
      <pane ySplit="1" topLeftCell="A2" activePane="bottomLeft" state="frozen"/>
      <selection activeCell="A16" sqref="A16"/>
      <selection pane="bottomLeft" activeCell="P2" sqref="P2"/>
    </sheetView>
  </sheetViews>
  <sheetFormatPr baseColWidth="10" defaultColWidth="8.83203125" defaultRowHeight="16"/>
  <cols>
    <col min="1" max="5" width="8.83203125" style="1"/>
    <col min="6" max="6" width="16" style="17" bestFit="1" customWidth="1"/>
    <col min="7" max="7" width="8.83203125" style="1"/>
    <col min="8" max="8" width="13" style="1" bestFit="1" customWidth="1"/>
    <col min="9" max="9" width="16" style="1" bestFit="1" customWidth="1"/>
    <col min="10" max="10" width="17.5" style="5" bestFit="1" customWidth="1"/>
    <col min="11" max="11" width="23" style="1" bestFit="1" customWidth="1"/>
    <col min="12" max="12" width="19" style="8" bestFit="1" customWidth="1"/>
    <col min="13" max="13" width="15" style="17" bestFit="1" customWidth="1"/>
    <col min="14" max="14" width="10.5" style="1" bestFit="1" customWidth="1"/>
    <col min="15" max="15" width="8.83203125" style="1"/>
    <col min="16" max="16" width="10.33203125" style="1" bestFit="1" customWidth="1"/>
    <col min="17" max="16384" width="8.83203125" style="1"/>
  </cols>
  <sheetData>
    <row r="1" spans="1:16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7" t="s">
        <v>1126</v>
      </c>
      <c r="G1" s="16" t="s">
        <v>1104</v>
      </c>
      <c r="H1" s="1" t="s">
        <v>1108</v>
      </c>
      <c r="I1" s="1" t="s">
        <v>1110</v>
      </c>
      <c r="J1" s="5" t="s">
        <v>1109</v>
      </c>
      <c r="K1" s="1" t="s">
        <v>1115</v>
      </c>
      <c r="L1" s="8" t="s">
        <v>1116</v>
      </c>
      <c r="M1" s="20" t="s">
        <v>1127</v>
      </c>
      <c r="N1" s="1" t="s">
        <v>1128</v>
      </c>
    </row>
    <row r="2" spans="1:16">
      <c r="A2" s="1">
        <v>6619</v>
      </c>
      <c r="B2" s="1" t="s">
        <v>4</v>
      </c>
      <c r="C2" s="1">
        <v>67</v>
      </c>
      <c r="D2" s="1">
        <v>108</v>
      </c>
      <c r="E2" s="1" t="s">
        <v>5</v>
      </c>
      <c r="F2" s="7">
        <f>IF(G2=0,0,AVERAGEIFS('交易記錄檔計算購買期間(勿更改順序)'!D:D,'交易記錄檔計算購買期間(勿更改順序)'!C:C,客戶資料檔!A2,'交易記錄檔計算購買期間(勿更改順序)'!D:D,"&lt;&gt;0"))</f>
        <v>1745.8</v>
      </c>
      <c r="G2" s="1">
        <v>5</v>
      </c>
      <c r="H2" s="4">
        <v>39192</v>
      </c>
      <c r="I2" s="4">
        <v>39373</v>
      </c>
      <c r="J2" s="7">
        <v>45.25</v>
      </c>
      <c r="K2" s="7">
        <v>67</v>
      </c>
      <c r="L2" s="8">
        <v>-0.48066298342541436</v>
      </c>
      <c r="M2" s="20">
        <v>0</v>
      </c>
      <c r="N2" s="17" t="s">
        <v>1129</v>
      </c>
      <c r="O2" s="17"/>
    </row>
    <row r="3" spans="1:16">
      <c r="A3" s="1">
        <v>5943</v>
      </c>
      <c r="B3" s="1" t="s">
        <v>6</v>
      </c>
      <c r="C3" s="1">
        <v>48</v>
      </c>
      <c r="D3" s="1">
        <v>802</v>
      </c>
      <c r="E3" s="1" t="s">
        <v>7</v>
      </c>
      <c r="F3" s="7">
        <f>IF(G3=0,0,AVERAGEIFS('交易記錄檔計算購買期間(勿更改順序)'!D:D,'交易記錄檔計算購買期間(勿更改順序)'!C:C,客戶資料檔!A3,'交易記錄檔計算購買期間(勿更改順序)'!D:D,"&lt;&gt;0"))</f>
        <v>6005.7142857142853</v>
      </c>
      <c r="G3" s="17">
        <v>7</v>
      </c>
      <c r="H3" s="4">
        <v>39075</v>
      </c>
      <c r="I3" s="4">
        <v>39405</v>
      </c>
      <c r="J3" s="7">
        <v>55</v>
      </c>
      <c r="K3" s="7">
        <v>76.285714285714278</v>
      </c>
      <c r="L3" s="8">
        <v>-0.38701298701298686</v>
      </c>
      <c r="M3" s="20">
        <v>6.7114093959731542E-3</v>
      </c>
      <c r="N3" s="17" t="s">
        <v>1129</v>
      </c>
      <c r="O3" s="17"/>
      <c r="P3"/>
    </row>
    <row r="4" spans="1:16">
      <c r="A4" s="1">
        <v>2122</v>
      </c>
      <c r="B4" s="1" t="s">
        <v>4</v>
      </c>
      <c r="C4" s="1">
        <v>44</v>
      </c>
      <c r="D4" s="1">
        <v>330</v>
      </c>
      <c r="E4" s="1" t="s">
        <v>5</v>
      </c>
      <c r="F4" s="7">
        <f>IF(G4=0,0,AVERAGEIFS('交易記錄檔計算購買期間(勿更改順序)'!D:D,'交易記錄檔計算購買期間(勿更改順序)'!C:C,客戶資料檔!A4,'交易記錄檔計算購買期間(勿更改順序)'!D:D,"&lt;&gt;0"))</f>
        <v>2052.6666666666665</v>
      </c>
      <c r="G4" s="17">
        <v>12</v>
      </c>
      <c r="H4" s="4">
        <v>38821</v>
      </c>
      <c r="I4" s="4">
        <v>39431</v>
      </c>
      <c r="J4" s="7">
        <v>55.454545454545453</v>
      </c>
      <c r="K4" s="7">
        <v>73.515151515151516</v>
      </c>
      <c r="L4" s="8">
        <v>-0.32568306010928966</v>
      </c>
      <c r="M4" s="20">
        <v>1.3422818791946308E-2</v>
      </c>
      <c r="N4" s="17" t="s">
        <v>1129</v>
      </c>
      <c r="O4" s="17"/>
      <c r="P4" s="19"/>
    </row>
    <row r="5" spans="1:16">
      <c r="A5" s="1">
        <v>4922</v>
      </c>
      <c r="B5" s="1" t="s">
        <v>4</v>
      </c>
      <c r="C5" s="1">
        <v>44</v>
      </c>
      <c r="D5" s="1">
        <v>526</v>
      </c>
      <c r="E5" s="1" t="s">
        <v>8</v>
      </c>
      <c r="F5" s="7">
        <f>IF(G5=0,0,AVERAGEIFS('交易記錄檔計算購買期間(勿更改順序)'!D:D,'交易記錄檔計算購買期間(勿更改順序)'!C:C,客戶資料檔!A5,'交易記錄檔計算購買期間(勿更改順序)'!D:D,"&lt;&gt;0"))</f>
        <v>6425.2</v>
      </c>
      <c r="G5" s="17">
        <v>5</v>
      </c>
      <c r="H5" s="4">
        <v>38912</v>
      </c>
      <c r="I5" s="4">
        <v>39438</v>
      </c>
      <c r="J5" s="7">
        <v>131.5</v>
      </c>
      <c r="K5" s="7">
        <v>174.3</v>
      </c>
      <c r="L5" s="8">
        <v>-0.32547528517110275</v>
      </c>
      <c r="M5" s="20">
        <v>2.0134228187919462E-2</v>
      </c>
      <c r="N5" s="17" t="s">
        <v>1129</v>
      </c>
      <c r="O5" s="17"/>
      <c r="P5"/>
    </row>
    <row r="6" spans="1:16">
      <c r="A6" s="1">
        <v>5918</v>
      </c>
      <c r="B6" s="1" t="s">
        <v>6</v>
      </c>
      <c r="C6" s="1">
        <v>49</v>
      </c>
      <c r="D6" s="1">
        <v>407</v>
      </c>
      <c r="E6" s="1" t="s">
        <v>8</v>
      </c>
      <c r="F6" s="7">
        <f>IF(G6=0,0,AVERAGEIFS('交易記錄檔計算購買期間(勿更改順序)'!D:D,'交易記錄檔計算購買期間(勿更改順序)'!C:C,客戶資料檔!A6,'交易記錄檔計算購買期間(勿更改順序)'!D:D,"&lt;&gt;0"))</f>
        <v>2416.6666666666665</v>
      </c>
      <c r="G6" s="17">
        <v>3</v>
      </c>
      <c r="H6" s="4">
        <v>39072</v>
      </c>
      <c r="I6" s="4">
        <v>39347</v>
      </c>
      <c r="J6" s="7">
        <v>137.5</v>
      </c>
      <c r="K6" s="7">
        <v>182</v>
      </c>
      <c r="L6" s="8">
        <v>-0.32363636363636361</v>
      </c>
      <c r="M6" s="20">
        <v>2.6845637583892617E-2</v>
      </c>
      <c r="N6" s="17" t="s">
        <v>1129</v>
      </c>
      <c r="O6" s="17"/>
      <c r="P6"/>
    </row>
    <row r="7" spans="1:16">
      <c r="A7" s="1">
        <v>1246</v>
      </c>
      <c r="B7" s="1" t="s">
        <v>4</v>
      </c>
      <c r="C7" s="1">
        <v>57</v>
      </c>
      <c r="D7" s="1">
        <v>200</v>
      </c>
      <c r="E7" s="1" t="s">
        <v>5</v>
      </c>
      <c r="F7" s="7">
        <f>IF(G7=0,0,AVERAGEIFS('交易記錄檔計算購買期間(勿更改順序)'!D:D,'交易記錄檔計算購買期間(勿更改順序)'!C:C,客戶資料檔!A7,'交易記錄檔計算購買期間(勿更改順序)'!D:D,"&lt;&gt;0"))</f>
        <v>2279.84375</v>
      </c>
      <c r="G7" s="17">
        <v>32</v>
      </c>
      <c r="H7" s="4">
        <v>38730</v>
      </c>
      <c r="I7" s="4">
        <v>39422</v>
      </c>
      <c r="J7" s="7">
        <v>22.322580645161292</v>
      </c>
      <c r="K7" s="7">
        <v>29.135080645161288</v>
      </c>
      <c r="L7" s="8">
        <v>-0.30518424855491311</v>
      </c>
      <c r="M7" s="20">
        <v>3.3557046979865772E-2</v>
      </c>
      <c r="N7" s="17" t="s">
        <v>1129</v>
      </c>
      <c r="O7" s="17"/>
      <c r="P7"/>
    </row>
    <row r="8" spans="1:16">
      <c r="A8" s="1">
        <v>7005</v>
      </c>
      <c r="B8" s="1" t="s">
        <v>4</v>
      </c>
      <c r="C8" s="1">
        <v>55</v>
      </c>
      <c r="D8" s="1">
        <v>220</v>
      </c>
      <c r="E8" s="1" t="s">
        <v>5</v>
      </c>
      <c r="F8" s="7">
        <f>IF(G8=0,0,AVERAGEIFS('交易記錄檔計算購買期間(勿更改順序)'!D:D,'交易記錄檔計算購買期間(勿更改順序)'!C:C,客戶資料檔!A8,'交易記錄檔計算購買期間(勿更改順序)'!D:D,"&lt;&gt;0"))</f>
        <v>1911.2</v>
      </c>
      <c r="G8" s="17">
        <v>5</v>
      </c>
      <c r="H8" s="4">
        <v>39248</v>
      </c>
      <c r="I8" s="4">
        <v>39412</v>
      </c>
      <c r="J8" s="7">
        <v>41</v>
      </c>
      <c r="K8" s="7">
        <v>53.400000000000006</v>
      </c>
      <c r="L8" s="8">
        <v>-0.30243902439024406</v>
      </c>
      <c r="M8" s="20">
        <v>4.0268456375838924E-2</v>
      </c>
      <c r="N8" s="17" t="s">
        <v>1129</v>
      </c>
      <c r="O8" s="17"/>
      <c r="P8"/>
    </row>
    <row r="9" spans="1:16">
      <c r="A9" s="1">
        <v>977</v>
      </c>
      <c r="B9" s="1" t="s">
        <v>6</v>
      </c>
      <c r="C9" s="1">
        <v>43</v>
      </c>
      <c r="D9" s="1">
        <v>231</v>
      </c>
      <c r="E9" s="1" t="s">
        <v>5</v>
      </c>
      <c r="F9" s="7">
        <f>IF(G9=0,0,AVERAGEIFS('交易記錄檔計算購買期間(勿更改順序)'!D:D,'交易記錄檔計算購買期間(勿更改順序)'!C:C,客戶資料檔!A9,'交易記錄檔計算購買期間(勿更改順序)'!D:D,"&lt;&gt;0"))</f>
        <v>2339.1904761904761</v>
      </c>
      <c r="G9" s="17">
        <v>21</v>
      </c>
      <c r="H9" s="4">
        <v>38727</v>
      </c>
      <c r="I9" s="4">
        <v>39413</v>
      </c>
      <c r="J9" s="7">
        <v>34.299999999999997</v>
      </c>
      <c r="K9" s="7">
        <v>43.576190476190476</v>
      </c>
      <c r="L9" s="8">
        <v>-0.27044287102596148</v>
      </c>
      <c r="M9" s="20">
        <v>4.6979865771812082E-2</v>
      </c>
      <c r="N9" s="17" t="s">
        <v>1129</v>
      </c>
      <c r="O9" s="17"/>
      <c r="P9"/>
    </row>
    <row r="10" spans="1:16">
      <c r="A10" s="1">
        <v>6820</v>
      </c>
      <c r="B10" s="1" t="s">
        <v>4</v>
      </c>
      <c r="C10" s="1">
        <v>39</v>
      </c>
      <c r="D10" s="1">
        <v>300</v>
      </c>
      <c r="E10" s="1" t="s">
        <v>5</v>
      </c>
      <c r="F10" s="7">
        <f>IF(G10=0,0,AVERAGEIFS('交易記錄檔計算購買期間(勿更改順序)'!D:D,'交易記錄檔計算購買期間(勿更改順序)'!C:C,客戶資料檔!A10,'交易記錄檔計算購買期間(勿更改順序)'!D:D,"&lt;&gt;0"))</f>
        <v>419</v>
      </c>
      <c r="G10" s="17">
        <v>4</v>
      </c>
      <c r="H10" s="4">
        <v>39270</v>
      </c>
      <c r="I10" s="4">
        <v>39418</v>
      </c>
      <c r="J10" s="7">
        <v>49.333333333333336</v>
      </c>
      <c r="K10" s="7">
        <v>62.666666666666664</v>
      </c>
      <c r="L10" s="8">
        <v>-0.27027027027027017</v>
      </c>
      <c r="M10" s="20">
        <v>5.3691275167785234E-2</v>
      </c>
      <c r="N10" s="17" t="s">
        <v>1129</v>
      </c>
      <c r="O10" s="17"/>
      <c r="P10"/>
    </row>
    <row r="11" spans="1:16">
      <c r="A11" s="1">
        <v>6078</v>
      </c>
      <c r="B11" s="1" t="s">
        <v>6</v>
      </c>
      <c r="C11" s="1">
        <v>42</v>
      </c>
      <c r="D11" s="1">
        <v>434</v>
      </c>
      <c r="E11" s="1" t="s">
        <v>8</v>
      </c>
      <c r="F11" s="7">
        <f>IF(G11=0,0,AVERAGEIFS('交易記錄檔計算購買期間(勿更改順序)'!D:D,'交易記錄檔計算購買期間(勿更改順序)'!C:C,客戶資料檔!A11,'交易記錄檔計算購買期間(勿更改順序)'!D:D,"&lt;&gt;0"))</f>
        <v>1319</v>
      </c>
      <c r="G11" s="17">
        <v>3</v>
      </c>
      <c r="H11" s="4">
        <v>39102</v>
      </c>
      <c r="I11" s="4">
        <v>39401</v>
      </c>
      <c r="J11" s="7">
        <v>149.5</v>
      </c>
      <c r="K11" s="7">
        <v>187.33333333333331</v>
      </c>
      <c r="L11" s="8">
        <v>-0.25306577480490511</v>
      </c>
      <c r="M11" s="20">
        <v>6.0402684563758392E-2</v>
      </c>
      <c r="N11" s="17" t="s">
        <v>1129</v>
      </c>
      <c r="O11" s="17"/>
      <c r="P11"/>
    </row>
    <row r="12" spans="1:16">
      <c r="A12" s="1">
        <v>1096</v>
      </c>
      <c r="B12" s="1" t="s">
        <v>4</v>
      </c>
      <c r="C12" s="1">
        <v>28</v>
      </c>
      <c r="D12" s="1">
        <v>710</v>
      </c>
      <c r="E12" s="1" t="s">
        <v>7</v>
      </c>
      <c r="F12" s="7">
        <f>IF(G12=0,0,AVERAGEIFS('交易記錄檔計算購買期間(勿更改順序)'!D:D,'交易記錄檔計算購買期間(勿更改順序)'!C:C,客戶資料檔!A12,'交易記錄檔計算購買期間(勿更改順序)'!D:D,"&lt;&gt;0"))</f>
        <v>2414.4545454545455</v>
      </c>
      <c r="G12" s="17">
        <v>11</v>
      </c>
      <c r="H12" s="4">
        <v>38728</v>
      </c>
      <c r="I12" s="4">
        <v>39389</v>
      </c>
      <c r="J12" s="7">
        <v>66.099999999999994</v>
      </c>
      <c r="K12" s="7">
        <v>81.163636363636357</v>
      </c>
      <c r="L12" s="8">
        <v>-0.22789162426076193</v>
      </c>
      <c r="M12" s="20">
        <v>6.7114093959731544E-2</v>
      </c>
      <c r="N12" s="17" t="s">
        <v>1129</v>
      </c>
      <c r="O12" s="17"/>
      <c r="P12"/>
    </row>
    <row r="13" spans="1:16">
      <c r="A13" s="1">
        <v>915</v>
      </c>
      <c r="B13" s="1" t="s">
        <v>6</v>
      </c>
      <c r="C13" s="1">
        <v>53</v>
      </c>
      <c r="D13" s="1">
        <v>244</v>
      </c>
      <c r="E13" s="1" t="s">
        <v>5</v>
      </c>
      <c r="F13" s="7">
        <f>IF(G13=0,0,AVERAGEIFS('交易記錄檔計算購買期間(勿更改順序)'!D:D,'交易記錄檔計算購買期間(勿更改順序)'!C:C,客戶資料檔!A13,'交易記錄檔計算購買期間(勿更改順序)'!D:D,"&lt;&gt;0"))</f>
        <v>1573.0833333333333</v>
      </c>
      <c r="G13" s="17">
        <v>12</v>
      </c>
      <c r="H13" s="4">
        <v>38726</v>
      </c>
      <c r="I13" s="4">
        <v>39385</v>
      </c>
      <c r="J13" s="7">
        <v>59.909090909090907</v>
      </c>
      <c r="K13" s="7">
        <v>73.393939393939405</v>
      </c>
      <c r="L13" s="8">
        <v>-0.22508851795649998</v>
      </c>
      <c r="M13" s="20">
        <v>7.3825503355704702E-2</v>
      </c>
      <c r="N13" s="17" t="s">
        <v>1129</v>
      </c>
      <c r="O13" s="17"/>
      <c r="P13"/>
    </row>
    <row r="14" spans="1:16">
      <c r="A14" s="1">
        <v>2942</v>
      </c>
      <c r="B14" s="1" t="s">
        <v>6</v>
      </c>
      <c r="C14" s="1">
        <v>51</v>
      </c>
      <c r="D14" s="1">
        <v>116</v>
      </c>
      <c r="E14" s="1" t="s">
        <v>5</v>
      </c>
      <c r="F14" s="7">
        <f>IF(G14=0,0,AVERAGEIFS('交易記錄檔計算購買期間(勿更改順序)'!D:D,'交易記錄檔計算購買期間(勿更改順序)'!C:C,客戶資料檔!A14,'交易記錄檔計算購買期間(勿更改順序)'!D:D,"&lt;&gt;0"))</f>
        <v>1400.2857142857142</v>
      </c>
      <c r="G14" s="17">
        <v>7</v>
      </c>
      <c r="H14" s="4">
        <v>38892</v>
      </c>
      <c r="I14" s="4">
        <v>39425</v>
      </c>
      <c r="J14" s="7">
        <v>88.833333333333329</v>
      </c>
      <c r="K14" s="7">
        <v>108.71428571428571</v>
      </c>
      <c r="L14" s="8">
        <v>-0.22380058965424818</v>
      </c>
      <c r="M14" s="20">
        <v>8.0536912751677847E-2</v>
      </c>
      <c r="N14" s="17" t="s">
        <v>1129</v>
      </c>
      <c r="O14" s="17"/>
      <c r="P14"/>
    </row>
    <row r="15" spans="1:16">
      <c r="A15" s="1">
        <v>2787</v>
      </c>
      <c r="B15" s="1" t="s">
        <v>4</v>
      </c>
      <c r="C15" s="1">
        <v>38</v>
      </c>
      <c r="D15" s="1">
        <v>811</v>
      </c>
      <c r="E15" s="1" t="s">
        <v>7</v>
      </c>
      <c r="F15" s="7">
        <f>IF(G15=0,0,AVERAGEIFS('交易記錄檔計算購買期間(勿更改順序)'!D:D,'交易記錄檔計算購買期間(勿更改順序)'!C:C,客戶資料檔!A15,'交易記錄檔計算購買期間(勿更改順序)'!D:D,"&lt;&gt;0"))</f>
        <v>3824.6</v>
      </c>
      <c r="G15" s="17">
        <v>10</v>
      </c>
      <c r="H15" s="4">
        <v>38842</v>
      </c>
      <c r="I15" s="4">
        <v>39405</v>
      </c>
      <c r="J15" s="7">
        <v>62.555555555555557</v>
      </c>
      <c r="K15" s="7">
        <v>76.288888888888891</v>
      </c>
      <c r="L15" s="8">
        <v>-0.21953818827708704</v>
      </c>
      <c r="M15" s="20">
        <v>8.7248322147651006E-2</v>
      </c>
      <c r="N15" s="17" t="s">
        <v>1129</v>
      </c>
      <c r="O15" s="17"/>
      <c r="P15"/>
    </row>
    <row r="16" spans="1:16">
      <c r="A16" s="1">
        <v>6736</v>
      </c>
      <c r="B16" s="1" t="s">
        <v>6</v>
      </c>
      <c r="C16" s="1">
        <v>25</v>
      </c>
      <c r="D16" s="1">
        <v>600</v>
      </c>
      <c r="E16" s="1" t="s">
        <v>7</v>
      </c>
      <c r="F16" s="7">
        <f>IF(G16=0,0,AVERAGEIFS('交易記錄檔計算購買期間(勿更改順序)'!D:D,'交易記錄檔計算購買期間(勿更改順序)'!C:C,客戶資料檔!A16,'交易記錄檔計算購買期間(勿更改順序)'!D:D,"&lt;&gt;0"))</f>
        <v>1109.75</v>
      </c>
      <c r="G16" s="17">
        <v>4</v>
      </c>
      <c r="H16" s="4">
        <v>39200</v>
      </c>
      <c r="I16" s="4">
        <v>39279</v>
      </c>
      <c r="J16" s="7">
        <v>26.333333333333332</v>
      </c>
      <c r="K16" s="7">
        <v>31.833333333333332</v>
      </c>
      <c r="L16" s="8">
        <v>-0.20886075949367089</v>
      </c>
      <c r="M16" s="20">
        <v>9.3959731543624164E-2</v>
      </c>
      <c r="N16" s="17" t="s">
        <v>1129</v>
      </c>
      <c r="O16" s="17"/>
      <c r="P16"/>
    </row>
    <row r="17" spans="1:16">
      <c r="A17" s="1">
        <v>4785</v>
      </c>
      <c r="B17" s="1" t="s">
        <v>4</v>
      </c>
      <c r="C17" s="1">
        <v>53</v>
      </c>
      <c r="D17" s="1">
        <v>251</v>
      </c>
      <c r="E17" s="1" t="s">
        <v>5</v>
      </c>
      <c r="F17" s="7">
        <f>IF(G17=0,0,AVERAGEIFS('交易記錄檔計算購買期間(勿更改順序)'!D:D,'交易記錄檔計算購買期間(勿更改順序)'!C:C,客戶資料檔!A17,'交易記錄檔計算購買期間(勿更改順序)'!D:D,"&lt;&gt;0"))</f>
        <v>9241.6</v>
      </c>
      <c r="G17" s="17">
        <v>10</v>
      </c>
      <c r="H17" s="4">
        <v>38898</v>
      </c>
      <c r="I17" s="4">
        <v>39436</v>
      </c>
      <c r="J17" s="7">
        <v>59.777777777777779</v>
      </c>
      <c r="K17" s="7">
        <v>71.311111111111103</v>
      </c>
      <c r="L17" s="8">
        <v>-0.19293680297397756</v>
      </c>
      <c r="M17" s="20">
        <v>0.10067114093959731</v>
      </c>
      <c r="N17" s="17" t="s">
        <v>1129</v>
      </c>
      <c r="O17" s="17"/>
      <c r="P17"/>
    </row>
    <row r="18" spans="1:16">
      <c r="A18" s="1">
        <v>3558</v>
      </c>
      <c r="B18" s="1" t="s">
        <v>4</v>
      </c>
      <c r="C18" s="1">
        <v>43</v>
      </c>
      <c r="D18" s="1">
        <v>813</v>
      </c>
      <c r="E18" s="1" t="s">
        <v>7</v>
      </c>
      <c r="F18" s="7">
        <f>IF(G18=0,0,AVERAGEIFS('交易記錄檔計算購買期間(勿更改順序)'!D:D,'交易記錄檔計算購買期間(勿更改順序)'!C:C,客戶資料檔!A18,'交易記錄檔計算購買期間(勿更改順序)'!D:D,"&lt;&gt;0"))</f>
        <v>3936.125</v>
      </c>
      <c r="G18" s="17">
        <v>8</v>
      </c>
      <c r="H18" s="4">
        <v>38954</v>
      </c>
      <c r="I18" s="4">
        <v>39405</v>
      </c>
      <c r="J18" s="7">
        <v>64.428571428571431</v>
      </c>
      <c r="K18" s="7">
        <v>76.857142857142861</v>
      </c>
      <c r="L18" s="8">
        <v>-0.19290465631929049</v>
      </c>
      <c r="M18" s="20">
        <v>0.10738255033557047</v>
      </c>
      <c r="N18" s="17" t="s">
        <v>1129</v>
      </c>
      <c r="O18" s="17"/>
      <c r="P18"/>
    </row>
    <row r="19" spans="1:16">
      <c r="A19" s="1">
        <v>3794</v>
      </c>
      <c r="B19" s="1" t="s">
        <v>4</v>
      </c>
      <c r="C19" s="1">
        <v>32</v>
      </c>
      <c r="D19" s="1">
        <v>244</v>
      </c>
      <c r="E19" s="1" t="s">
        <v>5</v>
      </c>
      <c r="F19" s="7">
        <f>IF(G19=0,0,AVERAGEIFS('交易記錄檔計算購買期間(勿更改順序)'!D:D,'交易記錄檔計算購買期間(勿更改順序)'!C:C,客戶資料檔!A19,'交易記錄檔計算購買期間(勿更改順序)'!D:D,"&lt;&gt;0"))</f>
        <v>1870.7142857142858</v>
      </c>
      <c r="G19" s="17">
        <v>7</v>
      </c>
      <c r="H19" s="4">
        <v>38810</v>
      </c>
      <c r="I19" s="4">
        <v>39402</v>
      </c>
      <c r="J19" s="7">
        <v>98.666666666666671</v>
      </c>
      <c r="K19" s="7">
        <v>117.61904761904761</v>
      </c>
      <c r="L19" s="8">
        <v>-0.1920849420849419</v>
      </c>
      <c r="M19" s="20">
        <v>0.11409395973154363</v>
      </c>
      <c r="N19" s="17" t="s">
        <v>1129</v>
      </c>
      <c r="O19" s="17"/>
      <c r="P19"/>
    </row>
    <row r="20" spans="1:16">
      <c r="A20" s="1">
        <v>1679</v>
      </c>
      <c r="B20" s="1" t="s">
        <v>4</v>
      </c>
      <c r="C20" s="1">
        <v>40</v>
      </c>
      <c r="D20" s="1">
        <v>220</v>
      </c>
      <c r="E20" s="1" t="s">
        <v>5</v>
      </c>
      <c r="F20" s="7">
        <f>IF(G20=0,0,AVERAGEIFS('交易記錄檔計算購買期間(勿更改順序)'!D:D,'交易記錄檔計算購買期間(勿更改順序)'!C:C,客戶資料檔!A20,'交易記錄檔計算購買期間(勿更改順序)'!D:D,"&lt;&gt;0"))</f>
        <v>1518.375</v>
      </c>
      <c r="G20" s="17">
        <v>8</v>
      </c>
      <c r="H20" s="4">
        <v>38736</v>
      </c>
      <c r="I20" s="4">
        <v>39420</v>
      </c>
      <c r="J20" s="7">
        <v>97.714285714285708</v>
      </c>
      <c r="K20" s="7">
        <v>116.25</v>
      </c>
      <c r="L20" s="8">
        <v>-0.18969298245614041</v>
      </c>
      <c r="M20" s="20">
        <v>0.12080536912751678</v>
      </c>
      <c r="N20" s="17" t="s">
        <v>1129</v>
      </c>
      <c r="O20" s="17"/>
      <c r="P20"/>
    </row>
    <row r="21" spans="1:16">
      <c r="A21" s="1">
        <v>6449</v>
      </c>
      <c r="B21" s="1" t="s">
        <v>6</v>
      </c>
      <c r="C21" s="1">
        <v>40</v>
      </c>
      <c r="D21" s="1">
        <v>811</v>
      </c>
      <c r="E21" s="1" t="s">
        <v>7</v>
      </c>
      <c r="F21" s="7">
        <f>IF(G21=0,0,AVERAGEIFS('交易記錄檔計算購買期間(勿更改順序)'!D:D,'交易記錄檔計算購買期間(勿更改順序)'!C:C,客戶資料檔!A21,'交易記錄檔計算購買期間(勿更改順序)'!D:D,"&lt;&gt;0"))</f>
        <v>3172.3333333333335</v>
      </c>
      <c r="G21" s="17">
        <v>3</v>
      </c>
      <c r="H21" s="4">
        <v>39156</v>
      </c>
      <c r="I21" s="4">
        <v>39330</v>
      </c>
      <c r="J21" s="7">
        <v>87</v>
      </c>
      <c r="K21" s="7">
        <v>103.33333333333333</v>
      </c>
      <c r="L21" s="8">
        <v>-0.18773946360153251</v>
      </c>
      <c r="M21" s="20">
        <v>0.12751677852348994</v>
      </c>
      <c r="N21" s="17" t="s">
        <v>1129</v>
      </c>
      <c r="O21" s="17"/>
      <c r="P21"/>
    </row>
    <row r="22" spans="1:16">
      <c r="A22" s="1">
        <v>2307</v>
      </c>
      <c r="B22" s="1" t="s">
        <v>4</v>
      </c>
      <c r="C22" s="1">
        <v>39</v>
      </c>
      <c r="D22" s="1">
        <v>362</v>
      </c>
      <c r="E22" s="1" t="s">
        <v>5</v>
      </c>
      <c r="F22" s="7">
        <f>IF(G22=0,0,AVERAGEIFS('交易記錄檔計算購買期間(勿更改順序)'!D:D,'交易記錄檔計算購買期間(勿更改順序)'!C:C,客戶資料檔!A22,'交易記錄檔計算購買期間(勿更改順序)'!D:D,"&lt;&gt;0"))</f>
        <v>2297.3333333333335</v>
      </c>
      <c r="G22" s="17">
        <v>15</v>
      </c>
      <c r="H22" s="4">
        <v>38879</v>
      </c>
      <c r="I22" s="4">
        <v>39390</v>
      </c>
      <c r="J22" s="7">
        <v>36.5</v>
      </c>
      <c r="K22" s="7">
        <v>43.228571428571435</v>
      </c>
      <c r="L22" s="8">
        <v>-0.18434442270058726</v>
      </c>
      <c r="M22" s="20">
        <v>0.13422818791946309</v>
      </c>
      <c r="N22" s="17" t="s">
        <v>1129</v>
      </c>
      <c r="O22" s="17"/>
      <c r="P22"/>
    </row>
    <row r="23" spans="1:16">
      <c r="A23" s="1">
        <v>1982</v>
      </c>
      <c r="B23" s="1" t="s">
        <v>6</v>
      </c>
      <c r="C23" s="1">
        <v>39</v>
      </c>
      <c r="D23" s="1">
        <v>235</v>
      </c>
      <c r="E23" s="1" t="s">
        <v>5</v>
      </c>
      <c r="F23" s="7">
        <f>IF(G23=0,0,AVERAGEIFS('交易記錄檔計算購買期間(勿更改順序)'!D:D,'交易記錄檔計算購買期間(勿更改順序)'!C:C,客戶資料檔!A23,'交易記錄檔計算購買期間(勿更改順序)'!D:D,"&lt;&gt;0"))</f>
        <v>4660.95652173913</v>
      </c>
      <c r="G23" s="17">
        <v>23</v>
      </c>
      <c r="H23" s="4">
        <v>38757</v>
      </c>
      <c r="I23" s="4">
        <v>39425</v>
      </c>
      <c r="J23" s="7">
        <v>30.363636363636363</v>
      </c>
      <c r="K23" s="7">
        <v>35.826086956521742</v>
      </c>
      <c r="L23" s="8">
        <v>-0.17990106743035678</v>
      </c>
      <c r="M23" s="20">
        <v>0.14093959731543623</v>
      </c>
      <c r="N23" s="17" t="s">
        <v>1129</v>
      </c>
      <c r="O23" s="17"/>
      <c r="P23"/>
    </row>
    <row r="24" spans="1:16">
      <c r="A24" s="1">
        <v>527</v>
      </c>
      <c r="B24" s="1" t="s">
        <v>4</v>
      </c>
      <c r="C24" s="1">
        <v>56</v>
      </c>
      <c r="D24" s="1">
        <v>104</v>
      </c>
      <c r="E24" s="1" t="s">
        <v>5</v>
      </c>
      <c r="F24" s="7">
        <f>IF(G24=0,0,AVERAGEIFS('交易記錄檔計算購買期間(勿更改順序)'!D:D,'交易記錄檔計算購買期間(勿更改順序)'!C:C,客戶資料檔!A24,'交易記錄檔計算購買期間(勿更改順序)'!D:D,"&lt;&gt;0"))</f>
        <v>1748.2</v>
      </c>
      <c r="G24" s="17">
        <v>5</v>
      </c>
      <c r="H24" s="4">
        <v>38722</v>
      </c>
      <c r="I24" s="4">
        <v>38934</v>
      </c>
      <c r="J24" s="7">
        <v>53</v>
      </c>
      <c r="K24" s="7">
        <v>62.5</v>
      </c>
      <c r="L24" s="8">
        <v>-0.17924528301886791</v>
      </c>
      <c r="M24" s="20">
        <v>0.1476510067114094</v>
      </c>
      <c r="N24" s="17" t="s">
        <v>1129</v>
      </c>
      <c r="O24" s="17"/>
      <c r="P24"/>
    </row>
    <row r="25" spans="1:16">
      <c r="A25" s="1">
        <v>4967</v>
      </c>
      <c r="B25" s="1" t="s">
        <v>4</v>
      </c>
      <c r="C25" s="1">
        <v>50</v>
      </c>
      <c r="D25" s="1">
        <v>412</v>
      </c>
      <c r="E25" s="1" t="s">
        <v>8</v>
      </c>
      <c r="F25" s="7">
        <f>IF(G25=0,0,AVERAGEIFS('交易記錄檔計算購買期間(勿更改順序)'!D:D,'交易記錄檔計算購買期間(勿更改順序)'!C:C,客戶資料檔!A25,'交易記錄檔計算購買期間(勿更改順序)'!D:D,"&lt;&gt;0"))</f>
        <v>1111.5</v>
      </c>
      <c r="G25" s="17">
        <v>8</v>
      </c>
      <c r="H25" s="4">
        <v>39023</v>
      </c>
      <c r="I25" s="4">
        <v>39393</v>
      </c>
      <c r="J25" s="7">
        <v>52.857142857142854</v>
      </c>
      <c r="K25" s="7">
        <v>61.5</v>
      </c>
      <c r="L25" s="8">
        <v>-0.16351351351351359</v>
      </c>
      <c r="M25" s="20">
        <v>0.15436241610738255</v>
      </c>
      <c r="N25" s="17" t="s">
        <v>1129</v>
      </c>
      <c r="O25" s="17"/>
      <c r="P25"/>
    </row>
    <row r="26" spans="1:16">
      <c r="A26" s="1">
        <v>2956</v>
      </c>
      <c r="B26" s="1" t="s">
        <v>6</v>
      </c>
      <c r="C26" s="1">
        <v>37</v>
      </c>
      <c r="D26" s="1">
        <v>310</v>
      </c>
      <c r="E26" s="1" t="s">
        <v>5</v>
      </c>
      <c r="F26" s="7">
        <f>IF(G26=0,0,AVERAGEIFS('交易記錄檔計算購買期間(勿更改順序)'!D:D,'交易記錄檔計算購買期間(勿更改順序)'!C:C,客戶資料檔!A26,'交易記錄檔計算購買期間(勿更改順序)'!D:D,"&lt;&gt;0"))</f>
        <v>3754.6</v>
      </c>
      <c r="G26" s="17">
        <v>15</v>
      </c>
      <c r="H26" s="4">
        <v>38766</v>
      </c>
      <c r="I26" s="4">
        <v>39354</v>
      </c>
      <c r="J26" s="7">
        <v>42</v>
      </c>
      <c r="K26" s="7">
        <v>48.695238095238096</v>
      </c>
      <c r="L26" s="8">
        <v>-0.1594104308390023</v>
      </c>
      <c r="M26" s="20">
        <v>0.16107382550335569</v>
      </c>
      <c r="N26" s="17" t="s">
        <v>1129</v>
      </c>
      <c r="O26" s="17"/>
      <c r="P26"/>
    </row>
    <row r="27" spans="1:16">
      <c r="A27" s="1">
        <v>5521</v>
      </c>
      <c r="B27" s="1" t="s">
        <v>4</v>
      </c>
      <c r="C27" s="1">
        <v>55</v>
      </c>
      <c r="D27" s="1">
        <v>300</v>
      </c>
      <c r="E27" s="1" t="s">
        <v>5</v>
      </c>
      <c r="F27" s="7">
        <f>IF(G27=0,0,AVERAGEIFS('交易記錄檔計算購買期間(勿更改順序)'!D:D,'交易記錄檔計算購買期間(勿更改順序)'!C:C,客戶資料檔!A27,'交易記錄檔計算購買期間(勿更改順序)'!D:D,"&lt;&gt;0"))</f>
        <v>883.66666666666663</v>
      </c>
      <c r="G27" s="17">
        <v>6</v>
      </c>
      <c r="H27" s="4">
        <v>38996</v>
      </c>
      <c r="I27" s="4">
        <v>39444</v>
      </c>
      <c r="J27" s="7">
        <v>89.6</v>
      </c>
      <c r="K27" s="7">
        <v>103.60000000000001</v>
      </c>
      <c r="L27" s="8">
        <v>-0.15625000000000017</v>
      </c>
      <c r="M27" s="20">
        <v>0.16778523489932887</v>
      </c>
      <c r="N27" s="17" t="s">
        <v>1129</v>
      </c>
      <c r="O27" s="17"/>
      <c r="P27"/>
    </row>
    <row r="28" spans="1:16">
      <c r="A28" s="1">
        <v>7076</v>
      </c>
      <c r="B28" s="1" t="s">
        <v>6</v>
      </c>
      <c r="C28" s="1">
        <v>21</v>
      </c>
      <c r="D28" s="1">
        <v>514</v>
      </c>
      <c r="E28" s="1" t="s">
        <v>8</v>
      </c>
      <c r="F28" s="7">
        <f>IF(G28=0,0,AVERAGEIFS('交易記錄檔計算購買期間(勿更改順序)'!D:D,'交易記錄檔計算購買期間(勿更改順序)'!C:C,客戶資料檔!A28,'交易記錄檔計算購買期間(勿更改順序)'!D:D,"&lt;&gt;0"))</f>
        <v>419</v>
      </c>
      <c r="G28" s="17">
        <v>3</v>
      </c>
      <c r="H28" s="4">
        <v>39256</v>
      </c>
      <c r="I28" s="4">
        <v>39388</v>
      </c>
      <c r="J28" s="7">
        <v>66</v>
      </c>
      <c r="K28" s="7">
        <v>76</v>
      </c>
      <c r="L28" s="8">
        <v>-0.15151515151515152</v>
      </c>
      <c r="M28" s="20">
        <v>0.17449664429530201</v>
      </c>
      <c r="N28" s="17" t="s">
        <v>1129</v>
      </c>
      <c r="O28" s="17"/>
      <c r="P28"/>
    </row>
    <row r="29" spans="1:16">
      <c r="A29" s="1">
        <v>805</v>
      </c>
      <c r="B29" s="1" t="s">
        <v>6</v>
      </c>
      <c r="C29" s="1">
        <v>37</v>
      </c>
      <c r="D29" s="1">
        <v>803</v>
      </c>
      <c r="E29" s="1" t="s">
        <v>7</v>
      </c>
      <c r="F29" s="7">
        <f>IF(G29=0,0,AVERAGEIFS('交易記錄檔計算購買期間(勿更改順序)'!D:D,'交易記錄檔計算購買期間(勿更改順序)'!C:C,客戶資料檔!A29,'交易記錄檔計算購買期間(勿更改順序)'!D:D,"&lt;&gt;0"))</f>
        <v>1072.875</v>
      </c>
      <c r="G29" s="17">
        <v>16</v>
      </c>
      <c r="H29" s="4">
        <v>38725</v>
      </c>
      <c r="I29" s="4">
        <v>39362</v>
      </c>
      <c r="J29" s="7">
        <v>42.466666666666669</v>
      </c>
      <c r="K29" s="7">
        <v>48.875</v>
      </c>
      <c r="L29" s="8">
        <v>-0.15090266875981156</v>
      </c>
      <c r="M29" s="20">
        <v>0.18120805369127516</v>
      </c>
      <c r="N29" s="17" t="s">
        <v>1129</v>
      </c>
      <c r="O29" s="17"/>
      <c r="P29"/>
    </row>
    <row r="30" spans="1:16">
      <c r="A30" s="1">
        <v>2989</v>
      </c>
      <c r="B30" s="1" t="s">
        <v>4</v>
      </c>
      <c r="C30" s="1">
        <v>27</v>
      </c>
      <c r="D30" s="1">
        <v>710</v>
      </c>
      <c r="E30" s="1" t="s">
        <v>7</v>
      </c>
      <c r="F30" s="7">
        <f>IF(G30=0,0,AVERAGEIFS('交易記錄檔計算購買期間(勿更改順序)'!D:D,'交易記錄檔計算購買期間(勿更改順序)'!C:C,客戶資料檔!A30,'交易記錄檔計算購買期間(勿更改順序)'!D:D,"&lt;&gt;0"))</f>
        <v>398</v>
      </c>
      <c r="G30" s="17">
        <v>6</v>
      </c>
      <c r="H30" s="4">
        <v>38823</v>
      </c>
      <c r="I30" s="4">
        <v>39341</v>
      </c>
      <c r="J30" s="7">
        <v>103.6</v>
      </c>
      <c r="K30" s="7">
        <v>119.19999999999999</v>
      </c>
      <c r="L30" s="8">
        <v>-0.15057915057915053</v>
      </c>
      <c r="M30" s="20">
        <v>0.18791946308724833</v>
      </c>
      <c r="N30" s="17" t="s">
        <v>1129</v>
      </c>
      <c r="O30" s="17"/>
      <c r="P30"/>
    </row>
    <row r="31" spans="1:16">
      <c r="A31" s="1">
        <v>2036</v>
      </c>
      <c r="B31" s="1" t="s">
        <v>4</v>
      </c>
      <c r="C31" s="1">
        <v>30</v>
      </c>
      <c r="D31" s="1">
        <v>237</v>
      </c>
      <c r="E31" s="1" t="s">
        <v>5</v>
      </c>
      <c r="F31" s="7">
        <f>IF(G31=0,0,AVERAGEIFS('交易記錄檔計算購買期間(勿更改順序)'!D:D,'交易記錄檔計算購買期間(勿更改順序)'!C:C,客戶資料檔!A31,'交易記錄檔計算購買期間(勿更改順序)'!D:D,"&lt;&gt;0"))</f>
        <v>1082.25</v>
      </c>
      <c r="G31" s="17">
        <v>4</v>
      </c>
      <c r="H31" s="4">
        <v>38927</v>
      </c>
      <c r="I31" s="4">
        <v>39121</v>
      </c>
      <c r="J31" s="7">
        <v>64.666666666666671</v>
      </c>
      <c r="K31" s="7">
        <v>73.833333333333329</v>
      </c>
      <c r="L31" s="8">
        <v>-0.14175257731958746</v>
      </c>
      <c r="M31" s="20">
        <v>0.19463087248322147</v>
      </c>
      <c r="N31" s="17" t="s">
        <v>1129</v>
      </c>
      <c r="O31" s="17"/>
      <c r="P31"/>
    </row>
    <row r="32" spans="1:16">
      <c r="A32" s="1">
        <v>6716</v>
      </c>
      <c r="B32" s="1" t="s">
        <v>4</v>
      </c>
      <c r="C32" s="1">
        <v>32</v>
      </c>
      <c r="D32" s="1">
        <v>807</v>
      </c>
      <c r="E32" s="1" t="s">
        <v>7</v>
      </c>
      <c r="F32" s="7">
        <f>IF(G32=0,0,AVERAGEIFS('交易記錄檔計算購買期間(勿更改順序)'!D:D,'交易記錄檔計算購買期間(勿更改順序)'!C:C,客戶資料檔!A32,'交易記錄檔計算購買期間(勿更改順序)'!D:D,"&lt;&gt;0"))</f>
        <v>1462.6</v>
      </c>
      <c r="G32" s="17">
        <v>5</v>
      </c>
      <c r="H32" s="4">
        <v>39196</v>
      </c>
      <c r="I32" s="4">
        <v>39334</v>
      </c>
      <c r="J32" s="7">
        <v>34.5</v>
      </c>
      <c r="K32" s="7">
        <v>39.299999999999997</v>
      </c>
      <c r="L32" s="8">
        <v>-0.13913043478260861</v>
      </c>
      <c r="M32" s="20">
        <v>0.20134228187919462</v>
      </c>
      <c r="N32" s="17" t="s">
        <v>1135</v>
      </c>
      <c r="O32" s="17"/>
      <c r="P32"/>
    </row>
    <row r="33" spans="1:16">
      <c r="A33" s="1">
        <v>2814</v>
      </c>
      <c r="B33" s="1" t="s">
        <v>4</v>
      </c>
      <c r="C33" s="1">
        <v>42</v>
      </c>
      <c r="D33" s="1">
        <v>337</v>
      </c>
      <c r="E33" s="1" t="s">
        <v>5</v>
      </c>
      <c r="F33" s="7">
        <f>IF(G33=0,0,AVERAGEIFS('交易記錄檔計算購買期間(勿更改順序)'!D:D,'交易記錄檔計算購買期間(勿更改順序)'!C:C,客戶資料檔!A33,'交易記錄檔計算購買期間(勿更改順序)'!D:D,"&lt;&gt;0"))</f>
        <v>1345.3</v>
      </c>
      <c r="G33" s="17">
        <v>10</v>
      </c>
      <c r="H33" s="4">
        <v>38760</v>
      </c>
      <c r="I33" s="4">
        <v>39430</v>
      </c>
      <c r="J33" s="7">
        <v>74.444444444444443</v>
      </c>
      <c r="K33" s="7">
        <v>84.288888888888891</v>
      </c>
      <c r="L33" s="8">
        <v>-0.13223880597014931</v>
      </c>
      <c r="M33" s="20">
        <v>0.20805369127516779</v>
      </c>
      <c r="N33" s="18" t="s">
        <v>1135</v>
      </c>
      <c r="O33" s="17"/>
      <c r="P33"/>
    </row>
    <row r="34" spans="1:16">
      <c r="A34" s="1">
        <v>332</v>
      </c>
      <c r="B34" s="1" t="s">
        <v>4</v>
      </c>
      <c r="C34" s="1">
        <v>29</v>
      </c>
      <c r="D34" s="1">
        <v>542</v>
      </c>
      <c r="E34" s="1" t="s">
        <v>8</v>
      </c>
      <c r="F34" s="7">
        <f>IF(G34=0,0,AVERAGEIFS('交易記錄檔計算購買期間(勿更改順序)'!D:D,'交易記錄檔計算購買期間(勿更改順序)'!C:C,客戶資料檔!A34,'交易記錄檔計算購買期間(勿更改順序)'!D:D,"&lt;&gt;0"))</f>
        <v>6639.140625</v>
      </c>
      <c r="G34" s="17">
        <v>64</v>
      </c>
      <c r="H34" s="4">
        <v>38724</v>
      </c>
      <c r="I34" s="4">
        <v>39436</v>
      </c>
      <c r="J34" s="7">
        <v>11.301587301587302</v>
      </c>
      <c r="K34" s="7">
        <v>12.788194444444445</v>
      </c>
      <c r="L34" s="8">
        <v>-0.13153967696629207</v>
      </c>
      <c r="M34" s="20">
        <v>0.21476510067114093</v>
      </c>
      <c r="N34" s="18" t="s">
        <v>1135</v>
      </c>
      <c r="O34" s="17"/>
      <c r="P34"/>
    </row>
    <row r="35" spans="1:16">
      <c r="A35" s="1">
        <v>637</v>
      </c>
      <c r="B35" s="1" t="s">
        <v>6</v>
      </c>
      <c r="C35" s="1">
        <v>46</v>
      </c>
      <c r="D35" s="1">
        <v>408</v>
      </c>
      <c r="E35" s="1" t="s">
        <v>8</v>
      </c>
      <c r="F35" s="7">
        <f>IF(G35=0,0,AVERAGEIFS('交易記錄檔計算購買期間(勿更改順序)'!D:D,'交易記錄檔計算購買期間(勿更改順序)'!C:C,客戶資料檔!A35,'交易記錄檔計算購買期間(勿更改順序)'!D:D,"&lt;&gt;0"))</f>
        <v>780.03125</v>
      </c>
      <c r="G35" s="17">
        <v>32</v>
      </c>
      <c r="H35" s="4">
        <v>38723</v>
      </c>
      <c r="I35" s="4">
        <v>39409</v>
      </c>
      <c r="J35" s="7">
        <v>22.129032258064516</v>
      </c>
      <c r="K35" s="7">
        <v>25.008064516129032</v>
      </c>
      <c r="L35" s="8">
        <v>-0.13010204081632654</v>
      </c>
      <c r="M35" s="20">
        <v>0.22147651006711411</v>
      </c>
      <c r="N35" s="18" t="s">
        <v>1135</v>
      </c>
      <c r="O35" s="17"/>
      <c r="P35"/>
    </row>
    <row r="36" spans="1:16">
      <c r="A36" s="1">
        <v>1121</v>
      </c>
      <c r="B36" s="1" t="s">
        <v>4</v>
      </c>
      <c r="C36" s="1">
        <v>39</v>
      </c>
      <c r="D36" s="1">
        <v>251</v>
      </c>
      <c r="E36" s="1" t="s">
        <v>5</v>
      </c>
      <c r="F36" s="7">
        <f>IF(G36=0,0,AVERAGEIFS('交易記錄檔計算購買期間(勿更改順序)'!D:D,'交易記錄檔計算購買期間(勿更改順序)'!C:C,客戶資料檔!A36,'交易記錄檔計算購買期間(勿更改順序)'!D:D,"&lt;&gt;0"))</f>
        <v>1058.3030303030303</v>
      </c>
      <c r="G36" s="17">
        <v>33</v>
      </c>
      <c r="H36" s="4">
        <v>38729</v>
      </c>
      <c r="I36" s="4">
        <v>39390</v>
      </c>
      <c r="J36" s="7">
        <v>20.65625</v>
      </c>
      <c r="K36" s="7">
        <v>23.202651515151512</v>
      </c>
      <c r="L36" s="8">
        <v>-0.12327511117223659</v>
      </c>
      <c r="M36" s="20">
        <v>0.22818791946308725</v>
      </c>
      <c r="N36" s="18" t="s">
        <v>1135</v>
      </c>
      <c r="O36" s="17"/>
      <c r="P36"/>
    </row>
    <row r="37" spans="1:16">
      <c r="A37" s="1">
        <v>6189</v>
      </c>
      <c r="B37" s="1" t="s">
        <v>4</v>
      </c>
      <c r="C37" s="1">
        <v>31</v>
      </c>
      <c r="D37" s="1">
        <v>242</v>
      </c>
      <c r="E37" s="1" t="s">
        <v>5</v>
      </c>
      <c r="F37" s="7">
        <f>IF(G37=0,0,AVERAGEIFS('交易記錄檔計算購買期間(勿更改順序)'!D:D,'交易記錄檔計算購買期間(勿更改順序)'!C:C,客戶資料檔!A37,'交易記錄檔計算購買期間(勿更改順序)'!D:D,"&lt;&gt;0"))</f>
        <v>604.79999999999995</v>
      </c>
      <c r="G37" s="17">
        <v>5</v>
      </c>
      <c r="H37" s="4">
        <v>39112</v>
      </c>
      <c r="I37" s="4">
        <v>39417</v>
      </c>
      <c r="J37" s="7">
        <v>76.25</v>
      </c>
      <c r="K37" s="7">
        <v>85.4</v>
      </c>
      <c r="L37" s="8">
        <v>-0.12000000000000008</v>
      </c>
      <c r="M37" s="20">
        <v>0.2348993288590604</v>
      </c>
      <c r="N37" s="18" t="s">
        <v>1135</v>
      </c>
      <c r="O37" s="17"/>
      <c r="P37"/>
    </row>
    <row r="38" spans="1:16">
      <c r="A38" s="1">
        <v>655</v>
      </c>
      <c r="B38" s="1" t="s">
        <v>4</v>
      </c>
      <c r="C38" s="1">
        <v>37</v>
      </c>
      <c r="D38" s="1">
        <v>238</v>
      </c>
      <c r="E38" s="1" t="s">
        <v>5</v>
      </c>
      <c r="F38" s="7">
        <f>IF(G38=0,0,AVERAGEIFS('交易記錄檔計算購買期間(勿更改順序)'!D:D,'交易記錄檔計算購買期間(勿更改順序)'!C:C,客戶資料檔!A38,'交易記錄檔計算購買期間(勿更改順序)'!D:D,"&lt;&gt;0"))</f>
        <v>3053.8333333333335</v>
      </c>
      <c r="G38" s="17">
        <v>6</v>
      </c>
      <c r="H38" s="4">
        <v>38896</v>
      </c>
      <c r="I38" s="4">
        <v>39414</v>
      </c>
      <c r="J38" s="7">
        <v>103.6</v>
      </c>
      <c r="K38" s="7">
        <v>115.73333333333333</v>
      </c>
      <c r="L38" s="8">
        <v>-0.11711711711711718</v>
      </c>
      <c r="M38" s="20">
        <v>0.24161073825503357</v>
      </c>
      <c r="N38" s="18" t="s">
        <v>1135</v>
      </c>
      <c r="O38" s="17"/>
      <c r="P38"/>
    </row>
    <row r="39" spans="1:16">
      <c r="A39" s="1">
        <v>2205</v>
      </c>
      <c r="B39" s="1" t="s">
        <v>4</v>
      </c>
      <c r="C39" s="1">
        <v>60</v>
      </c>
      <c r="D39" s="1">
        <v>220</v>
      </c>
      <c r="E39" s="1" t="s">
        <v>5</v>
      </c>
      <c r="F39" s="7">
        <f>IF(G39=0,0,AVERAGEIFS('交易記錄檔計算購買期間(勿更改順序)'!D:D,'交易記錄檔計算購買期間(勿更改順序)'!C:C,客戶資料檔!A39,'交易記錄檔計算購買期間(勿更改順序)'!D:D,"&lt;&gt;0"))</f>
        <v>1546.5</v>
      </c>
      <c r="G39" s="17">
        <v>8</v>
      </c>
      <c r="H39" s="4">
        <v>38798</v>
      </c>
      <c r="I39" s="4">
        <v>39405</v>
      </c>
      <c r="J39" s="7">
        <v>86.714285714285708</v>
      </c>
      <c r="K39" s="7">
        <v>96.5</v>
      </c>
      <c r="L39" s="8">
        <v>-0.11285008237232298</v>
      </c>
      <c r="M39" s="20">
        <v>0.24832214765100671</v>
      </c>
      <c r="N39" s="18" t="s">
        <v>1135</v>
      </c>
      <c r="O39" s="17"/>
      <c r="P39"/>
    </row>
    <row r="40" spans="1:16">
      <c r="A40" s="1">
        <v>5348</v>
      </c>
      <c r="B40" s="1" t="s">
        <v>4</v>
      </c>
      <c r="C40" s="1">
        <v>47</v>
      </c>
      <c r="D40" s="1">
        <v>268</v>
      </c>
      <c r="E40" s="1" t="s">
        <v>10</v>
      </c>
      <c r="F40" s="7">
        <f>IF(G40=0,0,AVERAGEIFS('交易記錄檔計算購買期間(勿更改順序)'!D:D,'交易記錄檔計算購買期間(勿更改順序)'!C:C,客戶資料檔!A40,'交易記錄檔計算購買期間(勿更改順序)'!D:D,"&lt;&gt;0"))</f>
        <v>6358.5</v>
      </c>
      <c r="G40" s="17">
        <v>6</v>
      </c>
      <c r="H40" s="4">
        <v>38965</v>
      </c>
      <c r="I40" s="4">
        <v>39403</v>
      </c>
      <c r="J40" s="7">
        <v>87.6</v>
      </c>
      <c r="K40" s="7">
        <v>97.466666666666654</v>
      </c>
      <c r="L40" s="8">
        <v>-0.11263318112633175</v>
      </c>
      <c r="M40" s="20">
        <v>0.25503355704697989</v>
      </c>
      <c r="N40" s="18" t="s">
        <v>1135</v>
      </c>
      <c r="O40" s="17"/>
      <c r="P40"/>
    </row>
    <row r="41" spans="1:16">
      <c r="A41" s="1">
        <v>7854</v>
      </c>
      <c r="B41" s="1" t="s">
        <v>4</v>
      </c>
      <c r="C41" s="1">
        <v>25</v>
      </c>
      <c r="D41" s="1">
        <v>701</v>
      </c>
      <c r="E41" s="1" t="s">
        <v>7</v>
      </c>
      <c r="F41" s="7">
        <f>IF(G41=0,0,AVERAGEIFS('交易記錄檔計算購買期間(勿更改順序)'!D:D,'交易記錄檔計算購買期間(勿更改順序)'!C:C,客戶資料檔!A41,'交易記錄檔計算購買期間(勿更改順序)'!D:D,"&lt;&gt;0"))</f>
        <v>838.70967741935488</v>
      </c>
      <c r="G41" s="17">
        <v>31</v>
      </c>
      <c r="H41" s="4">
        <v>39370</v>
      </c>
      <c r="I41" s="4">
        <v>39447</v>
      </c>
      <c r="J41" s="7">
        <v>2.5666666666666669</v>
      </c>
      <c r="K41" s="7">
        <v>2.8408602150537638</v>
      </c>
      <c r="L41" s="8">
        <v>-0.10682865521575206</v>
      </c>
      <c r="M41" s="20">
        <v>0.26174496644295303</v>
      </c>
      <c r="N41" s="18" t="s">
        <v>1135</v>
      </c>
      <c r="O41" s="17"/>
      <c r="P41"/>
    </row>
    <row r="42" spans="1:16">
      <c r="A42" s="1">
        <v>284</v>
      </c>
      <c r="B42" s="1" t="s">
        <v>6</v>
      </c>
      <c r="C42" s="1">
        <v>27</v>
      </c>
      <c r="D42" s="1">
        <v>973</v>
      </c>
      <c r="E42" s="1" t="s">
        <v>10</v>
      </c>
      <c r="F42" s="7">
        <f>IF(G42=0,0,AVERAGEIFS('交易記錄檔計算購買期間(勿更改順序)'!D:D,'交易記錄檔計算購買期間(勿更改順序)'!C:C,客戶資料檔!A42,'交易記錄檔計算購買期間(勿更改順序)'!D:D,"&lt;&gt;0"))</f>
        <v>1611.0138888888889</v>
      </c>
      <c r="G42" s="17">
        <v>72</v>
      </c>
      <c r="H42" s="4">
        <v>38728</v>
      </c>
      <c r="I42" s="4">
        <v>39405</v>
      </c>
      <c r="J42" s="7">
        <v>9.535211267605634</v>
      </c>
      <c r="K42" s="7">
        <v>10.537949921752741</v>
      </c>
      <c r="L42" s="8">
        <v>-0.10516166092237016</v>
      </c>
      <c r="M42" s="20">
        <v>0.26845637583892618</v>
      </c>
      <c r="N42" s="18" t="s">
        <v>1135</v>
      </c>
      <c r="O42" s="17"/>
      <c r="P42"/>
    </row>
    <row r="43" spans="1:16">
      <c r="A43" s="1">
        <v>3508</v>
      </c>
      <c r="B43" s="1" t="s">
        <v>4</v>
      </c>
      <c r="C43" s="1">
        <v>39</v>
      </c>
      <c r="D43" s="1">
        <v>801</v>
      </c>
      <c r="E43" s="1" t="s">
        <v>7</v>
      </c>
      <c r="F43" s="7">
        <f>IF(G43=0,0,AVERAGEIFS('交易記錄檔計算購買期間(勿更改順序)'!D:D,'交易記錄檔計算購買期間(勿更改順序)'!C:C,客戶資料檔!A43,'交易記錄檔計算購買期間(勿更改順序)'!D:D,"&lt;&gt;0"))</f>
        <v>472.83333333333331</v>
      </c>
      <c r="G43" s="17">
        <v>6</v>
      </c>
      <c r="H43" s="4">
        <v>38791</v>
      </c>
      <c r="I43" s="4">
        <v>39286</v>
      </c>
      <c r="J43" s="7">
        <v>99</v>
      </c>
      <c r="K43" s="7">
        <v>109.06666666666668</v>
      </c>
      <c r="L43" s="8">
        <v>-0.10168350168350179</v>
      </c>
      <c r="M43" s="20">
        <v>0.27516778523489932</v>
      </c>
      <c r="N43" s="18" t="s">
        <v>1135</v>
      </c>
      <c r="O43" s="17"/>
      <c r="P43"/>
    </row>
    <row r="44" spans="1:16">
      <c r="A44" s="1">
        <v>3429</v>
      </c>
      <c r="B44" s="1" t="s">
        <v>4</v>
      </c>
      <c r="C44" s="1">
        <v>34</v>
      </c>
      <c r="D44" s="1">
        <v>406</v>
      </c>
      <c r="E44" s="1" t="s">
        <v>8</v>
      </c>
      <c r="F44" s="7">
        <f>IF(G44=0,0,AVERAGEIFS('交易記錄檔計算購買期間(勿更改順序)'!D:D,'交易記錄檔計算購買期間(勿更改順序)'!C:C,客戶資料檔!A44,'交易記錄檔計算購買期間(勿更改順序)'!D:D,"&lt;&gt;0"))</f>
        <v>1612.25</v>
      </c>
      <c r="G44" s="17">
        <v>12</v>
      </c>
      <c r="H44" s="4">
        <v>38787</v>
      </c>
      <c r="I44" s="4">
        <v>39416</v>
      </c>
      <c r="J44" s="7">
        <v>57.18181818181818</v>
      </c>
      <c r="K44" s="7">
        <v>62.939393939393938</v>
      </c>
      <c r="L44" s="8">
        <v>-0.10068892421833599</v>
      </c>
      <c r="M44" s="20">
        <v>0.28187919463087246</v>
      </c>
      <c r="N44" s="18" t="s">
        <v>1135</v>
      </c>
      <c r="O44" s="17"/>
      <c r="P44"/>
    </row>
    <row r="45" spans="1:16">
      <c r="A45" s="1">
        <v>2549</v>
      </c>
      <c r="B45" s="1" t="s">
        <v>4</v>
      </c>
      <c r="C45" s="1">
        <v>29</v>
      </c>
      <c r="D45" s="1">
        <v>251</v>
      </c>
      <c r="E45" s="1" t="s">
        <v>5</v>
      </c>
      <c r="F45" s="7">
        <f>IF(G45=0,0,AVERAGEIFS('交易記錄檔計算購買期間(勿更改順序)'!D:D,'交易記錄檔計算購買期間(勿更改順序)'!C:C,客戶資料檔!A45,'交易記錄檔計算購買期間(勿更改順序)'!D:D,"&lt;&gt;0"))</f>
        <v>3121.1428571428573</v>
      </c>
      <c r="G45" s="17">
        <v>7</v>
      </c>
      <c r="H45" s="4">
        <v>38915</v>
      </c>
      <c r="I45" s="4">
        <v>39308</v>
      </c>
      <c r="J45" s="7">
        <v>65.5</v>
      </c>
      <c r="K45" s="7">
        <v>71.904761904761898</v>
      </c>
      <c r="L45" s="8">
        <v>-9.7782624500181645E-2</v>
      </c>
      <c r="M45" s="20">
        <v>0.28859060402684567</v>
      </c>
      <c r="N45" s="18" t="s">
        <v>1135</v>
      </c>
      <c r="O45" s="17"/>
      <c r="P45"/>
    </row>
    <row r="46" spans="1:16">
      <c r="A46" s="1">
        <v>3855</v>
      </c>
      <c r="B46" s="1" t="s">
        <v>4</v>
      </c>
      <c r="C46" s="1">
        <v>55</v>
      </c>
      <c r="D46" s="1">
        <v>110</v>
      </c>
      <c r="E46" s="1" t="s">
        <v>5</v>
      </c>
      <c r="F46" s="7">
        <f>IF(G46=0,0,AVERAGEIFS('交易記錄檔計算購買期間(勿更改順序)'!D:D,'交易記錄檔計算購買期間(勿更改順序)'!C:C,客戶資料檔!A46,'交易記錄檔計算購買期間(勿更改順序)'!D:D,"&lt;&gt;0"))</f>
        <v>6955.666666666667</v>
      </c>
      <c r="G46" s="17">
        <v>9</v>
      </c>
      <c r="H46" s="4">
        <v>38815</v>
      </c>
      <c r="I46" s="4">
        <v>39442</v>
      </c>
      <c r="J46" s="7">
        <v>78.375</v>
      </c>
      <c r="K46" s="7">
        <v>85.305555555555557</v>
      </c>
      <c r="L46" s="8">
        <v>-8.8428141059720022E-2</v>
      </c>
      <c r="M46" s="20">
        <v>0.29530201342281881</v>
      </c>
      <c r="N46" s="18" t="s">
        <v>1135</v>
      </c>
      <c r="O46" s="17"/>
      <c r="P46"/>
    </row>
    <row r="47" spans="1:16">
      <c r="A47" s="1">
        <v>1479</v>
      </c>
      <c r="B47" s="1" t="s">
        <v>6</v>
      </c>
      <c r="C47" s="1">
        <v>34</v>
      </c>
      <c r="D47" s="1">
        <v>806</v>
      </c>
      <c r="E47" s="1" t="s">
        <v>7</v>
      </c>
      <c r="F47" s="7">
        <f>IF(G47=0,0,AVERAGEIFS('交易記錄檔計算購買期間(勿更改順序)'!D:D,'交易記錄檔計算購買期間(勿更改順序)'!C:C,客戶資料檔!A47,'交易記錄檔計算購買期間(勿更改順序)'!D:D,"&lt;&gt;0"))</f>
        <v>2229.7272727272725</v>
      </c>
      <c r="G47" s="17">
        <v>11</v>
      </c>
      <c r="H47" s="4">
        <v>38733</v>
      </c>
      <c r="I47" s="4">
        <v>39425</v>
      </c>
      <c r="J47" s="7">
        <v>69.2</v>
      </c>
      <c r="K47" s="7">
        <v>75.036363636363632</v>
      </c>
      <c r="L47" s="8">
        <v>-8.4340514976353018E-2</v>
      </c>
      <c r="M47" s="20">
        <v>0.30201342281879195</v>
      </c>
      <c r="N47" s="18" t="s">
        <v>1135</v>
      </c>
      <c r="O47" s="17"/>
      <c r="P47"/>
    </row>
    <row r="48" spans="1:16">
      <c r="A48" s="1">
        <v>2377</v>
      </c>
      <c r="B48" s="1" t="s">
        <v>4</v>
      </c>
      <c r="C48" s="1">
        <v>31</v>
      </c>
      <c r="D48" s="1">
        <v>726</v>
      </c>
      <c r="E48" s="1" t="s">
        <v>7</v>
      </c>
      <c r="F48" s="7">
        <f>IF(G48=0,0,AVERAGEIFS('交易記錄檔計算購買期間(勿更改順序)'!D:D,'交易記錄檔計算購買期間(勿更改順序)'!C:C,客戶資料檔!A48,'交易記錄檔計算購買期間(勿更改順序)'!D:D,"&lt;&gt;0"))</f>
        <v>3595.3333333333335</v>
      </c>
      <c r="G48" s="17">
        <v>3</v>
      </c>
      <c r="H48" s="4">
        <v>39192</v>
      </c>
      <c r="I48" s="4">
        <v>39404</v>
      </c>
      <c r="J48" s="7">
        <v>106</v>
      </c>
      <c r="K48" s="7">
        <v>113.99999999999999</v>
      </c>
      <c r="L48" s="8">
        <v>-7.5471698113207419E-2</v>
      </c>
      <c r="M48" s="20">
        <v>0.3087248322147651</v>
      </c>
      <c r="N48" s="18" t="s">
        <v>1135</v>
      </c>
      <c r="O48" s="17"/>
      <c r="P48"/>
    </row>
    <row r="49" spans="1:16">
      <c r="A49" s="1">
        <v>4608</v>
      </c>
      <c r="B49" s="1" t="s">
        <v>6</v>
      </c>
      <c r="C49" s="1">
        <v>29</v>
      </c>
      <c r="D49" s="1">
        <v>220</v>
      </c>
      <c r="E49" s="1" t="s">
        <v>5</v>
      </c>
      <c r="F49" s="7">
        <f>IF(G49=0,0,AVERAGEIFS('交易記錄檔計算購買期間(勿更改順序)'!D:D,'交易記錄檔計算購買期間(勿更改順序)'!C:C,客戶資料檔!A49,'交易記錄檔計算購買期間(勿更改順序)'!D:D,"&lt;&gt;0"))</f>
        <v>10051.25</v>
      </c>
      <c r="G49" s="17">
        <v>4</v>
      </c>
      <c r="H49" s="4">
        <v>38899</v>
      </c>
      <c r="I49" s="4">
        <v>39276</v>
      </c>
      <c r="J49" s="7">
        <v>125.66666666666667</v>
      </c>
      <c r="K49" s="7">
        <v>134</v>
      </c>
      <c r="L49" s="8">
        <v>-6.6312997347480071E-2</v>
      </c>
      <c r="M49" s="20">
        <v>0.31543624161073824</v>
      </c>
      <c r="N49" s="18" t="s">
        <v>1135</v>
      </c>
      <c r="O49" s="17"/>
      <c r="P49"/>
    </row>
    <row r="50" spans="1:16">
      <c r="A50" s="1">
        <v>1006</v>
      </c>
      <c r="B50" s="1" t="s">
        <v>6</v>
      </c>
      <c r="C50" s="1">
        <v>49</v>
      </c>
      <c r="D50" s="1">
        <v>333</v>
      </c>
      <c r="E50" s="1" t="s">
        <v>5</v>
      </c>
      <c r="F50" s="7">
        <f>IF(G50=0,0,AVERAGEIFS('交易記錄檔計算購買期間(勿更改順序)'!D:D,'交易記錄檔計算購買期間(勿更改順序)'!C:C,客戶資料檔!A50,'交易記錄檔計算購買期間(勿更改順序)'!D:D,"&lt;&gt;0"))</f>
        <v>3074.9444444444443</v>
      </c>
      <c r="G50" s="17">
        <v>18</v>
      </c>
      <c r="H50" s="4">
        <v>38727</v>
      </c>
      <c r="I50" s="4">
        <v>39401</v>
      </c>
      <c r="J50" s="7">
        <v>39.647058823529413</v>
      </c>
      <c r="K50" s="7">
        <v>42.084967320261441</v>
      </c>
      <c r="L50" s="8">
        <v>-6.1490273656445812E-2</v>
      </c>
      <c r="M50" s="20">
        <v>0.32214765100671139</v>
      </c>
      <c r="N50" s="18" t="s">
        <v>1135</v>
      </c>
      <c r="O50" s="17"/>
      <c r="P50"/>
    </row>
    <row r="51" spans="1:16">
      <c r="A51" s="1">
        <v>1118</v>
      </c>
      <c r="B51" s="1" t="s">
        <v>6</v>
      </c>
      <c r="C51" s="1">
        <v>53</v>
      </c>
      <c r="D51" s="1">
        <v>928</v>
      </c>
      <c r="E51" s="1" t="s">
        <v>7</v>
      </c>
      <c r="F51" s="7">
        <f>IF(G51=0,0,AVERAGEIFS('交易記錄檔計算購買期間(勿更改順序)'!D:D,'交易記錄檔計算購買期間(勿更改順序)'!C:C,客戶資料檔!A51,'交易記錄檔計算購買期間(勿更改順序)'!D:D,"&lt;&gt;0"))</f>
        <v>5536.166666666667</v>
      </c>
      <c r="G51" s="17">
        <v>6</v>
      </c>
      <c r="H51" s="4">
        <v>38935</v>
      </c>
      <c r="I51" s="4">
        <v>39425</v>
      </c>
      <c r="J51" s="7">
        <v>98</v>
      </c>
      <c r="K51" s="7">
        <v>103.8</v>
      </c>
      <c r="L51" s="8">
        <v>-5.9183673469387729E-2</v>
      </c>
      <c r="M51" s="20">
        <v>0.32885906040268459</v>
      </c>
      <c r="N51" s="18" t="s">
        <v>1135</v>
      </c>
      <c r="O51" s="17"/>
      <c r="P51"/>
    </row>
    <row r="52" spans="1:16">
      <c r="A52" s="1">
        <v>3529</v>
      </c>
      <c r="B52" s="1" t="s">
        <v>6</v>
      </c>
      <c r="C52" s="1">
        <v>43</v>
      </c>
      <c r="D52" s="1">
        <v>646</v>
      </c>
      <c r="E52" s="1" t="s">
        <v>8</v>
      </c>
      <c r="F52" s="7">
        <f>IF(G52=0,0,AVERAGEIFS('交易記錄檔計算購買期間(勿更改順序)'!D:D,'交易記錄檔計算購買期間(勿更改順序)'!C:C,客戶資料檔!A52,'交易記錄檔計算購買期間(勿更改順序)'!D:D,"&lt;&gt;0"))</f>
        <v>1096.6666666666667</v>
      </c>
      <c r="G52" s="17">
        <v>3</v>
      </c>
      <c r="H52" s="4">
        <v>38793</v>
      </c>
      <c r="I52" s="4">
        <v>39423</v>
      </c>
      <c r="J52" s="7">
        <v>315</v>
      </c>
      <c r="K52" s="7">
        <v>333.33333333333331</v>
      </c>
      <c r="L52" s="8">
        <v>-5.8201058201058142E-2</v>
      </c>
      <c r="M52" s="20">
        <v>0.33557046979865773</v>
      </c>
      <c r="N52" s="18" t="s">
        <v>1135</v>
      </c>
      <c r="O52" s="17"/>
      <c r="P52"/>
    </row>
    <row r="53" spans="1:16">
      <c r="A53" s="1">
        <v>3233</v>
      </c>
      <c r="B53" s="1" t="s">
        <v>6</v>
      </c>
      <c r="C53" s="1">
        <v>48</v>
      </c>
      <c r="D53" s="1">
        <v>807</v>
      </c>
      <c r="E53" s="1" t="s">
        <v>7</v>
      </c>
      <c r="F53" s="7">
        <f>IF(G53=0,0,AVERAGEIFS('交易記錄檔計算購買期間(勿更改順序)'!D:D,'交易記錄檔計算購買期間(勿更改順序)'!C:C,客戶資料檔!A53,'交易記錄檔計算購買期間(勿更改順序)'!D:D,"&lt;&gt;0"))</f>
        <v>1838.0833333333333</v>
      </c>
      <c r="G53" s="17">
        <v>12</v>
      </c>
      <c r="H53" s="4">
        <v>38777</v>
      </c>
      <c r="I53" s="4">
        <v>39264</v>
      </c>
      <c r="J53" s="7">
        <v>44.272727272727273</v>
      </c>
      <c r="K53" s="7">
        <v>46.81818181818182</v>
      </c>
      <c r="L53" s="8">
        <v>-5.7494866529774154E-2</v>
      </c>
      <c r="M53" s="20">
        <v>0.34228187919463088</v>
      </c>
      <c r="N53" s="18" t="s">
        <v>1135</v>
      </c>
      <c r="O53" s="17"/>
      <c r="P53"/>
    </row>
    <row r="54" spans="1:16">
      <c r="A54" s="1">
        <v>2220</v>
      </c>
      <c r="B54" s="1" t="s">
        <v>6</v>
      </c>
      <c r="C54" s="1">
        <v>43</v>
      </c>
      <c r="D54" s="1">
        <v>404</v>
      </c>
      <c r="E54" s="1" t="s">
        <v>8</v>
      </c>
      <c r="F54" s="7">
        <f>IF(G54=0,0,AVERAGEIFS('交易記錄檔計算購買期間(勿更改順序)'!D:D,'交易記錄檔計算購買期間(勿更改順序)'!C:C,客戶資料檔!A54,'交易記錄檔計算購買期間(勿更改順序)'!D:D,"&lt;&gt;0"))</f>
        <v>7217.25</v>
      </c>
      <c r="G54" s="17">
        <v>4</v>
      </c>
      <c r="H54" s="4">
        <v>38746</v>
      </c>
      <c r="I54" s="4">
        <v>39445</v>
      </c>
      <c r="J54" s="7">
        <v>233</v>
      </c>
      <c r="K54" s="7">
        <v>245.5</v>
      </c>
      <c r="L54" s="8">
        <v>-5.3648068669527899E-2</v>
      </c>
      <c r="M54" s="20">
        <v>0.34899328859060402</v>
      </c>
      <c r="N54" s="18" t="s">
        <v>1135</v>
      </c>
      <c r="O54" s="17"/>
      <c r="P54"/>
    </row>
    <row r="55" spans="1:16">
      <c r="A55" s="1">
        <v>3056</v>
      </c>
      <c r="B55" s="1" t="s">
        <v>4</v>
      </c>
      <c r="C55" s="1">
        <v>49</v>
      </c>
      <c r="D55" s="1">
        <v>247</v>
      </c>
      <c r="E55" s="1" t="s">
        <v>5</v>
      </c>
      <c r="F55" s="7">
        <f>IF(G55=0,0,AVERAGEIFS('交易記錄檔計算購買期間(勿更改順序)'!D:D,'交易記錄檔計算購買期間(勿更改順序)'!C:C,客戶資料檔!A55,'交易記錄檔計算購買期間(勿更改順序)'!D:D,"&lt;&gt;0"))</f>
        <v>4107.666666666667</v>
      </c>
      <c r="G55" s="17">
        <v>3</v>
      </c>
      <c r="H55" s="4">
        <v>39109</v>
      </c>
      <c r="I55" s="4">
        <v>39192</v>
      </c>
      <c r="J55" s="7">
        <v>41.5</v>
      </c>
      <c r="K55" s="7">
        <v>43.666666666666664</v>
      </c>
      <c r="L55" s="8">
        <v>-5.2208835341365403E-2</v>
      </c>
      <c r="M55" s="20">
        <v>0.35570469798657717</v>
      </c>
      <c r="N55" s="18" t="s">
        <v>1135</v>
      </c>
      <c r="O55" s="17"/>
      <c r="P55"/>
    </row>
    <row r="56" spans="1:16">
      <c r="A56" s="1">
        <v>5705</v>
      </c>
      <c r="B56" s="1" t="s">
        <v>6</v>
      </c>
      <c r="C56" s="1">
        <v>40</v>
      </c>
      <c r="D56" s="1">
        <v>108</v>
      </c>
      <c r="E56" s="1" t="s">
        <v>5</v>
      </c>
      <c r="F56" s="7">
        <f>IF(G56=0,0,AVERAGEIFS('交易記錄檔計算購買期間(勿更改順序)'!D:D,'交易記錄檔計算購買期間(勿更改順序)'!C:C,客戶資料檔!A56,'交易記錄檔計算購買期間(勿更改順序)'!D:D,"&lt;&gt;0"))</f>
        <v>4791.666666666667</v>
      </c>
      <c r="G56" s="17">
        <v>3</v>
      </c>
      <c r="H56" s="4">
        <v>39038</v>
      </c>
      <c r="I56" s="4">
        <v>39431</v>
      </c>
      <c r="J56" s="7">
        <v>196.5</v>
      </c>
      <c r="K56" s="7">
        <v>206.66666666666663</v>
      </c>
      <c r="L56" s="8">
        <v>-5.1738761662425595E-2</v>
      </c>
      <c r="M56" s="20">
        <v>0.36241610738255031</v>
      </c>
      <c r="N56" s="18" t="s">
        <v>1135</v>
      </c>
      <c r="O56" s="17"/>
      <c r="P56"/>
    </row>
    <row r="57" spans="1:16">
      <c r="A57" s="1">
        <v>4515</v>
      </c>
      <c r="B57" s="1" t="s">
        <v>4</v>
      </c>
      <c r="C57" s="1">
        <v>46</v>
      </c>
      <c r="D57" s="1">
        <v>710</v>
      </c>
      <c r="E57" s="1" t="s">
        <v>7</v>
      </c>
      <c r="F57" s="7">
        <f>IF(G57=0,0,AVERAGEIFS('交易記錄檔計算購買期間(勿更改順序)'!D:D,'交易記錄檔計算購買期間(勿更改順序)'!C:C,客戶資料檔!A57,'交易記錄檔計算購買期間(勿更改順序)'!D:D,"&lt;&gt;0"))</f>
        <v>3930.8888888888887</v>
      </c>
      <c r="G57" s="17">
        <v>9</v>
      </c>
      <c r="H57" s="4">
        <v>38866</v>
      </c>
      <c r="I57" s="4">
        <v>39278</v>
      </c>
      <c r="J57" s="7">
        <v>51.5</v>
      </c>
      <c r="K57" s="7">
        <v>54.05555555555555</v>
      </c>
      <c r="L57" s="8">
        <v>-4.9622437971952427E-2</v>
      </c>
      <c r="M57" s="20">
        <v>0.36912751677852351</v>
      </c>
      <c r="N57" s="18" t="s">
        <v>1135</v>
      </c>
      <c r="O57" s="17"/>
      <c r="P57"/>
    </row>
    <row r="58" spans="1:16">
      <c r="A58" s="1">
        <v>3610</v>
      </c>
      <c r="B58" s="1" t="s">
        <v>4</v>
      </c>
      <c r="C58" s="1">
        <v>36</v>
      </c>
      <c r="D58" s="1">
        <v>508</v>
      </c>
      <c r="E58" s="1" t="s">
        <v>8</v>
      </c>
      <c r="F58" s="7">
        <f>IF(G58=0,0,AVERAGEIFS('交易記錄檔計算購買期間(勿更改順序)'!D:D,'交易記錄檔計算購買期間(勿更改順序)'!C:C,客戶資料檔!A58,'交易記錄檔計算購買期間(勿更改順序)'!D:D,"&lt;&gt;0"))</f>
        <v>2343.35</v>
      </c>
      <c r="G58" s="17">
        <v>20</v>
      </c>
      <c r="H58" s="4">
        <v>38831</v>
      </c>
      <c r="I58" s="4">
        <v>39437</v>
      </c>
      <c r="J58" s="7">
        <v>31.894736842105264</v>
      </c>
      <c r="K58" s="7">
        <v>33.326315789473682</v>
      </c>
      <c r="L58" s="8">
        <v>-4.4884488448844802E-2</v>
      </c>
      <c r="M58" s="20">
        <v>0.37583892617449666</v>
      </c>
      <c r="N58" s="18" t="s">
        <v>1135</v>
      </c>
      <c r="O58" s="17"/>
      <c r="P58"/>
    </row>
    <row r="59" spans="1:16">
      <c r="A59" s="1">
        <v>5697</v>
      </c>
      <c r="B59" s="1" t="s">
        <v>6</v>
      </c>
      <c r="C59" s="1">
        <v>47</v>
      </c>
      <c r="D59" s="1">
        <v>638</v>
      </c>
      <c r="E59" s="1" t="s">
        <v>8</v>
      </c>
      <c r="F59" s="7">
        <f>IF(G59=0,0,AVERAGEIFS('交易記錄檔計算購買期間(勿更改順序)'!D:D,'交易記錄檔計算購買期間(勿更改順序)'!C:C,客戶資料檔!A59,'交易記錄檔計算購買期間(勿更改順序)'!D:D,"&lt;&gt;0"))</f>
        <v>3443.125</v>
      </c>
      <c r="G59" s="17">
        <v>8</v>
      </c>
      <c r="H59" s="4">
        <v>39038</v>
      </c>
      <c r="I59" s="4">
        <v>39411</v>
      </c>
      <c r="J59" s="7">
        <v>53.285714285714285</v>
      </c>
      <c r="K59" s="7">
        <v>55.5</v>
      </c>
      <c r="L59" s="8">
        <v>-4.1554959785522809E-2</v>
      </c>
      <c r="M59" s="20">
        <v>0.3825503355704698</v>
      </c>
      <c r="N59" s="18" t="s">
        <v>1135</v>
      </c>
      <c r="O59" s="17"/>
      <c r="P59"/>
    </row>
    <row r="60" spans="1:16">
      <c r="A60" s="1">
        <v>5899</v>
      </c>
      <c r="B60" s="1" t="s">
        <v>4</v>
      </c>
      <c r="C60" s="1">
        <v>53</v>
      </c>
      <c r="D60" s="1">
        <v>106</v>
      </c>
      <c r="E60" s="1" t="s">
        <v>5</v>
      </c>
      <c r="F60" s="7">
        <f>IF(G60=0,0,AVERAGEIFS('交易記錄檔計算購買期間(勿更改順序)'!D:D,'交易記錄檔計算購買期間(勿更改順序)'!C:C,客戶資料檔!A60,'交易記錄檔計算購買期間(勿更改順序)'!D:D,"&lt;&gt;0"))</f>
        <v>2592.6666666666665</v>
      </c>
      <c r="G60" s="17">
        <v>3</v>
      </c>
      <c r="H60" s="4">
        <v>39088</v>
      </c>
      <c r="I60" s="4">
        <v>39425</v>
      </c>
      <c r="J60" s="7">
        <v>168.5</v>
      </c>
      <c r="K60" s="7">
        <v>173</v>
      </c>
      <c r="L60" s="8">
        <v>-2.6706231454005934E-2</v>
      </c>
      <c r="M60" s="20">
        <v>0.38926174496644295</v>
      </c>
      <c r="N60" s="18" t="s">
        <v>1135</v>
      </c>
      <c r="O60" s="17"/>
      <c r="P60"/>
    </row>
    <row r="61" spans="1:16">
      <c r="A61" s="1">
        <v>2800</v>
      </c>
      <c r="B61" s="1" t="s">
        <v>6</v>
      </c>
      <c r="C61" s="1">
        <v>39</v>
      </c>
      <c r="D61" s="1">
        <v>300</v>
      </c>
      <c r="E61" s="1" t="s">
        <v>5</v>
      </c>
      <c r="F61" s="7">
        <f>IF(G61=0,0,AVERAGEIFS('交易記錄檔計算購買期間(勿更改順序)'!D:D,'交易記錄檔計算購買期間(勿更改順序)'!C:C,客戶資料檔!A61,'交易記錄檔計算購買期間(勿更改順序)'!D:D,"&lt;&gt;0"))</f>
        <v>2185.0666666666666</v>
      </c>
      <c r="G61" s="17">
        <v>15</v>
      </c>
      <c r="H61" s="4">
        <v>38760</v>
      </c>
      <c r="I61" s="4">
        <v>39405</v>
      </c>
      <c r="J61" s="7">
        <v>46.071428571428569</v>
      </c>
      <c r="K61" s="7">
        <v>47.209523809523809</v>
      </c>
      <c r="L61" s="8">
        <v>-2.470284237726101E-2</v>
      </c>
      <c r="M61" s="20">
        <v>0.39597315436241609</v>
      </c>
      <c r="N61" s="18" t="s">
        <v>1135</v>
      </c>
      <c r="O61" s="17"/>
      <c r="P61"/>
    </row>
    <row r="62" spans="1:16">
      <c r="A62" s="1">
        <v>2843</v>
      </c>
      <c r="B62" s="1" t="s">
        <v>4</v>
      </c>
      <c r="C62" s="1">
        <v>58</v>
      </c>
      <c r="D62" s="1">
        <v>243</v>
      </c>
      <c r="E62" s="1" t="s">
        <v>5</v>
      </c>
      <c r="F62" s="7">
        <f>IF(G62=0,0,AVERAGEIFS('交易記錄檔計算購買期間(勿更改順序)'!D:D,'交易記錄檔計算購買期間(勿更改順序)'!C:C,客戶資料檔!A62,'交易記錄檔計算購買期間(勿更改順序)'!D:D,"&lt;&gt;0"))</f>
        <v>1611.75</v>
      </c>
      <c r="G62" s="17">
        <v>8</v>
      </c>
      <c r="H62" s="4">
        <v>38761</v>
      </c>
      <c r="I62" s="4">
        <v>39395</v>
      </c>
      <c r="J62" s="7">
        <v>90.571428571428569</v>
      </c>
      <c r="K62" s="7">
        <v>92.25</v>
      </c>
      <c r="L62" s="8">
        <v>-1.8533123028391191E-2</v>
      </c>
      <c r="M62" s="20">
        <v>0.40268456375838924</v>
      </c>
      <c r="N62" s="18" t="s">
        <v>1135</v>
      </c>
      <c r="O62" s="17"/>
      <c r="P62"/>
    </row>
    <row r="63" spans="1:16">
      <c r="A63" s="1">
        <v>6561</v>
      </c>
      <c r="B63" s="1" t="s">
        <v>4</v>
      </c>
      <c r="C63" s="1">
        <v>56</v>
      </c>
      <c r="D63" s="1">
        <v>204</v>
      </c>
      <c r="E63" s="1" t="s">
        <v>5</v>
      </c>
      <c r="F63" s="7">
        <f>IF(G63=0,0,AVERAGEIFS('交易記錄檔計算購買期間(勿更改順序)'!D:D,'交易記錄檔計算購買期間(勿更改順序)'!C:C,客戶資料檔!A63,'交易記錄檔計算購買期間(勿更改順序)'!D:D,"&lt;&gt;0"))</f>
        <v>933</v>
      </c>
      <c r="G63" s="17">
        <v>3</v>
      </c>
      <c r="H63" s="4">
        <v>39184</v>
      </c>
      <c r="I63" s="4">
        <v>39351</v>
      </c>
      <c r="J63" s="7">
        <v>83.5</v>
      </c>
      <c r="K63" s="7">
        <v>84.666666666666657</v>
      </c>
      <c r="L63" s="8">
        <v>-1.397205588822344E-2</v>
      </c>
      <c r="M63" s="20">
        <v>0.40939597315436244</v>
      </c>
      <c r="N63" s="18" t="s">
        <v>1135</v>
      </c>
      <c r="O63" s="17"/>
      <c r="P63"/>
    </row>
    <row r="64" spans="1:16">
      <c r="A64" s="1">
        <v>4866</v>
      </c>
      <c r="B64" s="1" t="s">
        <v>4</v>
      </c>
      <c r="C64" s="1">
        <v>47</v>
      </c>
      <c r="D64" s="1">
        <v>320</v>
      </c>
      <c r="E64" s="1" t="s">
        <v>5</v>
      </c>
      <c r="F64" s="7">
        <f>IF(G64=0,0,AVERAGEIFS('交易記錄檔計算購買期間(勿更改順序)'!D:D,'交易記錄檔計算購買期間(勿更改順序)'!C:C,客戶資料檔!A64,'交易記錄檔計算購買期間(勿更改順序)'!D:D,"&lt;&gt;0"))</f>
        <v>2719.75</v>
      </c>
      <c r="G64" s="17">
        <v>4</v>
      </c>
      <c r="H64" s="4">
        <v>38907</v>
      </c>
      <c r="I64" s="4">
        <v>39416</v>
      </c>
      <c r="J64" s="7">
        <v>169.66666666666666</v>
      </c>
      <c r="K64" s="7">
        <v>171.83333333333331</v>
      </c>
      <c r="L64" s="8">
        <v>-1.2770137524557901E-2</v>
      </c>
      <c r="M64" s="20">
        <v>0.41610738255033558</v>
      </c>
      <c r="N64" s="18" t="s">
        <v>1135</v>
      </c>
      <c r="O64" s="17"/>
      <c r="P64"/>
    </row>
    <row r="65" spans="1:16">
      <c r="A65" s="1">
        <v>5764</v>
      </c>
      <c r="B65" s="1" t="s">
        <v>4</v>
      </c>
      <c r="C65" s="1">
        <v>33</v>
      </c>
      <c r="D65" s="1">
        <v>116</v>
      </c>
      <c r="E65" s="1" t="s">
        <v>5</v>
      </c>
      <c r="F65" s="7">
        <f>IF(G65=0,0,AVERAGEIFS('交易記錄檔計算購買期間(勿更改順序)'!D:D,'交易記錄檔計算購買期間(勿更改順序)'!C:C,客戶資料檔!A65,'交易記錄檔計算購買期間(勿更改順序)'!D:D,"&lt;&gt;0"))</f>
        <v>944.75</v>
      </c>
      <c r="G65" s="17">
        <v>4</v>
      </c>
      <c r="H65" s="4">
        <v>39040</v>
      </c>
      <c r="I65" s="4">
        <v>39382</v>
      </c>
      <c r="J65" s="7">
        <v>114</v>
      </c>
      <c r="K65" s="7">
        <v>115.33333333333333</v>
      </c>
      <c r="L65" s="8">
        <v>-1.1695906432748496E-2</v>
      </c>
      <c r="M65" s="20">
        <v>0.42281879194630873</v>
      </c>
      <c r="N65" s="18" t="s">
        <v>1135</v>
      </c>
      <c r="O65" s="17"/>
      <c r="P65"/>
    </row>
    <row r="66" spans="1:16">
      <c r="A66" s="1">
        <v>539</v>
      </c>
      <c r="B66" s="1" t="s">
        <v>4</v>
      </c>
      <c r="C66" s="1">
        <v>41</v>
      </c>
      <c r="D66" s="1">
        <v>420</v>
      </c>
      <c r="E66" s="1" t="s">
        <v>8</v>
      </c>
      <c r="F66" s="7">
        <f>IF(G66=0,0,AVERAGEIFS('交易記錄檔計算購買期間(勿更改順序)'!D:D,'交易記錄檔計算購買期間(勿更改順序)'!C:C,客戶資料檔!A66,'交易記錄檔計算購買期間(勿更改順序)'!D:D,"&lt;&gt;0"))</f>
        <v>2264.7105263157896</v>
      </c>
      <c r="G66" s="17">
        <v>38</v>
      </c>
      <c r="H66" s="4">
        <v>38733</v>
      </c>
      <c r="I66" s="4">
        <v>39400</v>
      </c>
      <c r="J66" s="7">
        <v>18.027027027027028</v>
      </c>
      <c r="K66" s="7">
        <v>18.216216216216218</v>
      </c>
      <c r="L66" s="8">
        <v>-1.0494752623688172E-2</v>
      </c>
      <c r="M66" s="20">
        <v>0.42953020134228187</v>
      </c>
      <c r="N66" s="18" t="s">
        <v>1135</v>
      </c>
      <c r="O66" s="17"/>
      <c r="P66"/>
    </row>
    <row r="67" spans="1:16">
      <c r="A67" s="1">
        <v>2995</v>
      </c>
      <c r="B67" s="1" t="s">
        <v>4</v>
      </c>
      <c r="C67" s="1">
        <v>47</v>
      </c>
      <c r="D67" s="1">
        <v>247</v>
      </c>
      <c r="E67" s="1" t="s">
        <v>5</v>
      </c>
      <c r="F67" s="7">
        <f>IF(G67=0,0,AVERAGEIFS('交易記錄檔計算購買期間(勿更改順序)'!D:D,'交易記錄檔計算購買期間(勿更改順序)'!C:C,客戶資料檔!A67,'交易記錄檔計算購買期間(勿更改順序)'!D:D,"&lt;&gt;0"))</f>
        <v>2179.6363636363635</v>
      </c>
      <c r="G67" s="17">
        <v>11</v>
      </c>
      <c r="H67" s="4">
        <v>38773</v>
      </c>
      <c r="I67" s="4">
        <v>39298</v>
      </c>
      <c r="J67" s="7">
        <v>52.5</v>
      </c>
      <c r="K67" s="7">
        <v>52.872727272727275</v>
      </c>
      <c r="L67" s="8">
        <v>-7.0995670995671386E-3</v>
      </c>
      <c r="M67" s="20">
        <v>0.43624161073825501</v>
      </c>
      <c r="N67" s="18" t="s">
        <v>1135</v>
      </c>
      <c r="O67" s="17"/>
      <c r="P67"/>
    </row>
    <row r="68" spans="1:16">
      <c r="A68" s="1">
        <v>2239</v>
      </c>
      <c r="B68" s="1" t="s">
        <v>4</v>
      </c>
      <c r="C68" s="1">
        <v>50</v>
      </c>
      <c r="D68" s="1">
        <v>270</v>
      </c>
      <c r="E68" s="1" t="s">
        <v>10</v>
      </c>
      <c r="F68" s="7">
        <f>IF(G68=0,0,AVERAGEIFS('交易記錄檔計算購買期間(勿更改順序)'!D:D,'交易記錄檔計算購買期間(勿更改順序)'!C:C,客戶資料檔!A68,'交易記錄檔計算購買期間(勿更改順序)'!D:D,"&lt;&gt;0"))</f>
        <v>681.8125</v>
      </c>
      <c r="G68" s="17">
        <v>16</v>
      </c>
      <c r="H68" s="4">
        <v>38747</v>
      </c>
      <c r="I68" s="4">
        <v>39402</v>
      </c>
      <c r="J68" s="7">
        <v>43.666666666666664</v>
      </c>
      <c r="K68" s="7">
        <v>43.866666666666674</v>
      </c>
      <c r="L68" s="8">
        <v>-4.5801526717559535E-3</v>
      </c>
      <c r="M68" s="20">
        <v>0.44295302013422821</v>
      </c>
      <c r="N68" s="18" t="s">
        <v>1135</v>
      </c>
      <c r="O68" s="17"/>
      <c r="P68"/>
    </row>
    <row r="69" spans="1:16">
      <c r="A69" s="1">
        <v>5239</v>
      </c>
      <c r="B69" s="1" t="s">
        <v>6</v>
      </c>
      <c r="C69" s="1">
        <v>31</v>
      </c>
      <c r="D69" s="1">
        <v>500</v>
      </c>
      <c r="E69" s="1" t="s">
        <v>8</v>
      </c>
      <c r="F69" s="7">
        <f>IF(G69=0,0,AVERAGEIFS('交易記錄檔計算購買期間(勿更改順序)'!D:D,'交易記錄檔計算購買期間(勿更改順序)'!C:C,客戶資料檔!A69,'交易記錄檔計算購買期間(勿更改順序)'!D:D,"&lt;&gt;0"))</f>
        <v>1272.6666666666667</v>
      </c>
      <c r="G69" s="17">
        <v>3</v>
      </c>
      <c r="H69" s="4">
        <v>38951</v>
      </c>
      <c r="I69" s="4">
        <v>39439</v>
      </c>
      <c r="J69" s="7">
        <v>244</v>
      </c>
      <c r="K69" s="7">
        <v>245</v>
      </c>
      <c r="L69" s="8">
        <v>-4.0983606557377051E-3</v>
      </c>
      <c r="M69" s="20">
        <v>0.44966442953020136</v>
      </c>
      <c r="N69" s="18" t="s">
        <v>1135</v>
      </c>
      <c r="O69" s="17"/>
      <c r="P69"/>
    </row>
    <row r="70" spans="1:16">
      <c r="A70" s="1">
        <v>2747</v>
      </c>
      <c r="B70" s="1" t="s">
        <v>4</v>
      </c>
      <c r="C70" s="1">
        <v>59</v>
      </c>
      <c r="D70" s="1">
        <v>710</v>
      </c>
      <c r="E70" s="1" t="s">
        <v>7</v>
      </c>
      <c r="F70" s="7">
        <f>IF(G70=0,0,AVERAGEIFS('交易記錄檔計算購買期間(勿更改順序)'!D:D,'交易記錄檔計算購買期間(勿更改順序)'!C:C,客戶資料檔!A70,'交易記錄檔計算購買期間(勿更改順序)'!D:D,"&lt;&gt;0"))</f>
        <v>495.54545454545456</v>
      </c>
      <c r="G70" s="17">
        <v>11</v>
      </c>
      <c r="H70" s="4">
        <v>38758</v>
      </c>
      <c r="I70" s="4">
        <v>39425</v>
      </c>
      <c r="J70" s="7">
        <v>66.7</v>
      </c>
      <c r="K70" s="7">
        <v>66.836363636363643</v>
      </c>
      <c r="L70" s="8">
        <v>-2.0444323292899587E-3</v>
      </c>
      <c r="M70" s="20">
        <v>0.4563758389261745</v>
      </c>
      <c r="N70" s="18" t="s">
        <v>1135</v>
      </c>
      <c r="O70" s="17"/>
      <c r="P70"/>
    </row>
    <row r="71" spans="1:16">
      <c r="A71" s="1">
        <v>4687</v>
      </c>
      <c r="B71" s="1" t="s">
        <v>4</v>
      </c>
      <c r="C71" s="1">
        <v>28</v>
      </c>
      <c r="D71" s="1">
        <v>220</v>
      </c>
      <c r="E71" s="1" t="s">
        <v>5</v>
      </c>
      <c r="F71" s="7">
        <f>IF(G71=0,0,AVERAGEIFS('交易記錄檔計算購買期間(勿更改順序)'!D:D,'交易記錄檔計算購買期間(勿更改順序)'!C:C,客戶資料檔!A71,'交易記錄檔計算購買期間(勿更改順序)'!D:D,"&lt;&gt;0"))</f>
        <v>2586.9565217391305</v>
      </c>
      <c r="G71" s="17">
        <v>23</v>
      </c>
      <c r="H71" s="4">
        <v>38885</v>
      </c>
      <c r="I71" s="4">
        <v>39399</v>
      </c>
      <c r="J71" s="7">
        <v>23.363636363636363</v>
      </c>
      <c r="K71" s="7">
        <v>23.39130434782609</v>
      </c>
      <c r="L71" s="8">
        <v>-1.1842327863306964E-3</v>
      </c>
      <c r="M71" s="20">
        <v>0.46308724832214765</v>
      </c>
      <c r="N71" s="18" t="s">
        <v>1135</v>
      </c>
      <c r="O71" s="17"/>
      <c r="P71"/>
    </row>
    <row r="72" spans="1:16">
      <c r="A72" s="1">
        <v>1944</v>
      </c>
      <c r="B72" s="1" t="s">
        <v>4</v>
      </c>
      <c r="C72" s="1">
        <v>39</v>
      </c>
      <c r="D72" s="1">
        <v>234</v>
      </c>
      <c r="E72" s="1" t="s">
        <v>5</v>
      </c>
      <c r="F72" s="7">
        <f>IF(G72=0,0,AVERAGEIFS('交易記錄檔計算購買期間(勿更改順序)'!D:D,'交易記錄檔計算購買期間(勿更改順序)'!C:C,客戶資料檔!A72,'交易記錄檔計算購買期間(勿更改順序)'!D:D,"&lt;&gt;0"))</f>
        <v>1035.8571428571429</v>
      </c>
      <c r="G72" s="17">
        <v>14</v>
      </c>
      <c r="H72" s="4">
        <v>38741</v>
      </c>
      <c r="I72" s="4">
        <v>39277</v>
      </c>
      <c r="J72" s="7">
        <v>41.230769230769234</v>
      </c>
      <c r="K72" s="7">
        <v>41.241758241758241</v>
      </c>
      <c r="L72" s="8">
        <v>-2.6652452025577642E-4</v>
      </c>
      <c r="M72" s="20">
        <v>0.46979865771812079</v>
      </c>
      <c r="N72" s="18" t="s">
        <v>1135</v>
      </c>
      <c r="O72" s="17"/>
      <c r="P72"/>
    </row>
    <row r="73" spans="1:16">
      <c r="A73" s="1">
        <v>449</v>
      </c>
      <c r="B73" s="1" t="s">
        <v>4</v>
      </c>
      <c r="C73" s="1">
        <v>40</v>
      </c>
      <c r="D73" s="1">
        <v>330</v>
      </c>
      <c r="E73" s="1" t="s">
        <v>5</v>
      </c>
      <c r="F73" s="7">
        <f>IF(G73=0,0,AVERAGEIFS('交易記錄檔計算購買期間(勿更改順序)'!D:D,'交易記錄檔計算購買期間(勿更改順序)'!C:C,客戶資料檔!A73,'交易記錄檔計算購買期間(勿更改順序)'!D:D,"&lt;&gt;0"))</f>
        <v>4959.7586206896549</v>
      </c>
      <c r="G73" s="17">
        <v>29</v>
      </c>
      <c r="H73" s="4">
        <v>38730</v>
      </c>
      <c r="I73" s="4">
        <v>39432</v>
      </c>
      <c r="J73" s="7">
        <v>25.071428571428573</v>
      </c>
      <c r="K73" s="7">
        <v>24.913793103448281</v>
      </c>
      <c r="L73" s="8">
        <v>6.2874545633164825E-3</v>
      </c>
      <c r="M73" s="20">
        <v>0.48322147651006714</v>
      </c>
      <c r="N73" s="18" t="s">
        <v>1135</v>
      </c>
      <c r="O73" s="17"/>
      <c r="P73"/>
    </row>
    <row r="74" spans="1:16">
      <c r="A74" s="1">
        <v>3482</v>
      </c>
      <c r="B74" s="1" t="s">
        <v>4</v>
      </c>
      <c r="C74" s="1">
        <v>34</v>
      </c>
      <c r="D74" s="1">
        <v>251</v>
      </c>
      <c r="E74" s="1" t="s">
        <v>5</v>
      </c>
      <c r="F74" s="7">
        <f>IF(G74=0,0,AVERAGEIFS('交易記錄檔計算購買期間(勿更改順序)'!D:D,'交易記錄檔計算購買期間(勿更改順序)'!C:C,客戶資料檔!A74,'交易記錄檔計算購買期間(勿更改順序)'!D:D,"&lt;&gt;0"))</f>
        <v>4946</v>
      </c>
      <c r="G74" s="17">
        <v>8</v>
      </c>
      <c r="H74" s="4">
        <v>38789</v>
      </c>
      <c r="I74" s="4">
        <v>39395</v>
      </c>
      <c r="J74" s="7">
        <v>86.571428571428569</v>
      </c>
      <c r="K74" s="7">
        <v>85.178571428571431</v>
      </c>
      <c r="L74" s="8">
        <v>1.6089108910891041E-2</v>
      </c>
      <c r="M74" s="20">
        <v>0.48993288590604028</v>
      </c>
      <c r="N74" s="18" t="s">
        <v>1135</v>
      </c>
      <c r="O74" s="17"/>
      <c r="P74"/>
    </row>
    <row r="75" spans="1:16">
      <c r="A75" s="1">
        <v>1464</v>
      </c>
      <c r="B75" s="1" t="s">
        <v>4</v>
      </c>
      <c r="C75" s="1">
        <v>48</v>
      </c>
      <c r="D75" s="1">
        <v>718</v>
      </c>
      <c r="E75" s="1" t="s">
        <v>7</v>
      </c>
      <c r="F75" s="7">
        <f>IF(G75=0,0,AVERAGEIFS('交易記錄檔計算購買期間(勿更改順序)'!D:D,'交易記錄檔計算購買期間(勿更改順序)'!C:C,客戶資料檔!A75,'交易記錄檔計算購買期間(勿更改順序)'!D:D,"&lt;&gt;0"))</f>
        <v>615.07142857142856</v>
      </c>
      <c r="G75" s="17">
        <v>14</v>
      </c>
      <c r="H75" s="4">
        <v>38733</v>
      </c>
      <c r="I75" s="4">
        <v>39446</v>
      </c>
      <c r="J75" s="7">
        <v>54.846153846153847</v>
      </c>
      <c r="K75" s="7">
        <v>53.780219780219781</v>
      </c>
      <c r="L75" s="8">
        <v>1.9434982969344816E-2</v>
      </c>
      <c r="M75" s="20">
        <v>0.49664429530201343</v>
      </c>
      <c r="N75" s="18" t="s">
        <v>1135</v>
      </c>
      <c r="O75" s="17"/>
      <c r="P75"/>
    </row>
    <row r="76" spans="1:16">
      <c r="A76" s="1">
        <v>92</v>
      </c>
      <c r="B76" s="1" t="s">
        <v>4</v>
      </c>
      <c r="C76" s="1">
        <v>58</v>
      </c>
      <c r="D76" s="1">
        <v>224</v>
      </c>
      <c r="E76" s="1" t="s">
        <v>5</v>
      </c>
      <c r="F76" s="7">
        <f>IF(G76=0,0,AVERAGEIFS('交易記錄檔計算購買期間(勿更改順序)'!D:D,'交易記錄檔計算購買期間(勿更改順序)'!C:C,客戶資料檔!A76,'交易記錄檔計算購買期間(勿更改順序)'!D:D,"&lt;&gt;0"))</f>
        <v>5025.2</v>
      </c>
      <c r="G76" s="17">
        <v>10</v>
      </c>
      <c r="H76" s="4">
        <v>38718</v>
      </c>
      <c r="I76" s="4">
        <v>39404</v>
      </c>
      <c r="J76" s="7">
        <v>76.222222222222229</v>
      </c>
      <c r="K76" s="7">
        <v>74.222222222222229</v>
      </c>
      <c r="L76" s="8">
        <v>2.6239067055393583E-2</v>
      </c>
      <c r="M76" s="20">
        <v>0.50335570469798663</v>
      </c>
      <c r="N76" s="18" t="s">
        <v>1135</v>
      </c>
      <c r="O76" s="17"/>
      <c r="P76"/>
    </row>
    <row r="77" spans="1:16">
      <c r="A77" s="1">
        <v>1335</v>
      </c>
      <c r="B77" s="1" t="s">
        <v>4</v>
      </c>
      <c r="C77" s="1">
        <v>29</v>
      </c>
      <c r="D77" s="1">
        <v>231</v>
      </c>
      <c r="E77" s="1" t="s">
        <v>5</v>
      </c>
      <c r="F77" s="7">
        <f>IF(G77=0,0,AVERAGEIFS('交易記錄檔計算購買期間(勿更改順序)'!D:D,'交易記錄檔計算購買期間(勿更改順序)'!C:C,客戶資料檔!A77,'交易記錄檔計算購買期間(勿更改順序)'!D:D,"&lt;&gt;0"))</f>
        <v>3792.1904761904761</v>
      </c>
      <c r="G77" s="17">
        <v>21</v>
      </c>
      <c r="H77" s="4">
        <v>38732</v>
      </c>
      <c r="I77" s="4">
        <v>39367</v>
      </c>
      <c r="J77" s="7">
        <v>31.75</v>
      </c>
      <c r="K77" s="7">
        <v>30.633333333333329</v>
      </c>
      <c r="L77" s="8">
        <v>3.5170603674540807E-2</v>
      </c>
      <c r="M77" s="20">
        <v>0.51006711409395977</v>
      </c>
      <c r="N77" s="18" t="s">
        <v>1135</v>
      </c>
      <c r="O77" s="17"/>
      <c r="P77"/>
    </row>
    <row r="78" spans="1:16">
      <c r="A78" s="1">
        <v>1677</v>
      </c>
      <c r="B78" s="1" t="s">
        <v>4</v>
      </c>
      <c r="C78" s="1">
        <v>35</v>
      </c>
      <c r="D78" s="1">
        <v>241</v>
      </c>
      <c r="E78" s="1" t="s">
        <v>5</v>
      </c>
      <c r="F78" s="7">
        <f>IF(G78=0,0,AVERAGEIFS('交易記錄檔計算購買期間(勿更改順序)'!D:D,'交易記錄檔計算購買期間(勿更改順序)'!C:C,客戶資料檔!A78,'交易記錄檔計算購買期間(勿更改順序)'!D:D,"&lt;&gt;0"))</f>
        <v>925.68421052631584</v>
      </c>
      <c r="G78" s="17">
        <v>19</v>
      </c>
      <c r="H78" s="4">
        <v>38736</v>
      </c>
      <c r="I78" s="4">
        <v>39402</v>
      </c>
      <c r="J78" s="7">
        <v>37</v>
      </c>
      <c r="K78" s="7">
        <v>35.602339181286546</v>
      </c>
      <c r="L78" s="8">
        <v>3.7774616721985253E-2</v>
      </c>
      <c r="M78" s="20">
        <v>0.51677852348993292</v>
      </c>
      <c r="N78" s="18" t="s">
        <v>1135</v>
      </c>
      <c r="O78" s="17"/>
      <c r="P78"/>
    </row>
    <row r="79" spans="1:16">
      <c r="A79" s="1">
        <v>450</v>
      </c>
      <c r="B79" s="1" t="s">
        <v>4</v>
      </c>
      <c r="C79" s="1">
        <v>34</v>
      </c>
      <c r="D79" s="1">
        <v>112</v>
      </c>
      <c r="E79" s="1" t="s">
        <v>5</v>
      </c>
      <c r="F79" s="7">
        <f>IF(G79=0,0,AVERAGEIFS('交易記錄檔計算購買期間(勿更改順序)'!D:D,'交易記錄檔計算購買期間(勿更改順序)'!C:C,客戶資料檔!A79,'交易記錄檔計算購買期間(勿更改順序)'!D:D,"&lt;&gt;0"))</f>
        <v>8376.68</v>
      </c>
      <c r="G79" s="17">
        <v>25</v>
      </c>
      <c r="H79" s="4">
        <v>38735</v>
      </c>
      <c r="I79" s="4">
        <v>39443</v>
      </c>
      <c r="J79" s="7">
        <v>29.5</v>
      </c>
      <c r="K79" s="7">
        <v>28.24666666666667</v>
      </c>
      <c r="L79" s="8">
        <v>4.2485875706214586E-2</v>
      </c>
      <c r="M79" s="20">
        <v>0.52348993288590606</v>
      </c>
      <c r="N79" s="18" t="s">
        <v>1135</v>
      </c>
      <c r="O79" s="17"/>
      <c r="P79"/>
    </row>
    <row r="80" spans="1:16">
      <c r="A80" s="1">
        <v>2713</v>
      </c>
      <c r="B80" s="1" t="s">
        <v>4</v>
      </c>
      <c r="C80" s="1">
        <v>31</v>
      </c>
      <c r="D80" s="1">
        <v>909</v>
      </c>
      <c r="E80" s="1" t="s">
        <v>7</v>
      </c>
      <c r="F80" s="7">
        <f>IF(G80=0,0,AVERAGEIFS('交易記錄檔計算購買期間(勿更改順序)'!D:D,'交易記錄檔計算購買期間(勿更改順序)'!C:C,客戶資料檔!A80,'交易記錄檔計算購買期間(勿更改順序)'!D:D,"&lt;&gt;0"))</f>
        <v>528</v>
      </c>
      <c r="G80" s="17">
        <v>5</v>
      </c>
      <c r="H80" s="4">
        <v>38952</v>
      </c>
      <c r="I80" s="4">
        <v>39438</v>
      </c>
      <c r="J80" s="7">
        <v>121.5</v>
      </c>
      <c r="K80" s="7">
        <v>116.2</v>
      </c>
      <c r="L80" s="8">
        <v>4.3621399176954706E-2</v>
      </c>
      <c r="M80" s="20">
        <v>0.53020134228187921</v>
      </c>
      <c r="N80" s="18" t="s">
        <v>1135</v>
      </c>
      <c r="O80" s="17"/>
      <c r="P80"/>
    </row>
    <row r="81" spans="1:16">
      <c r="A81" s="1">
        <v>62</v>
      </c>
      <c r="B81" s="1" t="s">
        <v>6</v>
      </c>
      <c r="C81" s="1">
        <v>35</v>
      </c>
      <c r="D81" s="1">
        <v>235</v>
      </c>
      <c r="E81" s="1" t="s">
        <v>5</v>
      </c>
      <c r="F81" s="7">
        <f>IF(G81=0,0,AVERAGEIFS('交易記錄檔計算購買期間(勿更改順序)'!D:D,'交易記錄檔計算購買期間(勿更改順序)'!C:C,客戶資料檔!A81,'交易記錄檔計算購買期間(勿更改順序)'!D:D,"&lt;&gt;0"))</f>
        <v>596.85714285714289</v>
      </c>
      <c r="G81" s="17">
        <v>14</v>
      </c>
      <c r="H81" s="4">
        <v>38722</v>
      </c>
      <c r="I81" s="4">
        <v>39440</v>
      </c>
      <c r="J81" s="7">
        <v>55.230769230769234</v>
      </c>
      <c r="K81" s="7">
        <v>52.780219780219781</v>
      </c>
      <c r="L81" s="8">
        <v>4.4369279745324348E-2</v>
      </c>
      <c r="M81" s="20">
        <v>0.53691275167785235</v>
      </c>
      <c r="N81" s="18" t="s">
        <v>1135</v>
      </c>
      <c r="O81" s="17"/>
      <c r="P81"/>
    </row>
    <row r="82" spans="1:16">
      <c r="A82" s="1">
        <v>5437</v>
      </c>
      <c r="B82" s="1" t="s">
        <v>4</v>
      </c>
      <c r="C82" s="1">
        <v>33</v>
      </c>
      <c r="D82" s="1">
        <v>950</v>
      </c>
      <c r="E82" s="1" t="s">
        <v>10</v>
      </c>
      <c r="F82" s="7">
        <f>IF(G82=0,0,AVERAGEIFS('交易記錄檔計算購買期間(勿更改順序)'!D:D,'交易記錄檔計算購買期間(勿更改順序)'!C:C,客戶資料檔!A82,'交易記錄檔計算購買期間(勿更改順序)'!D:D,"&lt;&gt;0"))</f>
        <v>528.66666666666663</v>
      </c>
      <c r="G82" s="17">
        <v>3</v>
      </c>
      <c r="H82" s="4">
        <v>38978</v>
      </c>
      <c r="I82" s="4">
        <v>39404</v>
      </c>
      <c r="J82" s="7">
        <v>213</v>
      </c>
      <c r="K82" s="7">
        <v>203.33333333333331</v>
      </c>
      <c r="L82" s="8">
        <v>4.5383411580594765E-2</v>
      </c>
      <c r="M82" s="20">
        <v>0.5436241610738255</v>
      </c>
      <c r="N82" s="18" t="s">
        <v>1135</v>
      </c>
      <c r="O82" s="17"/>
      <c r="P82"/>
    </row>
    <row r="83" spans="1:16">
      <c r="A83" s="1">
        <v>139</v>
      </c>
      <c r="B83" s="1" t="s">
        <v>4</v>
      </c>
      <c r="C83" s="1">
        <v>57</v>
      </c>
      <c r="D83" s="1">
        <v>114</v>
      </c>
      <c r="E83" s="1" t="s">
        <v>5</v>
      </c>
      <c r="F83" s="7">
        <f>IF(G83=0,0,AVERAGEIFS('交易記錄檔計算購買期間(勿更改順序)'!D:D,'交易記錄檔計算購買期間(勿更改順序)'!C:C,客戶資料檔!A83,'交易記錄檔計算購買期間(勿更改順序)'!D:D,"&lt;&gt;0"))</f>
        <v>1176.9333333333334</v>
      </c>
      <c r="G83" s="17">
        <v>15</v>
      </c>
      <c r="H83" s="4">
        <v>38750</v>
      </c>
      <c r="I83" s="4">
        <v>39404</v>
      </c>
      <c r="J83" s="7">
        <v>46.714285714285715</v>
      </c>
      <c r="K83" s="7">
        <v>44.361904761904761</v>
      </c>
      <c r="L83" s="8">
        <v>5.0356778797145819E-2</v>
      </c>
      <c r="M83" s="20">
        <v>0.55033557046979864</v>
      </c>
      <c r="N83" s="18" t="s">
        <v>1135</v>
      </c>
      <c r="O83" s="17"/>
      <c r="P83"/>
    </row>
    <row r="84" spans="1:16">
      <c r="A84" s="1">
        <v>921</v>
      </c>
      <c r="B84" s="1" t="s">
        <v>6</v>
      </c>
      <c r="C84" s="1">
        <v>33</v>
      </c>
      <c r="D84" s="1">
        <v>911</v>
      </c>
      <c r="E84" s="1" t="s">
        <v>7</v>
      </c>
      <c r="F84" s="7">
        <f>IF(G84=0,0,AVERAGEIFS('交易記錄檔計算購買期間(勿更改順序)'!D:D,'交易記錄檔計算購買期間(勿更改順序)'!C:C,客戶資料檔!A84,'交易記錄檔計算購買期間(勿更改順序)'!D:D,"&lt;&gt;0"))</f>
        <v>1703.75</v>
      </c>
      <c r="G84" s="17">
        <v>8</v>
      </c>
      <c r="H84" s="4">
        <v>38726</v>
      </c>
      <c r="I84" s="4">
        <v>39436</v>
      </c>
      <c r="J84" s="7">
        <v>101.42857142857143</v>
      </c>
      <c r="K84" s="7">
        <v>96</v>
      </c>
      <c r="L84" s="8">
        <v>5.3521126760563399E-2</v>
      </c>
      <c r="M84" s="20">
        <v>0.55704697986577179</v>
      </c>
      <c r="N84" s="18" t="s">
        <v>1135</v>
      </c>
      <c r="O84" s="17"/>
      <c r="P84"/>
    </row>
    <row r="85" spans="1:16">
      <c r="A85" s="1">
        <v>7665</v>
      </c>
      <c r="B85" s="1" t="s">
        <v>6</v>
      </c>
      <c r="C85" s="1">
        <v>31</v>
      </c>
      <c r="D85" s="1">
        <v>411</v>
      </c>
      <c r="E85" s="1" t="s">
        <v>8</v>
      </c>
      <c r="F85" s="7">
        <f>IF(G85=0,0,AVERAGEIFS('交易記錄檔計算購買期間(勿更改順序)'!D:D,'交易記錄檔計算購買期間(勿更改順序)'!C:C,客戶資料檔!A85,'交易記錄檔計算購買期間(勿更改順序)'!D:D,"&lt;&gt;0"))</f>
        <v>369.66666666666669</v>
      </c>
      <c r="G85" s="17">
        <v>3</v>
      </c>
      <c r="H85" s="4">
        <v>39325</v>
      </c>
      <c r="I85" s="4">
        <v>39445</v>
      </c>
      <c r="J85" s="7">
        <v>60</v>
      </c>
      <c r="K85" s="7">
        <v>56.666666666666657</v>
      </c>
      <c r="L85" s="8">
        <v>5.5555555555555712E-2</v>
      </c>
      <c r="M85" s="20">
        <v>0.56375838926174493</v>
      </c>
      <c r="N85" s="18" t="s">
        <v>1135</v>
      </c>
      <c r="O85" s="17"/>
      <c r="P85"/>
    </row>
    <row r="86" spans="1:16">
      <c r="A86" s="1">
        <v>542</v>
      </c>
      <c r="B86" s="1" t="s">
        <v>6</v>
      </c>
      <c r="C86" s="1">
        <v>35</v>
      </c>
      <c r="D86" s="1">
        <v>414</v>
      </c>
      <c r="E86" s="1" t="s">
        <v>8</v>
      </c>
      <c r="F86" s="7">
        <f>IF(G86=0,0,AVERAGEIFS('交易記錄檔計算購買期間(勿更改順序)'!D:D,'交易記錄檔計算購買期間(勿更改順序)'!C:C,客戶資料檔!A86,'交易記錄檔計算購買期間(勿更改順序)'!D:D,"&lt;&gt;0"))</f>
        <v>1959.64</v>
      </c>
      <c r="G86" s="17">
        <v>25</v>
      </c>
      <c r="H86" s="4">
        <v>38751</v>
      </c>
      <c r="I86" s="4">
        <v>39405</v>
      </c>
      <c r="J86" s="7">
        <v>27.25</v>
      </c>
      <c r="K86" s="7">
        <v>25.72</v>
      </c>
      <c r="L86" s="8">
        <v>5.614678899082573E-2</v>
      </c>
      <c r="M86" s="20">
        <v>0.57046979865771807</v>
      </c>
      <c r="N86" s="18" t="s">
        <v>1135</v>
      </c>
      <c r="O86" s="17"/>
      <c r="P86"/>
    </row>
    <row r="87" spans="1:16">
      <c r="A87" s="1">
        <v>646</v>
      </c>
      <c r="B87" s="1" t="s">
        <v>4</v>
      </c>
      <c r="C87" s="1">
        <v>50</v>
      </c>
      <c r="D87" s="1">
        <v>421</v>
      </c>
      <c r="E87" s="1" t="s">
        <v>8</v>
      </c>
      <c r="F87" s="7">
        <f>IF(G87=0,0,AVERAGEIFS('交易記錄檔計算購買期間(勿更改順序)'!D:D,'交易記錄檔計算購買期間(勿更改順序)'!C:C,客戶資料檔!A87,'交易記錄檔計算購買期間(勿更改順序)'!D:D,"&lt;&gt;0"))</f>
        <v>2445.3333333333335</v>
      </c>
      <c r="G87" s="17">
        <v>3</v>
      </c>
      <c r="H87" s="4">
        <v>39177</v>
      </c>
      <c r="I87" s="4">
        <v>39444</v>
      </c>
      <c r="J87" s="7">
        <v>133.5</v>
      </c>
      <c r="K87" s="7">
        <v>125.33333333333331</v>
      </c>
      <c r="L87" s="8">
        <v>6.1173533083645586E-2</v>
      </c>
      <c r="M87" s="20">
        <v>0.57718120805369133</v>
      </c>
      <c r="N87" s="18" t="s">
        <v>1135</v>
      </c>
      <c r="O87" s="17"/>
      <c r="P87"/>
    </row>
    <row r="88" spans="1:16">
      <c r="A88" s="1">
        <v>3785</v>
      </c>
      <c r="B88" s="1" t="s">
        <v>4</v>
      </c>
      <c r="C88" s="1">
        <v>40</v>
      </c>
      <c r="D88" s="1">
        <v>337</v>
      </c>
      <c r="E88" s="1" t="s">
        <v>5</v>
      </c>
      <c r="F88" s="7">
        <f>IF(G88=0,0,AVERAGEIFS('交易記錄檔計算購買期間(勿更改順序)'!D:D,'交易記錄檔計算購買期間(勿更改順序)'!C:C,客戶資料檔!A88,'交易記錄檔計算購買期間(勿更改順序)'!D:D,"&lt;&gt;0"))</f>
        <v>1407.8</v>
      </c>
      <c r="G88" s="17">
        <v>10</v>
      </c>
      <c r="H88" s="4">
        <v>38810</v>
      </c>
      <c r="I88" s="4">
        <v>39304</v>
      </c>
      <c r="J88" s="7">
        <v>54.888888888888886</v>
      </c>
      <c r="K88" s="7">
        <v>51.466666666666669</v>
      </c>
      <c r="L88" s="8">
        <v>6.2348178137651734E-2</v>
      </c>
      <c r="M88" s="20">
        <v>0.58389261744966447</v>
      </c>
      <c r="N88" s="18" t="s">
        <v>1135</v>
      </c>
      <c r="O88" s="17"/>
      <c r="P88"/>
    </row>
    <row r="89" spans="1:16">
      <c r="A89" s="1">
        <v>1117</v>
      </c>
      <c r="B89" s="1" t="s">
        <v>4</v>
      </c>
      <c r="C89" s="1">
        <v>30</v>
      </c>
      <c r="D89" s="1">
        <v>242</v>
      </c>
      <c r="E89" s="1" t="s">
        <v>5</v>
      </c>
      <c r="F89" s="7">
        <f>IF(G89=0,0,AVERAGEIFS('交易記錄檔計算購買期間(勿更改順序)'!D:D,'交易記錄檔計算購買期間(勿更改順序)'!C:C,客戶資料檔!A89,'交易記錄檔計算購買期間(勿更改順序)'!D:D,"&lt;&gt;0"))</f>
        <v>2126.3636363636365</v>
      </c>
      <c r="G89" s="17">
        <v>11</v>
      </c>
      <c r="H89" s="4">
        <v>38777</v>
      </c>
      <c r="I89" s="4">
        <v>39429</v>
      </c>
      <c r="J89" s="7">
        <v>65.2</v>
      </c>
      <c r="K89" s="7">
        <v>60.563636363636363</v>
      </c>
      <c r="L89" s="8">
        <v>7.1109871723368717E-2</v>
      </c>
      <c r="M89" s="20">
        <v>0.59060402684563762</v>
      </c>
      <c r="N89" s="18" t="s">
        <v>1135</v>
      </c>
      <c r="O89" s="17"/>
      <c r="P89"/>
    </row>
    <row r="90" spans="1:16">
      <c r="A90" s="1">
        <v>5468</v>
      </c>
      <c r="B90" s="1" t="s">
        <v>4</v>
      </c>
      <c r="C90" s="1">
        <v>40</v>
      </c>
      <c r="D90" s="1">
        <v>514</v>
      </c>
      <c r="E90" s="1" t="s">
        <v>8</v>
      </c>
      <c r="F90" s="7">
        <f>IF(G90=0,0,AVERAGEIFS('交易記錄檔計算購買期間(勿更改順序)'!D:D,'交易記錄檔計算購買期間(勿更改順序)'!C:C,客戶資料檔!A90,'交易記錄檔計算購買期間(勿更改順序)'!D:D,"&lt;&gt;0"))</f>
        <v>2831.75</v>
      </c>
      <c r="G90" s="17">
        <v>4</v>
      </c>
      <c r="H90" s="4">
        <v>38984</v>
      </c>
      <c r="I90" s="4">
        <v>39278</v>
      </c>
      <c r="J90" s="7">
        <v>98</v>
      </c>
      <c r="K90" s="7">
        <v>91</v>
      </c>
      <c r="L90" s="8">
        <v>7.1428571428571425E-2</v>
      </c>
      <c r="M90" s="20">
        <v>0.59731543624161076</v>
      </c>
      <c r="N90" s="18" t="s">
        <v>1135</v>
      </c>
      <c r="O90" s="17"/>
      <c r="P90"/>
    </row>
    <row r="91" spans="1:16">
      <c r="A91" s="1">
        <v>2194</v>
      </c>
      <c r="B91" s="1" t="s">
        <v>4</v>
      </c>
      <c r="C91" s="1">
        <v>46</v>
      </c>
      <c r="D91" s="1">
        <v>436</v>
      </c>
      <c r="E91" s="1" t="s">
        <v>8</v>
      </c>
      <c r="F91" s="7">
        <f>IF(G91=0,0,AVERAGEIFS('交易記錄檔計算購買期間(勿更改順序)'!D:D,'交易記錄檔計算購買期間(勿更改順序)'!C:C,客戶資料檔!A91,'交易記錄檔計算購買期間(勿更改順序)'!D:D,"&lt;&gt;0"))</f>
        <v>502.71428571428572</v>
      </c>
      <c r="G91" s="17">
        <v>7</v>
      </c>
      <c r="H91" s="4">
        <v>39006</v>
      </c>
      <c r="I91" s="4">
        <v>39404</v>
      </c>
      <c r="J91" s="7">
        <v>66.333333333333329</v>
      </c>
      <c r="K91" s="7">
        <v>60.857142857142854</v>
      </c>
      <c r="L91" s="8">
        <v>8.2555635319454396E-2</v>
      </c>
      <c r="M91" s="20">
        <v>0.60402684563758391</v>
      </c>
      <c r="N91" s="18" t="s">
        <v>1135</v>
      </c>
      <c r="O91" s="17"/>
      <c r="P91"/>
    </row>
    <row r="92" spans="1:16">
      <c r="A92" s="1">
        <v>4854</v>
      </c>
      <c r="B92" s="1" t="s">
        <v>6</v>
      </c>
      <c r="C92" s="1">
        <v>50</v>
      </c>
      <c r="D92" s="1">
        <v>248</v>
      </c>
      <c r="E92" s="1" t="s">
        <v>5</v>
      </c>
      <c r="F92" s="7">
        <f>IF(G92=0,0,AVERAGEIFS('交易記錄檔計算購買期間(勿更改順序)'!D:D,'交易記錄檔計算購買期間(勿更改順序)'!C:C,客戶資料檔!A92,'交易記錄檔計算購買期間(勿更改順序)'!D:D,"&lt;&gt;0"))</f>
        <v>1268.75</v>
      </c>
      <c r="G92" s="17">
        <v>4</v>
      </c>
      <c r="H92" s="4">
        <v>38974</v>
      </c>
      <c r="I92" s="4">
        <v>39283</v>
      </c>
      <c r="J92" s="7">
        <v>103</v>
      </c>
      <c r="K92" s="7">
        <v>93.833333333333329</v>
      </c>
      <c r="L92" s="8">
        <v>8.8996763754045347E-2</v>
      </c>
      <c r="M92" s="20">
        <v>0.61073825503355705</v>
      </c>
      <c r="N92" s="18" t="s">
        <v>1135</v>
      </c>
      <c r="O92" s="17"/>
      <c r="P92"/>
    </row>
    <row r="93" spans="1:16">
      <c r="A93" s="1">
        <v>4126</v>
      </c>
      <c r="B93" s="1" t="s">
        <v>6</v>
      </c>
      <c r="C93" s="1">
        <v>19</v>
      </c>
      <c r="D93" s="1">
        <v>726</v>
      </c>
      <c r="E93" s="1" t="s">
        <v>7</v>
      </c>
      <c r="F93" s="7">
        <f>IF(G93=0,0,AVERAGEIFS('交易記錄檔計算購買期間(勿更改順序)'!D:D,'交易記錄檔計算購買期間(勿更改順序)'!C:C,客戶資料檔!A93,'交易記錄檔計算購買期間(勿更改順序)'!D:D,"&lt;&gt;0"))</f>
        <v>2610.8571428571427</v>
      </c>
      <c r="G93" s="17">
        <v>7</v>
      </c>
      <c r="H93" s="4">
        <v>38825</v>
      </c>
      <c r="I93" s="4">
        <v>39405</v>
      </c>
      <c r="J93" s="7">
        <v>96.666666666666671</v>
      </c>
      <c r="K93" s="7">
        <v>87.904761904761912</v>
      </c>
      <c r="L93" s="8">
        <v>9.0640394088669918E-2</v>
      </c>
      <c r="M93" s="20">
        <v>0.6174496644295302</v>
      </c>
      <c r="N93" s="18" t="s">
        <v>1135</v>
      </c>
      <c r="O93" s="17"/>
      <c r="P93"/>
    </row>
    <row r="94" spans="1:16">
      <c r="A94" s="1">
        <v>3127</v>
      </c>
      <c r="B94" s="1" t="s">
        <v>6</v>
      </c>
      <c r="C94" s="1">
        <v>42</v>
      </c>
      <c r="D94" s="1">
        <v>106</v>
      </c>
      <c r="E94" s="1" t="s">
        <v>5</v>
      </c>
      <c r="F94" s="7">
        <f>IF(G94=0,0,AVERAGEIFS('交易記錄檔計算購買期間(勿更改順序)'!D:D,'交易記錄檔計算購買期間(勿更改順序)'!C:C,客戶資料檔!A94,'交易記錄檔計算購買期間(勿更改順序)'!D:D,"&lt;&gt;0"))</f>
        <v>4211</v>
      </c>
      <c r="G94" s="17">
        <v>13</v>
      </c>
      <c r="H94" s="4">
        <v>38804</v>
      </c>
      <c r="I94" s="4">
        <v>39427</v>
      </c>
      <c r="J94" s="7">
        <v>51.916666666666664</v>
      </c>
      <c r="K94" s="7">
        <v>46.846153846153847</v>
      </c>
      <c r="L94" s="8">
        <v>9.7666378565254924E-2</v>
      </c>
      <c r="M94" s="20">
        <v>0.62416107382550334</v>
      </c>
      <c r="N94" s="18" t="s">
        <v>1135</v>
      </c>
      <c r="O94" s="17"/>
      <c r="P94"/>
    </row>
    <row r="95" spans="1:16">
      <c r="A95" s="1">
        <v>5005</v>
      </c>
      <c r="B95" s="1" t="s">
        <v>6</v>
      </c>
      <c r="C95" s="1">
        <v>42</v>
      </c>
      <c r="D95" s="1">
        <v>326</v>
      </c>
      <c r="E95" s="1" t="s">
        <v>5</v>
      </c>
      <c r="F95" s="7">
        <f>IF(G95=0,0,AVERAGEIFS('交易記錄檔計算購買期間(勿更改順序)'!D:D,'交易記錄檔計算購買期間(勿更改順序)'!C:C,客戶資料檔!A95,'交易記錄檔計算購買期間(勿更改順序)'!D:D,"&lt;&gt;0"))</f>
        <v>1172.8</v>
      </c>
      <c r="G95" s="17">
        <v>5</v>
      </c>
      <c r="H95" s="4">
        <v>38915</v>
      </c>
      <c r="I95" s="4">
        <v>39435</v>
      </c>
      <c r="J95" s="7">
        <v>130</v>
      </c>
      <c r="K95" s="7">
        <v>115.7</v>
      </c>
      <c r="L95" s="8">
        <v>0.10999999999999997</v>
      </c>
      <c r="M95" s="20">
        <v>0.63087248322147649</v>
      </c>
      <c r="N95" s="18" t="s">
        <v>1135</v>
      </c>
      <c r="O95" s="17"/>
      <c r="P95"/>
    </row>
    <row r="96" spans="1:16">
      <c r="A96" s="1">
        <v>2704</v>
      </c>
      <c r="B96" s="1" t="s">
        <v>4</v>
      </c>
      <c r="C96" s="1">
        <v>42</v>
      </c>
      <c r="D96" s="1">
        <v>324</v>
      </c>
      <c r="E96" s="1" t="s">
        <v>5</v>
      </c>
      <c r="F96" s="7">
        <f>IF(G96=0,0,AVERAGEIFS('交易記錄檔計算購買期間(勿更改順序)'!D:D,'交易記錄檔計算購買期間(勿更改順序)'!C:C,客戶資料檔!A96,'交易記錄檔計算購買期間(勿更改順序)'!D:D,"&lt;&gt;0"))</f>
        <v>989.2</v>
      </c>
      <c r="G96" s="17">
        <v>10</v>
      </c>
      <c r="H96" s="4">
        <v>38757</v>
      </c>
      <c r="I96" s="4">
        <v>39436</v>
      </c>
      <c r="J96" s="7">
        <v>75.444444444444443</v>
      </c>
      <c r="K96" s="7">
        <v>67.111111111111114</v>
      </c>
      <c r="L96" s="8">
        <v>0.11045655375552277</v>
      </c>
      <c r="M96" s="20">
        <v>0.63758389261744963</v>
      </c>
      <c r="N96" s="18" t="s">
        <v>1135</v>
      </c>
      <c r="O96" s="17"/>
      <c r="P96"/>
    </row>
    <row r="97" spans="1:16">
      <c r="A97" s="1">
        <v>198</v>
      </c>
      <c r="B97" s="1" t="s">
        <v>4</v>
      </c>
      <c r="C97" s="1">
        <v>27</v>
      </c>
      <c r="D97" s="1">
        <v>832</v>
      </c>
      <c r="E97" s="1" t="s">
        <v>7</v>
      </c>
      <c r="F97" s="7">
        <f>IF(G97=0,0,AVERAGEIFS('交易記錄檔計算購買期間(勿更改順序)'!D:D,'交易記錄檔計算購買期間(勿更改順序)'!C:C,客戶資料檔!A97,'交易記錄檔計算購買期間(勿更改順序)'!D:D,"&lt;&gt;0"))</f>
        <v>961.9473684210526</v>
      </c>
      <c r="G97" s="17">
        <v>19</v>
      </c>
      <c r="H97" s="4">
        <v>38719</v>
      </c>
      <c r="I97" s="4">
        <v>39336</v>
      </c>
      <c r="J97" s="7">
        <v>34.277777777777779</v>
      </c>
      <c r="K97" s="7">
        <v>30.415204678362571</v>
      </c>
      <c r="L97" s="8">
        <v>0.11268446643350687</v>
      </c>
      <c r="M97" s="20">
        <v>0.64429530201342278</v>
      </c>
      <c r="N97" s="18" t="s">
        <v>1135</v>
      </c>
      <c r="O97" s="17"/>
      <c r="P97"/>
    </row>
    <row r="98" spans="1:16">
      <c r="A98" s="1">
        <v>3567</v>
      </c>
      <c r="B98" s="1" t="s">
        <v>6</v>
      </c>
      <c r="C98" s="1">
        <v>39</v>
      </c>
      <c r="D98" s="1">
        <v>241</v>
      </c>
      <c r="E98" s="1" t="s">
        <v>5</v>
      </c>
      <c r="F98" s="7">
        <f>IF(G98=0,0,AVERAGEIFS('交易記錄檔計算購買期間(勿更改順序)'!D:D,'交易記錄檔計算購買期間(勿更改順序)'!C:C,客戶資料檔!A98,'交易記錄檔計算購買期間(勿更改順序)'!D:D,"&lt;&gt;0"))</f>
        <v>1877.1875</v>
      </c>
      <c r="G98" s="17">
        <v>16</v>
      </c>
      <c r="H98" s="4">
        <v>38795</v>
      </c>
      <c r="I98" s="4">
        <v>39405</v>
      </c>
      <c r="J98" s="7">
        <v>40.666666666666664</v>
      </c>
      <c r="K98" s="7">
        <v>35.975000000000001</v>
      </c>
      <c r="L98" s="8">
        <v>0.11536885245901631</v>
      </c>
      <c r="M98" s="20">
        <v>0.65100671140939592</v>
      </c>
      <c r="N98" s="18" t="s">
        <v>1135</v>
      </c>
      <c r="O98" s="17"/>
      <c r="P98"/>
    </row>
    <row r="99" spans="1:16">
      <c r="A99" s="1">
        <v>5649</v>
      </c>
      <c r="B99" s="1" t="s">
        <v>4</v>
      </c>
      <c r="C99" s="1">
        <v>41</v>
      </c>
      <c r="D99" s="1">
        <v>900</v>
      </c>
      <c r="E99" s="1" t="s">
        <v>7</v>
      </c>
      <c r="F99" s="7">
        <f>IF(G99=0,0,AVERAGEIFS('交易記錄檔計算購買期間(勿更改順序)'!D:D,'交易記錄檔計算購買期間(勿更改順序)'!C:C,客戶資料檔!A99,'交易記錄檔計算購買期間(勿更改順序)'!D:D,"&lt;&gt;0"))</f>
        <v>3160.6666666666665</v>
      </c>
      <c r="G99" s="17">
        <v>3</v>
      </c>
      <c r="H99" s="4">
        <v>39078</v>
      </c>
      <c r="I99" s="4">
        <v>39276</v>
      </c>
      <c r="J99" s="7">
        <v>99</v>
      </c>
      <c r="K99" s="7">
        <v>87.333333333333329</v>
      </c>
      <c r="L99" s="8">
        <v>0.11784511784511789</v>
      </c>
      <c r="M99" s="20">
        <v>0.65771812080536918</v>
      </c>
      <c r="N99" s="18" t="s">
        <v>1135</v>
      </c>
      <c r="O99" s="17"/>
      <c r="P99"/>
    </row>
    <row r="100" spans="1:16">
      <c r="A100" s="1">
        <v>5455</v>
      </c>
      <c r="B100" s="1" t="s">
        <v>4</v>
      </c>
      <c r="C100" s="1">
        <v>61</v>
      </c>
      <c r="D100" s="1">
        <v>710</v>
      </c>
      <c r="E100" s="1" t="s">
        <v>7</v>
      </c>
      <c r="F100" s="7">
        <f>IF(G100=0,0,AVERAGEIFS('交易記錄檔計算購買期間(勿更改順序)'!D:D,'交易記錄檔計算購買期間(勿更改順序)'!C:C,客戶資料檔!A100,'交易記錄檔計算購買期間(勿更改順序)'!D:D,"&lt;&gt;0"))</f>
        <v>11730</v>
      </c>
      <c r="G100" s="17">
        <v>3</v>
      </c>
      <c r="H100" s="4">
        <v>38983</v>
      </c>
      <c r="I100" s="4">
        <v>39426</v>
      </c>
      <c r="J100" s="7">
        <v>221.5</v>
      </c>
      <c r="K100" s="7">
        <v>193</v>
      </c>
      <c r="L100" s="8">
        <v>0.12866817155756208</v>
      </c>
      <c r="M100" s="20">
        <v>0.66442953020134232</v>
      </c>
      <c r="N100" s="18" t="s">
        <v>1135</v>
      </c>
      <c r="O100" s="17"/>
      <c r="P100"/>
    </row>
    <row r="101" spans="1:16">
      <c r="A101" s="1">
        <v>5096</v>
      </c>
      <c r="B101" s="1" t="s">
        <v>4</v>
      </c>
      <c r="C101" s="1">
        <v>34</v>
      </c>
      <c r="D101" s="1">
        <v>427</v>
      </c>
      <c r="E101" s="1" t="s">
        <v>8</v>
      </c>
      <c r="F101" s="7">
        <f>IF(G101=0,0,AVERAGEIFS('交易記錄檔計算購買期間(勿更改順序)'!D:D,'交易記錄檔計算購買期間(勿更改順序)'!C:C,客戶資料檔!A101,'交易記錄檔計算購買期間(勿更改順序)'!D:D,"&lt;&gt;0"))</f>
        <v>990</v>
      </c>
      <c r="G101" s="17">
        <v>5</v>
      </c>
      <c r="H101" s="4">
        <v>38928</v>
      </c>
      <c r="I101" s="4">
        <v>39439</v>
      </c>
      <c r="J101" s="7">
        <v>127.75</v>
      </c>
      <c r="K101" s="7">
        <v>110.4</v>
      </c>
      <c r="L101" s="8">
        <v>0.135812133072407</v>
      </c>
      <c r="M101" s="20">
        <v>0.67114093959731547</v>
      </c>
      <c r="N101" s="18" t="s">
        <v>1135</v>
      </c>
      <c r="O101" s="17"/>
      <c r="P101"/>
    </row>
    <row r="102" spans="1:16">
      <c r="A102" s="1">
        <v>6014</v>
      </c>
      <c r="B102" s="1" t="s">
        <v>6</v>
      </c>
      <c r="C102" s="1">
        <v>55</v>
      </c>
      <c r="D102" s="1">
        <v>436</v>
      </c>
      <c r="E102" s="1" t="s">
        <v>8</v>
      </c>
      <c r="F102" s="7">
        <f>IF(G102=0,0,AVERAGEIFS('交易記錄檔計算購買期間(勿更改順序)'!D:D,'交易記錄檔計算購買期間(勿更改順序)'!C:C,客戶資料檔!A102,'交易記錄檔計算購買期間(勿更改順序)'!D:D,"&lt;&gt;0"))</f>
        <v>829.42857142857144</v>
      </c>
      <c r="G102" s="17">
        <v>7</v>
      </c>
      <c r="H102" s="4">
        <v>39088</v>
      </c>
      <c r="I102" s="4">
        <v>39421</v>
      </c>
      <c r="J102" s="7">
        <v>55.5</v>
      </c>
      <c r="K102" s="7">
        <v>47.952380952380949</v>
      </c>
      <c r="L102" s="8">
        <v>0.13599313599313606</v>
      </c>
      <c r="M102" s="20">
        <v>0.67785234899328861</v>
      </c>
      <c r="N102" s="18" t="s">
        <v>1135</v>
      </c>
      <c r="O102" s="17"/>
      <c r="P102"/>
    </row>
    <row r="103" spans="1:16">
      <c r="A103" s="1">
        <v>6000</v>
      </c>
      <c r="B103" s="1" t="s">
        <v>6</v>
      </c>
      <c r="C103" s="1">
        <v>38</v>
      </c>
      <c r="D103" s="1">
        <v>110</v>
      </c>
      <c r="E103" s="1" t="s">
        <v>5</v>
      </c>
      <c r="F103" s="7">
        <f>IF(G103=0,0,AVERAGEIFS('交易記錄檔計算購買期間(勿更改順序)'!D:D,'交易記錄檔計算購買期間(勿更改順序)'!C:C,客戶資料檔!A103,'交易記錄檔計算購買期間(勿更改順序)'!D:D,"&lt;&gt;0"))</f>
        <v>2158.3333333333335</v>
      </c>
      <c r="G103" s="17">
        <v>6</v>
      </c>
      <c r="H103" s="4">
        <v>39083</v>
      </c>
      <c r="I103" s="4">
        <v>39435</v>
      </c>
      <c r="J103" s="7">
        <v>70.400000000000006</v>
      </c>
      <c r="K103" s="7">
        <v>60.8</v>
      </c>
      <c r="L103" s="8">
        <v>0.13636363636363646</v>
      </c>
      <c r="M103" s="20">
        <v>0.68456375838926176</v>
      </c>
      <c r="N103" s="18" t="s">
        <v>1135</v>
      </c>
      <c r="O103" s="17"/>
      <c r="P103"/>
    </row>
    <row r="104" spans="1:16">
      <c r="A104" s="1">
        <v>1726</v>
      </c>
      <c r="B104" s="1" t="s">
        <v>6</v>
      </c>
      <c r="C104" s="1">
        <v>67</v>
      </c>
      <c r="D104" s="1">
        <v>220</v>
      </c>
      <c r="E104" s="1" t="s">
        <v>5</v>
      </c>
      <c r="F104" s="7">
        <f>IF(G104=0,0,AVERAGEIFS('交易記錄檔計算購買期間(勿更改順序)'!D:D,'交易記錄檔計算購買期間(勿更改順序)'!C:C,客戶資料檔!A104,'交易記錄檔計算購買期間(勿更改順序)'!D:D,"&lt;&gt;0"))</f>
        <v>2803.5454545454545</v>
      </c>
      <c r="G104" s="17">
        <v>11</v>
      </c>
      <c r="H104" s="4">
        <v>38836</v>
      </c>
      <c r="I104" s="4">
        <v>39407</v>
      </c>
      <c r="J104" s="7">
        <v>57.1</v>
      </c>
      <c r="K104" s="7">
        <v>49.090909090909093</v>
      </c>
      <c r="L104" s="8">
        <v>0.14026428912593533</v>
      </c>
      <c r="M104" s="20">
        <v>0.6912751677852349</v>
      </c>
      <c r="N104" s="18" t="s">
        <v>1135</v>
      </c>
      <c r="O104" s="17"/>
      <c r="P104"/>
    </row>
    <row r="105" spans="1:16">
      <c r="A105" s="1">
        <v>1286</v>
      </c>
      <c r="B105" s="1" t="s">
        <v>4</v>
      </c>
      <c r="C105" s="1">
        <v>38</v>
      </c>
      <c r="D105" s="1">
        <v>112</v>
      </c>
      <c r="E105" s="1" t="s">
        <v>5</v>
      </c>
      <c r="F105" s="7">
        <f>IF(G105=0,0,AVERAGEIFS('交易記錄檔計算購買期間(勿更改順序)'!D:D,'交易記錄檔計算購買期間(勿更改順序)'!C:C,客戶資料檔!A105,'交易記錄檔計算購買期間(勿更改順序)'!D:D,"&lt;&gt;0"))</f>
        <v>1294.1666666666667</v>
      </c>
      <c r="G105" s="17">
        <v>12</v>
      </c>
      <c r="H105" s="4">
        <v>38786</v>
      </c>
      <c r="I105" s="4">
        <v>39439</v>
      </c>
      <c r="J105" s="7">
        <v>59.363636363636367</v>
      </c>
      <c r="K105" s="7">
        <v>50.818181818181813</v>
      </c>
      <c r="L105" s="8">
        <v>0.14395099540581943</v>
      </c>
      <c r="M105" s="20">
        <v>0.69798657718120805</v>
      </c>
      <c r="N105" s="18" t="s">
        <v>1135</v>
      </c>
      <c r="O105" s="17"/>
      <c r="P105"/>
    </row>
    <row r="106" spans="1:16">
      <c r="A106" s="1">
        <v>742</v>
      </c>
      <c r="B106" s="1" t="s">
        <v>4</v>
      </c>
      <c r="C106" s="1">
        <v>35</v>
      </c>
      <c r="D106" s="1">
        <v>237</v>
      </c>
      <c r="E106" s="1" t="s">
        <v>5</v>
      </c>
      <c r="F106" s="7">
        <f>IF(G106=0,0,AVERAGEIFS('交易記錄檔計算購買期間(勿更改順序)'!D:D,'交易記錄檔計算購買期間(勿更改順序)'!C:C,客戶資料檔!A106,'交易記錄檔計算購買期間(勿更改順序)'!D:D,"&lt;&gt;0"))</f>
        <v>730.81818181818187</v>
      </c>
      <c r="G106" s="17">
        <v>11</v>
      </c>
      <c r="H106" s="4">
        <v>38724</v>
      </c>
      <c r="I106" s="4">
        <v>39425</v>
      </c>
      <c r="J106" s="7">
        <v>70.099999999999994</v>
      </c>
      <c r="K106" s="7">
        <v>59.781818181818181</v>
      </c>
      <c r="L106" s="8">
        <v>0.14719232265594598</v>
      </c>
      <c r="M106" s="20">
        <v>0.70469798657718119</v>
      </c>
      <c r="N106" s="18" t="s">
        <v>1135</v>
      </c>
      <c r="O106" s="17"/>
      <c r="P106"/>
    </row>
    <row r="107" spans="1:16">
      <c r="A107" s="1">
        <v>4780</v>
      </c>
      <c r="B107" s="1" t="s">
        <v>4</v>
      </c>
      <c r="C107" s="1">
        <v>56</v>
      </c>
      <c r="D107" s="1">
        <v>710</v>
      </c>
      <c r="E107" s="1" t="s">
        <v>7</v>
      </c>
      <c r="F107" s="7">
        <f>IF(G107=0,0,AVERAGEIFS('交易記錄檔計算購買期間(勿更改順序)'!D:D,'交易記錄檔計算購買期間(勿更改順序)'!C:C,客戶資料檔!A107,'交易記錄檔計算購買期間(勿更改順序)'!D:D,"&lt;&gt;0"))</f>
        <v>2426.3333333333335</v>
      </c>
      <c r="G107" s="17">
        <v>12</v>
      </c>
      <c r="H107" s="4">
        <v>38897</v>
      </c>
      <c r="I107" s="4">
        <v>39398</v>
      </c>
      <c r="J107" s="7">
        <v>45.545454545454547</v>
      </c>
      <c r="K107" s="7">
        <v>38.81818181818182</v>
      </c>
      <c r="L107" s="8">
        <v>0.14770459081836326</v>
      </c>
      <c r="M107" s="20">
        <v>0.71140939597315433</v>
      </c>
      <c r="N107" s="18" t="s">
        <v>1135</v>
      </c>
      <c r="O107" s="17"/>
      <c r="P107"/>
    </row>
    <row r="108" spans="1:16">
      <c r="A108" s="1">
        <v>3675</v>
      </c>
      <c r="B108" s="1" t="s">
        <v>6</v>
      </c>
      <c r="C108" s="1">
        <v>38</v>
      </c>
      <c r="D108" s="1">
        <v>732</v>
      </c>
      <c r="E108" s="1" t="s">
        <v>7</v>
      </c>
      <c r="F108" s="7">
        <f>IF(G108=0,0,AVERAGEIFS('交易記錄檔計算購買期間(勿更改順序)'!D:D,'交易記錄檔計算購買期間(勿更改順序)'!C:C,客戶資料檔!A108,'交易記錄檔計算購買期間(勿更改順序)'!D:D,"&lt;&gt;0"))</f>
        <v>2608.1428571428573</v>
      </c>
      <c r="G108" s="17">
        <v>7</v>
      </c>
      <c r="H108" s="4">
        <v>38802</v>
      </c>
      <c r="I108" s="4">
        <v>39195</v>
      </c>
      <c r="J108" s="7">
        <v>65.5</v>
      </c>
      <c r="K108" s="7">
        <v>55.523809523809511</v>
      </c>
      <c r="L108" s="8">
        <v>0.15230825154489297</v>
      </c>
      <c r="M108" s="20">
        <v>0.71812080536912748</v>
      </c>
      <c r="N108" s="18" t="s">
        <v>1135</v>
      </c>
      <c r="O108" s="17"/>
      <c r="P108"/>
    </row>
    <row r="109" spans="1:16">
      <c r="A109" s="1">
        <v>1500</v>
      </c>
      <c r="B109" s="1" t="s">
        <v>6</v>
      </c>
      <c r="C109" s="1">
        <v>34</v>
      </c>
      <c r="D109" s="1">
        <v>408</v>
      </c>
      <c r="E109" s="1" t="s">
        <v>8</v>
      </c>
      <c r="F109" s="7">
        <f>IF(G109=0,0,AVERAGEIFS('交易記錄檔計算購買期間(勿更改順序)'!D:D,'交易記錄檔計算購買期間(勿更改順序)'!C:C,客戶資料檔!A109,'交易記錄檔計算購買期間(勿更改順序)'!D:D,"&lt;&gt;0"))</f>
        <v>1023.8823529411765</v>
      </c>
      <c r="G109" s="17">
        <v>17</v>
      </c>
      <c r="H109" s="4">
        <v>38779</v>
      </c>
      <c r="I109" s="4">
        <v>39430</v>
      </c>
      <c r="J109" s="7">
        <v>40.6875</v>
      </c>
      <c r="K109" s="7">
        <v>34.036764705882348</v>
      </c>
      <c r="L109" s="8">
        <v>0.16345893195988084</v>
      </c>
      <c r="M109" s="20">
        <v>0.72483221476510062</v>
      </c>
      <c r="N109" s="18" t="s">
        <v>1135</v>
      </c>
      <c r="O109" s="17"/>
      <c r="P109"/>
    </row>
    <row r="110" spans="1:16">
      <c r="A110" s="1">
        <v>3868</v>
      </c>
      <c r="B110" s="1" t="s">
        <v>4</v>
      </c>
      <c r="C110" s="1">
        <v>57</v>
      </c>
      <c r="D110" s="1">
        <v>235</v>
      </c>
      <c r="E110" s="1" t="s">
        <v>5</v>
      </c>
      <c r="F110" s="7">
        <f>IF(G110=0,0,AVERAGEIFS('交易記錄檔計算購買期間(勿更改順序)'!D:D,'交易記錄檔計算購買期間(勿更改順序)'!C:C,客戶資料檔!A110,'交易記錄檔計算購買期間(勿更改順序)'!D:D,"&lt;&gt;0"))</f>
        <v>7660.7142857142853</v>
      </c>
      <c r="G110" s="17">
        <v>7</v>
      </c>
      <c r="H110" s="4">
        <v>38816</v>
      </c>
      <c r="I110" s="4">
        <v>39350</v>
      </c>
      <c r="J110" s="7">
        <v>89</v>
      </c>
      <c r="K110" s="7">
        <v>74.38095238095238</v>
      </c>
      <c r="L110" s="8">
        <v>0.16425896201177101</v>
      </c>
      <c r="M110" s="20">
        <v>0.73154362416107388</v>
      </c>
      <c r="N110" s="18" t="s">
        <v>1135</v>
      </c>
      <c r="O110" s="17"/>
      <c r="P110"/>
    </row>
    <row r="111" spans="1:16">
      <c r="A111" s="1">
        <v>3330</v>
      </c>
      <c r="B111" s="1" t="s">
        <v>4</v>
      </c>
      <c r="C111" s="1">
        <v>44</v>
      </c>
      <c r="D111" s="1">
        <v>813</v>
      </c>
      <c r="E111" s="1" t="s">
        <v>7</v>
      </c>
      <c r="F111" s="7">
        <f>IF(G111=0,0,AVERAGEIFS('交易記錄檔計算購買期間(勿更改順序)'!D:D,'交易記錄檔計算購買期間(勿更改順序)'!C:C,客戶資料檔!A111,'交易記錄檔計算購買期間(勿更改順序)'!D:D,"&lt;&gt;0"))</f>
        <v>663.88888888888891</v>
      </c>
      <c r="G111" s="17">
        <v>9</v>
      </c>
      <c r="H111" s="4">
        <v>38832</v>
      </c>
      <c r="I111" s="4">
        <v>39408</v>
      </c>
      <c r="J111" s="7">
        <v>72</v>
      </c>
      <c r="K111" s="7">
        <v>59.5</v>
      </c>
      <c r="L111" s="8">
        <v>0.1736111111111111</v>
      </c>
      <c r="M111" s="20">
        <v>0.73825503355704702</v>
      </c>
      <c r="N111" s="18" t="s">
        <v>1135</v>
      </c>
      <c r="O111" s="17"/>
      <c r="P111"/>
    </row>
    <row r="112" spans="1:16">
      <c r="A112" s="1">
        <v>2393</v>
      </c>
      <c r="B112" s="1" t="s">
        <v>6</v>
      </c>
      <c r="C112" s="1">
        <v>42</v>
      </c>
      <c r="D112" s="1">
        <v>414</v>
      </c>
      <c r="E112" s="1" t="s">
        <v>8</v>
      </c>
      <c r="F112" s="7">
        <f>IF(G112=0,0,AVERAGEIFS('交易記錄檔計算購買期間(勿更改順序)'!D:D,'交易記錄檔計算購買期間(勿更改順序)'!C:C,客戶資料檔!A112,'交易記錄檔計算購買期間(勿更改順序)'!D:D,"&lt;&gt;0"))</f>
        <v>3129.818181818182</v>
      </c>
      <c r="G112" s="17">
        <v>11</v>
      </c>
      <c r="H112" s="4">
        <v>38775</v>
      </c>
      <c r="I112" s="4">
        <v>39405</v>
      </c>
      <c r="J112" s="7">
        <v>63</v>
      </c>
      <c r="K112" s="7">
        <v>51.818181818181813</v>
      </c>
      <c r="L112" s="8">
        <v>0.17748917748917756</v>
      </c>
      <c r="M112" s="20">
        <v>0.74496644295302017</v>
      </c>
      <c r="N112" s="18" t="s">
        <v>1135</v>
      </c>
      <c r="O112" s="17"/>
      <c r="P112"/>
    </row>
    <row r="113" spans="1:16">
      <c r="A113" s="1">
        <v>923</v>
      </c>
      <c r="B113" s="1" t="s">
        <v>4</v>
      </c>
      <c r="C113" s="1">
        <v>47</v>
      </c>
      <c r="D113" s="1">
        <v>300</v>
      </c>
      <c r="E113" s="1" t="s">
        <v>5</v>
      </c>
      <c r="F113" s="7">
        <f>IF(G113=0,0,AVERAGEIFS('交易記錄檔計算購買期間(勿更改順序)'!D:D,'交易記錄檔計算購買期間(勿更改順序)'!C:C,客戶資料檔!A113,'交易記錄檔計算購買期間(勿更改順序)'!D:D,"&lt;&gt;0"))</f>
        <v>1402</v>
      </c>
      <c r="G113" s="17">
        <v>13</v>
      </c>
      <c r="H113" s="4">
        <v>38726</v>
      </c>
      <c r="I113" s="4">
        <v>39402</v>
      </c>
      <c r="J113" s="7">
        <v>56.333333333333336</v>
      </c>
      <c r="K113" s="7">
        <v>46.115384615384613</v>
      </c>
      <c r="L113" s="8">
        <v>0.18138370505234419</v>
      </c>
      <c r="M113" s="20">
        <v>0.75167785234899331</v>
      </c>
      <c r="N113" s="18" t="s">
        <v>1135</v>
      </c>
      <c r="O113" s="17"/>
      <c r="P113"/>
    </row>
    <row r="114" spans="1:16">
      <c r="A114" s="1">
        <v>4981</v>
      </c>
      <c r="B114" s="1" t="s">
        <v>4</v>
      </c>
      <c r="C114" s="1">
        <v>37</v>
      </c>
      <c r="D114" s="1">
        <v>320</v>
      </c>
      <c r="E114" s="1" t="s">
        <v>5</v>
      </c>
      <c r="F114" s="7">
        <f>IF(G114=0,0,AVERAGEIFS('交易記錄檔計算購買期間(勿更改順序)'!D:D,'交易記錄檔計算購買期間(勿更改順序)'!C:C,客戶資料檔!A114,'交易記錄檔計算購買期間(勿更改順序)'!D:D,"&lt;&gt;0"))</f>
        <v>1885.7</v>
      </c>
      <c r="G114" s="17">
        <v>10</v>
      </c>
      <c r="H114" s="4">
        <v>38914</v>
      </c>
      <c r="I114" s="4">
        <v>39405</v>
      </c>
      <c r="J114" s="7">
        <v>54.555555555555557</v>
      </c>
      <c r="K114" s="7">
        <v>44.13333333333334</v>
      </c>
      <c r="L114" s="8">
        <v>0.1910386965376781</v>
      </c>
      <c r="M114" s="20">
        <v>0.75838926174496646</v>
      </c>
      <c r="N114" s="18" t="s">
        <v>1135</v>
      </c>
      <c r="O114" s="17"/>
      <c r="P114"/>
    </row>
    <row r="115" spans="1:16">
      <c r="A115" s="1">
        <v>4825</v>
      </c>
      <c r="B115" s="1" t="s">
        <v>4</v>
      </c>
      <c r="C115" s="1">
        <v>54</v>
      </c>
      <c r="D115" s="1">
        <v>802</v>
      </c>
      <c r="E115" s="1" t="s">
        <v>7</v>
      </c>
      <c r="F115" s="7">
        <f>IF(G115=0,0,AVERAGEIFS('交易記錄檔計算購買期間(勿更改順序)'!D:D,'交易記錄檔計算購買期間(勿更改順序)'!C:C,客戶資料檔!A115,'交易記錄檔計算購買期間(勿更改順序)'!D:D,"&lt;&gt;0"))</f>
        <v>1061.5</v>
      </c>
      <c r="G115" s="17">
        <v>4</v>
      </c>
      <c r="H115" s="4">
        <v>39039</v>
      </c>
      <c r="I115" s="4">
        <v>39402</v>
      </c>
      <c r="J115" s="7">
        <v>121</v>
      </c>
      <c r="K115" s="7">
        <v>97.166666666666657</v>
      </c>
      <c r="L115" s="8">
        <v>0.19696969696969704</v>
      </c>
      <c r="M115" s="20">
        <v>0.7651006711409396</v>
      </c>
      <c r="N115" s="18" t="s">
        <v>1135</v>
      </c>
      <c r="O115" s="17"/>
      <c r="P115"/>
    </row>
    <row r="116" spans="1:16">
      <c r="A116" s="1">
        <v>6828</v>
      </c>
      <c r="B116" s="1" t="s">
        <v>4</v>
      </c>
      <c r="C116" s="1">
        <v>32</v>
      </c>
      <c r="D116" s="1">
        <v>730</v>
      </c>
      <c r="E116" s="1" t="s">
        <v>7</v>
      </c>
      <c r="F116" s="7">
        <f>IF(G116=0,0,AVERAGEIFS('交易記錄檔計算購買期間(勿更改順序)'!D:D,'交易記錄檔計算購買期間(勿更改順序)'!C:C,客戶資料檔!A116,'交易記錄檔計算購買期間(勿更改順序)'!D:D,"&lt;&gt;0"))</f>
        <v>10812.333333333334</v>
      </c>
      <c r="G116" s="17">
        <v>3</v>
      </c>
      <c r="H116" s="4">
        <v>39221</v>
      </c>
      <c r="I116" s="4">
        <v>39447</v>
      </c>
      <c r="J116" s="7">
        <v>113</v>
      </c>
      <c r="K116" s="7">
        <v>90</v>
      </c>
      <c r="L116" s="8">
        <v>0.20353982300884957</v>
      </c>
      <c r="M116" s="20">
        <v>0.77181208053691275</v>
      </c>
      <c r="N116" s="18" t="s">
        <v>1135</v>
      </c>
      <c r="O116" s="17"/>
      <c r="P116"/>
    </row>
    <row r="117" spans="1:16">
      <c r="A117" s="1">
        <v>3212</v>
      </c>
      <c r="B117" s="1" t="s">
        <v>6</v>
      </c>
      <c r="C117" s="1">
        <v>32</v>
      </c>
      <c r="D117" s="1">
        <v>700</v>
      </c>
      <c r="E117" s="1" t="s">
        <v>7</v>
      </c>
      <c r="F117" s="7">
        <f>IF(G117=0,0,AVERAGEIFS('交易記錄檔計算購買期間(勿更改順序)'!D:D,'交易記錄檔計算購買期間(勿更改順序)'!C:C,客戶資料檔!A117,'交易記錄檔計算購買期間(勿更改順序)'!D:D,"&lt;&gt;0"))</f>
        <v>1592.7083333333333</v>
      </c>
      <c r="G117" s="17">
        <v>24</v>
      </c>
      <c r="H117" s="4">
        <v>38776</v>
      </c>
      <c r="I117" s="4">
        <v>39425</v>
      </c>
      <c r="J117" s="7">
        <v>28.217391304347824</v>
      </c>
      <c r="K117" s="7">
        <v>22.333333333333332</v>
      </c>
      <c r="L117" s="8">
        <v>0.20852593733949665</v>
      </c>
      <c r="M117" s="20">
        <v>0.77852348993288589</v>
      </c>
      <c r="N117" s="18" t="s">
        <v>1135</v>
      </c>
      <c r="O117" s="17"/>
      <c r="P117"/>
    </row>
    <row r="118" spans="1:16">
      <c r="A118" s="1">
        <v>3873</v>
      </c>
      <c r="B118" s="1" t="s">
        <v>4</v>
      </c>
      <c r="C118" s="1">
        <v>41</v>
      </c>
      <c r="D118" s="1">
        <v>110</v>
      </c>
      <c r="E118" s="1" t="s">
        <v>5</v>
      </c>
      <c r="F118" s="7">
        <f>IF(G118=0,0,AVERAGEIFS('交易記錄檔計算購買期間(勿更改順序)'!D:D,'交易記錄檔計算購買期間(勿更改順序)'!C:C,客戶資料檔!A118,'交易記錄檔計算購買期間(勿更改順序)'!D:D,"&lt;&gt;0"))</f>
        <v>1372.7142857142858</v>
      </c>
      <c r="G118" s="17">
        <v>7</v>
      </c>
      <c r="H118" s="4">
        <v>38816</v>
      </c>
      <c r="I118" s="4">
        <v>39423</v>
      </c>
      <c r="J118" s="7">
        <v>101.16666666666667</v>
      </c>
      <c r="K118" s="7">
        <v>79.333333333333329</v>
      </c>
      <c r="L118" s="8">
        <v>0.21581548599670519</v>
      </c>
      <c r="M118" s="20">
        <v>0.78523489932885904</v>
      </c>
      <c r="N118" s="18" t="s">
        <v>1135</v>
      </c>
      <c r="O118" s="17"/>
      <c r="P118"/>
    </row>
    <row r="119" spans="1:16">
      <c r="A119" s="1">
        <v>87</v>
      </c>
      <c r="B119" s="1" t="s">
        <v>6</v>
      </c>
      <c r="C119" s="1">
        <v>55</v>
      </c>
      <c r="D119" s="1">
        <v>106</v>
      </c>
      <c r="E119" s="1" t="s">
        <v>5</v>
      </c>
      <c r="F119" s="7">
        <f>IF(G119=0,0,AVERAGEIFS('交易記錄檔計算購買期間(勿更改順序)'!D:D,'交易記錄檔計算購買期間(勿更改順序)'!C:C,客戶資料檔!A119,'交易記錄檔計算購買期間(勿更改順序)'!D:D,"&lt;&gt;0"))</f>
        <v>2657.7272727272725</v>
      </c>
      <c r="G119" s="17">
        <v>11</v>
      </c>
      <c r="H119" s="4">
        <v>38761</v>
      </c>
      <c r="I119" s="4">
        <v>39405</v>
      </c>
      <c r="J119" s="7">
        <v>64.400000000000006</v>
      </c>
      <c r="K119" s="7">
        <v>49.81818181818182</v>
      </c>
      <c r="L119" s="8">
        <v>0.22642574816487865</v>
      </c>
      <c r="M119" s="20">
        <v>0.79194630872483218</v>
      </c>
      <c r="N119" s="18" t="s">
        <v>1135</v>
      </c>
      <c r="O119" s="17"/>
      <c r="P119"/>
    </row>
    <row r="120" spans="1:16">
      <c r="A120" s="1">
        <v>5959</v>
      </c>
      <c r="B120" s="1" t="s">
        <v>4</v>
      </c>
      <c r="C120" s="1">
        <v>36</v>
      </c>
      <c r="D120" s="1">
        <v>110</v>
      </c>
      <c r="E120" s="1" t="s">
        <v>5</v>
      </c>
      <c r="F120" s="7">
        <f>IF(G120=0,0,AVERAGEIFS('交易記錄檔計算購買期間(勿更改順序)'!D:D,'交易記錄檔計算購買期間(勿更改順序)'!C:C,客戶資料檔!A120,'交易記錄檔計算購買期間(勿更改順序)'!D:D,"&lt;&gt;0"))</f>
        <v>834</v>
      </c>
      <c r="G120" s="17">
        <v>9</v>
      </c>
      <c r="H120" s="4">
        <v>39077</v>
      </c>
      <c r="I120" s="4">
        <v>39375</v>
      </c>
      <c r="J120" s="7">
        <v>37.25</v>
      </c>
      <c r="K120" s="7">
        <v>28.472222222222221</v>
      </c>
      <c r="L120" s="8">
        <v>0.23564504101416855</v>
      </c>
      <c r="M120" s="20">
        <v>0.79865771812080533</v>
      </c>
      <c r="N120" s="18" t="s">
        <v>1135</v>
      </c>
      <c r="O120" s="17"/>
      <c r="P120"/>
    </row>
    <row r="121" spans="1:16">
      <c r="A121" s="1">
        <v>4842</v>
      </c>
      <c r="B121" s="1" t="s">
        <v>4</v>
      </c>
      <c r="C121" s="1">
        <v>31</v>
      </c>
      <c r="D121" s="1">
        <v>111</v>
      </c>
      <c r="E121" s="1" t="s">
        <v>5</v>
      </c>
      <c r="F121" s="7">
        <f>IF(G121=0,0,AVERAGEIFS('交易記錄檔計算購買期間(勿更改順序)'!D:D,'交易記錄檔計算購買期間(勿更改順序)'!C:C,客戶資料檔!A121,'交易記錄檔計算購買期間(勿更改順序)'!D:D,"&lt;&gt;0"))</f>
        <v>1579.3</v>
      </c>
      <c r="G121" s="17">
        <v>10</v>
      </c>
      <c r="H121" s="4">
        <v>38906</v>
      </c>
      <c r="I121" s="4">
        <v>39398</v>
      </c>
      <c r="J121" s="7">
        <v>54.666666666666664</v>
      </c>
      <c r="K121" s="7">
        <v>41.488888888888887</v>
      </c>
      <c r="L121" s="8">
        <v>0.24105691056910569</v>
      </c>
      <c r="M121" s="20">
        <v>0.80536912751677847</v>
      </c>
      <c r="N121" s="17" t="s">
        <v>1130</v>
      </c>
      <c r="O121" s="17"/>
      <c r="P121"/>
    </row>
    <row r="122" spans="1:16">
      <c r="A122" s="1">
        <v>1446</v>
      </c>
      <c r="B122" s="1" t="s">
        <v>6</v>
      </c>
      <c r="C122" s="1">
        <v>48</v>
      </c>
      <c r="D122" s="1">
        <v>242</v>
      </c>
      <c r="E122" s="1" t="s">
        <v>5</v>
      </c>
      <c r="F122" s="7">
        <f>IF(G122=0,0,AVERAGEIFS('交易記錄檔計算購買期間(勿更改順序)'!D:D,'交易記錄檔計算購買期間(勿更改順序)'!C:C,客戶資料檔!A122,'交易記錄檔計算購買期間(勿更改順序)'!D:D,"&lt;&gt;0"))</f>
        <v>3671.6363636363635</v>
      </c>
      <c r="G122" s="17">
        <v>11</v>
      </c>
      <c r="H122" s="4">
        <v>38733</v>
      </c>
      <c r="I122" s="4">
        <v>39400</v>
      </c>
      <c r="J122" s="7">
        <v>66.7</v>
      </c>
      <c r="K122" s="7">
        <v>50.527272727272731</v>
      </c>
      <c r="L122" s="8">
        <v>0.24246967425378219</v>
      </c>
      <c r="M122" s="20">
        <v>0.81208053691275173</v>
      </c>
      <c r="N122" s="17" t="s">
        <v>1130</v>
      </c>
      <c r="O122" s="17"/>
      <c r="P122"/>
    </row>
    <row r="123" spans="1:16">
      <c r="A123" s="1">
        <v>5181</v>
      </c>
      <c r="B123" s="1" t="s">
        <v>6</v>
      </c>
      <c r="C123" s="1">
        <v>34</v>
      </c>
      <c r="D123" s="1">
        <v>545</v>
      </c>
      <c r="E123" s="1" t="s">
        <v>8</v>
      </c>
      <c r="F123" s="7">
        <f>IF(G123=0,0,AVERAGEIFS('交易記錄檔計算購買期間(勿更改順序)'!D:D,'交易記錄檔計算購買期間(勿更改順序)'!C:C,客戶資料檔!A123,'交易記錄檔計算購買期間(勿更改順序)'!D:D,"&lt;&gt;0"))</f>
        <v>1713.1428571428571</v>
      </c>
      <c r="G123" s="17">
        <v>7</v>
      </c>
      <c r="H123" s="4">
        <v>38941</v>
      </c>
      <c r="I123" s="4">
        <v>39298</v>
      </c>
      <c r="J123" s="7">
        <v>59.5</v>
      </c>
      <c r="K123" s="7">
        <v>44.999999999999993</v>
      </c>
      <c r="L123" s="8">
        <v>0.24369747899159674</v>
      </c>
      <c r="M123" s="20">
        <v>0.81879194630872487</v>
      </c>
      <c r="N123" s="17" t="s">
        <v>1130</v>
      </c>
      <c r="O123" s="17"/>
      <c r="P123"/>
    </row>
    <row r="124" spans="1:16">
      <c r="A124" s="1">
        <v>287</v>
      </c>
      <c r="B124" s="1" t="s">
        <v>6</v>
      </c>
      <c r="C124" s="1">
        <v>43</v>
      </c>
      <c r="D124" s="1">
        <v>269</v>
      </c>
      <c r="E124" s="1" t="s">
        <v>10</v>
      </c>
      <c r="F124" s="7">
        <f>IF(G124=0,0,AVERAGEIFS('交易記錄檔計算購買期間(勿更改順序)'!D:D,'交易記錄檔計算購買期間(勿更改順序)'!C:C,客戶資料檔!A124,'交易記錄檔計算購買期間(勿更改順序)'!D:D,"&lt;&gt;0"))</f>
        <v>2059.181818181818</v>
      </c>
      <c r="G124" s="17">
        <v>11</v>
      </c>
      <c r="H124" s="4">
        <v>38768</v>
      </c>
      <c r="I124" s="4">
        <v>39446</v>
      </c>
      <c r="J124" s="7">
        <v>67.8</v>
      </c>
      <c r="K124" s="7">
        <v>50.490909090909092</v>
      </c>
      <c r="L124" s="8">
        <v>0.25529632609278624</v>
      </c>
      <c r="M124" s="20">
        <v>0.82550335570469802</v>
      </c>
      <c r="N124" s="17" t="s">
        <v>1130</v>
      </c>
      <c r="O124" s="17"/>
      <c r="P124"/>
    </row>
    <row r="125" spans="1:16">
      <c r="A125" s="1">
        <v>4749</v>
      </c>
      <c r="B125" s="1" t="s">
        <v>4</v>
      </c>
      <c r="C125" s="1">
        <v>50</v>
      </c>
      <c r="D125" s="1">
        <v>600</v>
      </c>
      <c r="E125" s="1" t="s">
        <v>7</v>
      </c>
      <c r="F125" s="7">
        <f>IF(G125=0,0,AVERAGEIFS('交易記錄檔計算購買期間(勿更改順序)'!D:D,'交易記錄檔計算購買期間(勿更改順序)'!C:C,客戶資料檔!A125,'交易記錄檔計算購買期間(勿更改順序)'!D:D,"&lt;&gt;0"))</f>
        <v>3898.3333333333335</v>
      </c>
      <c r="G125" s="17">
        <v>9</v>
      </c>
      <c r="H125" s="4">
        <v>38963</v>
      </c>
      <c r="I125" s="4">
        <v>39423</v>
      </c>
      <c r="J125" s="7">
        <v>57.5</v>
      </c>
      <c r="K125" s="7">
        <v>42.472222222222221</v>
      </c>
      <c r="L125" s="8">
        <v>0.26135265700483096</v>
      </c>
      <c r="M125" s="20">
        <v>0.83221476510067116</v>
      </c>
      <c r="N125" s="17" t="s">
        <v>1130</v>
      </c>
      <c r="O125" s="17"/>
      <c r="P125"/>
    </row>
    <row r="126" spans="1:16">
      <c r="A126" s="1">
        <v>4389</v>
      </c>
      <c r="B126" s="1" t="s">
        <v>6</v>
      </c>
      <c r="C126" s="1">
        <v>108</v>
      </c>
      <c r="D126" s="1">
        <v>813</v>
      </c>
      <c r="E126" s="1" t="s">
        <v>7</v>
      </c>
      <c r="F126" s="7">
        <f>IF(G126=0,0,AVERAGEIFS('交易記錄檔計算購買期間(勿更改順序)'!D:D,'交易記錄檔計算購買期間(勿更改順序)'!C:C,客戶資料檔!A126,'交易記錄檔計算購買期間(勿更改順序)'!D:D,"&lt;&gt;0"))</f>
        <v>2078.3333333333335</v>
      </c>
      <c r="G126" s="17">
        <v>3</v>
      </c>
      <c r="H126" s="4">
        <v>38850</v>
      </c>
      <c r="I126" s="4">
        <v>39387</v>
      </c>
      <c r="J126" s="7">
        <v>268.5</v>
      </c>
      <c r="K126" s="7">
        <v>196.33333333333331</v>
      </c>
      <c r="L126" s="8">
        <v>0.26877715704531352</v>
      </c>
      <c r="M126" s="20">
        <v>0.83892617449664431</v>
      </c>
      <c r="N126" s="17" t="s">
        <v>1130</v>
      </c>
      <c r="O126" s="17"/>
      <c r="P126"/>
    </row>
    <row r="127" spans="1:16">
      <c r="A127" s="1">
        <v>4011</v>
      </c>
      <c r="B127" s="1" t="s">
        <v>4</v>
      </c>
      <c r="C127" s="1">
        <v>49</v>
      </c>
      <c r="D127" s="1">
        <v>105</v>
      </c>
      <c r="E127" s="1" t="s">
        <v>5</v>
      </c>
      <c r="F127" s="7">
        <f>IF(G127=0,0,AVERAGEIFS('交易記錄檔計算購買期間(勿更改順序)'!D:D,'交易記錄檔計算購買期間(勿更改順序)'!C:C,客戶資料檔!A127,'交易記錄檔計算購買期間(勿更改順序)'!D:D,"&lt;&gt;0"))</f>
        <v>1578</v>
      </c>
      <c r="G127" s="17">
        <v>10</v>
      </c>
      <c r="H127" s="4">
        <v>38822</v>
      </c>
      <c r="I127" s="4">
        <v>39282</v>
      </c>
      <c r="J127" s="7">
        <v>51.111111111111114</v>
      </c>
      <c r="K127" s="7">
        <v>37.266666666666673</v>
      </c>
      <c r="L127" s="8">
        <v>0.27086956521739125</v>
      </c>
      <c r="M127" s="20">
        <v>0.84563758389261745</v>
      </c>
      <c r="N127" s="17" t="s">
        <v>1130</v>
      </c>
      <c r="O127" s="17"/>
      <c r="P127"/>
    </row>
    <row r="128" spans="1:16">
      <c r="A128" s="1">
        <v>1276</v>
      </c>
      <c r="B128" s="1" t="s">
        <v>6</v>
      </c>
      <c r="C128" s="1">
        <v>34</v>
      </c>
      <c r="D128" s="1">
        <v>330</v>
      </c>
      <c r="E128" s="1" t="s">
        <v>5</v>
      </c>
      <c r="F128" s="7">
        <f>IF(G128=0,0,AVERAGEIFS('交易記錄檔計算購買期間(勿更改順序)'!D:D,'交易記錄檔計算購買期間(勿更改順序)'!C:C,客戶資料檔!A128,'交易記錄檔計算購買期間(勿更改順序)'!D:D,"&lt;&gt;0"))</f>
        <v>1392.6666666666667</v>
      </c>
      <c r="G128" s="17">
        <v>9</v>
      </c>
      <c r="H128" s="4">
        <v>38754</v>
      </c>
      <c r="I128" s="4">
        <v>39231</v>
      </c>
      <c r="J128" s="7">
        <v>59.625</v>
      </c>
      <c r="K128" s="7">
        <v>42.888888888888886</v>
      </c>
      <c r="L128" s="8">
        <v>0.28068949452597258</v>
      </c>
      <c r="M128" s="20">
        <v>0.8523489932885906</v>
      </c>
      <c r="N128" s="17" t="s">
        <v>1130</v>
      </c>
      <c r="O128" s="17"/>
      <c r="P128"/>
    </row>
    <row r="129" spans="1:16">
      <c r="A129" s="1">
        <v>2030</v>
      </c>
      <c r="B129" s="1" t="s">
        <v>4</v>
      </c>
      <c r="C129" s="1">
        <v>40</v>
      </c>
      <c r="D129" s="1">
        <v>732</v>
      </c>
      <c r="E129" s="1" t="s">
        <v>7</v>
      </c>
      <c r="F129" s="7">
        <f>IF(G129=0,0,AVERAGEIFS('交易記錄檔計算購買期間(勿更改順序)'!D:D,'交易記錄檔計算購買期間(勿更改順序)'!C:C,客戶資料檔!A129,'交易記錄檔計算購買期間(勿更改順序)'!D:D,"&lt;&gt;0"))</f>
        <v>852.11111111111109</v>
      </c>
      <c r="G129" s="17">
        <v>9</v>
      </c>
      <c r="H129" s="4">
        <v>38743</v>
      </c>
      <c r="I129" s="4">
        <v>39439</v>
      </c>
      <c r="J129" s="7">
        <v>87</v>
      </c>
      <c r="K129" s="7">
        <v>61.666666666666664</v>
      </c>
      <c r="L129" s="8">
        <v>0.29118773946360155</v>
      </c>
      <c r="M129" s="20">
        <v>0.85906040268456374</v>
      </c>
      <c r="N129" s="17" t="s">
        <v>1130</v>
      </c>
      <c r="O129" s="17"/>
      <c r="P129"/>
    </row>
    <row r="130" spans="1:16">
      <c r="A130" s="1">
        <v>3292</v>
      </c>
      <c r="B130" s="1" t="s">
        <v>6</v>
      </c>
      <c r="C130" s="1">
        <v>39</v>
      </c>
      <c r="D130" s="1">
        <v>220</v>
      </c>
      <c r="E130" s="1" t="s">
        <v>5</v>
      </c>
      <c r="F130" s="7">
        <f>IF(G130=0,0,AVERAGEIFS('交易記錄檔計算購買期間(勿更改順序)'!D:D,'交易記錄檔計算購買期間(勿更改順序)'!C:C,客戶資料檔!A130,'交易記錄檔計算購買期間(勿更改順序)'!D:D,"&lt;&gt;0"))</f>
        <v>3590</v>
      </c>
      <c r="G130" s="17">
        <v>8</v>
      </c>
      <c r="H130" s="4">
        <v>38914</v>
      </c>
      <c r="I130" s="4">
        <v>39194</v>
      </c>
      <c r="J130" s="7">
        <v>40</v>
      </c>
      <c r="K130" s="7">
        <v>28.25</v>
      </c>
      <c r="L130" s="8">
        <v>0.29375000000000001</v>
      </c>
      <c r="M130" s="20">
        <v>0.86577181208053688</v>
      </c>
      <c r="N130" s="17" t="s">
        <v>1130</v>
      </c>
      <c r="O130" s="17"/>
      <c r="P130"/>
    </row>
    <row r="131" spans="1:16">
      <c r="A131" s="1">
        <v>4163</v>
      </c>
      <c r="B131" s="1" t="s">
        <v>4</v>
      </c>
      <c r="C131" s="1">
        <v>37</v>
      </c>
      <c r="D131" s="1">
        <v>891</v>
      </c>
      <c r="E131" s="1" t="s">
        <v>9</v>
      </c>
      <c r="F131" s="7">
        <f>IF(G131=0,0,AVERAGEIFS('交易記錄檔計算購買期間(勿更改順序)'!D:D,'交易記錄檔計算購買期間(勿更改順序)'!C:C,客戶資料檔!A131,'交易記錄檔計算購買期間(勿更改順序)'!D:D,"&lt;&gt;0"))</f>
        <v>1473.090909090909</v>
      </c>
      <c r="G131" s="17">
        <v>11</v>
      </c>
      <c r="H131" s="4">
        <v>38828</v>
      </c>
      <c r="I131" s="4">
        <v>39416</v>
      </c>
      <c r="J131" s="7">
        <v>58.8</v>
      </c>
      <c r="K131" s="7">
        <v>40.181818181818173</v>
      </c>
      <c r="L131" s="8">
        <v>0.31663574520717391</v>
      </c>
      <c r="M131" s="20">
        <v>0.87248322147651003</v>
      </c>
      <c r="N131" s="17" t="s">
        <v>1130</v>
      </c>
      <c r="O131" s="17"/>
      <c r="P131"/>
    </row>
    <row r="132" spans="1:16">
      <c r="A132" s="1">
        <v>2778</v>
      </c>
      <c r="B132" s="1" t="s">
        <v>4</v>
      </c>
      <c r="C132" s="1">
        <v>36</v>
      </c>
      <c r="D132" s="1">
        <v>510</v>
      </c>
      <c r="E132" s="1" t="s">
        <v>8</v>
      </c>
      <c r="F132" s="7">
        <f>IF(G132=0,0,AVERAGEIFS('交易記錄檔計算購買期間(勿更改順序)'!D:D,'交易記錄檔計算購買期間(勿更改順序)'!C:C,客戶資料檔!A132,'交易記錄檔計算購買期間(勿更改順序)'!D:D,"&lt;&gt;0"))</f>
        <v>270.83333333333331</v>
      </c>
      <c r="G132" s="17">
        <v>6</v>
      </c>
      <c r="H132" s="4">
        <v>38759</v>
      </c>
      <c r="I132" s="4">
        <v>39445</v>
      </c>
      <c r="J132" s="7">
        <v>137.19999999999999</v>
      </c>
      <c r="K132" s="7">
        <v>93.266666666666652</v>
      </c>
      <c r="L132" s="8">
        <v>0.32021379980563658</v>
      </c>
      <c r="M132" s="20">
        <v>0.87919463087248317</v>
      </c>
      <c r="N132" s="17" t="s">
        <v>1130</v>
      </c>
      <c r="O132" s="17"/>
      <c r="P132"/>
    </row>
    <row r="133" spans="1:16">
      <c r="A133" s="1">
        <v>3596</v>
      </c>
      <c r="B133" s="1" t="s">
        <v>4</v>
      </c>
      <c r="C133" s="1">
        <v>37</v>
      </c>
      <c r="D133" s="1">
        <v>247</v>
      </c>
      <c r="E133" s="1" t="s">
        <v>5</v>
      </c>
      <c r="F133" s="7">
        <f>IF(G133=0,0,AVERAGEIFS('交易記錄檔計算購買期間(勿更改順序)'!D:D,'交易記錄檔計算購買期間(勿更改順序)'!C:C,客戶資料檔!A133,'交易記錄檔計算購買期間(勿更改順序)'!D:D,"&lt;&gt;0"))</f>
        <v>6922.0769230769229</v>
      </c>
      <c r="G133" s="17">
        <v>13</v>
      </c>
      <c r="H133" s="4">
        <v>38797</v>
      </c>
      <c r="I133" s="4">
        <v>39441</v>
      </c>
      <c r="J133" s="7">
        <v>53.666666666666664</v>
      </c>
      <c r="K133" s="7">
        <v>36.282051282051285</v>
      </c>
      <c r="L133" s="8">
        <v>0.32393693263258472</v>
      </c>
      <c r="M133" s="20">
        <v>0.88590604026845643</v>
      </c>
      <c r="N133" s="17" t="s">
        <v>1130</v>
      </c>
      <c r="O133" s="17"/>
      <c r="P133"/>
    </row>
    <row r="134" spans="1:16">
      <c r="A134" s="1">
        <v>4926</v>
      </c>
      <c r="B134" s="1" t="s">
        <v>4</v>
      </c>
      <c r="C134" s="1">
        <v>55</v>
      </c>
      <c r="D134" s="1">
        <v>804</v>
      </c>
      <c r="E134" s="1" t="s">
        <v>7</v>
      </c>
      <c r="F134" s="7">
        <f>IF(G134=0,0,AVERAGEIFS('交易記錄檔計算購買期間(勿更改順序)'!D:D,'交易記錄檔計算購買期間(勿更改順序)'!C:C,客戶資料檔!A134,'交易記錄檔計算購買期間(勿更改順序)'!D:D,"&lt;&gt;0"))</f>
        <v>1443.75</v>
      </c>
      <c r="G134" s="17">
        <v>4</v>
      </c>
      <c r="H134" s="4">
        <v>38912</v>
      </c>
      <c r="I134" s="4">
        <v>39375</v>
      </c>
      <c r="J134" s="7">
        <v>154.33333333333334</v>
      </c>
      <c r="K134" s="7">
        <v>104.16666666666666</v>
      </c>
      <c r="L134" s="8">
        <v>0.32505399568034565</v>
      </c>
      <c r="M134" s="20">
        <v>0.89261744966442957</v>
      </c>
      <c r="N134" s="17" t="s">
        <v>1130</v>
      </c>
      <c r="O134" s="17"/>
      <c r="P134"/>
    </row>
    <row r="135" spans="1:16">
      <c r="A135" s="1">
        <v>1672</v>
      </c>
      <c r="B135" s="1" t="s">
        <v>4</v>
      </c>
      <c r="C135" s="1">
        <v>35</v>
      </c>
      <c r="D135" s="1">
        <v>268</v>
      </c>
      <c r="E135" s="1" t="s">
        <v>10</v>
      </c>
      <c r="F135" s="7">
        <f>IF(G135=0,0,AVERAGEIFS('交易記錄檔計算購買期間(勿更改順序)'!D:D,'交易記錄檔計算購買期間(勿更改順序)'!C:C,客戶資料檔!A135,'交易記錄檔計算購買期間(勿更改順序)'!D:D,"&lt;&gt;0"))</f>
        <v>4577.2558139534885</v>
      </c>
      <c r="G135" s="17">
        <v>43</v>
      </c>
      <c r="H135" s="4">
        <v>38744</v>
      </c>
      <c r="I135" s="4">
        <v>39444</v>
      </c>
      <c r="J135" s="7">
        <v>16.666666666666668</v>
      </c>
      <c r="K135" s="7">
        <v>11.199335548172758</v>
      </c>
      <c r="L135" s="8">
        <v>0.32803986710963456</v>
      </c>
      <c r="M135" s="20">
        <v>0.89932885906040272</v>
      </c>
      <c r="N135" s="17" t="s">
        <v>1130</v>
      </c>
      <c r="O135" s="17"/>
      <c r="P135"/>
    </row>
    <row r="136" spans="1:16">
      <c r="A136" s="1">
        <v>1729</v>
      </c>
      <c r="B136" s="1" t="s">
        <v>6</v>
      </c>
      <c r="C136" s="1">
        <v>29</v>
      </c>
      <c r="D136" s="1">
        <v>112</v>
      </c>
      <c r="E136" s="1" t="s">
        <v>5</v>
      </c>
      <c r="F136" s="7">
        <f>IF(G136=0,0,AVERAGEIFS('交易記錄檔計算購買期間(勿更改順序)'!D:D,'交易記錄檔計算購買期間(勿更改順序)'!C:C,客戶資料檔!A136,'交易記錄檔計算購買期間(勿更改順序)'!D:D,"&lt;&gt;0"))</f>
        <v>6416.666666666667</v>
      </c>
      <c r="G136" s="17">
        <v>3</v>
      </c>
      <c r="H136" s="4">
        <v>38826</v>
      </c>
      <c r="I136" s="4">
        <v>39293</v>
      </c>
      <c r="J136" s="7">
        <v>233.5</v>
      </c>
      <c r="K136" s="7">
        <v>156.66666666666666</v>
      </c>
      <c r="L136" s="8">
        <v>0.32905067808708072</v>
      </c>
      <c r="M136" s="20">
        <v>0.90604026845637586</v>
      </c>
      <c r="N136" s="17" t="s">
        <v>1130</v>
      </c>
      <c r="O136" s="17"/>
      <c r="P136"/>
    </row>
    <row r="137" spans="1:16">
      <c r="A137" s="1">
        <v>4575</v>
      </c>
      <c r="B137" s="1" t="s">
        <v>4</v>
      </c>
      <c r="C137" s="1">
        <v>57</v>
      </c>
      <c r="D137" s="1">
        <v>402</v>
      </c>
      <c r="E137" s="1" t="s">
        <v>8</v>
      </c>
      <c r="F137" s="7">
        <f>IF(G137=0,0,AVERAGEIFS('交易記錄檔計算購買期間(勿更改順序)'!D:D,'交易記錄檔計算購買期間(勿更改順序)'!C:C,客戶資料檔!A137,'交易記錄檔計算購買期間(勿更改順序)'!D:D,"&lt;&gt;0"))</f>
        <v>275.66666666666669</v>
      </c>
      <c r="G137" s="17">
        <v>3</v>
      </c>
      <c r="H137" s="4">
        <v>39153</v>
      </c>
      <c r="I137" s="4">
        <v>39404</v>
      </c>
      <c r="J137" s="7">
        <v>125.5</v>
      </c>
      <c r="K137" s="7">
        <v>84</v>
      </c>
      <c r="L137" s="8">
        <v>0.33067729083665337</v>
      </c>
      <c r="M137" s="20">
        <v>0.91275167785234901</v>
      </c>
      <c r="N137" s="17" t="s">
        <v>1130</v>
      </c>
      <c r="O137" s="17"/>
      <c r="P137"/>
    </row>
    <row r="138" spans="1:16">
      <c r="A138" s="1">
        <v>5781</v>
      </c>
      <c r="B138" s="1" t="s">
        <v>6</v>
      </c>
      <c r="C138" s="1">
        <v>43</v>
      </c>
      <c r="D138" s="1">
        <v>813</v>
      </c>
      <c r="E138" s="1" t="s">
        <v>7</v>
      </c>
      <c r="F138" s="7">
        <f>IF(G138=0,0,AVERAGEIFS('交易記錄檔計算購買期間(勿更改順序)'!D:D,'交易記錄檔計算購買期間(勿更改順序)'!C:C,客戶資料檔!A138,'交易記錄檔計算購買期間(勿更改順序)'!D:D,"&lt;&gt;0"))</f>
        <v>713.18181818181813</v>
      </c>
      <c r="G138" s="17">
        <v>11</v>
      </c>
      <c r="H138" s="4">
        <v>39041</v>
      </c>
      <c r="I138" s="4">
        <v>39426</v>
      </c>
      <c r="J138" s="7">
        <v>38.5</v>
      </c>
      <c r="K138" s="7">
        <v>25.581818181818178</v>
      </c>
      <c r="L138" s="8">
        <v>0.33553719008264471</v>
      </c>
      <c r="M138" s="20">
        <v>0.91946308724832215</v>
      </c>
      <c r="N138" s="17" t="s">
        <v>1130</v>
      </c>
      <c r="O138" s="17"/>
      <c r="P138"/>
    </row>
    <row r="139" spans="1:16">
      <c r="A139" s="1">
        <v>3438</v>
      </c>
      <c r="B139" s="1" t="s">
        <v>6</v>
      </c>
      <c r="C139" s="1">
        <v>43</v>
      </c>
      <c r="D139" s="1">
        <v>270</v>
      </c>
      <c r="E139" s="1" t="s">
        <v>10</v>
      </c>
      <c r="F139" s="7">
        <f>IF(G139=0,0,AVERAGEIFS('交易記錄檔計算購買期間(勿更改順序)'!D:D,'交易記錄檔計算購買期間(勿更改順序)'!C:C,客戶資料檔!A139,'交易記錄檔計算購買期間(勿更改順序)'!D:D,"&lt;&gt;0"))</f>
        <v>2204</v>
      </c>
      <c r="G139" s="17">
        <v>7</v>
      </c>
      <c r="H139" s="4">
        <v>38787</v>
      </c>
      <c r="I139" s="4">
        <v>39277</v>
      </c>
      <c r="J139" s="7">
        <v>81.666666666666671</v>
      </c>
      <c r="K139" s="7">
        <v>53.761904761904759</v>
      </c>
      <c r="L139" s="8">
        <v>0.34169096209912542</v>
      </c>
      <c r="M139" s="20">
        <v>0.9261744966442953</v>
      </c>
      <c r="N139" s="17" t="s">
        <v>1130</v>
      </c>
      <c r="O139" s="17"/>
      <c r="P139"/>
    </row>
    <row r="140" spans="1:16">
      <c r="A140" s="1">
        <v>3059</v>
      </c>
      <c r="B140" s="1" t="s">
        <v>6</v>
      </c>
      <c r="C140" s="1">
        <v>31</v>
      </c>
      <c r="D140" s="1">
        <v>235</v>
      </c>
      <c r="E140" s="1" t="s">
        <v>5</v>
      </c>
      <c r="F140" s="7">
        <f>IF(G140=0,0,AVERAGEIFS('交易記錄檔計算購買期間(勿更改順序)'!D:D,'交易記錄檔計算購買期間(勿更改順序)'!C:C,客戶資料檔!A140,'交易記錄檔計算購買期間(勿更改順序)'!D:D,"&lt;&gt;0"))</f>
        <v>3371.6666666666665</v>
      </c>
      <c r="G140" s="17">
        <v>12</v>
      </c>
      <c r="H140" s="4">
        <v>38769</v>
      </c>
      <c r="I140" s="4">
        <v>39408</v>
      </c>
      <c r="J140" s="7">
        <v>58.090909090909093</v>
      </c>
      <c r="K140" s="7">
        <v>37.303030303030305</v>
      </c>
      <c r="L140" s="8">
        <v>0.35785080855503393</v>
      </c>
      <c r="M140" s="20">
        <v>0.93288590604026844</v>
      </c>
      <c r="N140" s="17" t="s">
        <v>1130</v>
      </c>
      <c r="O140" s="17"/>
      <c r="P140"/>
    </row>
    <row r="141" spans="1:16">
      <c r="A141" s="1">
        <v>5577</v>
      </c>
      <c r="B141" s="1" t="s">
        <v>4</v>
      </c>
      <c r="C141" s="1">
        <v>26</v>
      </c>
      <c r="D141" s="1">
        <v>402</v>
      </c>
      <c r="E141" s="1" t="s">
        <v>8</v>
      </c>
      <c r="F141" s="7">
        <f>IF(G141=0,0,AVERAGEIFS('交易記錄檔計算購買期間(勿更改順序)'!D:D,'交易記錄檔計算購買期間(勿更改順序)'!C:C,客戶資料檔!A141,'交易記錄檔計算購買期間(勿更改順序)'!D:D,"&lt;&gt;0"))</f>
        <v>874.25</v>
      </c>
      <c r="G141" s="17">
        <v>4</v>
      </c>
      <c r="H141" s="4">
        <v>39006</v>
      </c>
      <c r="I141" s="4">
        <v>39115</v>
      </c>
      <c r="J141" s="7">
        <v>36.333333333333336</v>
      </c>
      <c r="K141" s="7">
        <v>23</v>
      </c>
      <c r="L141" s="8">
        <v>0.3669724770642202</v>
      </c>
      <c r="M141" s="20">
        <v>0.93959731543624159</v>
      </c>
      <c r="N141" s="17" t="s">
        <v>1130</v>
      </c>
      <c r="O141" s="17"/>
      <c r="P141"/>
    </row>
    <row r="142" spans="1:16">
      <c r="A142" s="1">
        <v>2501</v>
      </c>
      <c r="B142" s="1" t="s">
        <v>4</v>
      </c>
      <c r="C142" s="1">
        <v>38</v>
      </c>
      <c r="D142" s="1">
        <v>300</v>
      </c>
      <c r="E142" s="1" t="s">
        <v>5</v>
      </c>
      <c r="F142" s="7">
        <f>IF(G142=0,0,AVERAGEIFS('交易記錄檔計算購買期間(勿更改順序)'!D:D,'交易記錄檔計算購買期間(勿更改順序)'!C:C,客戶資料檔!A142,'交易記錄檔計算購買期間(勿更改順序)'!D:D,"&lt;&gt;0"))</f>
        <v>1628.1666666666667</v>
      </c>
      <c r="G142" s="17">
        <v>12</v>
      </c>
      <c r="H142" s="4">
        <v>38752</v>
      </c>
      <c r="I142" s="4">
        <v>39442</v>
      </c>
      <c r="J142" s="7">
        <v>62.727272727272727</v>
      </c>
      <c r="K142" s="7">
        <v>39.242424242424242</v>
      </c>
      <c r="L142" s="8">
        <v>0.37439613526570048</v>
      </c>
      <c r="M142" s="20">
        <v>0.94630872483221473</v>
      </c>
      <c r="N142" s="17" t="s">
        <v>1130</v>
      </c>
      <c r="O142" s="17"/>
      <c r="P142"/>
    </row>
    <row r="143" spans="1:16">
      <c r="A143" s="1">
        <v>1686</v>
      </c>
      <c r="B143" s="1" t="s">
        <v>4</v>
      </c>
      <c r="C143" s="1">
        <v>34</v>
      </c>
      <c r="D143" s="1">
        <v>234</v>
      </c>
      <c r="E143" s="1" t="s">
        <v>5</v>
      </c>
      <c r="F143" s="7">
        <f>IF(G143=0,0,AVERAGEIFS('交易記錄檔計算購買期間(勿更改順序)'!D:D,'交易記錄檔計算購買期間(勿更改順序)'!C:C,客戶資料檔!A143,'交易記錄檔計算購買期間(勿更改順序)'!D:D,"&lt;&gt;0"))</f>
        <v>6419.8701298701299</v>
      </c>
      <c r="G143" s="17">
        <v>77</v>
      </c>
      <c r="H143" s="4">
        <v>38743</v>
      </c>
      <c r="I143" s="4">
        <v>39445</v>
      </c>
      <c r="J143" s="7">
        <v>9.2368421052631575</v>
      </c>
      <c r="K143" s="7">
        <v>5.7686261107313737</v>
      </c>
      <c r="L143" s="8">
        <v>0.37547637547637547</v>
      </c>
      <c r="M143" s="20">
        <v>0.95302013422818788</v>
      </c>
      <c r="N143" s="17" t="s">
        <v>1130</v>
      </c>
      <c r="O143" s="17"/>
      <c r="P143"/>
    </row>
    <row r="144" spans="1:16">
      <c r="A144" s="1">
        <v>338</v>
      </c>
      <c r="B144" s="1" t="s">
        <v>4</v>
      </c>
      <c r="C144" s="1">
        <v>58</v>
      </c>
      <c r="D144" s="1">
        <v>925</v>
      </c>
      <c r="E144" s="1" t="s">
        <v>7</v>
      </c>
      <c r="F144" s="7">
        <f>IF(G144=0,0,AVERAGEIFS('交易記錄檔計算購買期間(勿更改順序)'!D:D,'交易記錄檔計算購買期間(勿更改順序)'!C:C,客戶資料檔!A144,'交易記錄檔計算購買期間(勿更改順序)'!D:D,"&lt;&gt;0"))</f>
        <v>4075.3333333333335</v>
      </c>
      <c r="G144" s="17">
        <v>6</v>
      </c>
      <c r="H144" s="4">
        <v>38721</v>
      </c>
      <c r="I144" s="4">
        <v>39208</v>
      </c>
      <c r="J144" s="7">
        <v>97.4</v>
      </c>
      <c r="K144" s="7">
        <v>60.733333333333327</v>
      </c>
      <c r="L144" s="8">
        <v>0.37645448323066405</v>
      </c>
      <c r="M144" s="20">
        <v>0.95973154362416102</v>
      </c>
      <c r="N144" s="17" t="s">
        <v>1130</v>
      </c>
      <c r="O144" s="17"/>
      <c r="P144"/>
    </row>
    <row r="145" spans="1:16">
      <c r="A145" s="1">
        <v>1041</v>
      </c>
      <c r="B145" s="1" t="s">
        <v>4</v>
      </c>
      <c r="C145" s="1">
        <v>31</v>
      </c>
      <c r="D145" s="1">
        <v>811</v>
      </c>
      <c r="E145" s="1" t="s">
        <v>7</v>
      </c>
      <c r="F145" s="7">
        <f>IF(G145=0,0,AVERAGEIFS('交易記錄檔計算購買期間(勿更改順序)'!D:D,'交易記錄檔計算購買期間(勿更改順序)'!C:C,客戶資料檔!A145,'交易記錄檔計算購買期間(勿更改順序)'!D:D,"&lt;&gt;0"))</f>
        <v>1331.75</v>
      </c>
      <c r="G145" s="17">
        <v>4</v>
      </c>
      <c r="H145" s="4">
        <v>38728</v>
      </c>
      <c r="I145" s="4">
        <v>39192</v>
      </c>
      <c r="J145" s="7">
        <v>154.66666666666666</v>
      </c>
      <c r="K145" s="7">
        <v>95.499999999999986</v>
      </c>
      <c r="L145" s="8">
        <v>0.38254310344827591</v>
      </c>
      <c r="M145" s="20">
        <v>0.96644295302013428</v>
      </c>
      <c r="N145" s="17" t="s">
        <v>1130</v>
      </c>
      <c r="O145" s="17"/>
      <c r="P145"/>
    </row>
    <row r="146" spans="1:16">
      <c r="A146" s="1">
        <v>3133</v>
      </c>
      <c r="B146" s="1" t="s">
        <v>4</v>
      </c>
      <c r="C146" s="1">
        <v>39</v>
      </c>
      <c r="D146" s="1">
        <v>830</v>
      </c>
      <c r="E146" s="1" t="s">
        <v>7</v>
      </c>
      <c r="F146" s="7">
        <f>IF(G146=0,0,AVERAGEIFS('交易記錄檔計算購買期間(勿更改順序)'!D:D,'交易記錄檔計算購買期間(勿更改順序)'!C:C,客戶資料檔!A146,'交易記錄檔計算購買期間(勿更改順序)'!D:D,"&lt;&gt;0"))</f>
        <v>3109.6</v>
      </c>
      <c r="G146" s="17">
        <v>5</v>
      </c>
      <c r="H146" s="4">
        <v>38773</v>
      </c>
      <c r="I146" s="4">
        <v>39442</v>
      </c>
      <c r="J146" s="7">
        <v>167.25</v>
      </c>
      <c r="K146" s="7">
        <v>102.5</v>
      </c>
      <c r="L146" s="8">
        <v>0.38714499252615847</v>
      </c>
      <c r="M146" s="20">
        <v>0.97315436241610742</v>
      </c>
      <c r="N146" s="17" t="s">
        <v>1130</v>
      </c>
      <c r="O146" s="17"/>
      <c r="P146"/>
    </row>
    <row r="147" spans="1:16">
      <c r="A147" s="1">
        <v>4876</v>
      </c>
      <c r="B147" s="1" t="s">
        <v>6</v>
      </c>
      <c r="C147" s="1">
        <v>31</v>
      </c>
      <c r="D147" s="1">
        <v>613</v>
      </c>
      <c r="E147" s="1" t="s">
        <v>7</v>
      </c>
      <c r="F147" s="7">
        <f>IF(G147=0,0,AVERAGEIFS('交易記錄檔計算購買期間(勿更改順序)'!D:D,'交易記錄檔計算購買期間(勿更改順序)'!C:C,客戶資料檔!A147,'交易記錄檔計算購買期間(勿更改順序)'!D:D,"&lt;&gt;0"))</f>
        <v>341.25</v>
      </c>
      <c r="G147" s="17">
        <v>4</v>
      </c>
      <c r="H147" s="4">
        <v>38908</v>
      </c>
      <c r="I147" s="4">
        <v>39276</v>
      </c>
      <c r="J147" s="7">
        <v>122.66666666666667</v>
      </c>
      <c r="K147" s="7">
        <v>72.5</v>
      </c>
      <c r="L147" s="8">
        <v>0.40896739130434784</v>
      </c>
      <c r="M147" s="20">
        <v>0.97986577181208057</v>
      </c>
      <c r="N147" s="17" t="s">
        <v>1130</v>
      </c>
      <c r="O147" s="17"/>
      <c r="P147"/>
    </row>
    <row r="148" spans="1:16">
      <c r="A148" s="1">
        <v>3827</v>
      </c>
      <c r="B148" s="1" t="s">
        <v>4</v>
      </c>
      <c r="C148" s="1">
        <v>54</v>
      </c>
      <c r="D148" s="1">
        <v>234</v>
      </c>
      <c r="E148" s="1" t="s">
        <v>5</v>
      </c>
      <c r="F148" s="7">
        <f>IF(G148=0,0,AVERAGEIFS('交易記錄檔計算購買期間(勿更改順序)'!D:D,'交易記錄檔計算購買期間(勿更改順序)'!C:C,客戶資料檔!A148,'交易記錄檔計算購買期間(勿更改順序)'!D:D,"&lt;&gt;0"))</f>
        <v>1349.0666666666666</v>
      </c>
      <c r="G148" s="17">
        <v>15</v>
      </c>
      <c r="H148" s="4">
        <v>38856</v>
      </c>
      <c r="I148" s="4">
        <v>39404</v>
      </c>
      <c r="J148" s="7">
        <v>39.142857142857146</v>
      </c>
      <c r="K148" s="7">
        <v>22.352380952380955</v>
      </c>
      <c r="L148" s="8">
        <v>0.42895377128953771</v>
      </c>
      <c r="M148" s="20">
        <v>0.98657718120805371</v>
      </c>
      <c r="N148" s="17" t="s">
        <v>1130</v>
      </c>
      <c r="O148" s="17"/>
      <c r="P148"/>
    </row>
    <row r="149" spans="1:16">
      <c r="A149" s="1">
        <v>2224</v>
      </c>
      <c r="B149" s="1" t="s">
        <v>6</v>
      </c>
      <c r="C149" s="1">
        <v>45</v>
      </c>
      <c r="D149" s="1">
        <v>200</v>
      </c>
      <c r="E149" s="1" t="s">
        <v>5</v>
      </c>
      <c r="F149" s="7">
        <f>IF(G149=0,0,AVERAGEIFS('交易記錄檔計算購買期間(勿更改順序)'!D:D,'交易記錄檔計算購買期間(勿更改順序)'!C:C,客戶資料檔!A149,'交易記錄檔計算購買期間(勿更改順序)'!D:D,"&lt;&gt;0"))</f>
        <v>1513.875</v>
      </c>
      <c r="G149" s="17">
        <v>8</v>
      </c>
      <c r="H149" s="4">
        <v>38746</v>
      </c>
      <c r="I149" s="4">
        <v>39415</v>
      </c>
      <c r="J149" s="7">
        <v>95.571428571428569</v>
      </c>
      <c r="K149" s="7">
        <v>52.785714285714285</v>
      </c>
      <c r="L149" s="8">
        <v>0.44768310911808668</v>
      </c>
      <c r="M149" s="20">
        <v>0.99328859060402686</v>
      </c>
      <c r="N149" s="17" t="s">
        <v>1130</v>
      </c>
      <c r="O149" s="17"/>
      <c r="P149"/>
    </row>
    <row r="150" spans="1:16">
      <c r="A150" s="1">
        <v>4745</v>
      </c>
      <c r="B150" s="1" t="s">
        <v>4</v>
      </c>
      <c r="C150" s="1">
        <v>96</v>
      </c>
      <c r="D150" s="1">
        <v>500</v>
      </c>
      <c r="E150" s="1" t="s">
        <v>8</v>
      </c>
      <c r="F150" s="7">
        <f>IF(G150=0,0,AVERAGEIFS('交易記錄檔計算購買期間(勿更改順序)'!D:D,'交易記錄檔計算購買期間(勿更改順序)'!C:C,客戶資料檔!A150,'交易記錄檔計算購買期間(勿更改順序)'!D:D,"&lt;&gt;0"))</f>
        <v>517.79999999999995</v>
      </c>
      <c r="G150" s="17">
        <v>5</v>
      </c>
      <c r="H150" s="4">
        <v>38892</v>
      </c>
      <c r="I150" s="4">
        <v>39441</v>
      </c>
      <c r="J150" s="7">
        <v>137.25</v>
      </c>
      <c r="K150" s="7">
        <v>63.2</v>
      </c>
      <c r="L150" s="8">
        <v>0.53952641165755921</v>
      </c>
      <c r="M150" s="20">
        <v>1</v>
      </c>
      <c r="N150" s="17" t="s">
        <v>1130</v>
      </c>
      <c r="O150" s="17"/>
      <c r="P150"/>
    </row>
    <row r="151" spans="1:16">
      <c r="A151" s="1">
        <v>1930</v>
      </c>
      <c r="B151" s="1" t="s">
        <v>4</v>
      </c>
      <c r="C151" s="1">
        <v>36</v>
      </c>
      <c r="D151" s="1">
        <v>542</v>
      </c>
      <c r="E151" s="1" t="s">
        <v>8</v>
      </c>
      <c r="F151" s="7">
        <f>IF(G151=0,0,AVERAGEIFS('交易記錄檔計算購買期間(勿更改順序)'!D:D,'交易記錄檔計算購買期間(勿更改順序)'!C:C,客戶資料檔!A151,'交易記錄檔計算購買期間(勿更改順序)'!D:D,"&lt;&gt;0"))</f>
        <v>1019</v>
      </c>
      <c r="G151" s="17">
        <v>2</v>
      </c>
      <c r="H151" s="4">
        <v>38741</v>
      </c>
      <c r="I151" s="4">
        <v>39202</v>
      </c>
      <c r="J151" s="7">
        <v>461</v>
      </c>
      <c r="K151" s="7">
        <v>461</v>
      </c>
      <c r="M151" s="20"/>
      <c r="N151" s="18"/>
      <c r="O151" s="17"/>
      <c r="P151"/>
    </row>
    <row r="152" spans="1:16">
      <c r="A152" s="1">
        <v>748</v>
      </c>
      <c r="B152" s="1" t="s">
        <v>6</v>
      </c>
      <c r="C152" s="1">
        <v>41</v>
      </c>
      <c r="D152" s="1">
        <v>310</v>
      </c>
      <c r="E152" s="1" t="s">
        <v>5</v>
      </c>
      <c r="F152" s="7">
        <f>IF(G152=0,0,AVERAGEIFS('交易記錄檔計算購買期間(勿更改順序)'!D:D,'交易記錄檔計算購買期間(勿更改順序)'!C:C,客戶資料檔!A152,'交易記錄檔計算購買期間(勿更改順序)'!D:D,"&lt;&gt;0"))</f>
        <v>87</v>
      </c>
      <c r="G152" s="17">
        <v>2</v>
      </c>
      <c r="H152" s="4">
        <v>38724</v>
      </c>
      <c r="I152" s="4">
        <v>39420</v>
      </c>
      <c r="J152" s="7">
        <v>696</v>
      </c>
      <c r="K152" s="7">
        <v>696</v>
      </c>
      <c r="L152" s="8" t="s">
        <v>1111</v>
      </c>
      <c r="M152" s="20"/>
      <c r="P152"/>
    </row>
    <row r="153" spans="1:16">
      <c r="A153" s="1">
        <v>820</v>
      </c>
      <c r="B153" s="1" t="s">
        <v>4</v>
      </c>
      <c r="C153" s="1">
        <v>39</v>
      </c>
      <c r="D153" s="1">
        <v>243</v>
      </c>
      <c r="E153" s="1" t="s">
        <v>5</v>
      </c>
      <c r="F153" s="7">
        <f>IF(G153=0,0,AVERAGEIFS('交易記錄檔計算購買期間(勿更改順序)'!D:D,'交易記錄檔計算購買期間(勿更改順序)'!C:C,客戶資料檔!A153,'交易記錄檔計算購買期間(勿更改順序)'!D:D,"&lt;&gt;0"))</f>
        <v>29509</v>
      </c>
      <c r="G153" s="17">
        <v>1</v>
      </c>
      <c r="H153" s="4">
        <v>38725</v>
      </c>
      <c r="I153" s="4">
        <v>39277</v>
      </c>
      <c r="J153" s="7" t="s">
        <v>1111</v>
      </c>
      <c r="K153" s="7" t="s">
        <v>1111</v>
      </c>
      <c r="L153" s="8" t="s">
        <v>1111</v>
      </c>
      <c r="M153" s="20"/>
    </row>
    <row r="154" spans="1:16">
      <c r="A154" s="1">
        <v>2300</v>
      </c>
      <c r="B154" s="1" t="s">
        <v>4</v>
      </c>
      <c r="C154" s="1">
        <v>40</v>
      </c>
      <c r="D154" s="1">
        <v>247</v>
      </c>
      <c r="E154" s="1" t="s">
        <v>5</v>
      </c>
      <c r="F154" s="7">
        <f>IF(G154=0,0,AVERAGEIFS('交易記錄檔計算購買期間(勿更改順序)'!D:D,'交易記錄檔計算購買期間(勿更改順序)'!C:C,客戶資料檔!A154,'交易記錄檔計算購買期間(勿更改順序)'!D:D,"&lt;&gt;0"))</f>
        <v>2795</v>
      </c>
      <c r="G154" s="17">
        <v>2</v>
      </c>
      <c r="H154" s="4">
        <v>38816</v>
      </c>
      <c r="I154" s="4">
        <v>39137</v>
      </c>
      <c r="J154" s="7">
        <v>321</v>
      </c>
      <c r="K154" s="7">
        <v>321</v>
      </c>
      <c r="L154" s="8" t="s">
        <v>1111</v>
      </c>
      <c r="M154" s="20"/>
    </row>
    <row r="155" spans="1:16">
      <c r="A155" s="1">
        <v>3065</v>
      </c>
      <c r="B155" s="1" t="s">
        <v>6</v>
      </c>
      <c r="C155" s="1">
        <v>23</v>
      </c>
      <c r="D155" s="1">
        <v>716</v>
      </c>
      <c r="E155" s="1" t="s">
        <v>7</v>
      </c>
      <c r="F155" s="7">
        <f>IF(G155=0,0,AVERAGEIFS('交易記錄檔計算購買期間(勿更改順序)'!D:D,'交易記錄檔計算購買期間(勿更改順序)'!C:C,客戶資料檔!A155,'交易記錄檔計算購買期間(勿更改順序)'!D:D,"&lt;&gt;0"))</f>
        <v>3994.5</v>
      </c>
      <c r="G155" s="17">
        <v>2</v>
      </c>
      <c r="H155" s="4">
        <v>38909</v>
      </c>
      <c r="I155" s="4">
        <v>39381</v>
      </c>
      <c r="J155" s="7">
        <v>472</v>
      </c>
      <c r="K155" s="7">
        <v>472</v>
      </c>
      <c r="L155" s="8" t="s">
        <v>1111</v>
      </c>
      <c r="M155" s="20"/>
    </row>
    <row r="156" spans="1:16">
      <c r="A156" s="1">
        <v>3437</v>
      </c>
      <c r="B156" s="1" t="s">
        <v>6</v>
      </c>
      <c r="C156" s="1">
        <v>46</v>
      </c>
      <c r="D156" s="1">
        <v>300</v>
      </c>
      <c r="E156" s="1" t="s">
        <v>5</v>
      </c>
      <c r="F156" s="7">
        <f>IF(G156=0,0,AVERAGEIFS('交易記錄檔計算購買期間(勿更改順序)'!D:D,'交易記錄檔計算購買期間(勿更改順序)'!C:C,客戶資料檔!A156,'交易記錄檔計算購買期間(勿更改順序)'!D:D,"&lt;&gt;0"))</f>
        <v>1195</v>
      </c>
      <c r="G156" s="17">
        <v>2</v>
      </c>
      <c r="H156" s="4">
        <v>38855</v>
      </c>
      <c r="I156" s="4">
        <v>39239</v>
      </c>
      <c r="J156" s="7">
        <v>384</v>
      </c>
      <c r="K156" s="7">
        <v>384</v>
      </c>
      <c r="L156" s="8" t="s">
        <v>1111</v>
      </c>
      <c r="M156" s="20"/>
    </row>
    <row r="157" spans="1:16">
      <c r="A157" s="1">
        <v>4436</v>
      </c>
      <c r="B157" s="1" t="s">
        <v>4</v>
      </c>
      <c r="C157" s="1">
        <v>33</v>
      </c>
      <c r="D157" s="1">
        <v>334</v>
      </c>
      <c r="E157" s="1" t="s">
        <v>5</v>
      </c>
      <c r="F157" s="7">
        <f>IF(G157=0,0,AVERAGEIFS('交易記錄檔計算購買期間(勿更改順序)'!D:D,'交易記錄檔計算購買期間(勿更改順序)'!C:C,客戶資料檔!A157,'交易記錄檔計算購買期間(勿更改順序)'!D:D,"&lt;&gt;0"))</f>
        <v>1704.5</v>
      </c>
      <c r="G157" s="17">
        <v>2</v>
      </c>
      <c r="H157" s="4">
        <v>38904</v>
      </c>
      <c r="I157" s="4">
        <v>39384</v>
      </c>
      <c r="J157" s="7">
        <v>480</v>
      </c>
      <c r="K157" s="7">
        <v>480</v>
      </c>
      <c r="L157" s="8" t="s">
        <v>1111</v>
      </c>
      <c r="M157" s="20"/>
    </row>
    <row r="158" spans="1:16">
      <c r="A158" s="1">
        <v>4834</v>
      </c>
      <c r="B158" s="1" t="s">
        <v>4</v>
      </c>
      <c r="C158" s="1">
        <v>96</v>
      </c>
      <c r="D158" s="1">
        <v>702</v>
      </c>
      <c r="E158" s="1" t="s">
        <v>7</v>
      </c>
      <c r="F158" s="7">
        <f>IF(G158=0,0,AVERAGEIFS('交易記錄檔計算購買期間(勿更改順序)'!D:D,'交易記錄檔計算購買期間(勿更改順序)'!C:C,客戶資料檔!A158,'交易記錄檔計算購買期間(勿更改順序)'!D:D,"&lt;&gt;0"))</f>
        <v>600</v>
      </c>
      <c r="G158" s="17">
        <v>2</v>
      </c>
      <c r="H158" s="4">
        <v>38903</v>
      </c>
      <c r="I158" s="4">
        <v>39272</v>
      </c>
      <c r="J158" s="7">
        <v>369</v>
      </c>
      <c r="K158" s="7">
        <v>369</v>
      </c>
      <c r="L158" s="8" t="s">
        <v>1111</v>
      </c>
      <c r="M158" s="20"/>
    </row>
    <row r="159" spans="1:16">
      <c r="A159" s="1">
        <v>5051</v>
      </c>
      <c r="B159" s="1" t="s">
        <v>6</v>
      </c>
      <c r="C159" s="1">
        <v>35</v>
      </c>
      <c r="D159" s="1">
        <v>325</v>
      </c>
      <c r="E159" s="1" t="s">
        <v>5</v>
      </c>
      <c r="F159" s="7">
        <f>IF(G159=0,0,AVERAGEIFS('交易記錄檔計算購買期間(勿更改順序)'!D:D,'交易記錄檔計算購買期間(勿更改順序)'!C:C,客戶資料檔!A159,'交易記錄檔計算購買期間(勿更改順序)'!D:D,"&lt;&gt;0"))</f>
        <v>699.5</v>
      </c>
      <c r="G159" s="17">
        <v>2</v>
      </c>
      <c r="H159" s="4">
        <v>38920</v>
      </c>
      <c r="I159" s="4">
        <v>39277</v>
      </c>
      <c r="J159" s="7">
        <v>357</v>
      </c>
      <c r="K159" s="7">
        <v>357</v>
      </c>
      <c r="L159" s="8" t="s">
        <v>1111</v>
      </c>
      <c r="M159" s="20"/>
    </row>
    <row r="160" spans="1:16">
      <c r="A160" s="1">
        <v>5351</v>
      </c>
      <c r="B160" s="1" t="s">
        <v>6</v>
      </c>
      <c r="C160" s="1">
        <v>38</v>
      </c>
      <c r="D160" s="1">
        <v>326</v>
      </c>
      <c r="E160" s="1" t="s">
        <v>5</v>
      </c>
      <c r="F160" s="7">
        <f>IF(G160=0,0,AVERAGEIFS('交易記錄檔計算購買期間(勿更改順序)'!D:D,'交易記錄檔計算購買期間(勿更改順序)'!C:C,客戶資料檔!A160,'交易記錄檔計算購買期間(勿更改順序)'!D:D,"&lt;&gt;0"))</f>
        <v>657.5</v>
      </c>
      <c r="G160" s="17">
        <v>2</v>
      </c>
      <c r="H160" s="4">
        <v>38965</v>
      </c>
      <c r="I160" s="4">
        <v>39213</v>
      </c>
      <c r="J160" s="7">
        <v>248</v>
      </c>
      <c r="K160" s="7">
        <v>248</v>
      </c>
      <c r="L160" s="8" t="s">
        <v>1111</v>
      </c>
      <c r="M160" s="20"/>
    </row>
    <row r="161" spans="1:13">
      <c r="A161" s="1">
        <v>5690</v>
      </c>
      <c r="B161" s="1" t="s">
        <v>6</v>
      </c>
      <c r="C161" s="1">
        <v>26</v>
      </c>
      <c r="D161" s="1">
        <v>241</v>
      </c>
      <c r="E161" s="1" t="s">
        <v>5</v>
      </c>
      <c r="F161" s="7">
        <f>IF(G161=0,0,AVERAGEIFS('交易記錄檔計算購買期間(勿更改順序)'!D:D,'交易記錄檔計算購買期間(勿更改順序)'!C:C,客戶資料檔!A161,'交易記錄檔計算購買期間(勿更改順序)'!D:D,"&lt;&gt;0"))</f>
        <v>1715.5</v>
      </c>
      <c r="G161" s="17">
        <v>2</v>
      </c>
      <c r="H161" s="4">
        <v>39038</v>
      </c>
      <c r="I161" s="4">
        <v>39077</v>
      </c>
      <c r="J161" s="7">
        <v>39</v>
      </c>
      <c r="K161" s="7">
        <v>39</v>
      </c>
      <c r="L161" s="8" t="s">
        <v>1111</v>
      </c>
      <c r="M161" s="20"/>
    </row>
    <row r="162" spans="1:13">
      <c r="A162" s="1">
        <v>6378</v>
      </c>
      <c r="B162" s="1" t="s">
        <v>4</v>
      </c>
      <c r="C162" s="1">
        <v>56</v>
      </c>
      <c r="D162" s="1">
        <v>204</v>
      </c>
      <c r="E162" s="1" t="s">
        <v>5</v>
      </c>
      <c r="F162" s="7">
        <f>IF(G162=0,0,AVERAGEIFS('交易記錄檔計算購買期間(勿更改順序)'!D:D,'交易記錄檔計算購買期間(勿更改順序)'!C:C,客戶資料檔!A162,'交易記錄檔計算購買期間(勿更改順序)'!D:D,"&lt;&gt;0"))</f>
        <v>1945</v>
      </c>
      <c r="G162" s="17">
        <v>2</v>
      </c>
      <c r="H162" s="4">
        <v>39138</v>
      </c>
      <c r="I162" s="4">
        <v>39299</v>
      </c>
      <c r="J162" s="7">
        <v>161</v>
      </c>
      <c r="K162" s="7">
        <v>161</v>
      </c>
      <c r="L162" s="8" t="s">
        <v>1111</v>
      </c>
      <c r="M162" s="20"/>
    </row>
    <row r="163" spans="1:13">
      <c r="A163" s="1">
        <v>6631</v>
      </c>
      <c r="B163" s="1" t="s">
        <v>4</v>
      </c>
      <c r="C163" s="1">
        <v>48</v>
      </c>
      <c r="D163" s="1">
        <v>825</v>
      </c>
      <c r="E163" s="1" t="s">
        <v>7</v>
      </c>
      <c r="F163" s="7">
        <f>IF(G163=0,0,AVERAGEIFS('交易記錄檔計算購買期間(勿更改順序)'!D:D,'交易記錄檔計算購買期間(勿更改順序)'!C:C,客戶資料檔!A163,'交易記錄檔計算購買期間(勿更改順序)'!D:D,"&lt;&gt;0"))</f>
        <v>1099.5</v>
      </c>
      <c r="G163" s="17">
        <v>2</v>
      </c>
      <c r="H163" s="4">
        <v>39192</v>
      </c>
      <c r="I163" s="4">
        <v>39405</v>
      </c>
      <c r="J163" s="7">
        <v>213</v>
      </c>
      <c r="K163" s="7">
        <v>213</v>
      </c>
      <c r="L163" s="8" t="s">
        <v>1111</v>
      </c>
      <c r="M163" s="20"/>
    </row>
    <row r="164" spans="1:13">
      <c r="A164" s="1">
        <v>6680</v>
      </c>
      <c r="B164" s="1" t="s">
        <v>6</v>
      </c>
      <c r="C164" s="1">
        <v>27</v>
      </c>
      <c r="D164" s="1">
        <v>302</v>
      </c>
      <c r="E164" s="1" t="s">
        <v>5</v>
      </c>
      <c r="F164" s="7">
        <f>IF(G164=0,0,AVERAGEIFS('交易記錄檔計算購買期間(勿更改順序)'!D:D,'交易記錄檔計算購買期間(勿更改順序)'!C:C,客戶資料檔!A164,'交易記錄檔計算購買期間(勿更改順序)'!D:D,"&lt;&gt;0"))</f>
        <v>2222.5</v>
      </c>
      <c r="G164" s="17">
        <v>2</v>
      </c>
      <c r="H164" s="4">
        <v>39194</v>
      </c>
      <c r="I164" s="4">
        <v>39271</v>
      </c>
      <c r="J164" s="7">
        <v>77</v>
      </c>
      <c r="K164" s="7">
        <v>77</v>
      </c>
      <c r="L164" s="8" t="s">
        <v>1111</v>
      </c>
      <c r="M164" s="20"/>
    </row>
    <row r="165" spans="1:13">
      <c r="A165" s="1">
        <v>6813</v>
      </c>
      <c r="B165" s="1" t="s">
        <v>6</v>
      </c>
      <c r="C165" s="1">
        <v>29</v>
      </c>
      <c r="D165" s="1">
        <v>104</v>
      </c>
      <c r="E165" s="1" t="s">
        <v>5</v>
      </c>
      <c r="F165" s="7">
        <f>IF(G165=0,0,AVERAGEIFS('交易記錄檔計算購買期間(勿更改順序)'!D:D,'交易記錄檔計算購買期間(勿更改順序)'!C:C,客戶資料檔!A165,'交易記錄檔計算購買期間(勿更改順序)'!D:D,"&lt;&gt;0"))</f>
        <v>1445</v>
      </c>
      <c r="G165" s="17">
        <v>2</v>
      </c>
      <c r="H165" s="4">
        <v>39218</v>
      </c>
      <c r="I165" s="4">
        <v>39262</v>
      </c>
      <c r="J165" s="7">
        <v>44</v>
      </c>
      <c r="K165" s="7">
        <v>44</v>
      </c>
      <c r="L165" s="8" t="s">
        <v>1111</v>
      </c>
      <c r="M165" s="20"/>
    </row>
    <row r="166" spans="1:13">
      <c r="A166" s="1">
        <v>6942</v>
      </c>
      <c r="B166" s="1" t="s">
        <v>4</v>
      </c>
      <c r="C166" s="1">
        <v>38</v>
      </c>
      <c r="D166" s="1">
        <v>833</v>
      </c>
      <c r="E166" s="1" t="s">
        <v>7</v>
      </c>
      <c r="F166" s="7">
        <f>IF(G166=0,0,AVERAGEIFS('交易記錄檔計算購買期間(勿更改順序)'!D:D,'交易記錄檔計算購買期間(勿更改順序)'!C:C,客戶資料檔!A166,'交易記錄檔計算購買期間(勿更改順序)'!D:D,"&lt;&gt;0"))</f>
        <v>3034</v>
      </c>
      <c r="G166" s="17">
        <v>2</v>
      </c>
      <c r="H166" s="4">
        <v>39237</v>
      </c>
      <c r="I166" s="4">
        <v>39427</v>
      </c>
      <c r="J166" s="7">
        <v>190</v>
      </c>
      <c r="K166" s="7">
        <v>190</v>
      </c>
      <c r="L166" s="8" t="s">
        <v>1111</v>
      </c>
      <c r="M166" s="20"/>
    </row>
    <row r="167" spans="1:13">
      <c r="A167" s="1">
        <v>6997</v>
      </c>
      <c r="B167" s="1" t="s">
        <v>4</v>
      </c>
      <c r="C167" s="1">
        <v>38</v>
      </c>
      <c r="D167" s="1">
        <v>600</v>
      </c>
      <c r="E167" s="1" t="s">
        <v>7</v>
      </c>
      <c r="F167" s="7">
        <f>IF(G167=0,0,AVERAGEIFS('交易記錄檔計算購買期間(勿更改順序)'!D:D,'交易記錄檔計算購買期間(勿更改順序)'!C:C,客戶資料檔!A167,'交易記錄檔計算購買期間(勿更改順序)'!D:D,"&lt;&gt;0"))</f>
        <v>5045</v>
      </c>
      <c r="G167" s="17">
        <v>2</v>
      </c>
      <c r="H167" s="4">
        <v>39247</v>
      </c>
      <c r="I167" s="4">
        <v>39338</v>
      </c>
      <c r="J167" s="7">
        <v>91</v>
      </c>
      <c r="K167" s="7">
        <v>91</v>
      </c>
      <c r="L167" s="8" t="s">
        <v>1111</v>
      </c>
      <c r="M167" s="20"/>
    </row>
    <row r="168" spans="1:13">
      <c r="A168" s="1">
        <v>7276</v>
      </c>
      <c r="B168" s="1" t="s">
        <v>4</v>
      </c>
      <c r="C168" s="1">
        <v>37</v>
      </c>
      <c r="D168" s="1">
        <v>300</v>
      </c>
      <c r="E168" s="1" t="s">
        <v>5</v>
      </c>
      <c r="F168" s="7">
        <f>IF(G168=0,0,AVERAGEIFS('交易記錄檔計算購買期間(勿更改順序)'!D:D,'交易記錄檔計算購買期間(勿更改順序)'!C:C,客戶資料檔!A168,'交易記錄檔計算購買期間(勿更改順序)'!D:D,"&lt;&gt;0"))</f>
        <v>8880.5</v>
      </c>
      <c r="G168" s="17">
        <v>2</v>
      </c>
      <c r="H168" s="4">
        <v>39276</v>
      </c>
      <c r="I168" s="4">
        <v>39297</v>
      </c>
      <c r="J168" s="7">
        <v>21</v>
      </c>
      <c r="K168" s="7">
        <v>21</v>
      </c>
      <c r="L168" s="8" t="s">
        <v>1111</v>
      </c>
      <c r="M168" s="20"/>
    </row>
    <row r="169" spans="1:13">
      <c r="A169" s="1">
        <v>7315</v>
      </c>
      <c r="B169" s="1" t="s">
        <v>4</v>
      </c>
      <c r="C169" s="1">
        <v>60</v>
      </c>
      <c r="D169" s="1">
        <v>406</v>
      </c>
      <c r="E169" s="1" t="s">
        <v>8</v>
      </c>
      <c r="F169" s="7">
        <f>IF(G169=0,0,AVERAGEIFS('交易記錄檔計算購買期間(勿更改順序)'!D:D,'交易記錄檔計算購買期間(勿更改順序)'!C:C,客戶資料檔!A169,'交易記錄檔計算購買期間(勿更改順序)'!D:D,"&lt;&gt;0"))</f>
        <v>909</v>
      </c>
      <c r="G169" s="17">
        <v>2</v>
      </c>
      <c r="H169" s="4">
        <v>39277</v>
      </c>
      <c r="I169" s="4">
        <v>39279</v>
      </c>
      <c r="J169" s="7">
        <v>2</v>
      </c>
      <c r="K169" s="7">
        <v>2</v>
      </c>
      <c r="L169" s="8" t="s">
        <v>1111</v>
      </c>
      <c r="M169" s="20"/>
    </row>
    <row r="170" spans="1:13">
      <c r="A170" s="1">
        <v>7735</v>
      </c>
      <c r="B170" s="1" t="s">
        <v>4</v>
      </c>
      <c r="C170" s="1">
        <v>68</v>
      </c>
      <c r="D170" s="1">
        <v>103</v>
      </c>
      <c r="E170" s="1" t="s">
        <v>5</v>
      </c>
      <c r="F170" s="7">
        <f>IF(G170=0,0,AVERAGEIFS('交易記錄檔計算購買期間(勿更改順序)'!D:D,'交易記錄檔計算購買期間(勿更改順序)'!C:C,客戶資料檔!A170,'交易記錄檔計算購買期間(勿更改順序)'!D:D,"&lt;&gt;0"))</f>
        <v>3394.5</v>
      </c>
      <c r="G170" s="17">
        <v>2</v>
      </c>
      <c r="H170" s="4">
        <v>39340</v>
      </c>
      <c r="I170" s="4">
        <v>39347</v>
      </c>
      <c r="J170" s="7">
        <v>7</v>
      </c>
      <c r="K170" s="7">
        <v>7</v>
      </c>
      <c r="L170" s="8" t="s">
        <v>1111</v>
      </c>
      <c r="M170" s="20"/>
    </row>
    <row r="171" spans="1:13">
      <c r="A171" s="1">
        <v>7794</v>
      </c>
      <c r="B171" s="1" t="s">
        <v>6</v>
      </c>
      <c r="C171" s="1">
        <v>24</v>
      </c>
      <c r="D171" s="1">
        <v>241</v>
      </c>
      <c r="E171" s="1" t="s">
        <v>5</v>
      </c>
      <c r="F171" s="7">
        <f>IF(G171=0,0,AVERAGEIFS('交易記錄檔計算購買期間(勿更改順序)'!D:D,'交易記錄檔計算購買期間(勿更改順序)'!C:C,客戶資料檔!A171,'交易記錄檔計算購買期間(勿更改順序)'!D:D,"&lt;&gt;0"))</f>
        <v>3039.5</v>
      </c>
      <c r="G171" s="17">
        <v>2</v>
      </c>
      <c r="H171" s="4">
        <v>39353</v>
      </c>
      <c r="I171" s="4">
        <v>39403</v>
      </c>
      <c r="J171" s="7">
        <v>50</v>
      </c>
      <c r="K171" s="7">
        <v>50</v>
      </c>
      <c r="L171" s="8" t="s">
        <v>1111</v>
      </c>
      <c r="M171" s="20"/>
    </row>
    <row r="172" spans="1:13">
      <c r="A172" s="1">
        <v>7923</v>
      </c>
      <c r="B172" s="1" t="s">
        <v>6</v>
      </c>
      <c r="C172" s="1">
        <v>33</v>
      </c>
      <c r="D172" s="1">
        <v>237</v>
      </c>
      <c r="E172" s="1" t="s">
        <v>5</v>
      </c>
      <c r="F172" s="7">
        <f>IF(G172=0,0,AVERAGEIFS('交易記錄檔計算購買期間(勿更改順序)'!D:D,'交易記錄檔計算購買期間(勿更改順序)'!C:C,客戶資料檔!A172,'交易記錄檔計算購買期間(勿更改順序)'!D:D,"&lt;&gt;0"))</f>
        <v>2373.5</v>
      </c>
      <c r="G172" s="17">
        <v>2</v>
      </c>
      <c r="H172" s="4">
        <v>39390</v>
      </c>
      <c r="I172" s="4">
        <v>39446</v>
      </c>
      <c r="J172" s="7">
        <v>56</v>
      </c>
      <c r="K172" s="7">
        <v>56</v>
      </c>
      <c r="L172" s="8" t="s">
        <v>1111</v>
      </c>
      <c r="M172" s="20"/>
    </row>
    <row r="173" spans="1:13">
      <c r="A173" s="1">
        <v>8141</v>
      </c>
      <c r="B173" s="1" t="s">
        <v>6</v>
      </c>
      <c r="C173" s="1">
        <v>38</v>
      </c>
      <c r="D173" s="1">
        <v>702</v>
      </c>
      <c r="E173" s="1" t="s">
        <v>7</v>
      </c>
      <c r="F173" s="7">
        <f>IF(G173=0,0,AVERAGEIFS('交易記錄檔計算購買期間(勿更改順序)'!D:D,'交易記錄檔計算購買期間(勿更改順序)'!C:C,客戶資料檔!A173,'交易記錄檔計算購買期間(勿更改順序)'!D:D,"&lt;&gt;0"))</f>
        <v>450</v>
      </c>
      <c r="G173" s="17">
        <v>2</v>
      </c>
      <c r="H173" s="4">
        <v>39437</v>
      </c>
      <c r="I173" s="4">
        <v>39438</v>
      </c>
      <c r="J173" s="7">
        <v>1</v>
      </c>
      <c r="K173" s="7">
        <v>1</v>
      </c>
      <c r="L173" s="8" t="s">
        <v>1111</v>
      </c>
      <c r="M173" s="20"/>
    </row>
    <row r="174" spans="1:13">
      <c r="A174" s="1">
        <v>3624</v>
      </c>
      <c r="B174" s="1" t="s">
        <v>6</v>
      </c>
      <c r="C174" s="1">
        <v>54</v>
      </c>
      <c r="D174" s="1">
        <v>114</v>
      </c>
      <c r="E174" s="1" t="s">
        <v>5</v>
      </c>
      <c r="F174" s="7">
        <f>IF(G174=0,0,AVERAGEIFS('交易記錄檔計算購買期間(勿更改順序)'!D:D,'交易記錄檔計算購買期間(勿更改順序)'!C:C,客戶資料檔!A174,'交易記錄檔計算購買期間(勿更改順序)'!D:D,"&lt;&gt;0"))</f>
        <v>5461</v>
      </c>
      <c r="G174" s="17">
        <v>1</v>
      </c>
      <c r="H174" s="4">
        <v>39431</v>
      </c>
      <c r="I174" s="4">
        <v>39431</v>
      </c>
      <c r="J174" s="7" t="s">
        <v>1111</v>
      </c>
      <c r="K174" s="7" t="s">
        <v>1111</v>
      </c>
      <c r="L174" s="8" t="s">
        <v>1111</v>
      </c>
      <c r="M174" s="20"/>
    </row>
    <row r="175" spans="1:13">
      <c r="A175" s="1">
        <v>6134</v>
      </c>
      <c r="B175" s="1" t="s">
        <v>4</v>
      </c>
      <c r="C175" s="1">
        <v>44</v>
      </c>
      <c r="D175" s="1">
        <v>350</v>
      </c>
      <c r="E175" s="1" t="s">
        <v>5</v>
      </c>
      <c r="F175" s="7">
        <f>IF(G175=0,0,AVERAGEIFS('交易記錄檔計算購買期間(勿更改順序)'!D:D,'交易記錄檔計算購買期間(勿更改順序)'!C:C,客戶資料檔!A175,'交易記錄檔計算購買期間(勿更改順序)'!D:D,"&lt;&gt;0"))</f>
        <v>1799</v>
      </c>
      <c r="G175" s="17">
        <v>1</v>
      </c>
      <c r="H175" s="4">
        <v>39109</v>
      </c>
      <c r="I175" s="4">
        <v>39109</v>
      </c>
      <c r="J175" s="7" t="s">
        <v>1111</v>
      </c>
      <c r="K175" s="7" t="s">
        <v>1111</v>
      </c>
      <c r="L175" s="8" t="s">
        <v>1111</v>
      </c>
      <c r="M175" s="20"/>
    </row>
    <row r="176" spans="1:13">
      <c r="A176" s="1">
        <v>6524</v>
      </c>
      <c r="B176" s="1" t="s">
        <v>6</v>
      </c>
      <c r="C176" s="1">
        <v>33</v>
      </c>
      <c r="D176" s="1">
        <v>308</v>
      </c>
      <c r="E176" s="1" t="s">
        <v>5</v>
      </c>
      <c r="F176" s="7">
        <f>IF(G176=0,0,AVERAGEIFS('交易記錄檔計算購買期間(勿更改順序)'!D:D,'交易記錄檔計算購買期間(勿更改順序)'!C:C,客戶資料檔!A176,'交易記錄檔計算購買期間(勿更改順序)'!D:D,"&lt;&gt;0"))</f>
        <v>2890</v>
      </c>
      <c r="G176" s="17">
        <v>1</v>
      </c>
      <c r="H176" s="4">
        <v>39178</v>
      </c>
      <c r="I176" s="4">
        <v>39178</v>
      </c>
      <c r="J176" s="7" t="s">
        <v>1111</v>
      </c>
      <c r="K176" s="7" t="s">
        <v>1111</v>
      </c>
      <c r="L176" s="8" t="s">
        <v>1111</v>
      </c>
      <c r="M176" s="20"/>
    </row>
    <row r="177" spans="1:13">
      <c r="A177" s="1">
        <v>6587</v>
      </c>
      <c r="B177" s="1" t="s">
        <v>6</v>
      </c>
      <c r="C177" s="1">
        <v>47</v>
      </c>
      <c r="D177" s="1">
        <v>334</v>
      </c>
      <c r="E177" s="1" t="s">
        <v>5</v>
      </c>
      <c r="F177" s="7">
        <f>IF(G177=0,0,AVERAGEIFS('交易記錄檔計算購買期間(勿更改順序)'!D:D,'交易記錄檔計算購買期間(勿更改順序)'!C:C,客戶資料檔!A177,'交易記錄檔計算購買期間(勿更改順序)'!D:D,"&lt;&gt;0"))</f>
        <v>0</v>
      </c>
      <c r="G177" s="17">
        <v>0</v>
      </c>
      <c r="H177" s="4" t="e">
        <v>#N/A</v>
      </c>
      <c r="I177" s="4" t="e">
        <v>#N/A</v>
      </c>
      <c r="J177" s="7" t="s">
        <v>1111</v>
      </c>
      <c r="K177" s="7" t="s">
        <v>1111</v>
      </c>
      <c r="L177" s="8" t="s">
        <v>1111</v>
      </c>
      <c r="M177" s="20"/>
    </row>
    <row r="178" spans="1:13">
      <c r="A178" s="1">
        <v>6822</v>
      </c>
      <c r="B178" s="1" t="s">
        <v>4</v>
      </c>
      <c r="C178" s="1">
        <v>1</v>
      </c>
      <c r="D178" s="1">
        <v>114</v>
      </c>
      <c r="E178" s="1" t="s">
        <v>5</v>
      </c>
      <c r="F178" s="7">
        <f>IF(G178=0,0,AVERAGEIFS('交易記錄檔計算購買期間(勿更改順序)'!D:D,'交易記錄檔計算購買期間(勿更改順序)'!C:C,客戶資料檔!A178,'交易記錄檔計算購買期間(勿更改順序)'!D:D,"&lt;&gt;0"))</f>
        <v>400</v>
      </c>
      <c r="G178" s="17">
        <v>1</v>
      </c>
      <c r="H178" s="4">
        <v>39221</v>
      </c>
      <c r="I178" s="4">
        <v>39221</v>
      </c>
      <c r="J178" s="7" t="s">
        <v>1111</v>
      </c>
      <c r="K178" s="7" t="s">
        <v>1111</v>
      </c>
      <c r="L178" s="8" t="s">
        <v>1111</v>
      </c>
      <c r="M178" s="20"/>
    </row>
    <row r="179" spans="1:13">
      <c r="A179" s="1">
        <v>6922</v>
      </c>
      <c r="B179" s="1" t="s">
        <v>4</v>
      </c>
      <c r="C179" s="1">
        <v>59</v>
      </c>
      <c r="D179" s="1">
        <v>236</v>
      </c>
      <c r="E179" s="1" t="s">
        <v>5</v>
      </c>
      <c r="F179" s="7">
        <f>IF(G179=0,0,AVERAGEIFS('交易記錄檔計算購買期間(勿更改順序)'!D:D,'交易記錄檔計算購買期間(勿更改順序)'!C:C,客戶資料檔!A179,'交易記錄檔計算購買期間(勿更改順序)'!D:D,"&lt;&gt;0"))</f>
        <v>400</v>
      </c>
      <c r="G179" s="17">
        <v>1</v>
      </c>
      <c r="H179" s="4">
        <v>39233</v>
      </c>
      <c r="I179" s="4">
        <v>39233</v>
      </c>
      <c r="J179" s="7" t="s">
        <v>1111</v>
      </c>
      <c r="K179" s="7" t="s">
        <v>1111</v>
      </c>
      <c r="L179" s="8" t="s">
        <v>1111</v>
      </c>
      <c r="M179" s="20"/>
    </row>
    <row r="180" spans="1:13">
      <c r="A180" s="1">
        <v>6966</v>
      </c>
      <c r="B180" s="1" t="s">
        <v>4</v>
      </c>
      <c r="C180" s="1">
        <v>52</v>
      </c>
      <c r="D180" s="1">
        <v>110</v>
      </c>
      <c r="E180" s="1" t="s">
        <v>5</v>
      </c>
      <c r="F180" s="7">
        <f>IF(G180=0,0,AVERAGEIFS('交易記錄檔計算購買期間(勿更改順序)'!D:D,'交易記錄檔計算購買期間(勿更改順序)'!C:C,客戶資料檔!A180,'交易記錄檔計算購買期間(勿更改順序)'!D:D,"&lt;&gt;0"))</f>
        <v>3500</v>
      </c>
      <c r="G180" s="17">
        <v>1</v>
      </c>
      <c r="H180" s="4">
        <v>39241</v>
      </c>
      <c r="I180" s="4">
        <v>39241</v>
      </c>
      <c r="J180" s="7" t="s">
        <v>1111</v>
      </c>
      <c r="K180" s="7" t="s">
        <v>1111</v>
      </c>
      <c r="L180" s="8" t="s">
        <v>1111</v>
      </c>
      <c r="M180" s="20"/>
    </row>
    <row r="181" spans="1:13">
      <c r="A181" s="1">
        <v>6971</v>
      </c>
      <c r="B181" s="1" t="s">
        <v>4</v>
      </c>
      <c r="C181" s="1">
        <v>28</v>
      </c>
      <c r="D181" s="1">
        <v>235</v>
      </c>
      <c r="E181" s="1" t="s">
        <v>5</v>
      </c>
      <c r="F181" s="7">
        <f>IF(G181=0,0,AVERAGEIFS('交易記錄檔計算購買期間(勿更改順序)'!D:D,'交易記錄檔計算購買期間(勿更改順序)'!C:C,客戶資料檔!A181,'交易記錄檔計算購買期間(勿更改順序)'!D:D,"&lt;&gt;0"))</f>
        <v>400</v>
      </c>
      <c r="G181" s="17">
        <v>1</v>
      </c>
      <c r="H181" s="4">
        <v>39242</v>
      </c>
      <c r="I181" s="4">
        <v>39242</v>
      </c>
      <c r="J181" s="7" t="s">
        <v>1111</v>
      </c>
      <c r="K181" s="7" t="s">
        <v>1111</v>
      </c>
      <c r="L181" s="8" t="s">
        <v>1111</v>
      </c>
      <c r="M181" s="20"/>
    </row>
    <row r="182" spans="1:13">
      <c r="A182" s="1">
        <v>7042</v>
      </c>
      <c r="B182" s="1" t="s">
        <v>6</v>
      </c>
      <c r="C182" s="1">
        <v>35</v>
      </c>
      <c r="D182" s="1">
        <v>220</v>
      </c>
      <c r="E182" s="1" t="s">
        <v>5</v>
      </c>
      <c r="F182" s="7">
        <f>IF(G182=0,0,AVERAGEIFS('交易記錄檔計算購買期間(勿更改順序)'!D:D,'交易記錄檔計算購買期間(勿更改順序)'!C:C,客戶資料檔!A182,'交易記錄檔計算購買期間(勿更改順序)'!D:D,"&lt;&gt;0"))</f>
        <v>400</v>
      </c>
      <c r="G182" s="17">
        <v>1</v>
      </c>
      <c r="H182" s="4">
        <v>39254</v>
      </c>
      <c r="I182" s="4">
        <v>39254</v>
      </c>
      <c r="J182" s="7" t="s">
        <v>1111</v>
      </c>
      <c r="K182" s="7" t="s">
        <v>1111</v>
      </c>
      <c r="L182" s="8" t="s">
        <v>1111</v>
      </c>
      <c r="M182" s="20"/>
    </row>
    <row r="183" spans="1:13">
      <c r="A183" s="1">
        <v>7200</v>
      </c>
      <c r="B183" s="1" t="s">
        <v>4</v>
      </c>
      <c r="C183" s="1">
        <v>32</v>
      </c>
      <c r="D183" s="1">
        <v>600</v>
      </c>
      <c r="E183" s="1" t="s">
        <v>7</v>
      </c>
      <c r="F183" s="7">
        <f>IF(G183=0,0,AVERAGEIFS('交易記錄檔計算購買期間(勿更改順序)'!D:D,'交易記錄檔計算購買期間(勿更改順序)'!C:C,客戶資料檔!A183,'交易記錄檔計算購買期間(勿更改順序)'!D:D,"&lt;&gt;0"))</f>
        <v>0</v>
      </c>
      <c r="G183" s="17">
        <v>0</v>
      </c>
      <c r="H183" s="4" t="e">
        <v>#N/A</v>
      </c>
      <c r="I183" s="4" t="e">
        <v>#N/A</v>
      </c>
      <c r="J183" s="7" t="s">
        <v>1111</v>
      </c>
      <c r="K183" s="7" t="s">
        <v>1111</v>
      </c>
      <c r="L183" s="8" t="s">
        <v>1111</v>
      </c>
      <c r="M183" s="20"/>
    </row>
    <row r="184" spans="1:13">
      <c r="A184" s="1">
        <v>7271</v>
      </c>
      <c r="B184" s="1" t="s">
        <v>6</v>
      </c>
      <c r="C184" s="1">
        <v>50</v>
      </c>
      <c r="D184" s="1">
        <v>825</v>
      </c>
      <c r="E184" s="1" t="s">
        <v>7</v>
      </c>
      <c r="F184" s="7">
        <f>IF(G184=0,0,AVERAGEIFS('交易記錄檔計算購買期間(勿更改順序)'!D:D,'交易記錄檔計算購買期間(勿更改順序)'!C:C,客戶資料檔!A184,'交易記錄檔計算購買期間(勿更改順序)'!D:D,"&lt;&gt;0"))</f>
        <v>400</v>
      </c>
      <c r="G184" s="17">
        <v>1</v>
      </c>
      <c r="H184" s="4">
        <v>39276</v>
      </c>
      <c r="I184" s="4">
        <v>39276</v>
      </c>
      <c r="J184" s="7" t="s">
        <v>1111</v>
      </c>
      <c r="K184" s="7" t="s">
        <v>1111</v>
      </c>
      <c r="L184" s="8" t="s">
        <v>1111</v>
      </c>
      <c r="M184" s="20"/>
    </row>
    <row r="185" spans="1:13">
      <c r="A185" s="1">
        <v>7292</v>
      </c>
      <c r="B185" s="1" t="s">
        <v>6</v>
      </c>
      <c r="C185" s="1">
        <v>51</v>
      </c>
      <c r="D185" s="1">
        <v>946</v>
      </c>
      <c r="E185" s="1" t="s">
        <v>7</v>
      </c>
      <c r="F185" s="7">
        <f>IF(G185=0,0,AVERAGEIFS('交易記錄檔計算購買期間(勿更改順序)'!D:D,'交易記錄檔計算購買期間(勿更改順序)'!C:C,客戶資料檔!A185,'交易記錄檔計算購買期間(勿更改順序)'!D:D,"&lt;&gt;0"))</f>
        <v>400</v>
      </c>
      <c r="G185" s="17">
        <v>1</v>
      </c>
      <c r="H185" s="4">
        <v>39276</v>
      </c>
      <c r="I185" s="4">
        <v>39276</v>
      </c>
      <c r="J185" s="7" t="s">
        <v>1111</v>
      </c>
      <c r="K185" s="7" t="s">
        <v>1111</v>
      </c>
      <c r="L185" s="8" t="s">
        <v>1111</v>
      </c>
      <c r="M185" s="20"/>
    </row>
    <row r="186" spans="1:13">
      <c r="A186" s="1">
        <v>7343</v>
      </c>
      <c r="B186" s="1" t="s">
        <v>6</v>
      </c>
      <c r="C186" s="1">
        <v>45</v>
      </c>
      <c r="D186" s="1">
        <v>437</v>
      </c>
      <c r="E186" s="1" t="s">
        <v>8</v>
      </c>
      <c r="F186" s="7">
        <f>IF(G186=0,0,AVERAGEIFS('交易記錄檔計算購買期間(勿更改順序)'!D:D,'交易記錄檔計算購買期間(勿更改順序)'!C:C,客戶資料檔!A186,'交易記錄檔計算購買期間(勿更改順序)'!D:D,"&lt;&gt;0"))</f>
        <v>1200</v>
      </c>
      <c r="G186" s="17">
        <v>1</v>
      </c>
      <c r="H186" s="4">
        <v>39277</v>
      </c>
      <c r="I186" s="4">
        <v>39277</v>
      </c>
      <c r="J186" s="7" t="s">
        <v>1111</v>
      </c>
      <c r="K186" s="7" t="s">
        <v>1111</v>
      </c>
      <c r="L186" s="8" t="s">
        <v>1111</v>
      </c>
      <c r="M186" s="20"/>
    </row>
    <row r="187" spans="1:13">
      <c r="A187" s="1">
        <v>7357</v>
      </c>
      <c r="B187" s="1" t="s">
        <v>4</v>
      </c>
      <c r="C187" s="1">
        <v>57</v>
      </c>
      <c r="D187" s="1">
        <v>427</v>
      </c>
      <c r="E187" s="1" t="s">
        <v>8</v>
      </c>
      <c r="F187" s="7">
        <f>IF(G187=0,0,AVERAGEIFS('交易記錄檔計算購買期間(勿更改順序)'!D:D,'交易記錄檔計算購買期間(勿更改順序)'!C:C,客戶資料檔!A187,'交易記錄檔計算購買期間(勿更改順序)'!D:D,"&lt;&gt;0"))</f>
        <v>452</v>
      </c>
      <c r="G187" s="17">
        <v>1</v>
      </c>
      <c r="H187" s="4">
        <v>39277</v>
      </c>
      <c r="I187" s="4">
        <v>39277</v>
      </c>
      <c r="J187" s="7" t="s">
        <v>1111</v>
      </c>
      <c r="K187" s="7" t="s">
        <v>1111</v>
      </c>
      <c r="L187" s="8" t="s">
        <v>1111</v>
      </c>
      <c r="M187" s="20"/>
    </row>
    <row r="188" spans="1:13">
      <c r="A188" s="1">
        <v>7450</v>
      </c>
      <c r="B188" s="1" t="s">
        <v>4</v>
      </c>
      <c r="C188" s="1">
        <v>55</v>
      </c>
      <c r="D188" s="1">
        <v>412</v>
      </c>
      <c r="E188" s="1" t="s">
        <v>8</v>
      </c>
      <c r="F188" s="7">
        <f>IF(G188=0,0,AVERAGEIFS('交易記錄檔計算購買期間(勿更改順序)'!D:D,'交易記錄檔計算購買期間(勿更改順序)'!C:C,客戶資料檔!A188,'交易記錄檔計算購買期間(勿更改順序)'!D:D,"&lt;&gt;0"))</f>
        <v>2088</v>
      </c>
      <c r="G188" s="17">
        <v>1</v>
      </c>
      <c r="H188" s="4">
        <v>39279</v>
      </c>
      <c r="I188" s="4">
        <v>39279</v>
      </c>
      <c r="J188" s="7" t="s">
        <v>1111</v>
      </c>
      <c r="K188" s="7" t="s">
        <v>1111</v>
      </c>
      <c r="L188" s="8" t="s">
        <v>1111</v>
      </c>
      <c r="M188" s="20"/>
    </row>
    <row r="189" spans="1:13">
      <c r="A189" s="1">
        <v>7540</v>
      </c>
      <c r="B189" s="1" t="s">
        <v>6</v>
      </c>
      <c r="C189" s="1">
        <v>29</v>
      </c>
      <c r="D189" s="1">
        <v>106</v>
      </c>
      <c r="E189" s="1" t="s">
        <v>5</v>
      </c>
      <c r="F189" s="7">
        <f>IF(G189=0,0,AVERAGEIFS('交易記錄檔計算購買期間(勿更改順序)'!D:D,'交易記錄檔計算購買期間(勿更改順序)'!C:C,客戶資料檔!A189,'交易記錄檔計算購買期間(勿更改順序)'!D:D,"&lt;&gt;0"))</f>
        <v>3721</v>
      </c>
      <c r="G189" s="17">
        <v>1</v>
      </c>
      <c r="H189" s="4">
        <v>39293</v>
      </c>
      <c r="I189" s="4">
        <v>39293</v>
      </c>
      <c r="J189" s="7" t="s">
        <v>1111</v>
      </c>
      <c r="K189" s="7" t="s">
        <v>1111</v>
      </c>
      <c r="L189" s="8" t="s">
        <v>1111</v>
      </c>
      <c r="M189" s="20"/>
    </row>
    <row r="190" spans="1:13">
      <c r="A190" s="1">
        <v>7563</v>
      </c>
      <c r="B190" s="1" t="s">
        <v>4</v>
      </c>
      <c r="C190" s="1">
        <v>28</v>
      </c>
      <c r="D190" s="1">
        <v>403</v>
      </c>
      <c r="E190" s="1" t="s">
        <v>8</v>
      </c>
      <c r="F190" s="7">
        <f>IF(G190=0,0,AVERAGEIFS('交易記錄檔計算購買期間(勿更改順序)'!D:D,'交易記錄檔計算購買期間(勿更改順序)'!C:C,客戶資料檔!A190,'交易記錄檔計算購買期間(勿更改順序)'!D:D,"&lt;&gt;0"))</f>
        <v>1200</v>
      </c>
      <c r="G190" s="17">
        <v>1</v>
      </c>
      <c r="H190" s="4">
        <v>39299</v>
      </c>
      <c r="I190" s="4">
        <v>39299</v>
      </c>
      <c r="J190" s="7" t="s">
        <v>1111</v>
      </c>
      <c r="K190" s="7" t="s">
        <v>1111</v>
      </c>
      <c r="L190" s="8" t="s">
        <v>1111</v>
      </c>
      <c r="M190" s="20"/>
    </row>
    <row r="191" spans="1:13">
      <c r="A191" s="1">
        <v>7582</v>
      </c>
      <c r="B191" s="1" t="s">
        <v>4</v>
      </c>
      <c r="C191" s="1">
        <v>81</v>
      </c>
      <c r="D191" s="1">
        <v>437</v>
      </c>
      <c r="E191" s="1" t="s">
        <v>8</v>
      </c>
      <c r="F191" s="7">
        <f>IF(G191=0,0,AVERAGEIFS('交易記錄檔計算購買期間(勿更改順序)'!D:D,'交易記錄檔計算購買期間(勿更改順序)'!C:C,客戶資料檔!A191,'交易記錄檔計算購買期間(勿更改順序)'!D:D,"&lt;&gt;0"))</f>
        <v>400</v>
      </c>
      <c r="G191" s="17">
        <v>1</v>
      </c>
      <c r="H191" s="4">
        <v>39304</v>
      </c>
      <c r="I191" s="4">
        <v>39304</v>
      </c>
      <c r="J191" s="7" t="s">
        <v>1111</v>
      </c>
      <c r="K191" s="7" t="s">
        <v>1111</v>
      </c>
      <c r="L191" s="8" t="s">
        <v>1111</v>
      </c>
      <c r="M191" s="20"/>
    </row>
    <row r="192" spans="1:13">
      <c r="A192" s="1">
        <v>7605</v>
      </c>
      <c r="B192" s="1" t="s">
        <v>6</v>
      </c>
      <c r="C192" s="1">
        <v>35</v>
      </c>
      <c r="D192" s="1">
        <v>421</v>
      </c>
      <c r="E192" s="1" t="s">
        <v>8</v>
      </c>
      <c r="F192" s="7">
        <f>IF(G192=0,0,AVERAGEIFS('交易記錄檔計算購買期間(勿更改順序)'!D:D,'交易記錄檔計算購買期間(勿更改順序)'!C:C,客戶資料檔!A192,'交易記錄檔計算購買期間(勿更改順序)'!D:D,"&lt;&gt;0"))</f>
        <v>1200</v>
      </c>
      <c r="G192" s="17">
        <v>1</v>
      </c>
      <c r="H192" s="4">
        <v>39309</v>
      </c>
      <c r="I192" s="4">
        <v>39309</v>
      </c>
      <c r="J192" s="7" t="s">
        <v>1111</v>
      </c>
      <c r="K192" s="7" t="s">
        <v>1111</v>
      </c>
      <c r="L192" s="8" t="s">
        <v>1111</v>
      </c>
      <c r="M192" s="20"/>
    </row>
    <row r="193" spans="1:13">
      <c r="A193" s="1">
        <v>7724</v>
      </c>
      <c r="B193" s="1" t="s">
        <v>4</v>
      </c>
      <c r="C193" s="1">
        <v>86</v>
      </c>
      <c r="D193" s="1">
        <v>234</v>
      </c>
      <c r="E193" s="1" t="s">
        <v>5</v>
      </c>
      <c r="F193" s="7">
        <f>IF(G193=0,0,AVERAGEIFS('交易記錄檔計算購買期間(勿更改順序)'!D:D,'交易記錄檔計算購買期間(勿更改順序)'!C:C,客戶資料檔!A193,'交易記錄檔計算購買期間(勿更改順序)'!D:D,"&lt;&gt;0"))</f>
        <v>400</v>
      </c>
      <c r="G193" s="17">
        <v>1</v>
      </c>
      <c r="H193" s="4">
        <v>39339</v>
      </c>
      <c r="I193" s="4">
        <v>39339</v>
      </c>
      <c r="J193" s="7" t="s">
        <v>1111</v>
      </c>
      <c r="K193" s="7" t="s">
        <v>1111</v>
      </c>
      <c r="L193" s="8" t="s">
        <v>1111</v>
      </c>
      <c r="M193" s="20"/>
    </row>
    <row r="194" spans="1:13">
      <c r="A194" s="1">
        <v>7778</v>
      </c>
      <c r="B194" s="1" t="s">
        <v>6</v>
      </c>
      <c r="C194" s="1">
        <v>36</v>
      </c>
      <c r="D194" s="1">
        <v>243</v>
      </c>
      <c r="E194" s="1" t="s">
        <v>5</v>
      </c>
      <c r="F194" s="7">
        <f>IF(G194=0,0,AVERAGEIFS('交易記錄檔計算購買期間(勿更改順序)'!D:D,'交易記錄檔計算購買期間(勿更改順序)'!C:C,客戶資料檔!A194,'交易記錄檔計算購買期間(勿更改順序)'!D:D,"&lt;&gt;0"))</f>
        <v>400</v>
      </c>
      <c r="G194" s="17">
        <v>1</v>
      </c>
      <c r="H194" s="4">
        <v>39349</v>
      </c>
      <c r="I194" s="4">
        <v>39349</v>
      </c>
      <c r="J194" s="7" t="s">
        <v>1111</v>
      </c>
      <c r="K194" s="7" t="s">
        <v>1111</v>
      </c>
      <c r="L194" s="8" t="s">
        <v>1111</v>
      </c>
      <c r="M194" s="20"/>
    </row>
    <row r="195" spans="1:13">
      <c r="A195" s="1">
        <v>7853</v>
      </c>
      <c r="B195" s="1" t="s">
        <v>4</v>
      </c>
      <c r="C195" s="1">
        <v>40</v>
      </c>
      <c r="D195" s="1">
        <v>106</v>
      </c>
      <c r="E195" s="1" t="s">
        <v>5</v>
      </c>
      <c r="F195" s="7">
        <f>IF(G195=0,0,AVERAGEIFS('交易記錄檔計算購買期間(勿更改順序)'!D:D,'交易記錄檔計算購買期間(勿更改順序)'!C:C,客戶資料檔!A195,'交易記錄檔計算購買期間(勿更改順序)'!D:D,"&lt;&gt;0"))</f>
        <v>400</v>
      </c>
      <c r="G195" s="17">
        <v>1</v>
      </c>
      <c r="H195" s="4">
        <v>39370</v>
      </c>
      <c r="I195" s="4">
        <v>39370</v>
      </c>
      <c r="J195" s="7" t="s">
        <v>1111</v>
      </c>
      <c r="K195" s="7" t="s">
        <v>1111</v>
      </c>
      <c r="L195" s="8" t="s">
        <v>1111</v>
      </c>
      <c r="M195" s="20"/>
    </row>
    <row r="196" spans="1:13">
      <c r="A196" s="1">
        <v>7876</v>
      </c>
      <c r="B196" s="1" t="s">
        <v>4</v>
      </c>
      <c r="C196" s="1">
        <v>56</v>
      </c>
      <c r="D196" s="1">
        <v>302</v>
      </c>
      <c r="E196" s="1" t="s">
        <v>5</v>
      </c>
      <c r="F196" s="7">
        <f>IF(G196=0,0,AVERAGEIFS('交易記錄檔計算購買期間(勿更改順序)'!D:D,'交易記錄檔計算購買期間(勿更改順序)'!C:C,客戶資料檔!A196,'交易記錄檔計算購買期間(勿更改順序)'!D:D,"&lt;&gt;0"))</f>
        <v>599</v>
      </c>
      <c r="G196" s="17">
        <v>1</v>
      </c>
      <c r="H196" s="4">
        <v>39376</v>
      </c>
      <c r="I196" s="4">
        <v>39376</v>
      </c>
      <c r="J196" s="7" t="s">
        <v>1111</v>
      </c>
      <c r="K196" s="7" t="s">
        <v>1111</v>
      </c>
      <c r="L196" s="8" t="s">
        <v>1111</v>
      </c>
      <c r="M196" s="20"/>
    </row>
    <row r="197" spans="1:13">
      <c r="A197" s="1">
        <v>7892</v>
      </c>
      <c r="B197" s="1" t="s">
        <v>6</v>
      </c>
      <c r="C197" s="1">
        <v>36</v>
      </c>
      <c r="D197" s="1">
        <v>802</v>
      </c>
      <c r="E197" s="1" t="s">
        <v>7</v>
      </c>
      <c r="F197" s="7">
        <f>IF(G197=0,0,AVERAGEIFS('交易記錄檔計算購買期間(勿更改順序)'!D:D,'交易記錄檔計算購買期間(勿更改順序)'!C:C,客戶資料檔!A197,'交易記錄檔計算購買期間(勿更改順序)'!D:D,"&lt;&gt;0"))</f>
        <v>2399</v>
      </c>
      <c r="G197" s="17">
        <v>1</v>
      </c>
      <c r="H197" s="4">
        <v>39380</v>
      </c>
      <c r="I197" s="4">
        <v>39380</v>
      </c>
      <c r="J197" s="7" t="s">
        <v>1111</v>
      </c>
      <c r="K197" s="7" t="s">
        <v>1111</v>
      </c>
      <c r="L197" s="8" t="s">
        <v>1111</v>
      </c>
      <c r="M197" s="20"/>
    </row>
    <row r="198" spans="1:13">
      <c r="A198" s="1">
        <v>8006</v>
      </c>
      <c r="B198" s="1" t="s">
        <v>6</v>
      </c>
      <c r="C198" s="1">
        <v>51</v>
      </c>
      <c r="D198" s="1">
        <v>423</v>
      </c>
      <c r="E198" s="1" t="s">
        <v>8</v>
      </c>
      <c r="F198" s="7">
        <f>IF(G198=0,0,AVERAGEIFS('交易記錄檔計算購買期間(勿更改順序)'!D:D,'交易記錄檔計算購買期間(勿更改順序)'!C:C,客戶資料檔!A198,'交易記錄檔計算購買期間(勿更改順序)'!D:D,"&lt;&gt;0"))</f>
        <v>400</v>
      </c>
      <c r="G198" s="17">
        <v>1</v>
      </c>
      <c r="H198" s="4">
        <v>39404</v>
      </c>
      <c r="I198" s="4">
        <v>39404</v>
      </c>
      <c r="J198" s="7" t="s">
        <v>1111</v>
      </c>
      <c r="K198" s="7" t="s">
        <v>1111</v>
      </c>
      <c r="L198" s="8" t="s">
        <v>1111</v>
      </c>
      <c r="M198" s="20"/>
    </row>
    <row r="199" spans="1:13">
      <c r="A199" s="1">
        <v>8059</v>
      </c>
      <c r="B199" s="1" t="s">
        <v>4</v>
      </c>
      <c r="C199" s="1">
        <v>50</v>
      </c>
      <c r="D199" s="1">
        <v>429</v>
      </c>
      <c r="E199" s="1" t="s">
        <v>8</v>
      </c>
      <c r="F199" s="7">
        <f>IF(G199=0,0,AVERAGEIFS('交易記錄檔計算購買期間(勿更改順序)'!D:D,'交易記錄檔計算購買期間(勿更改順序)'!C:C,客戶資料檔!A199,'交易記錄檔計算購買期間(勿更改順序)'!D:D,"&lt;&gt;0"))</f>
        <v>2641</v>
      </c>
      <c r="G199" s="17">
        <v>1</v>
      </c>
      <c r="H199" s="4">
        <v>39406</v>
      </c>
      <c r="I199" s="4">
        <v>39406</v>
      </c>
      <c r="J199" s="7" t="s">
        <v>1111</v>
      </c>
      <c r="K199" s="7" t="s">
        <v>1111</v>
      </c>
      <c r="L199" s="8" t="s">
        <v>1111</v>
      </c>
      <c r="M199" s="20"/>
    </row>
    <row r="200" spans="1:13">
      <c r="A200" s="1">
        <v>8192</v>
      </c>
      <c r="B200" s="1" t="s">
        <v>6</v>
      </c>
      <c r="C200" s="1">
        <v>38</v>
      </c>
      <c r="D200" s="1">
        <v>407</v>
      </c>
      <c r="E200" s="1" t="s">
        <v>8</v>
      </c>
      <c r="F200" s="7">
        <f>IF(G200=0,0,AVERAGEIFS('交易記錄檔計算購買期間(勿更改順序)'!D:D,'交易記錄檔計算購買期間(勿更改順序)'!C:C,客戶資料檔!A200,'交易記錄檔計算購買期間(勿更改順序)'!D:D,"&lt;&gt;0"))</f>
        <v>3332</v>
      </c>
      <c r="G200" s="17">
        <v>1</v>
      </c>
      <c r="H200" s="4">
        <v>39444</v>
      </c>
      <c r="I200" s="4">
        <v>39444</v>
      </c>
      <c r="J200" s="7" t="s">
        <v>1111</v>
      </c>
      <c r="K200" s="7" t="s">
        <v>1111</v>
      </c>
      <c r="L200" s="8" t="s">
        <v>1111</v>
      </c>
      <c r="M200" s="20"/>
    </row>
    <row r="201" spans="1:13">
      <c r="A201" s="1">
        <v>8202</v>
      </c>
      <c r="B201" s="1" t="s">
        <v>4</v>
      </c>
      <c r="C201" s="1">
        <v>64</v>
      </c>
      <c r="D201" s="1">
        <v>807</v>
      </c>
      <c r="E201" s="1" t="s">
        <v>7</v>
      </c>
      <c r="F201" s="7">
        <f>IF(G201=0,0,AVERAGEIFS('交易記錄檔計算購買期間(勿更改順序)'!D:D,'交易記錄檔計算購買期間(勿更改順序)'!C:C,客戶資料檔!A201,'交易記錄檔計算購買期間(勿更改順序)'!D:D,"&lt;&gt;0"))</f>
        <v>400</v>
      </c>
      <c r="G201" s="17">
        <v>1</v>
      </c>
      <c r="H201" s="4">
        <v>39446</v>
      </c>
      <c r="I201" s="4">
        <v>39446</v>
      </c>
      <c r="J201" s="7" t="s">
        <v>1111</v>
      </c>
      <c r="K201" s="7" t="s">
        <v>1111</v>
      </c>
      <c r="L201" s="8" t="s">
        <v>1111</v>
      </c>
      <c r="M201" s="20"/>
    </row>
  </sheetData>
  <sortState ref="A2:M201">
    <sortCondition ref="L1"/>
  </sortState>
  <phoneticPr fontId="1" type="noConversion"/>
  <conditionalFormatting sqref="G2:G201">
    <cfRule type="cellIs" dxfId="5" priority="2" operator="between">
      <formula>1</formula>
      <formula>2</formula>
    </cfRule>
    <cfRule type="cellIs" dxfId="4" priority="3" operator="between">
      <formula>3</formula>
      <formula>4</formula>
    </cfRule>
    <cfRule type="cellIs" dxfId="3" priority="4" operator="between">
      <formula>5</formula>
      <formula>9</formula>
    </cfRule>
    <cfRule type="cellIs" dxfId="2" priority="5" operator="between">
      <formula>10</formula>
      <formula>14</formula>
    </cfRule>
    <cfRule type="cellIs" dxfId="1" priority="6" operator="between">
      <formula>15</formula>
      <formula>19</formula>
    </cfRule>
    <cfRule type="cellIs" dxfId="0" priority="7" operator="greaterThanOrEqual">
      <formula>20</formula>
    </cfRule>
  </conditionalFormatting>
  <conditionalFormatting sqref="L2:L2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26E2-1A4E-3847-91F9-318F7312673D}">
  <sheetPr>
    <tabColor theme="3"/>
  </sheetPr>
  <dimension ref="A1:I4"/>
  <sheetViews>
    <sheetView zoomScale="138" workbookViewId="0">
      <selection activeCell="C13" sqref="C13"/>
    </sheetView>
  </sheetViews>
  <sheetFormatPr baseColWidth="10" defaultRowHeight="16"/>
  <cols>
    <col min="1" max="1" width="20.6640625" style="35" customWidth="1"/>
    <col min="2" max="2" width="32.5" style="3" customWidth="1"/>
    <col min="3" max="3" width="10.83203125" style="21"/>
    <col min="4" max="4" width="83.33203125" style="21" customWidth="1"/>
    <col min="5" max="16384" width="10.83203125" style="21"/>
  </cols>
  <sheetData>
    <row r="1" spans="1:9" ht="17">
      <c r="A1" s="23" t="s">
        <v>1136</v>
      </c>
      <c r="B1" s="24" t="s">
        <v>1137</v>
      </c>
      <c r="C1" s="24" t="s">
        <v>1138</v>
      </c>
      <c r="D1" s="24" t="s">
        <v>1139</v>
      </c>
    </row>
    <row r="2" spans="1:9" ht="102">
      <c r="A2" s="25" t="s">
        <v>1140</v>
      </c>
      <c r="B2" s="26" t="s">
        <v>1141</v>
      </c>
      <c r="C2" s="27" t="s">
        <v>1142</v>
      </c>
      <c r="D2" s="90" t="s">
        <v>1143</v>
      </c>
      <c r="E2" s="28"/>
      <c r="F2" s="28"/>
      <c r="G2" s="28"/>
      <c r="H2" s="28"/>
      <c r="I2" s="28"/>
    </row>
    <row r="3" spans="1:9" ht="34">
      <c r="A3" s="29" t="s">
        <v>1144</v>
      </c>
      <c r="B3" s="30" t="s">
        <v>1145</v>
      </c>
      <c r="C3" s="31" t="s">
        <v>1146</v>
      </c>
      <c r="D3" s="90"/>
      <c r="E3" s="28"/>
      <c r="F3" s="28"/>
      <c r="G3" s="28"/>
      <c r="H3" s="28"/>
      <c r="I3" s="28"/>
    </row>
    <row r="4" spans="1:9" ht="34">
      <c r="A4" s="32" t="s">
        <v>1147</v>
      </c>
      <c r="B4" s="33" t="s">
        <v>1148</v>
      </c>
      <c r="C4" s="34" t="s">
        <v>1149</v>
      </c>
      <c r="D4" s="90"/>
      <c r="E4" s="28"/>
      <c r="F4" s="28"/>
      <c r="G4" s="28"/>
      <c r="H4" s="28"/>
      <c r="I4" s="28"/>
    </row>
  </sheetData>
  <mergeCells count="1">
    <mergeCell ref="D2:D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3BEA-BC0F-5543-B1AE-04B8A5D7B77F}">
  <sheetPr>
    <tabColor theme="3"/>
  </sheetPr>
  <dimension ref="A1:I201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/>
  <cols>
    <col min="1" max="1" width="11.5" style="21" customWidth="1"/>
    <col min="2" max="2" width="16.6640625" style="38" customWidth="1"/>
    <col min="3" max="8" width="16.6640625" style="21" customWidth="1"/>
    <col min="9" max="16384" width="10.83203125" style="21"/>
  </cols>
  <sheetData>
    <row r="1" spans="1:9">
      <c r="A1" s="21" t="s">
        <v>11</v>
      </c>
      <c r="B1" s="38" t="s">
        <v>1150</v>
      </c>
      <c r="C1" s="21" t="s">
        <v>1151</v>
      </c>
      <c r="D1" s="21" t="s">
        <v>1152</v>
      </c>
      <c r="E1" s="10" t="s">
        <v>1153</v>
      </c>
      <c r="F1" s="36" t="s">
        <v>1154</v>
      </c>
      <c r="G1" s="13" t="s">
        <v>1155</v>
      </c>
      <c r="H1" s="37" t="s">
        <v>1156</v>
      </c>
      <c r="I1" s="39" t="s">
        <v>1128</v>
      </c>
    </row>
    <row r="2" spans="1:9">
      <c r="A2" s="21">
        <v>1686</v>
      </c>
      <c r="B2" s="38">
        <f>交易記錄檔!$L$1-INDEX(客戶資料檔!I:I,MATCH('Bob Stone RFM Score'!$A2,客戶資料檔!$A:$A,0))</f>
        <v>3</v>
      </c>
      <c r="C2" s="21">
        <f>INDEX(客戶資料檔!$G:$G,MATCH('Bob Stone RFM Score'!$A2,客戶資料檔!$A:$A,0))</f>
        <v>77</v>
      </c>
      <c r="D2" s="7">
        <f>INDEX(客戶資料檔!$F:$F,MATCH('Bob Stone RFM Score'!$A2,客戶資料檔!$A:$A,0))</f>
        <v>6419.8701298701299</v>
      </c>
      <c r="E2" s="10">
        <f t="shared" ref="E2:E33" si="0">_xlfn.IFS(B2&lt;=30,5,B2&lt;=60,4,B2&lt;=90,3,B2&lt;=120,2,B2&lt;=150,1,B2&gt;150,0)</f>
        <v>5</v>
      </c>
      <c r="F2" s="36">
        <f t="shared" ref="F2:F33" si="1">ROUND(C2/2,0)</f>
        <v>39</v>
      </c>
      <c r="G2" s="13">
        <f t="shared" ref="G2:G33" si="2">MIN(ROUND(D2*0.0025,0),10)</f>
        <v>10</v>
      </c>
      <c r="H2" s="37">
        <f t="shared" ref="H2:H33" si="3">E2+F2+G2</f>
        <v>54</v>
      </c>
      <c r="I2" s="39" t="str">
        <f>INDEX(客戶資料檔!N:N,MATCH('Bob Stone RFM Score'!A2,客戶資料檔!A:A,0))</f>
        <v>漸趨活躍型</v>
      </c>
    </row>
    <row r="3" spans="1:9">
      <c r="A3" s="21">
        <v>332</v>
      </c>
      <c r="B3" s="38">
        <f>交易記錄檔!$L$1-INDEX(客戶資料檔!I:I,MATCH('Bob Stone RFM Score'!$A3,客戶資料檔!$A:$A,0))</f>
        <v>12</v>
      </c>
      <c r="C3" s="21">
        <f>INDEX(客戶資料檔!$G:$G,MATCH('Bob Stone RFM Score'!$A3,客戶資料檔!$A:$A,0))</f>
        <v>64</v>
      </c>
      <c r="D3" s="7">
        <f>INDEX(客戶資料檔!$F:$F,MATCH('Bob Stone RFM Score'!$A3,客戶資料檔!$A:$A,0))</f>
        <v>6639.140625</v>
      </c>
      <c r="E3" s="10">
        <f t="shared" si="0"/>
        <v>5</v>
      </c>
      <c r="F3" s="36">
        <f t="shared" si="1"/>
        <v>32</v>
      </c>
      <c r="G3" s="13">
        <f t="shared" si="2"/>
        <v>10</v>
      </c>
      <c r="H3" s="37">
        <f t="shared" si="3"/>
        <v>47</v>
      </c>
      <c r="I3" s="39" t="str">
        <f>INDEX(客戶資料檔!N:N,MATCH('Bob Stone RFM Score'!A3,客戶資料檔!A:A,0))</f>
        <v>穩定購買型</v>
      </c>
    </row>
    <row r="4" spans="1:9">
      <c r="A4" s="21">
        <v>284</v>
      </c>
      <c r="B4" s="38">
        <f>交易記錄檔!$L$1-INDEX(客戶資料檔!I:I,MATCH('Bob Stone RFM Score'!$A4,客戶資料檔!$A:$A,0))</f>
        <v>43</v>
      </c>
      <c r="C4" s="21">
        <f>INDEX(客戶資料檔!$G:$G,MATCH('Bob Stone RFM Score'!$A4,客戶資料檔!$A:$A,0))</f>
        <v>72</v>
      </c>
      <c r="D4" s="7">
        <f>INDEX(客戶資料檔!$F:$F,MATCH('Bob Stone RFM Score'!$A4,客戶資料檔!$A:$A,0))</f>
        <v>1611.0138888888889</v>
      </c>
      <c r="E4" s="10">
        <f t="shared" si="0"/>
        <v>4</v>
      </c>
      <c r="F4" s="36">
        <f t="shared" si="1"/>
        <v>36</v>
      </c>
      <c r="G4" s="13">
        <f t="shared" si="2"/>
        <v>4</v>
      </c>
      <c r="H4" s="37">
        <f t="shared" si="3"/>
        <v>44</v>
      </c>
      <c r="I4" s="39" t="str">
        <f>INDEX(客戶資料檔!N:N,MATCH('Bob Stone RFM Score'!A4,客戶資料檔!A:A,0))</f>
        <v>穩定購買型</v>
      </c>
    </row>
    <row r="5" spans="1:9">
      <c r="A5" s="21">
        <v>1672</v>
      </c>
      <c r="B5" s="38">
        <f>交易記錄檔!$L$1-INDEX(客戶資料檔!I:I,MATCH('Bob Stone RFM Score'!$A5,客戶資料檔!$A:$A,0))</f>
        <v>4</v>
      </c>
      <c r="C5" s="21">
        <f>INDEX(客戶資料檔!$G:$G,MATCH('Bob Stone RFM Score'!$A5,客戶資料檔!$A:$A,0))</f>
        <v>43</v>
      </c>
      <c r="D5" s="7">
        <f>INDEX(客戶資料檔!$F:$F,MATCH('Bob Stone RFM Score'!$A5,客戶資料檔!$A:$A,0))</f>
        <v>4577.2558139534885</v>
      </c>
      <c r="E5" s="10">
        <f t="shared" si="0"/>
        <v>5</v>
      </c>
      <c r="F5" s="36">
        <f t="shared" si="1"/>
        <v>22</v>
      </c>
      <c r="G5" s="13">
        <f t="shared" si="2"/>
        <v>10</v>
      </c>
      <c r="H5" s="37">
        <f t="shared" si="3"/>
        <v>37</v>
      </c>
      <c r="I5" s="39" t="str">
        <f>INDEX(客戶資料檔!N:N,MATCH('Bob Stone RFM Score'!A5,客戶資料檔!A:A,0))</f>
        <v>漸趨活躍型</v>
      </c>
    </row>
    <row r="6" spans="1:9">
      <c r="A6" s="21">
        <v>449</v>
      </c>
      <c r="B6" s="38">
        <f>交易記錄檔!$L$1-INDEX(客戶資料檔!I:I,MATCH('Bob Stone RFM Score'!$A6,客戶資料檔!$A:$A,0))</f>
        <v>16</v>
      </c>
      <c r="C6" s="21">
        <f>INDEX(客戶資料檔!$G:$G,MATCH('Bob Stone RFM Score'!$A6,客戶資料檔!$A:$A,0))</f>
        <v>29</v>
      </c>
      <c r="D6" s="7">
        <f>INDEX(客戶資料檔!$F:$F,MATCH('Bob Stone RFM Score'!$A6,客戶資料檔!$A:$A,0))</f>
        <v>4959.7586206896549</v>
      </c>
      <c r="E6" s="10">
        <f t="shared" si="0"/>
        <v>5</v>
      </c>
      <c r="F6" s="36">
        <f t="shared" si="1"/>
        <v>15</v>
      </c>
      <c r="G6" s="13">
        <f t="shared" si="2"/>
        <v>10</v>
      </c>
      <c r="H6" s="37">
        <f t="shared" si="3"/>
        <v>30</v>
      </c>
      <c r="I6" s="39" t="str">
        <f>INDEX(客戶資料檔!N:N,MATCH('Bob Stone RFM Score'!A6,客戶資料檔!A:A,0))</f>
        <v>穩定購買型</v>
      </c>
    </row>
    <row r="7" spans="1:9">
      <c r="A7" s="21">
        <v>539</v>
      </c>
      <c r="B7" s="38">
        <f>交易記錄檔!$L$1-INDEX(客戶資料檔!I:I,MATCH('Bob Stone RFM Score'!$A7,客戶資料檔!$A:$A,0))</f>
        <v>48</v>
      </c>
      <c r="C7" s="21">
        <f>INDEX(客戶資料檔!$G:$G,MATCH('Bob Stone RFM Score'!$A7,客戶資料檔!$A:$A,0))</f>
        <v>38</v>
      </c>
      <c r="D7" s="7">
        <f>INDEX(客戶資料檔!$F:$F,MATCH('Bob Stone RFM Score'!$A7,客戶資料檔!$A:$A,0))</f>
        <v>2264.7105263157896</v>
      </c>
      <c r="E7" s="10">
        <f t="shared" si="0"/>
        <v>4</v>
      </c>
      <c r="F7" s="36">
        <f t="shared" si="1"/>
        <v>19</v>
      </c>
      <c r="G7" s="13">
        <f t="shared" si="2"/>
        <v>6</v>
      </c>
      <c r="H7" s="37">
        <f t="shared" si="3"/>
        <v>29</v>
      </c>
      <c r="I7" s="39" t="str">
        <f>INDEX(客戶資料檔!N:N,MATCH('Bob Stone RFM Score'!A7,客戶資料檔!A:A,0))</f>
        <v>穩定購買型</v>
      </c>
    </row>
    <row r="8" spans="1:9">
      <c r="A8" s="21">
        <v>450</v>
      </c>
      <c r="B8" s="38">
        <f>交易記錄檔!$L$1-INDEX(客戶資料檔!I:I,MATCH('Bob Stone RFM Score'!$A8,客戶資料檔!$A:$A,0))</f>
        <v>5</v>
      </c>
      <c r="C8" s="21">
        <f>INDEX(客戶資料檔!$G:$G,MATCH('Bob Stone RFM Score'!$A8,客戶資料檔!$A:$A,0))</f>
        <v>25</v>
      </c>
      <c r="D8" s="7">
        <f>INDEX(客戶資料檔!$F:$F,MATCH('Bob Stone RFM Score'!$A8,客戶資料檔!$A:$A,0))</f>
        <v>8376.68</v>
      </c>
      <c r="E8" s="10">
        <f t="shared" si="0"/>
        <v>5</v>
      </c>
      <c r="F8" s="36">
        <f t="shared" si="1"/>
        <v>13</v>
      </c>
      <c r="G8" s="13">
        <f t="shared" si="2"/>
        <v>10</v>
      </c>
      <c r="H8" s="37">
        <f t="shared" si="3"/>
        <v>28</v>
      </c>
      <c r="I8" s="39" t="str">
        <f>INDEX(客戶資料檔!N:N,MATCH('Bob Stone RFM Score'!A8,客戶資料檔!A:A,0))</f>
        <v>穩定購買型</v>
      </c>
    </row>
    <row r="9" spans="1:9">
      <c r="A9" s="21">
        <v>1982</v>
      </c>
      <c r="B9" s="38">
        <f>交易記錄檔!$L$1-INDEX(客戶資料檔!I:I,MATCH('Bob Stone RFM Score'!$A9,客戶資料檔!$A:$A,0))</f>
        <v>23</v>
      </c>
      <c r="C9" s="21">
        <f>INDEX(客戶資料檔!$G:$G,MATCH('Bob Stone RFM Score'!$A9,客戶資料檔!$A:$A,0))</f>
        <v>23</v>
      </c>
      <c r="D9" s="7">
        <f>INDEX(客戶資料檔!$F:$F,MATCH('Bob Stone RFM Score'!$A9,客戶資料檔!$A:$A,0))</f>
        <v>4660.95652173913</v>
      </c>
      <c r="E9" s="10">
        <f t="shared" si="0"/>
        <v>5</v>
      </c>
      <c r="F9" s="36">
        <f t="shared" si="1"/>
        <v>12</v>
      </c>
      <c r="G9" s="13">
        <f t="shared" si="2"/>
        <v>10</v>
      </c>
      <c r="H9" s="37">
        <f t="shared" si="3"/>
        <v>27</v>
      </c>
      <c r="I9" s="39" t="str">
        <f>INDEX(客戶資料檔!N:N,MATCH('Bob Stone RFM Score'!A9,客戶資料檔!A:A,0))</f>
        <v>漸趨靜止型</v>
      </c>
    </row>
    <row r="10" spans="1:9">
      <c r="A10" s="21">
        <v>1246</v>
      </c>
      <c r="B10" s="38">
        <f>交易記錄檔!$L$1-INDEX(客戶資料檔!I:I,MATCH('Bob Stone RFM Score'!$A10,客戶資料檔!$A:$A,0))</f>
        <v>26</v>
      </c>
      <c r="C10" s="21">
        <f>INDEX(客戶資料檔!$G:$G,MATCH('Bob Stone RFM Score'!$A10,客戶資料檔!$A:$A,0))</f>
        <v>32</v>
      </c>
      <c r="D10" s="7">
        <f>INDEX(客戶資料檔!$F:$F,MATCH('Bob Stone RFM Score'!$A10,客戶資料檔!$A:$A,0))</f>
        <v>2279.84375</v>
      </c>
      <c r="E10" s="10">
        <f t="shared" si="0"/>
        <v>5</v>
      </c>
      <c r="F10" s="36">
        <f t="shared" si="1"/>
        <v>16</v>
      </c>
      <c r="G10" s="13">
        <f t="shared" si="2"/>
        <v>6</v>
      </c>
      <c r="H10" s="37">
        <f t="shared" si="3"/>
        <v>27</v>
      </c>
      <c r="I10" s="39" t="str">
        <f>INDEX(客戶資料檔!N:N,MATCH('Bob Stone RFM Score'!A10,客戶資料檔!A:A,0))</f>
        <v>漸趨靜止型</v>
      </c>
    </row>
    <row r="11" spans="1:9">
      <c r="A11" s="21">
        <v>1121</v>
      </c>
      <c r="B11" s="38">
        <f>交易記錄檔!$L$1-INDEX(客戶資料檔!I:I,MATCH('Bob Stone RFM Score'!$A11,客戶資料檔!$A:$A,0))</f>
        <v>58</v>
      </c>
      <c r="C11" s="21">
        <f>INDEX(客戶資料檔!$G:$G,MATCH('Bob Stone RFM Score'!$A11,客戶資料檔!$A:$A,0))</f>
        <v>33</v>
      </c>
      <c r="D11" s="7">
        <f>INDEX(客戶資料檔!$F:$F,MATCH('Bob Stone RFM Score'!$A11,客戶資料檔!$A:$A,0))</f>
        <v>1058.3030303030303</v>
      </c>
      <c r="E11" s="10">
        <f t="shared" si="0"/>
        <v>4</v>
      </c>
      <c r="F11" s="36">
        <f t="shared" si="1"/>
        <v>17</v>
      </c>
      <c r="G11" s="13">
        <f t="shared" si="2"/>
        <v>3</v>
      </c>
      <c r="H11" s="37">
        <f t="shared" si="3"/>
        <v>24</v>
      </c>
      <c r="I11" s="39" t="str">
        <f>INDEX(客戶資料檔!N:N,MATCH('Bob Stone RFM Score'!A11,客戶資料檔!A:A,0))</f>
        <v>穩定購買型</v>
      </c>
    </row>
    <row r="12" spans="1:9">
      <c r="A12" s="21">
        <v>1335</v>
      </c>
      <c r="B12" s="38">
        <f>交易記錄檔!$L$1-INDEX(客戶資料檔!I:I,MATCH('Bob Stone RFM Score'!$A12,客戶資料檔!$A:$A,0))</f>
        <v>81</v>
      </c>
      <c r="C12" s="21">
        <f>INDEX(客戶資料檔!$G:$G,MATCH('Bob Stone RFM Score'!$A12,客戶資料檔!$A:$A,0))</f>
        <v>21</v>
      </c>
      <c r="D12" s="7">
        <f>INDEX(客戶資料檔!$F:$F,MATCH('Bob Stone RFM Score'!$A12,客戶資料檔!$A:$A,0))</f>
        <v>3792.1904761904761</v>
      </c>
      <c r="E12" s="10">
        <f t="shared" si="0"/>
        <v>3</v>
      </c>
      <c r="F12" s="36">
        <f t="shared" si="1"/>
        <v>11</v>
      </c>
      <c r="G12" s="13">
        <f t="shared" si="2"/>
        <v>9</v>
      </c>
      <c r="H12" s="37">
        <f t="shared" si="3"/>
        <v>23</v>
      </c>
      <c r="I12" s="39" t="str">
        <f>INDEX(客戶資料檔!N:N,MATCH('Bob Stone RFM Score'!A12,客戶資料檔!A:A,0))</f>
        <v>穩定購買型</v>
      </c>
    </row>
    <row r="13" spans="1:9">
      <c r="A13" s="21">
        <v>7854</v>
      </c>
      <c r="B13" s="38">
        <f>交易記錄檔!$L$1-INDEX(客戶資料檔!I:I,MATCH('Bob Stone RFM Score'!$A13,客戶資料檔!$A:$A,0))</f>
        <v>1</v>
      </c>
      <c r="C13" s="21">
        <f>INDEX(客戶資料檔!$G:$G,MATCH('Bob Stone RFM Score'!$A13,客戶資料檔!$A:$A,0))</f>
        <v>31</v>
      </c>
      <c r="D13" s="7">
        <f>INDEX(客戶資料檔!$F:$F,MATCH('Bob Stone RFM Score'!$A13,客戶資料檔!$A:$A,0))</f>
        <v>838.70967741935488</v>
      </c>
      <c r="E13" s="10">
        <f t="shared" si="0"/>
        <v>5</v>
      </c>
      <c r="F13" s="36">
        <f t="shared" si="1"/>
        <v>16</v>
      </c>
      <c r="G13" s="13">
        <f t="shared" si="2"/>
        <v>2</v>
      </c>
      <c r="H13" s="37">
        <f t="shared" si="3"/>
        <v>23</v>
      </c>
      <c r="I13" s="39" t="str">
        <f>INDEX(客戶資料檔!N:N,MATCH('Bob Stone RFM Score'!A13,客戶資料檔!A:A,0))</f>
        <v>穩定購買型</v>
      </c>
    </row>
    <row r="14" spans="1:9">
      <c r="A14" s="21">
        <v>637</v>
      </c>
      <c r="B14" s="38">
        <f>交易記錄檔!$L$1-INDEX(客戶資料檔!I:I,MATCH('Bob Stone RFM Score'!$A14,客戶資料檔!$A:$A,0))</f>
        <v>39</v>
      </c>
      <c r="C14" s="21">
        <f>INDEX(客戶資料檔!$G:$G,MATCH('Bob Stone RFM Score'!$A14,客戶資料檔!$A:$A,0))</f>
        <v>32</v>
      </c>
      <c r="D14" s="7">
        <f>INDEX(客戶資料檔!$F:$F,MATCH('Bob Stone RFM Score'!$A14,客戶資料檔!$A:$A,0))</f>
        <v>780.03125</v>
      </c>
      <c r="E14" s="10">
        <f t="shared" si="0"/>
        <v>4</v>
      </c>
      <c r="F14" s="36">
        <f t="shared" si="1"/>
        <v>16</v>
      </c>
      <c r="G14" s="13">
        <f t="shared" si="2"/>
        <v>2</v>
      </c>
      <c r="H14" s="37">
        <f t="shared" si="3"/>
        <v>22</v>
      </c>
      <c r="I14" s="39" t="str">
        <f>INDEX(客戶資料檔!N:N,MATCH('Bob Stone RFM Score'!A14,客戶資料檔!A:A,0))</f>
        <v>穩定購買型</v>
      </c>
    </row>
    <row r="15" spans="1:9">
      <c r="A15" s="21">
        <v>542</v>
      </c>
      <c r="B15" s="38">
        <f>交易記錄檔!$L$1-INDEX(客戶資料檔!I:I,MATCH('Bob Stone RFM Score'!$A15,客戶資料檔!$A:$A,0))</f>
        <v>43</v>
      </c>
      <c r="C15" s="21">
        <f>INDEX(客戶資料檔!$G:$G,MATCH('Bob Stone RFM Score'!$A15,客戶資料檔!$A:$A,0))</f>
        <v>25</v>
      </c>
      <c r="D15" s="7">
        <f>INDEX(客戶資料檔!$F:$F,MATCH('Bob Stone RFM Score'!$A15,客戶資料檔!$A:$A,0))</f>
        <v>1959.64</v>
      </c>
      <c r="E15" s="10">
        <f t="shared" si="0"/>
        <v>4</v>
      </c>
      <c r="F15" s="36">
        <f t="shared" si="1"/>
        <v>13</v>
      </c>
      <c r="G15" s="13">
        <f t="shared" si="2"/>
        <v>5</v>
      </c>
      <c r="H15" s="37">
        <f t="shared" si="3"/>
        <v>22</v>
      </c>
      <c r="I15" s="39" t="str">
        <f>INDEX(客戶資料檔!N:N,MATCH('Bob Stone RFM Score'!A15,客戶資料檔!A:A,0))</f>
        <v>穩定購買型</v>
      </c>
    </row>
    <row r="16" spans="1:9">
      <c r="A16" s="21">
        <v>3127</v>
      </c>
      <c r="B16" s="38">
        <f>交易記錄檔!$L$1-INDEX(客戶資料檔!I:I,MATCH('Bob Stone RFM Score'!$A16,客戶資料檔!$A:$A,0))</f>
        <v>21</v>
      </c>
      <c r="C16" s="21">
        <f>INDEX(客戶資料檔!$G:$G,MATCH('Bob Stone RFM Score'!$A16,客戶資料檔!$A:$A,0))</f>
        <v>13</v>
      </c>
      <c r="D16" s="7">
        <f>INDEX(客戶資料檔!$F:$F,MATCH('Bob Stone RFM Score'!$A16,客戶資料檔!$A:$A,0))</f>
        <v>4211</v>
      </c>
      <c r="E16" s="10">
        <f t="shared" si="0"/>
        <v>5</v>
      </c>
      <c r="F16" s="36">
        <f t="shared" si="1"/>
        <v>7</v>
      </c>
      <c r="G16" s="13">
        <f t="shared" si="2"/>
        <v>10</v>
      </c>
      <c r="H16" s="37">
        <f t="shared" si="3"/>
        <v>22</v>
      </c>
      <c r="I16" s="39" t="str">
        <f>INDEX(客戶資料檔!N:N,MATCH('Bob Stone RFM Score'!A16,客戶資料檔!A:A,0))</f>
        <v>穩定購買型</v>
      </c>
    </row>
    <row r="17" spans="1:9">
      <c r="A17" s="21">
        <v>3596</v>
      </c>
      <c r="B17" s="38">
        <f>交易記錄檔!$L$1-INDEX(客戶資料檔!I:I,MATCH('Bob Stone RFM Score'!$A17,客戶資料檔!$A:$A,0))</f>
        <v>7</v>
      </c>
      <c r="C17" s="21">
        <f>INDEX(客戶資料檔!$G:$G,MATCH('Bob Stone RFM Score'!$A17,客戶資料檔!$A:$A,0))</f>
        <v>13</v>
      </c>
      <c r="D17" s="7">
        <f>INDEX(客戶資料檔!$F:$F,MATCH('Bob Stone RFM Score'!$A17,客戶資料檔!$A:$A,0))</f>
        <v>6922.0769230769229</v>
      </c>
      <c r="E17" s="10">
        <f t="shared" si="0"/>
        <v>5</v>
      </c>
      <c r="F17" s="36">
        <f t="shared" si="1"/>
        <v>7</v>
      </c>
      <c r="G17" s="13">
        <f t="shared" si="2"/>
        <v>10</v>
      </c>
      <c r="H17" s="37">
        <f t="shared" si="3"/>
        <v>22</v>
      </c>
      <c r="I17" s="39" t="str">
        <f>INDEX(客戶資料檔!N:N,MATCH('Bob Stone RFM Score'!A17,客戶資料檔!A:A,0))</f>
        <v>漸趨活躍型</v>
      </c>
    </row>
    <row r="18" spans="1:9">
      <c r="A18" s="21">
        <v>4687</v>
      </c>
      <c r="B18" s="38">
        <f>交易記錄檔!$L$1-INDEX(客戶資料檔!I:I,MATCH('Bob Stone RFM Score'!$A18,客戶資料檔!$A:$A,0))</f>
        <v>49</v>
      </c>
      <c r="C18" s="21">
        <f>INDEX(客戶資料檔!$G:$G,MATCH('Bob Stone RFM Score'!$A18,客戶資料檔!$A:$A,0))</f>
        <v>23</v>
      </c>
      <c r="D18" s="7">
        <f>INDEX(客戶資料檔!$F:$F,MATCH('Bob Stone RFM Score'!$A18,客戶資料檔!$A:$A,0))</f>
        <v>2586.9565217391305</v>
      </c>
      <c r="E18" s="10">
        <f t="shared" si="0"/>
        <v>4</v>
      </c>
      <c r="F18" s="36">
        <f t="shared" si="1"/>
        <v>12</v>
      </c>
      <c r="G18" s="13">
        <f t="shared" si="2"/>
        <v>6</v>
      </c>
      <c r="H18" s="37">
        <f t="shared" si="3"/>
        <v>22</v>
      </c>
      <c r="I18" s="39" t="str">
        <f>INDEX(客戶資料檔!N:N,MATCH('Bob Stone RFM Score'!A18,客戶資料檔!A:A,0))</f>
        <v>穩定購買型</v>
      </c>
    </row>
    <row r="19" spans="1:9">
      <c r="A19" s="21">
        <v>977</v>
      </c>
      <c r="B19" s="38">
        <f>交易記錄檔!$L$1-INDEX(客戶資料檔!I:I,MATCH('Bob Stone RFM Score'!$A19,客戶資料檔!$A:$A,0))</f>
        <v>35</v>
      </c>
      <c r="C19" s="21">
        <f>INDEX(客戶資料檔!$G:$G,MATCH('Bob Stone RFM Score'!$A19,客戶資料檔!$A:$A,0))</f>
        <v>21</v>
      </c>
      <c r="D19" s="7">
        <f>INDEX(客戶資料檔!$F:$F,MATCH('Bob Stone RFM Score'!$A19,客戶資料檔!$A:$A,0))</f>
        <v>2339.1904761904761</v>
      </c>
      <c r="E19" s="10">
        <f t="shared" si="0"/>
        <v>4</v>
      </c>
      <c r="F19" s="36">
        <f t="shared" si="1"/>
        <v>11</v>
      </c>
      <c r="G19" s="13">
        <f t="shared" si="2"/>
        <v>6</v>
      </c>
      <c r="H19" s="37">
        <f t="shared" si="3"/>
        <v>21</v>
      </c>
      <c r="I19" s="39" t="str">
        <f>INDEX(客戶資料檔!N:N,MATCH('Bob Stone RFM Score'!A19,客戶資料檔!A:A,0))</f>
        <v>漸趨靜止型</v>
      </c>
    </row>
    <row r="20" spans="1:9">
      <c r="A20" s="21">
        <v>1006</v>
      </c>
      <c r="B20" s="38">
        <f>交易記錄檔!$L$1-INDEX(客戶資料檔!I:I,MATCH('Bob Stone RFM Score'!$A20,客戶資料檔!$A:$A,0))</f>
        <v>47</v>
      </c>
      <c r="C20" s="21">
        <f>INDEX(客戶資料檔!$G:$G,MATCH('Bob Stone RFM Score'!$A20,客戶資料檔!$A:$A,0))</f>
        <v>18</v>
      </c>
      <c r="D20" s="7">
        <f>INDEX(客戶資料檔!$F:$F,MATCH('Bob Stone RFM Score'!$A20,客戶資料檔!$A:$A,0))</f>
        <v>3074.9444444444443</v>
      </c>
      <c r="E20" s="10">
        <f t="shared" si="0"/>
        <v>4</v>
      </c>
      <c r="F20" s="36">
        <f t="shared" si="1"/>
        <v>9</v>
      </c>
      <c r="G20" s="13">
        <f t="shared" si="2"/>
        <v>8</v>
      </c>
      <c r="H20" s="37">
        <f t="shared" si="3"/>
        <v>21</v>
      </c>
      <c r="I20" s="39" t="str">
        <f>INDEX(客戶資料檔!N:N,MATCH('Bob Stone RFM Score'!A20,客戶資料檔!A:A,0))</f>
        <v>穩定購買型</v>
      </c>
    </row>
    <row r="21" spans="1:9">
      <c r="A21" s="21">
        <v>3212</v>
      </c>
      <c r="B21" s="38">
        <f>交易記錄檔!$L$1-INDEX(客戶資料檔!I:I,MATCH('Bob Stone RFM Score'!$A21,客戶資料檔!$A:$A,0))</f>
        <v>23</v>
      </c>
      <c r="C21" s="21">
        <f>INDEX(客戶資料檔!$G:$G,MATCH('Bob Stone RFM Score'!$A21,客戶資料檔!$A:$A,0))</f>
        <v>24</v>
      </c>
      <c r="D21" s="7">
        <f>INDEX(客戶資料檔!$F:$F,MATCH('Bob Stone RFM Score'!$A21,客戶資料檔!$A:$A,0))</f>
        <v>1592.7083333333333</v>
      </c>
      <c r="E21" s="10">
        <f t="shared" si="0"/>
        <v>5</v>
      </c>
      <c r="F21" s="36">
        <f t="shared" si="1"/>
        <v>12</v>
      </c>
      <c r="G21" s="13">
        <f t="shared" si="2"/>
        <v>4</v>
      </c>
      <c r="H21" s="37">
        <f t="shared" si="3"/>
        <v>21</v>
      </c>
      <c r="I21" s="39" t="str">
        <f>INDEX(客戶資料檔!N:N,MATCH('Bob Stone RFM Score'!A21,客戶資料檔!A:A,0))</f>
        <v>穩定購買型</v>
      </c>
    </row>
    <row r="22" spans="1:9">
      <c r="A22" s="21">
        <v>3610</v>
      </c>
      <c r="B22" s="38">
        <f>交易記錄檔!$L$1-INDEX(客戶資料檔!I:I,MATCH('Bob Stone RFM Score'!$A22,客戶資料檔!$A:$A,0))</f>
        <v>11</v>
      </c>
      <c r="C22" s="21">
        <f>INDEX(客戶資料檔!$G:$G,MATCH('Bob Stone RFM Score'!$A22,客戶資料檔!$A:$A,0))</f>
        <v>20</v>
      </c>
      <c r="D22" s="7">
        <f>INDEX(客戶資料檔!$F:$F,MATCH('Bob Stone RFM Score'!$A22,客戶資料檔!$A:$A,0))</f>
        <v>2343.35</v>
      </c>
      <c r="E22" s="10">
        <f t="shared" si="0"/>
        <v>5</v>
      </c>
      <c r="F22" s="36">
        <f t="shared" si="1"/>
        <v>10</v>
      </c>
      <c r="G22" s="13">
        <f t="shared" si="2"/>
        <v>6</v>
      </c>
      <c r="H22" s="37">
        <f t="shared" si="3"/>
        <v>21</v>
      </c>
      <c r="I22" s="39" t="str">
        <f>INDEX(客戶資料檔!N:N,MATCH('Bob Stone RFM Score'!A22,客戶資料檔!A:A,0))</f>
        <v>穩定購買型</v>
      </c>
    </row>
    <row r="23" spans="1:9">
      <c r="A23" s="21">
        <v>3855</v>
      </c>
      <c r="B23" s="38">
        <f>交易記錄檔!$L$1-INDEX(客戶資料檔!I:I,MATCH('Bob Stone RFM Score'!$A23,客戶資料檔!$A:$A,0))</f>
        <v>6</v>
      </c>
      <c r="C23" s="21">
        <f>INDEX(客戶資料檔!$G:$G,MATCH('Bob Stone RFM Score'!$A23,客戶資料檔!$A:$A,0))</f>
        <v>9</v>
      </c>
      <c r="D23" s="7">
        <f>INDEX(客戶資料檔!$F:$F,MATCH('Bob Stone RFM Score'!$A23,客戶資料檔!$A:$A,0))</f>
        <v>6955.666666666667</v>
      </c>
      <c r="E23" s="10">
        <f t="shared" si="0"/>
        <v>5</v>
      </c>
      <c r="F23" s="36">
        <f t="shared" si="1"/>
        <v>5</v>
      </c>
      <c r="G23" s="13">
        <f t="shared" si="2"/>
        <v>10</v>
      </c>
      <c r="H23" s="37">
        <f t="shared" si="3"/>
        <v>20</v>
      </c>
      <c r="I23" s="39" t="str">
        <f>INDEX(客戶資料檔!N:N,MATCH('Bob Stone RFM Score'!A23,客戶資料檔!A:A,0))</f>
        <v>穩定購買型</v>
      </c>
    </row>
    <row r="24" spans="1:9">
      <c r="A24" s="21">
        <v>4749</v>
      </c>
      <c r="B24" s="38">
        <f>交易記錄檔!$L$1-INDEX(客戶資料檔!I:I,MATCH('Bob Stone RFM Score'!$A24,客戶資料檔!$A:$A,0))</f>
        <v>25</v>
      </c>
      <c r="C24" s="21">
        <f>INDEX(客戶資料檔!$G:$G,MATCH('Bob Stone RFM Score'!$A24,客戶資料檔!$A:$A,0))</f>
        <v>9</v>
      </c>
      <c r="D24" s="7">
        <f>INDEX(客戶資料檔!$F:$F,MATCH('Bob Stone RFM Score'!$A24,客戶資料檔!$A:$A,0))</f>
        <v>3898.3333333333335</v>
      </c>
      <c r="E24" s="10">
        <f t="shared" si="0"/>
        <v>5</v>
      </c>
      <c r="F24" s="36">
        <f t="shared" si="1"/>
        <v>5</v>
      </c>
      <c r="G24" s="13">
        <f t="shared" si="2"/>
        <v>10</v>
      </c>
      <c r="H24" s="37">
        <f t="shared" si="3"/>
        <v>20</v>
      </c>
      <c r="I24" s="39" t="str">
        <f>INDEX(客戶資料檔!N:N,MATCH('Bob Stone RFM Score'!A24,客戶資料檔!A:A,0))</f>
        <v>漸趨活躍型</v>
      </c>
    </row>
    <row r="25" spans="1:9">
      <c r="A25" s="21">
        <v>4785</v>
      </c>
      <c r="B25" s="38">
        <f>交易記錄檔!$L$1-INDEX(客戶資料檔!I:I,MATCH('Bob Stone RFM Score'!$A25,客戶資料檔!$A:$A,0))</f>
        <v>12</v>
      </c>
      <c r="C25" s="21">
        <f>INDEX(客戶資料檔!$G:$G,MATCH('Bob Stone RFM Score'!$A25,客戶資料檔!$A:$A,0))</f>
        <v>10</v>
      </c>
      <c r="D25" s="7">
        <f>INDEX(客戶資料檔!$F:$F,MATCH('Bob Stone RFM Score'!$A25,客戶資料檔!$A:$A,0))</f>
        <v>9241.6</v>
      </c>
      <c r="E25" s="10">
        <f t="shared" si="0"/>
        <v>5</v>
      </c>
      <c r="F25" s="36">
        <f t="shared" si="1"/>
        <v>5</v>
      </c>
      <c r="G25" s="13">
        <f t="shared" si="2"/>
        <v>10</v>
      </c>
      <c r="H25" s="37">
        <f t="shared" si="3"/>
        <v>20</v>
      </c>
      <c r="I25" s="39" t="str">
        <f>INDEX(客戶資料檔!N:N,MATCH('Bob Stone RFM Score'!A25,客戶資料檔!A:A,0))</f>
        <v>漸趨靜止型</v>
      </c>
    </row>
    <row r="26" spans="1:9">
      <c r="A26" s="21">
        <v>92</v>
      </c>
      <c r="B26" s="38">
        <f>交易記錄檔!$L$1-INDEX(客戶資料檔!I:I,MATCH('Bob Stone RFM Score'!$A26,客戶資料檔!$A:$A,0))</f>
        <v>44</v>
      </c>
      <c r="C26" s="21">
        <f>INDEX(客戶資料檔!$G:$G,MATCH('Bob Stone RFM Score'!$A26,客戶資料檔!$A:$A,0))</f>
        <v>10</v>
      </c>
      <c r="D26" s="7">
        <f>INDEX(客戶資料檔!$F:$F,MATCH('Bob Stone RFM Score'!$A26,客戶資料檔!$A:$A,0))</f>
        <v>5025.2</v>
      </c>
      <c r="E26" s="10">
        <f t="shared" si="0"/>
        <v>4</v>
      </c>
      <c r="F26" s="36">
        <f t="shared" si="1"/>
        <v>5</v>
      </c>
      <c r="G26" s="13">
        <f t="shared" si="2"/>
        <v>10</v>
      </c>
      <c r="H26" s="37">
        <f t="shared" si="3"/>
        <v>19</v>
      </c>
      <c r="I26" s="39" t="str">
        <f>INDEX(客戶資料檔!N:N,MATCH('Bob Stone RFM Score'!A26,客戶資料檔!A:A,0))</f>
        <v>穩定購買型</v>
      </c>
    </row>
    <row r="27" spans="1:9">
      <c r="A27" s="21">
        <v>1446</v>
      </c>
      <c r="B27" s="38">
        <f>交易記錄檔!$L$1-INDEX(客戶資料檔!I:I,MATCH('Bob Stone RFM Score'!$A27,客戶資料檔!$A:$A,0))</f>
        <v>48</v>
      </c>
      <c r="C27" s="21">
        <f>INDEX(客戶資料檔!$G:$G,MATCH('Bob Stone RFM Score'!$A27,客戶資料檔!$A:$A,0))</f>
        <v>11</v>
      </c>
      <c r="D27" s="7">
        <f>INDEX(客戶資料檔!$F:$F,MATCH('Bob Stone RFM Score'!$A27,客戶資料檔!$A:$A,0))</f>
        <v>3671.6363636363635</v>
      </c>
      <c r="E27" s="10">
        <f t="shared" si="0"/>
        <v>4</v>
      </c>
      <c r="F27" s="36">
        <f t="shared" si="1"/>
        <v>6</v>
      </c>
      <c r="G27" s="13">
        <f t="shared" si="2"/>
        <v>9</v>
      </c>
      <c r="H27" s="37">
        <f t="shared" si="3"/>
        <v>19</v>
      </c>
      <c r="I27" s="39" t="str">
        <f>INDEX(客戶資料檔!N:N,MATCH('Bob Stone RFM Score'!A27,客戶資料檔!A:A,0))</f>
        <v>漸趨活躍型</v>
      </c>
    </row>
    <row r="28" spans="1:9">
      <c r="A28" s="21">
        <v>2787</v>
      </c>
      <c r="B28" s="38">
        <f>交易記錄檔!$L$1-INDEX(客戶資料檔!I:I,MATCH('Bob Stone RFM Score'!$A28,客戶資料檔!$A:$A,0))</f>
        <v>43</v>
      </c>
      <c r="C28" s="21">
        <f>INDEX(客戶資料檔!$G:$G,MATCH('Bob Stone RFM Score'!$A28,客戶資料檔!$A:$A,0))</f>
        <v>10</v>
      </c>
      <c r="D28" s="7">
        <f>INDEX(客戶資料檔!$F:$F,MATCH('Bob Stone RFM Score'!$A28,客戶資料檔!$A:$A,0))</f>
        <v>3824.6</v>
      </c>
      <c r="E28" s="10">
        <f t="shared" si="0"/>
        <v>4</v>
      </c>
      <c r="F28" s="36">
        <f t="shared" si="1"/>
        <v>5</v>
      </c>
      <c r="G28" s="13">
        <f t="shared" si="2"/>
        <v>10</v>
      </c>
      <c r="H28" s="37">
        <f t="shared" si="3"/>
        <v>19</v>
      </c>
      <c r="I28" s="39" t="str">
        <f>INDEX(客戶資料檔!N:N,MATCH('Bob Stone RFM Score'!A28,客戶資料檔!A:A,0))</f>
        <v>漸趨靜止型</v>
      </c>
    </row>
    <row r="29" spans="1:9">
      <c r="A29" s="21">
        <v>2956</v>
      </c>
      <c r="B29" s="38">
        <f>交易記錄檔!$L$1-INDEX(客戶資料檔!I:I,MATCH('Bob Stone RFM Score'!$A29,客戶資料檔!$A:$A,0))</f>
        <v>94</v>
      </c>
      <c r="C29" s="21">
        <f>INDEX(客戶資料檔!$G:$G,MATCH('Bob Stone RFM Score'!$A29,客戶資料檔!$A:$A,0))</f>
        <v>15</v>
      </c>
      <c r="D29" s="7">
        <f>INDEX(客戶資料檔!$F:$F,MATCH('Bob Stone RFM Score'!$A29,客戶資料檔!$A:$A,0))</f>
        <v>3754.6</v>
      </c>
      <c r="E29" s="10">
        <f t="shared" si="0"/>
        <v>2</v>
      </c>
      <c r="F29" s="36">
        <f t="shared" si="1"/>
        <v>8</v>
      </c>
      <c r="G29" s="13">
        <f t="shared" si="2"/>
        <v>9</v>
      </c>
      <c r="H29" s="37">
        <f t="shared" si="3"/>
        <v>19</v>
      </c>
      <c r="I29" s="39" t="str">
        <f>INDEX(客戶資料檔!N:N,MATCH('Bob Stone RFM Score'!A29,客戶資料檔!A:A,0))</f>
        <v>漸趨靜止型</v>
      </c>
    </row>
    <row r="30" spans="1:9">
      <c r="A30" s="21">
        <v>1118</v>
      </c>
      <c r="B30" s="38">
        <f>交易記錄檔!$L$1-INDEX(客戶資料檔!I:I,MATCH('Bob Stone RFM Score'!$A30,客戶資料檔!$A:$A,0))</f>
        <v>23</v>
      </c>
      <c r="C30" s="21">
        <f>INDEX(客戶資料檔!$G:$G,MATCH('Bob Stone RFM Score'!$A30,客戶資料檔!$A:$A,0))</f>
        <v>6</v>
      </c>
      <c r="D30" s="7">
        <f>INDEX(客戶資料檔!$F:$F,MATCH('Bob Stone RFM Score'!$A30,客戶資料檔!$A:$A,0))</f>
        <v>5536.166666666667</v>
      </c>
      <c r="E30" s="10">
        <f t="shared" si="0"/>
        <v>5</v>
      </c>
      <c r="F30" s="36">
        <f t="shared" si="1"/>
        <v>3</v>
      </c>
      <c r="G30" s="13">
        <f t="shared" si="2"/>
        <v>10</v>
      </c>
      <c r="H30" s="37">
        <f t="shared" si="3"/>
        <v>18</v>
      </c>
      <c r="I30" s="39" t="str">
        <f>INDEX(客戶資料檔!N:N,MATCH('Bob Stone RFM Score'!A30,客戶資料檔!A:A,0))</f>
        <v>穩定購買型</v>
      </c>
    </row>
    <row r="31" spans="1:9">
      <c r="A31" s="21">
        <v>2307</v>
      </c>
      <c r="B31" s="38">
        <f>交易記錄檔!$L$1-INDEX(客戶資料檔!I:I,MATCH('Bob Stone RFM Score'!$A31,客戶資料檔!$A:$A,0))</f>
        <v>58</v>
      </c>
      <c r="C31" s="21">
        <f>INDEX(客戶資料檔!$G:$G,MATCH('Bob Stone RFM Score'!$A31,客戶資料檔!$A:$A,0))</f>
        <v>15</v>
      </c>
      <c r="D31" s="7">
        <f>INDEX(客戶資料檔!$F:$F,MATCH('Bob Stone RFM Score'!$A31,客戶資料檔!$A:$A,0))</f>
        <v>2297.3333333333335</v>
      </c>
      <c r="E31" s="10">
        <f t="shared" si="0"/>
        <v>4</v>
      </c>
      <c r="F31" s="36">
        <f t="shared" si="1"/>
        <v>8</v>
      </c>
      <c r="G31" s="13">
        <f t="shared" si="2"/>
        <v>6</v>
      </c>
      <c r="H31" s="37">
        <f t="shared" si="3"/>
        <v>18</v>
      </c>
      <c r="I31" s="39" t="str">
        <f>INDEX(客戶資料檔!N:N,MATCH('Bob Stone RFM Score'!A31,客戶資料檔!A:A,0))</f>
        <v>漸趨靜止型</v>
      </c>
    </row>
    <row r="32" spans="1:9">
      <c r="A32" s="21">
        <v>3059</v>
      </c>
      <c r="B32" s="38">
        <f>交易記錄檔!$L$1-INDEX(客戶資料檔!I:I,MATCH('Bob Stone RFM Score'!$A32,客戶資料檔!$A:$A,0))</f>
        <v>40</v>
      </c>
      <c r="C32" s="21">
        <f>INDEX(客戶資料檔!$G:$G,MATCH('Bob Stone RFM Score'!$A32,客戶資料檔!$A:$A,0))</f>
        <v>12</v>
      </c>
      <c r="D32" s="7">
        <f>INDEX(客戶資料檔!$F:$F,MATCH('Bob Stone RFM Score'!$A32,客戶資料檔!$A:$A,0))</f>
        <v>3371.6666666666665</v>
      </c>
      <c r="E32" s="10">
        <f t="shared" si="0"/>
        <v>4</v>
      </c>
      <c r="F32" s="36">
        <f t="shared" si="1"/>
        <v>6</v>
      </c>
      <c r="G32" s="13">
        <f t="shared" si="2"/>
        <v>8</v>
      </c>
      <c r="H32" s="37">
        <f t="shared" si="3"/>
        <v>18</v>
      </c>
      <c r="I32" s="39" t="str">
        <f>INDEX(客戶資料檔!N:N,MATCH('Bob Stone RFM Score'!A32,客戶資料檔!A:A,0))</f>
        <v>漸趨活躍型</v>
      </c>
    </row>
    <row r="33" spans="1:9">
      <c r="A33" s="21">
        <v>3482</v>
      </c>
      <c r="B33" s="38">
        <f>交易記錄檔!$L$1-INDEX(客戶資料檔!I:I,MATCH('Bob Stone RFM Score'!$A33,客戶資料檔!$A:$A,0))</f>
        <v>53</v>
      </c>
      <c r="C33" s="21">
        <f>INDEX(客戶資料檔!$G:$G,MATCH('Bob Stone RFM Score'!$A33,客戶資料檔!$A:$A,0))</f>
        <v>8</v>
      </c>
      <c r="D33" s="7">
        <f>INDEX(客戶資料檔!$F:$F,MATCH('Bob Stone RFM Score'!$A33,客戶資料檔!$A:$A,0))</f>
        <v>4946</v>
      </c>
      <c r="E33" s="10">
        <f t="shared" si="0"/>
        <v>4</v>
      </c>
      <c r="F33" s="36">
        <f t="shared" si="1"/>
        <v>4</v>
      </c>
      <c r="G33" s="13">
        <f t="shared" si="2"/>
        <v>10</v>
      </c>
      <c r="H33" s="37">
        <f t="shared" si="3"/>
        <v>18</v>
      </c>
      <c r="I33" s="39" t="str">
        <f>INDEX(客戶資料檔!N:N,MATCH('Bob Stone RFM Score'!A33,客戶資料檔!A:A,0))</f>
        <v>穩定購買型</v>
      </c>
    </row>
    <row r="34" spans="1:9">
      <c r="A34" s="21">
        <v>3558</v>
      </c>
      <c r="B34" s="38">
        <f>交易記錄檔!$L$1-INDEX(客戶資料檔!I:I,MATCH('Bob Stone RFM Score'!$A34,客戶資料檔!$A:$A,0))</f>
        <v>43</v>
      </c>
      <c r="C34" s="21">
        <f>INDEX(客戶資料檔!$G:$G,MATCH('Bob Stone RFM Score'!$A34,客戶資料檔!$A:$A,0))</f>
        <v>8</v>
      </c>
      <c r="D34" s="7">
        <f>INDEX(客戶資料檔!$F:$F,MATCH('Bob Stone RFM Score'!$A34,客戶資料檔!$A:$A,0))</f>
        <v>3936.125</v>
      </c>
      <c r="E34" s="10">
        <f t="shared" ref="E34:E65" si="4">_xlfn.IFS(B34&lt;=30,5,B34&lt;=60,4,B34&lt;=90,3,B34&lt;=120,2,B34&lt;=150,1,B34&gt;150,0)</f>
        <v>4</v>
      </c>
      <c r="F34" s="36">
        <f t="shared" ref="F34:F65" si="5">ROUND(C34/2,0)</f>
        <v>4</v>
      </c>
      <c r="G34" s="13">
        <f t="shared" ref="G34:G65" si="6">MIN(ROUND(D34*0.0025,0),10)</f>
        <v>10</v>
      </c>
      <c r="H34" s="37">
        <f t="shared" ref="H34:H65" si="7">E34+F34+G34</f>
        <v>18</v>
      </c>
      <c r="I34" s="39" t="str">
        <f>INDEX(客戶資料檔!N:N,MATCH('Bob Stone RFM Score'!A34,客戶資料檔!A:A,0))</f>
        <v>漸趨靜止型</v>
      </c>
    </row>
    <row r="35" spans="1:9">
      <c r="A35" s="21">
        <v>4922</v>
      </c>
      <c r="B35" s="38">
        <f>交易記錄檔!$L$1-INDEX(客戶資料檔!I:I,MATCH('Bob Stone RFM Score'!$A35,客戶資料檔!$A:$A,0))</f>
        <v>10</v>
      </c>
      <c r="C35" s="21">
        <f>INDEX(客戶資料檔!$G:$G,MATCH('Bob Stone RFM Score'!$A35,客戶資料檔!$A:$A,0))</f>
        <v>5</v>
      </c>
      <c r="D35" s="7">
        <f>INDEX(客戶資料檔!$F:$F,MATCH('Bob Stone RFM Score'!$A35,客戶資料檔!$A:$A,0))</f>
        <v>6425.2</v>
      </c>
      <c r="E35" s="10">
        <f t="shared" si="4"/>
        <v>5</v>
      </c>
      <c r="F35" s="36">
        <f t="shared" si="5"/>
        <v>3</v>
      </c>
      <c r="G35" s="13">
        <f t="shared" si="6"/>
        <v>10</v>
      </c>
      <c r="H35" s="37">
        <f t="shared" si="7"/>
        <v>18</v>
      </c>
      <c r="I35" s="39" t="str">
        <f>INDEX(客戶資料檔!N:N,MATCH('Bob Stone RFM Score'!A35,客戶資料檔!A:A,0))</f>
        <v>漸趨靜止型</v>
      </c>
    </row>
    <row r="36" spans="1:9">
      <c r="A36" s="21">
        <v>5943</v>
      </c>
      <c r="B36" s="38">
        <f>交易記錄檔!$L$1-INDEX(客戶資料檔!I:I,MATCH('Bob Stone RFM Score'!$A36,客戶資料檔!$A:$A,0))</f>
        <v>43</v>
      </c>
      <c r="C36" s="21">
        <f>INDEX(客戶資料檔!$G:$G,MATCH('Bob Stone RFM Score'!$A36,客戶資料檔!$A:$A,0))</f>
        <v>7</v>
      </c>
      <c r="D36" s="7">
        <f>INDEX(客戶資料檔!$F:$F,MATCH('Bob Stone RFM Score'!$A36,客戶資料檔!$A:$A,0))</f>
        <v>6005.7142857142853</v>
      </c>
      <c r="E36" s="10">
        <f t="shared" si="4"/>
        <v>4</v>
      </c>
      <c r="F36" s="36">
        <f t="shared" si="5"/>
        <v>4</v>
      </c>
      <c r="G36" s="13">
        <f t="shared" si="6"/>
        <v>10</v>
      </c>
      <c r="H36" s="37">
        <f t="shared" si="7"/>
        <v>18</v>
      </c>
      <c r="I36" s="39" t="str">
        <f>INDEX(客戶資料檔!N:N,MATCH('Bob Stone RFM Score'!A36,客戶資料檔!A:A,0))</f>
        <v>漸趨靜止型</v>
      </c>
    </row>
    <row r="37" spans="1:9">
      <c r="A37" s="21">
        <v>2393</v>
      </c>
      <c r="B37" s="38">
        <f>交易記錄檔!$L$1-INDEX(客戶資料檔!I:I,MATCH('Bob Stone RFM Score'!$A37,客戶資料檔!$A:$A,0))</f>
        <v>43</v>
      </c>
      <c r="C37" s="21">
        <f>INDEX(客戶資料檔!$G:$G,MATCH('Bob Stone RFM Score'!$A37,客戶資料檔!$A:$A,0))</f>
        <v>11</v>
      </c>
      <c r="D37" s="7">
        <f>INDEX(客戶資料檔!$F:$F,MATCH('Bob Stone RFM Score'!$A37,客戶資料檔!$A:$A,0))</f>
        <v>3129.818181818182</v>
      </c>
      <c r="E37" s="10">
        <f t="shared" si="4"/>
        <v>4</v>
      </c>
      <c r="F37" s="36">
        <f t="shared" si="5"/>
        <v>6</v>
      </c>
      <c r="G37" s="13">
        <f t="shared" si="6"/>
        <v>8</v>
      </c>
      <c r="H37" s="37">
        <f t="shared" si="7"/>
        <v>18</v>
      </c>
      <c r="I37" s="39" t="str">
        <f>INDEX(客戶資料檔!N:N,MATCH('Bob Stone RFM Score'!A37,客戶資料檔!A:A,0))</f>
        <v>穩定購買型</v>
      </c>
    </row>
    <row r="38" spans="1:9">
      <c r="A38" s="21">
        <v>87</v>
      </c>
      <c r="B38" s="38">
        <f>交易記錄檔!$L$1-INDEX(客戶資料檔!I:I,MATCH('Bob Stone RFM Score'!$A38,客戶資料檔!$A:$A,0))</f>
        <v>43</v>
      </c>
      <c r="C38" s="21">
        <f>INDEX(客戶資料檔!$G:$G,MATCH('Bob Stone RFM Score'!$A38,客戶資料檔!$A:$A,0))</f>
        <v>11</v>
      </c>
      <c r="D38" s="7">
        <f>INDEX(客戶資料檔!$F:$F,MATCH('Bob Stone RFM Score'!$A38,客戶資料檔!$A:$A,0))</f>
        <v>2657.7272727272725</v>
      </c>
      <c r="E38" s="10">
        <f t="shared" si="4"/>
        <v>4</v>
      </c>
      <c r="F38" s="36">
        <f t="shared" si="5"/>
        <v>6</v>
      </c>
      <c r="G38" s="13">
        <f t="shared" si="6"/>
        <v>7</v>
      </c>
      <c r="H38" s="37">
        <f t="shared" si="7"/>
        <v>17</v>
      </c>
      <c r="I38" s="39" t="str">
        <f>INDEX(客戶資料檔!N:N,MATCH('Bob Stone RFM Score'!A38,客戶資料檔!A:A,0))</f>
        <v>穩定購買型</v>
      </c>
    </row>
    <row r="39" spans="1:9">
      <c r="A39" s="21">
        <v>2220</v>
      </c>
      <c r="B39" s="38">
        <f>交易記錄檔!$L$1-INDEX(客戶資料檔!I:I,MATCH('Bob Stone RFM Score'!$A39,客戶資料檔!$A:$A,0))</f>
        <v>3</v>
      </c>
      <c r="C39" s="21">
        <f>INDEX(客戶資料檔!$G:$G,MATCH('Bob Stone RFM Score'!$A39,客戶資料檔!$A:$A,0))</f>
        <v>4</v>
      </c>
      <c r="D39" s="7">
        <f>INDEX(客戶資料檔!$F:$F,MATCH('Bob Stone RFM Score'!$A39,客戶資料檔!$A:$A,0))</f>
        <v>7217.25</v>
      </c>
      <c r="E39" s="10">
        <f t="shared" si="4"/>
        <v>5</v>
      </c>
      <c r="F39" s="36">
        <f t="shared" si="5"/>
        <v>2</v>
      </c>
      <c r="G39" s="13">
        <f t="shared" si="6"/>
        <v>10</v>
      </c>
      <c r="H39" s="37">
        <f t="shared" si="7"/>
        <v>17</v>
      </c>
      <c r="I39" s="39" t="str">
        <f>INDEX(客戶資料檔!N:N,MATCH('Bob Stone RFM Score'!A39,客戶資料檔!A:A,0))</f>
        <v>穩定購買型</v>
      </c>
    </row>
    <row r="40" spans="1:9">
      <c r="A40" s="21">
        <v>2800</v>
      </c>
      <c r="B40" s="38">
        <f>交易記錄檔!$L$1-INDEX(客戶資料檔!I:I,MATCH('Bob Stone RFM Score'!$A40,客戶資料檔!$A:$A,0))</f>
        <v>43</v>
      </c>
      <c r="C40" s="21">
        <f>INDEX(客戶資料檔!$G:$G,MATCH('Bob Stone RFM Score'!$A40,客戶資料檔!$A:$A,0))</f>
        <v>15</v>
      </c>
      <c r="D40" s="7">
        <f>INDEX(客戶資料檔!$F:$F,MATCH('Bob Stone RFM Score'!$A40,客戶資料檔!$A:$A,0))</f>
        <v>2185.0666666666666</v>
      </c>
      <c r="E40" s="10">
        <f t="shared" si="4"/>
        <v>4</v>
      </c>
      <c r="F40" s="36">
        <f t="shared" si="5"/>
        <v>8</v>
      </c>
      <c r="G40" s="13">
        <f t="shared" si="6"/>
        <v>5</v>
      </c>
      <c r="H40" s="37">
        <f t="shared" si="7"/>
        <v>17</v>
      </c>
      <c r="I40" s="39" t="str">
        <f>INDEX(客戶資料檔!N:N,MATCH('Bob Stone RFM Score'!A40,客戶資料檔!A:A,0))</f>
        <v>穩定購買型</v>
      </c>
    </row>
    <row r="41" spans="1:9">
      <c r="A41" s="21">
        <v>3567</v>
      </c>
      <c r="B41" s="38">
        <f>交易記錄檔!$L$1-INDEX(客戶資料檔!I:I,MATCH('Bob Stone RFM Score'!$A41,客戶資料檔!$A:$A,0))</f>
        <v>43</v>
      </c>
      <c r="C41" s="21">
        <f>INDEX(客戶資料檔!$G:$G,MATCH('Bob Stone RFM Score'!$A41,客戶資料檔!$A:$A,0))</f>
        <v>16</v>
      </c>
      <c r="D41" s="7">
        <f>INDEX(客戶資料檔!$F:$F,MATCH('Bob Stone RFM Score'!$A41,客戶資料檔!$A:$A,0))</f>
        <v>1877.1875</v>
      </c>
      <c r="E41" s="10">
        <f t="shared" si="4"/>
        <v>4</v>
      </c>
      <c r="F41" s="36">
        <f t="shared" si="5"/>
        <v>8</v>
      </c>
      <c r="G41" s="13">
        <f t="shared" si="6"/>
        <v>5</v>
      </c>
      <c r="H41" s="37">
        <f t="shared" si="7"/>
        <v>17</v>
      </c>
      <c r="I41" s="39" t="str">
        <f>INDEX(客戶資料檔!N:N,MATCH('Bob Stone RFM Score'!A41,客戶資料檔!A:A,0))</f>
        <v>穩定購買型</v>
      </c>
    </row>
    <row r="42" spans="1:9">
      <c r="A42" s="21">
        <v>5348</v>
      </c>
      <c r="B42" s="38">
        <f>交易記錄檔!$L$1-INDEX(客戶資料檔!I:I,MATCH('Bob Stone RFM Score'!$A42,客戶資料檔!$A:$A,0))</f>
        <v>45</v>
      </c>
      <c r="C42" s="21">
        <f>INDEX(客戶資料檔!$G:$G,MATCH('Bob Stone RFM Score'!$A42,客戶資料檔!$A:$A,0))</f>
        <v>6</v>
      </c>
      <c r="D42" s="7">
        <f>INDEX(客戶資料檔!$F:$F,MATCH('Bob Stone RFM Score'!$A42,客戶資料檔!$A:$A,0))</f>
        <v>6358.5</v>
      </c>
      <c r="E42" s="10">
        <f t="shared" si="4"/>
        <v>4</v>
      </c>
      <c r="F42" s="36">
        <f t="shared" si="5"/>
        <v>3</v>
      </c>
      <c r="G42" s="13">
        <f t="shared" si="6"/>
        <v>10</v>
      </c>
      <c r="H42" s="37">
        <f t="shared" si="7"/>
        <v>17</v>
      </c>
      <c r="I42" s="39" t="str">
        <f>INDEX(客戶資料檔!N:N,MATCH('Bob Stone RFM Score'!A42,客戶資料檔!A:A,0))</f>
        <v>穩定購買型</v>
      </c>
    </row>
    <row r="43" spans="1:9">
      <c r="A43" s="21">
        <v>5455</v>
      </c>
      <c r="B43" s="38">
        <f>交易記錄檔!$L$1-INDEX(客戶資料檔!I:I,MATCH('Bob Stone RFM Score'!$A43,客戶資料檔!$A:$A,0))</f>
        <v>22</v>
      </c>
      <c r="C43" s="21">
        <f>INDEX(客戶資料檔!$G:$G,MATCH('Bob Stone RFM Score'!$A43,客戶資料檔!$A:$A,0))</f>
        <v>3</v>
      </c>
      <c r="D43" s="7">
        <f>INDEX(客戶資料檔!$F:$F,MATCH('Bob Stone RFM Score'!$A43,客戶資料檔!$A:$A,0))</f>
        <v>11730</v>
      </c>
      <c r="E43" s="10">
        <f t="shared" si="4"/>
        <v>5</v>
      </c>
      <c r="F43" s="36">
        <f t="shared" si="5"/>
        <v>2</v>
      </c>
      <c r="G43" s="13">
        <f t="shared" si="6"/>
        <v>10</v>
      </c>
      <c r="H43" s="37">
        <f t="shared" si="7"/>
        <v>17</v>
      </c>
      <c r="I43" s="39" t="str">
        <f>INDEX(客戶資料檔!N:N,MATCH('Bob Stone RFM Score'!A43,客戶資料檔!A:A,0))</f>
        <v>穩定購買型</v>
      </c>
    </row>
    <row r="44" spans="1:9">
      <c r="A44" s="21">
        <v>5697</v>
      </c>
      <c r="B44" s="38">
        <f>交易記錄檔!$L$1-INDEX(客戶資料檔!I:I,MATCH('Bob Stone RFM Score'!$A44,客戶資料檔!$A:$A,0))</f>
        <v>37</v>
      </c>
      <c r="C44" s="21">
        <f>INDEX(客戶資料檔!$G:$G,MATCH('Bob Stone RFM Score'!$A44,客戶資料檔!$A:$A,0))</f>
        <v>8</v>
      </c>
      <c r="D44" s="7">
        <f>INDEX(客戶資料檔!$F:$F,MATCH('Bob Stone RFM Score'!$A44,客戶資料檔!$A:$A,0))</f>
        <v>3443.125</v>
      </c>
      <c r="E44" s="10">
        <f t="shared" si="4"/>
        <v>4</v>
      </c>
      <c r="F44" s="36">
        <f t="shared" si="5"/>
        <v>4</v>
      </c>
      <c r="G44" s="13">
        <f t="shared" si="6"/>
        <v>9</v>
      </c>
      <c r="H44" s="37">
        <f t="shared" si="7"/>
        <v>17</v>
      </c>
      <c r="I44" s="39" t="str">
        <f>INDEX(客戶資料檔!N:N,MATCH('Bob Stone RFM Score'!A44,客戶資料檔!A:A,0))</f>
        <v>穩定購買型</v>
      </c>
    </row>
    <row r="45" spans="1:9">
      <c r="A45" s="21">
        <v>5705</v>
      </c>
      <c r="B45" s="38">
        <f>交易記錄檔!$L$1-INDEX(客戶資料檔!I:I,MATCH('Bob Stone RFM Score'!$A45,客戶資料檔!$A:$A,0))</f>
        <v>17</v>
      </c>
      <c r="C45" s="21">
        <f>INDEX(客戶資料檔!$G:$G,MATCH('Bob Stone RFM Score'!$A45,客戶資料檔!$A:$A,0))</f>
        <v>3</v>
      </c>
      <c r="D45" s="7">
        <f>INDEX(客戶資料檔!$F:$F,MATCH('Bob Stone RFM Score'!$A45,客戶資料檔!$A:$A,0))</f>
        <v>4791.666666666667</v>
      </c>
      <c r="E45" s="10">
        <f t="shared" si="4"/>
        <v>5</v>
      </c>
      <c r="F45" s="36">
        <f t="shared" si="5"/>
        <v>2</v>
      </c>
      <c r="G45" s="13">
        <f t="shared" si="6"/>
        <v>10</v>
      </c>
      <c r="H45" s="37">
        <f t="shared" si="7"/>
        <v>17</v>
      </c>
      <c r="I45" s="39" t="str">
        <f>INDEX(客戶資料檔!N:N,MATCH('Bob Stone RFM Score'!A45,客戶資料檔!A:A,0))</f>
        <v>穩定購買型</v>
      </c>
    </row>
    <row r="46" spans="1:9">
      <c r="A46" s="21">
        <v>6828</v>
      </c>
      <c r="B46" s="38">
        <f>交易記錄檔!$L$1-INDEX(客戶資料檔!I:I,MATCH('Bob Stone RFM Score'!$A46,客戶資料檔!$A:$A,0))</f>
        <v>1</v>
      </c>
      <c r="C46" s="21">
        <f>INDEX(客戶資料檔!$G:$G,MATCH('Bob Stone RFM Score'!$A46,客戶資料檔!$A:$A,0))</f>
        <v>3</v>
      </c>
      <c r="D46" s="7">
        <f>INDEX(客戶資料檔!$F:$F,MATCH('Bob Stone RFM Score'!$A46,客戶資料檔!$A:$A,0))</f>
        <v>10812.333333333334</v>
      </c>
      <c r="E46" s="10">
        <f t="shared" si="4"/>
        <v>5</v>
      </c>
      <c r="F46" s="36">
        <f t="shared" si="5"/>
        <v>2</v>
      </c>
      <c r="G46" s="13">
        <f t="shared" si="6"/>
        <v>10</v>
      </c>
      <c r="H46" s="37">
        <f t="shared" si="7"/>
        <v>17</v>
      </c>
      <c r="I46" s="39" t="str">
        <f>INDEX(客戶資料檔!N:N,MATCH('Bob Stone RFM Score'!A46,客戶資料檔!A:A,0))</f>
        <v>穩定購買型</v>
      </c>
    </row>
    <row r="47" spans="1:9">
      <c r="A47" s="21">
        <v>1479</v>
      </c>
      <c r="B47" s="38">
        <f>交易記錄檔!$L$1-INDEX(客戶資料檔!I:I,MATCH('Bob Stone RFM Score'!$A47,客戶資料檔!$A:$A,0))</f>
        <v>23</v>
      </c>
      <c r="C47" s="21">
        <f>INDEX(客戶資料檔!$G:$G,MATCH('Bob Stone RFM Score'!$A47,客戶資料檔!$A:$A,0))</f>
        <v>11</v>
      </c>
      <c r="D47" s="7">
        <f>INDEX(客戶資料檔!$F:$F,MATCH('Bob Stone RFM Score'!$A47,客戶資料檔!$A:$A,0))</f>
        <v>2229.7272727272725</v>
      </c>
      <c r="E47" s="10">
        <f t="shared" si="4"/>
        <v>5</v>
      </c>
      <c r="F47" s="36">
        <f t="shared" si="5"/>
        <v>6</v>
      </c>
      <c r="G47" s="13">
        <f t="shared" si="6"/>
        <v>6</v>
      </c>
      <c r="H47" s="37">
        <f t="shared" si="7"/>
        <v>17</v>
      </c>
      <c r="I47" s="39" t="str">
        <f>INDEX(客戶資料檔!N:N,MATCH('Bob Stone RFM Score'!A47,客戶資料檔!A:A,0))</f>
        <v>穩定購買型</v>
      </c>
    </row>
    <row r="48" spans="1:9">
      <c r="A48" s="21">
        <v>1500</v>
      </c>
      <c r="B48" s="38">
        <f>交易記錄檔!$L$1-INDEX(客戶資料檔!I:I,MATCH('Bob Stone RFM Score'!$A48,客戶資料檔!$A:$A,0))</f>
        <v>18</v>
      </c>
      <c r="C48" s="21">
        <f>INDEX(客戶資料檔!$G:$G,MATCH('Bob Stone RFM Score'!$A48,客戶資料檔!$A:$A,0))</f>
        <v>17</v>
      </c>
      <c r="D48" s="7">
        <f>INDEX(客戶資料檔!$F:$F,MATCH('Bob Stone RFM Score'!$A48,客戶資料檔!$A:$A,0))</f>
        <v>1023.8823529411765</v>
      </c>
      <c r="E48" s="10">
        <f t="shared" si="4"/>
        <v>5</v>
      </c>
      <c r="F48" s="36">
        <f t="shared" si="5"/>
        <v>9</v>
      </c>
      <c r="G48" s="13">
        <f t="shared" si="6"/>
        <v>3</v>
      </c>
      <c r="H48" s="37">
        <f t="shared" si="7"/>
        <v>17</v>
      </c>
      <c r="I48" s="39" t="str">
        <f>INDEX(客戶資料檔!N:N,MATCH('Bob Stone RFM Score'!A48,客戶資料檔!A:A,0))</f>
        <v>穩定購買型</v>
      </c>
    </row>
    <row r="49" spans="1:9">
      <c r="A49" s="21">
        <v>1726</v>
      </c>
      <c r="B49" s="38">
        <f>交易記錄檔!$L$1-INDEX(客戶資料檔!I:I,MATCH('Bob Stone RFM Score'!$A49,客戶資料檔!$A:$A,0))</f>
        <v>41</v>
      </c>
      <c r="C49" s="21">
        <f>INDEX(客戶資料檔!$G:$G,MATCH('Bob Stone RFM Score'!$A49,客戶資料檔!$A:$A,0))</f>
        <v>11</v>
      </c>
      <c r="D49" s="7">
        <f>INDEX(客戶資料檔!$F:$F,MATCH('Bob Stone RFM Score'!$A49,客戶資料檔!$A:$A,0))</f>
        <v>2803.5454545454545</v>
      </c>
      <c r="E49" s="10">
        <f t="shared" si="4"/>
        <v>4</v>
      </c>
      <c r="F49" s="36">
        <f t="shared" si="5"/>
        <v>6</v>
      </c>
      <c r="G49" s="13">
        <f t="shared" si="6"/>
        <v>7</v>
      </c>
      <c r="H49" s="37">
        <f t="shared" si="7"/>
        <v>17</v>
      </c>
      <c r="I49" s="39" t="str">
        <f>INDEX(客戶資料檔!N:N,MATCH('Bob Stone RFM Score'!A49,客戶資料檔!A:A,0))</f>
        <v>穩定購買型</v>
      </c>
    </row>
    <row r="50" spans="1:9">
      <c r="A50" s="21">
        <v>287</v>
      </c>
      <c r="B50" s="38">
        <f>交易記錄檔!$L$1-INDEX(客戶資料檔!I:I,MATCH('Bob Stone RFM Score'!$A50,客戶資料檔!$A:$A,0))</f>
        <v>2</v>
      </c>
      <c r="C50" s="21">
        <f>INDEX(客戶資料檔!$G:$G,MATCH('Bob Stone RFM Score'!$A50,客戶資料檔!$A:$A,0))</f>
        <v>11</v>
      </c>
      <c r="D50" s="7">
        <f>INDEX(客戶資料檔!$F:$F,MATCH('Bob Stone RFM Score'!$A50,客戶資料檔!$A:$A,0))</f>
        <v>2059.181818181818</v>
      </c>
      <c r="E50" s="10">
        <f t="shared" si="4"/>
        <v>5</v>
      </c>
      <c r="F50" s="36">
        <f t="shared" si="5"/>
        <v>6</v>
      </c>
      <c r="G50" s="13">
        <f t="shared" si="6"/>
        <v>5</v>
      </c>
      <c r="H50" s="37">
        <f t="shared" si="7"/>
        <v>16</v>
      </c>
      <c r="I50" s="39" t="str">
        <f>INDEX(客戶資料檔!N:N,MATCH('Bob Stone RFM Score'!A50,客戶資料檔!A:A,0))</f>
        <v>漸趨活躍型</v>
      </c>
    </row>
    <row r="51" spans="1:9">
      <c r="A51" s="21">
        <v>1096</v>
      </c>
      <c r="B51" s="38">
        <f>交易記錄檔!$L$1-INDEX(客戶資料檔!I:I,MATCH('Bob Stone RFM Score'!$A51,客戶資料檔!$A:$A,0))</f>
        <v>59</v>
      </c>
      <c r="C51" s="21">
        <f>INDEX(客戶資料檔!$G:$G,MATCH('Bob Stone RFM Score'!$A51,客戶資料檔!$A:$A,0))</f>
        <v>11</v>
      </c>
      <c r="D51" s="7">
        <f>INDEX(客戶資料檔!$F:$F,MATCH('Bob Stone RFM Score'!$A51,客戶資料檔!$A:$A,0))</f>
        <v>2414.4545454545455</v>
      </c>
      <c r="E51" s="10">
        <f t="shared" si="4"/>
        <v>4</v>
      </c>
      <c r="F51" s="36">
        <f t="shared" si="5"/>
        <v>6</v>
      </c>
      <c r="G51" s="13">
        <f t="shared" si="6"/>
        <v>6</v>
      </c>
      <c r="H51" s="37">
        <f t="shared" si="7"/>
        <v>16</v>
      </c>
      <c r="I51" s="39" t="str">
        <f>INDEX(客戶資料檔!N:N,MATCH('Bob Stone RFM Score'!A51,客戶資料檔!A:A,0))</f>
        <v>漸趨靜止型</v>
      </c>
    </row>
    <row r="52" spans="1:9">
      <c r="A52" s="21">
        <v>1117</v>
      </c>
      <c r="B52" s="38">
        <f>交易記錄檔!$L$1-INDEX(客戶資料檔!I:I,MATCH('Bob Stone RFM Score'!$A52,客戶資料檔!$A:$A,0))</f>
        <v>19</v>
      </c>
      <c r="C52" s="21">
        <f>INDEX(客戶資料檔!$G:$G,MATCH('Bob Stone RFM Score'!$A52,客戶資料檔!$A:$A,0))</f>
        <v>11</v>
      </c>
      <c r="D52" s="7">
        <f>INDEX(客戶資料檔!$F:$F,MATCH('Bob Stone RFM Score'!$A52,客戶資料檔!$A:$A,0))</f>
        <v>2126.3636363636365</v>
      </c>
      <c r="E52" s="10">
        <f t="shared" si="4"/>
        <v>5</v>
      </c>
      <c r="F52" s="36">
        <f t="shared" si="5"/>
        <v>6</v>
      </c>
      <c r="G52" s="13">
        <f t="shared" si="6"/>
        <v>5</v>
      </c>
      <c r="H52" s="37">
        <f t="shared" si="7"/>
        <v>16</v>
      </c>
      <c r="I52" s="39" t="str">
        <f>INDEX(客戶資料檔!N:N,MATCH('Bob Stone RFM Score'!A52,客戶資料檔!A:A,0))</f>
        <v>穩定購買型</v>
      </c>
    </row>
    <row r="53" spans="1:9">
      <c r="A53" s="21">
        <v>1677</v>
      </c>
      <c r="B53" s="38">
        <f>交易記錄檔!$L$1-INDEX(客戶資料檔!I:I,MATCH('Bob Stone RFM Score'!$A53,客戶資料檔!$A:$A,0))</f>
        <v>46</v>
      </c>
      <c r="C53" s="21">
        <f>INDEX(客戶資料檔!$G:$G,MATCH('Bob Stone RFM Score'!$A53,客戶資料檔!$A:$A,0))</f>
        <v>19</v>
      </c>
      <c r="D53" s="7">
        <f>INDEX(客戶資料檔!$F:$F,MATCH('Bob Stone RFM Score'!$A53,客戶資料檔!$A:$A,0))</f>
        <v>925.68421052631584</v>
      </c>
      <c r="E53" s="10">
        <f t="shared" si="4"/>
        <v>4</v>
      </c>
      <c r="F53" s="36">
        <f t="shared" si="5"/>
        <v>10</v>
      </c>
      <c r="G53" s="13">
        <f t="shared" si="6"/>
        <v>2</v>
      </c>
      <c r="H53" s="37">
        <f t="shared" si="7"/>
        <v>16</v>
      </c>
      <c r="I53" s="39" t="str">
        <f>INDEX(客戶資料檔!N:N,MATCH('Bob Stone RFM Score'!A53,客戶資料檔!A:A,0))</f>
        <v>穩定購買型</v>
      </c>
    </row>
    <row r="54" spans="1:9">
      <c r="A54" s="21">
        <v>2122</v>
      </c>
      <c r="B54" s="38">
        <f>交易記錄檔!$L$1-INDEX(客戶資料檔!I:I,MATCH('Bob Stone RFM Score'!$A54,客戶資料檔!$A:$A,0))</f>
        <v>17</v>
      </c>
      <c r="C54" s="21">
        <f>INDEX(客戶資料檔!$G:$G,MATCH('Bob Stone RFM Score'!$A54,客戶資料檔!$A:$A,0))</f>
        <v>12</v>
      </c>
      <c r="D54" s="7">
        <f>INDEX(客戶資料檔!$F:$F,MATCH('Bob Stone RFM Score'!$A54,客戶資料檔!$A:$A,0))</f>
        <v>2052.6666666666665</v>
      </c>
      <c r="E54" s="10">
        <f t="shared" si="4"/>
        <v>5</v>
      </c>
      <c r="F54" s="36">
        <f t="shared" si="5"/>
        <v>6</v>
      </c>
      <c r="G54" s="13">
        <f t="shared" si="6"/>
        <v>5</v>
      </c>
      <c r="H54" s="37">
        <f t="shared" si="7"/>
        <v>16</v>
      </c>
      <c r="I54" s="39" t="str">
        <f>INDEX(客戶資料檔!N:N,MATCH('Bob Stone RFM Score'!A54,客戶資料檔!A:A,0))</f>
        <v>漸趨靜止型</v>
      </c>
    </row>
    <row r="55" spans="1:9">
      <c r="A55" s="21">
        <v>3133</v>
      </c>
      <c r="B55" s="38">
        <f>交易記錄檔!$L$1-INDEX(客戶資料檔!I:I,MATCH('Bob Stone RFM Score'!$A55,客戶資料檔!$A:$A,0))</f>
        <v>6</v>
      </c>
      <c r="C55" s="21">
        <f>INDEX(客戶資料檔!$G:$G,MATCH('Bob Stone RFM Score'!$A55,客戶資料檔!$A:$A,0))</f>
        <v>5</v>
      </c>
      <c r="D55" s="7">
        <f>INDEX(客戶資料檔!$F:$F,MATCH('Bob Stone RFM Score'!$A55,客戶資料檔!$A:$A,0))</f>
        <v>3109.6</v>
      </c>
      <c r="E55" s="10">
        <f t="shared" si="4"/>
        <v>5</v>
      </c>
      <c r="F55" s="36">
        <f t="shared" si="5"/>
        <v>3</v>
      </c>
      <c r="G55" s="13">
        <f t="shared" si="6"/>
        <v>8</v>
      </c>
      <c r="H55" s="37">
        <f t="shared" si="7"/>
        <v>16</v>
      </c>
      <c r="I55" s="39" t="str">
        <f>INDEX(客戶資料檔!N:N,MATCH('Bob Stone RFM Score'!A55,客戶資料檔!A:A,0))</f>
        <v>漸趨活躍型</v>
      </c>
    </row>
    <row r="56" spans="1:9">
      <c r="A56" s="21">
        <v>3624</v>
      </c>
      <c r="B56" s="38">
        <f>交易記錄檔!$L$1-INDEX(客戶資料檔!I:I,MATCH('Bob Stone RFM Score'!$A56,客戶資料檔!$A:$A,0))</f>
        <v>17</v>
      </c>
      <c r="C56" s="21">
        <f>INDEX(客戶資料檔!$G:$G,MATCH('Bob Stone RFM Score'!$A56,客戶資料檔!$A:$A,0))</f>
        <v>1</v>
      </c>
      <c r="D56" s="7">
        <f>INDEX(客戶資料檔!$F:$F,MATCH('Bob Stone RFM Score'!$A56,客戶資料檔!$A:$A,0))</f>
        <v>5461</v>
      </c>
      <c r="E56" s="10">
        <f t="shared" si="4"/>
        <v>5</v>
      </c>
      <c r="F56" s="36">
        <f t="shared" si="5"/>
        <v>1</v>
      </c>
      <c r="G56" s="13">
        <f t="shared" si="6"/>
        <v>10</v>
      </c>
      <c r="H56" s="37">
        <f t="shared" si="7"/>
        <v>16</v>
      </c>
      <c r="I56" s="39">
        <f>INDEX(客戶資料檔!N:N,MATCH('Bob Stone RFM Score'!A56,客戶資料檔!A:A,0))</f>
        <v>0</v>
      </c>
    </row>
    <row r="57" spans="1:9">
      <c r="A57" s="21">
        <v>3868</v>
      </c>
      <c r="B57" s="38">
        <f>交易記錄檔!$L$1-INDEX(客戶資料檔!I:I,MATCH('Bob Stone RFM Score'!$A57,客戶資料檔!$A:$A,0))</f>
        <v>98</v>
      </c>
      <c r="C57" s="21">
        <f>INDEX(客戶資料檔!$G:$G,MATCH('Bob Stone RFM Score'!$A57,客戶資料檔!$A:$A,0))</f>
        <v>7</v>
      </c>
      <c r="D57" s="7">
        <f>INDEX(客戶資料檔!$F:$F,MATCH('Bob Stone RFM Score'!$A57,客戶資料檔!$A:$A,0))</f>
        <v>7660.7142857142853</v>
      </c>
      <c r="E57" s="10">
        <f t="shared" si="4"/>
        <v>2</v>
      </c>
      <c r="F57" s="36">
        <f t="shared" si="5"/>
        <v>4</v>
      </c>
      <c r="G57" s="13">
        <f t="shared" si="6"/>
        <v>10</v>
      </c>
      <c r="H57" s="37">
        <f t="shared" si="7"/>
        <v>16</v>
      </c>
      <c r="I57" s="39" t="str">
        <f>INDEX(客戶資料檔!N:N,MATCH('Bob Stone RFM Score'!A57,客戶資料檔!A:A,0))</f>
        <v>穩定購買型</v>
      </c>
    </row>
    <row r="58" spans="1:9">
      <c r="A58" s="21">
        <v>4780</v>
      </c>
      <c r="B58" s="38">
        <f>交易記錄檔!$L$1-INDEX(客戶資料檔!I:I,MATCH('Bob Stone RFM Score'!$A58,客戶資料檔!$A:$A,0))</f>
        <v>50</v>
      </c>
      <c r="C58" s="21">
        <f>INDEX(客戶資料檔!$G:$G,MATCH('Bob Stone RFM Score'!$A58,客戶資料檔!$A:$A,0))</f>
        <v>12</v>
      </c>
      <c r="D58" s="7">
        <f>INDEX(客戶資料檔!$F:$F,MATCH('Bob Stone RFM Score'!$A58,客戶資料檔!$A:$A,0))</f>
        <v>2426.3333333333335</v>
      </c>
      <c r="E58" s="10">
        <f t="shared" si="4"/>
        <v>4</v>
      </c>
      <c r="F58" s="36">
        <f t="shared" si="5"/>
        <v>6</v>
      </c>
      <c r="G58" s="13">
        <f t="shared" si="6"/>
        <v>6</v>
      </c>
      <c r="H58" s="37">
        <f t="shared" si="7"/>
        <v>16</v>
      </c>
      <c r="I58" s="39" t="str">
        <f>INDEX(客戶資料檔!N:N,MATCH('Bob Stone RFM Score'!A58,客戶資料檔!A:A,0))</f>
        <v>穩定購買型</v>
      </c>
    </row>
    <row r="59" spans="1:9">
      <c r="A59" s="21">
        <v>139</v>
      </c>
      <c r="B59" s="38">
        <f>交易記錄檔!$L$1-INDEX(客戶資料檔!I:I,MATCH('Bob Stone RFM Score'!$A59,客戶資料檔!$A:$A,0))</f>
        <v>44</v>
      </c>
      <c r="C59" s="21">
        <f>INDEX(客戶資料檔!$G:$G,MATCH('Bob Stone RFM Score'!$A59,客戶資料檔!$A:$A,0))</f>
        <v>15</v>
      </c>
      <c r="D59" s="7">
        <f>INDEX(客戶資料檔!$F:$F,MATCH('Bob Stone RFM Score'!$A59,客戶資料檔!$A:$A,0))</f>
        <v>1176.9333333333334</v>
      </c>
      <c r="E59" s="10">
        <f t="shared" si="4"/>
        <v>4</v>
      </c>
      <c r="F59" s="36">
        <f t="shared" si="5"/>
        <v>8</v>
      </c>
      <c r="G59" s="13">
        <f t="shared" si="6"/>
        <v>3</v>
      </c>
      <c r="H59" s="37">
        <f t="shared" si="7"/>
        <v>15</v>
      </c>
      <c r="I59" s="39" t="str">
        <f>INDEX(客戶資料檔!N:N,MATCH('Bob Stone RFM Score'!A59,客戶資料檔!A:A,0))</f>
        <v>穩定購買型</v>
      </c>
    </row>
    <row r="60" spans="1:9">
      <c r="A60" s="21">
        <v>655</v>
      </c>
      <c r="B60" s="38">
        <f>交易記錄檔!$L$1-INDEX(客戶資料檔!I:I,MATCH('Bob Stone RFM Score'!$A60,客戶資料檔!$A:$A,0))</f>
        <v>34</v>
      </c>
      <c r="C60" s="21">
        <f>INDEX(客戶資料檔!$G:$G,MATCH('Bob Stone RFM Score'!$A60,客戶資料檔!$A:$A,0))</f>
        <v>6</v>
      </c>
      <c r="D60" s="7">
        <f>INDEX(客戶資料檔!$F:$F,MATCH('Bob Stone RFM Score'!$A60,客戶資料檔!$A:$A,0))</f>
        <v>3053.8333333333335</v>
      </c>
      <c r="E60" s="10">
        <f t="shared" si="4"/>
        <v>4</v>
      </c>
      <c r="F60" s="36">
        <f t="shared" si="5"/>
        <v>3</v>
      </c>
      <c r="G60" s="13">
        <f t="shared" si="6"/>
        <v>8</v>
      </c>
      <c r="H60" s="37">
        <f t="shared" si="7"/>
        <v>15</v>
      </c>
      <c r="I60" s="39" t="str">
        <f>INDEX(客戶資料檔!N:N,MATCH('Bob Stone RFM Score'!A60,客戶資料檔!A:A,0))</f>
        <v>穩定購買型</v>
      </c>
    </row>
    <row r="61" spans="1:9">
      <c r="A61" s="21">
        <v>923</v>
      </c>
      <c r="B61" s="38">
        <f>交易記錄檔!$L$1-INDEX(客戶資料檔!I:I,MATCH('Bob Stone RFM Score'!$A61,客戶資料檔!$A:$A,0))</f>
        <v>46</v>
      </c>
      <c r="C61" s="21">
        <f>INDEX(客戶資料檔!$G:$G,MATCH('Bob Stone RFM Score'!$A61,客戶資料檔!$A:$A,0))</f>
        <v>13</v>
      </c>
      <c r="D61" s="7">
        <f>INDEX(客戶資料檔!$F:$F,MATCH('Bob Stone RFM Score'!$A61,客戶資料檔!$A:$A,0))</f>
        <v>1402</v>
      </c>
      <c r="E61" s="10">
        <f t="shared" si="4"/>
        <v>4</v>
      </c>
      <c r="F61" s="36">
        <f t="shared" si="5"/>
        <v>7</v>
      </c>
      <c r="G61" s="13">
        <f t="shared" si="6"/>
        <v>4</v>
      </c>
      <c r="H61" s="37">
        <f t="shared" si="7"/>
        <v>15</v>
      </c>
      <c r="I61" s="39" t="str">
        <f>INDEX(客戶資料檔!N:N,MATCH('Bob Stone RFM Score'!A61,客戶資料檔!A:A,0))</f>
        <v>穩定購買型</v>
      </c>
    </row>
    <row r="62" spans="1:9">
      <c r="A62" s="21">
        <v>2377</v>
      </c>
      <c r="B62" s="38">
        <f>交易記錄檔!$L$1-INDEX(客戶資料檔!I:I,MATCH('Bob Stone RFM Score'!$A62,客戶資料檔!$A:$A,0))</f>
        <v>44</v>
      </c>
      <c r="C62" s="21">
        <f>INDEX(客戶資料檔!$G:$G,MATCH('Bob Stone RFM Score'!$A62,客戶資料檔!$A:$A,0))</f>
        <v>3</v>
      </c>
      <c r="D62" s="7">
        <f>INDEX(客戶資料檔!$F:$F,MATCH('Bob Stone RFM Score'!$A62,客戶資料檔!$A:$A,0))</f>
        <v>3595.3333333333335</v>
      </c>
      <c r="E62" s="10">
        <f t="shared" si="4"/>
        <v>4</v>
      </c>
      <c r="F62" s="36">
        <f t="shared" si="5"/>
        <v>2</v>
      </c>
      <c r="G62" s="13">
        <f t="shared" si="6"/>
        <v>9</v>
      </c>
      <c r="H62" s="37">
        <f t="shared" si="7"/>
        <v>15</v>
      </c>
      <c r="I62" s="39" t="str">
        <f>INDEX(客戶資料檔!N:N,MATCH('Bob Stone RFM Score'!A62,客戶資料檔!A:A,0))</f>
        <v>穩定購買型</v>
      </c>
    </row>
    <row r="63" spans="1:9">
      <c r="A63" s="21">
        <v>2501</v>
      </c>
      <c r="B63" s="38">
        <f>交易記錄檔!$L$1-INDEX(客戶資料檔!I:I,MATCH('Bob Stone RFM Score'!$A63,客戶資料檔!$A:$A,0))</f>
        <v>6</v>
      </c>
      <c r="C63" s="21">
        <f>INDEX(客戶資料檔!$G:$G,MATCH('Bob Stone RFM Score'!$A63,客戶資料檔!$A:$A,0))</f>
        <v>12</v>
      </c>
      <c r="D63" s="7">
        <f>INDEX(客戶資料檔!$F:$F,MATCH('Bob Stone RFM Score'!$A63,客戶資料檔!$A:$A,0))</f>
        <v>1628.1666666666667</v>
      </c>
      <c r="E63" s="10">
        <f t="shared" si="4"/>
        <v>5</v>
      </c>
      <c r="F63" s="36">
        <f t="shared" si="5"/>
        <v>6</v>
      </c>
      <c r="G63" s="13">
        <f t="shared" si="6"/>
        <v>4</v>
      </c>
      <c r="H63" s="37">
        <f t="shared" si="7"/>
        <v>15</v>
      </c>
      <c r="I63" s="39" t="str">
        <f>INDEX(客戶資料檔!N:N,MATCH('Bob Stone RFM Score'!A63,客戶資料檔!A:A,0))</f>
        <v>漸趨活躍型</v>
      </c>
    </row>
    <row r="64" spans="1:9">
      <c r="A64" s="21">
        <v>3827</v>
      </c>
      <c r="B64" s="38">
        <f>交易記錄檔!$L$1-INDEX(客戶資料檔!I:I,MATCH('Bob Stone RFM Score'!$A64,客戶資料檔!$A:$A,0))</f>
        <v>44</v>
      </c>
      <c r="C64" s="21">
        <f>INDEX(客戶資料檔!$G:$G,MATCH('Bob Stone RFM Score'!$A64,客戶資料檔!$A:$A,0))</f>
        <v>15</v>
      </c>
      <c r="D64" s="7">
        <f>INDEX(客戶資料檔!$F:$F,MATCH('Bob Stone RFM Score'!$A64,客戶資料檔!$A:$A,0))</f>
        <v>1349.0666666666666</v>
      </c>
      <c r="E64" s="10">
        <f t="shared" si="4"/>
        <v>4</v>
      </c>
      <c r="F64" s="36">
        <f t="shared" si="5"/>
        <v>8</v>
      </c>
      <c r="G64" s="13">
        <f t="shared" si="6"/>
        <v>3</v>
      </c>
      <c r="H64" s="37">
        <f t="shared" si="7"/>
        <v>15</v>
      </c>
      <c r="I64" s="39" t="str">
        <f>INDEX(客戶資料檔!N:N,MATCH('Bob Stone RFM Score'!A64,客戶資料檔!A:A,0))</f>
        <v>漸趨活躍型</v>
      </c>
    </row>
    <row r="65" spans="1:9">
      <c r="A65" s="21">
        <v>4126</v>
      </c>
      <c r="B65" s="38">
        <f>交易記錄檔!$L$1-INDEX(客戶資料檔!I:I,MATCH('Bob Stone RFM Score'!$A65,客戶資料檔!$A:$A,0))</f>
        <v>43</v>
      </c>
      <c r="C65" s="21">
        <f>INDEX(客戶資料檔!$G:$G,MATCH('Bob Stone RFM Score'!$A65,客戶資料檔!$A:$A,0))</f>
        <v>7</v>
      </c>
      <c r="D65" s="7">
        <f>INDEX(客戶資料檔!$F:$F,MATCH('Bob Stone RFM Score'!$A65,客戶資料檔!$A:$A,0))</f>
        <v>2610.8571428571427</v>
      </c>
      <c r="E65" s="10">
        <f t="shared" si="4"/>
        <v>4</v>
      </c>
      <c r="F65" s="36">
        <f t="shared" si="5"/>
        <v>4</v>
      </c>
      <c r="G65" s="13">
        <f t="shared" si="6"/>
        <v>7</v>
      </c>
      <c r="H65" s="37">
        <f t="shared" si="7"/>
        <v>15</v>
      </c>
      <c r="I65" s="39" t="str">
        <f>INDEX(客戶資料檔!N:N,MATCH('Bob Stone RFM Score'!A65,客戶資料檔!A:A,0))</f>
        <v>穩定購買型</v>
      </c>
    </row>
    <row r="66" spans="1:9">
      <c r="A66" s="21">
        <v>4515</v>
      </c>
      <c r="B66" s="38">
        <f>交易記錄檔!$L$1-INDEX(客戶資料檔!I:I,MATCH('Bob Stone RFM Score'!$A66,客戶資料檔!$A:$A,0))</f>
        <v>170</v>
      </c>
      <c r="C66" s="21">
        <f>INDEX(客戶資料檔!$G:$G,MATCH('Bob Stone RFM Score'!$A66,客戶資料檔!$A:$A,0))</f>
        <v>9</v>
      </c>
      <c r="D66" s="7">
        <f>INDEX(客戶資料檔!$F:$F,MATCH('Bob Stone RFM Score'!$A66,客戶資料檔!$A:$A,0))</f>
        <v>3930.8888888888887</v>
      </c>
      <c r="E66" s="10">
        <f t="shared" ref="E66:E97" si="8">_xlfn.IFS(B66&lt;=30,5,B66&lt;=60,4,B66&lt;=90,3,B66&lt;=120,2,B66&lt;=150,1,B66&gt;150,0)</f>
        <v>0</v>
      </c>
      <c r="F66" s="36">
        <f t="shared" ref="F66:F97" si="9">ROUND(C66/2,0)</f>
        <v>5</v>
      </c>
      <c r="G66" s="13">
        <f t="shared" ref="G66:G97" si="10">MIN(ROUND(D66*0.0025,0),10)</f>
        <v>10</v>
      </c>
      <c r="H66" s="37">
        <f t="shared" ref="H66:H97" si="11">E66+F66+G66</f>
        <v>15</v>
      </c>
      <c r="I66" s="39" t="str">
        <f>INDEX(客戶資料檔!N:N,MATCH('Bob Stone RFM Score'!A66,客戶資料檔!A:A,0))</f>
        <v>穩定購買型</v>
      </c>
    </row>
    <row r="67" spans="1:9">
      <c r="A67" s="21">
        <v>1286</v>
      </c>
      <c r="B67" s="38">
        <f>交易記錄檔!$L$1-INDEX(客戶資料檔!I:I,MATCH('Bob Stone RFM Score'!$A67,客戶資料檔!$A:$A,0))</f>
        <v>9</v>
      </c>
      <c r="C67" s="21">
        <f>INDEX(客戶資料檔!$G:$G,MATCH('Bob Stone RFM Score'!$A67,客戶資料檔!$A:$A,0))</f>
        <v>12</v>
      </c>
      <c r="D67" s="7">
        <f>INDEX(客戶資料檔!$F:$F,MATCH('Bob Stone RFM Score'!$A67,客戶資料檔!$A:$A,0))</f>
        <v>1294.1666666666667</v>
      </c>
      <c r="E67" s="10">
        <f t="shared" si="8"/>
        <v>5</v>
      </c>
      <c r="F67" s="36">
        <f t="shared" si="9"/>
        <v>6</v>
      </c>
      <c r="G67" s="13">
        <f t="shared" si="10"/>
        <v>3</v>
      </c>
      <c r="H67" s="37">
        <f t="shared" si="11"/>
        <v>14</v>
      </c>
      <c r="I67" s="39" t="str">
        <f>INDEX(客戶資料檔!N:N,MATCH('Bob Stone RFM Score'!A67,客戶資料檔!A:A,0))</f>
        <v>穩定購買型</v>
      </c>
    </row>
    <row r="68" spans="1:9">
      <c r="A68" s="21">
        <v>198</v>
      </c>
      <c r="B68" s="38">
        <f>交易記錄檔!$L$1-INDEX(客戶資料檔!I:I,MATCH('Bob Stone RFM Score'!$A68,客戶資料檔!$A:$A,0))</f>
        <v>112</v>
      </c>
      <c r="C68" s="21">
        <f>INDEX(客戶資料檔!$G:$G,MATCH('Bob Stone RFM Score'!$A68,客戶資料檔!$A:$A,0))</f>
        <v>19</v>
      </c>
      <c r="D68" s="7">
        <f>INDEX(客戶資料檔!$F:$F,MATCH('Bob Stone RFM Score'!$A68,客戶資料檔!$A:$A,0))</f>
        <v>961.9473684210526</v>
      </c>
      <c r="E68" s="10">
        <f t="shared" si="8"/>
        <v>2</v>
      </c>
      <c r="F68" s="36">
        <f t="shared" si="9"/>
        <v>10</v>
      </c>
      <c r="G68" s="13">
        <f t="shared" si="10"/>
        <v>2</v>
      </c>
      <c r="H68" s="37">
        <f t="shared" si="11"/>
        <v>14</v>
      </c>
      <c r="I68" s="39" t="str">
        <f>INDEX(客戶資料檔!N:N,MATCH('Bob Stone RFM Score'!A68,客戶資料檔!A:A,0))</f>
        <v>穩定購買型</v>
      </c>
    </row>
    <row r="69" spans="1:9">
      <c r="A69" s="21">
        <v>805</v>
      </c>
      <c r="B69" s="38">
        <f>交易記錄檔!$L$1-INDEX(客戶資料檔!I:I,MATCH('Bob Stone RFM Score'!$A69,客戶資料檔!$A:$A,0))</f>
        <v>86</v>
      </c>
      <c r="C69" s="21">
        <f>INDEX(客戶資料檔!$G:$G,MATCH('Bob Stone RFM Score'!$A69,客戶資料檔!$A:$A,0))</f>
        <v>16</v>
      </c>
      <c r="D69" s="7">
        <f>INDEX(客戶資料檔!$F:$F,MATCH('Bob Stone RFM Score'!$A69,客戶資料檔!$A:$A,0))</f>
        <v>1072.875</v>
      </c>
      <c r="E69" s="10">
        <f t="shared" si="8"/>
        <v>3</v>
      </c>
      <c r="F69" s="36">
        <f t="shared" si="9"/>
        <v>8</v>
      </c>
      <c r="G69" s="13">
        <f t="shared" si="10"/>
        <v>3</v>
      </c>
      <c r="H69" s="37">
        <f t="shared" si="11"/>
        <v>14</v>
      </c>
      <c r="I69" s="39" t="str">
        <f>INDEX(客戶資料檔!N:N,MATCH('Bob Stone RFM Score'!A69,客戶資料檔!A:A,0))</f>
        <v>漸趨靜止型</v>
      </c>
    </row>
    <row r="70" spans="1:9">
      <c r="A70" s="21">
        <v>1464</v>
      </c>
      <c r="B70" s="38">
        <f>交易記錄檔!$L$1-INDEX(客戶資料檔!I:I,MATCH('Bob Stone RFM Score'!$A70,客戶資料檔!$A:$A,0))</f>
        <v>2</v>
      </c>
      <c r="C70" s="21">
        <f>INDEX(客戶資料檔!$G:$G,MATCH('Bob Stone RFM Score'!$A70,客戶資料檔!$A:$A,0))</f>
        <v>14</v>
      </c>
      <c r="D70" s="7">
        <f>INDEX(客戶資料檔!$F:$F,MATCH('Bob Stone RFM Score'!$A70,客戶資料檔!$A:$A,0))</f>
        <v>615.07142857142856</v>
      </c>
      <c r="E70" s="10">
        <f t="shared" si="8"/>
        <v>5</v>
      </c>
      <c r="F70" s="36">
        <f t="shared" si="9"/>
        <v>7</v>
      </c>
      <c r="G70" s="13">
        <f t="shared" si="10"/>
        <v>2</v>
      </c>
      <c r="H70" s="37">
        <f t="shared" si="11"/>
        <v>14</v>
      </c>
      <c r="I70" s="39" t="str">
        <f>INDEX(客戶資料檔!N:N,MATCH('Bob Stone RFM Score'!A70,客戶資料檔!A:A,0))</f>
        <v>穩定購買型</v>
      </c>
    </row>
    <row r="71" spans="1:9">
      <c r="A71" s="21">
        <v>2239</v>
      </c>
      <c r="B71" s="38">
        <f>交易記錄檔!$L$1-INDEX(客戶資料檔!I:I,MATCH('Bob Stone RFM Score'!$A71,客戶資料檔!$A:$A,0))</f>
        <v>46</v>
      </c>
      <c r="C71" s="21">
        <f>INDEX(客戶資料檔!$G:$G,MATCH('Bob Stone RFM Score'!$A71,客戶資料檔!$A:$A,0))</f>
        <v>16</v>
      </c>
      <c r="D71" s="7">
        <f>INDEX(客戶資料檔!$F:$F,MATCH('Bob Stone RFM Score'!$A71,客戶資料檔!$A:$A,0))</f>
        <v>681.8125</v>
      </c>
      <c r="E71" s="10">
        <f t="shared" si="8"/>
        <v>4</v>
      </c>
      <c r="F71" s="36">
        <f t="shared" si="9"/>
        <v>8</v>
      </c>
      <c r="G71" s="13">
        <f t="shared" si="10"/>
        <v>2</v>
      </c>
      <c r="H71" s="37">
        <f t="shared" si="11"/>
        <v>14</v>
      </c>
      <c r="I71" s="39" t="str">
        <f>INDEX(客戶資料檔!N:N,MATCH('Bob Stone RFM Score'!A71,客戶資料檔!A:A,0))</f>
        <v>穩定購買型</v>
      </c>
    </row>
    <row r="72" spans="1:9">
      <c r="A72" s="21">
        <v>3065</v>
      </c>
      <c r="B72" s="38">
        <f>交易記錄檔!$L$1-INDEX(客戶資料檔!I:I,MATCH('Bob Stone RFM Score'!$A72,客戶資料檔!$A:$A,0))</f>
        <v>67</v>
      </c>
      <c r="C72" s="21">
        <f>INDEX(客戶資料檔!$G:$G,MATCH('Bob Stone RFM Score'!$A72,客戶資料檔!$A:$A,0))</f>
        <v>2</v>
      </c>
      <c r="D72" s="7">
        <f>INDEX(客戶資料檔!$F:$F,MATCH('Bob Stone RFM Score'!$A72,客戶資料檔!$A:$A,0))</f>
        <v>3994.5</v>
      </c>
      <c r="E72" s="10">
        <f t="shared" si="8"/>
        <v>3</v>
      </c>
      <c r="F72" s="36">
        <f t="shared" si="9"/>
        <v>1</v>
      </c>
      <c r="G72" s="13">
        <f t="shared" si="10"/>
        <v>10</v>
      </c>
      <c r="H72" s="37">
        <f t="shared" si="11"/>
        <v>14</v>
      </c>
      <c r="I72" s="39">
        <f>INDEX(客戶資料檔!N:N,MATCH('Bob Stone RFM Score'!A72,客戶資料檔!A:A,0))</f>
        <v>0</v>
      </c>
    </row>
    <row r="73" spans="1:9">
      <c r="A73" s="21">
        <v>3429</v>
      </c>
      <c r="B73" s="38">
        <f>交易記錄檔!$L$1-INDEX(客戶資料檔!I:I,MATCH('Bob Stone RFM Score'!$A73,客戶資料檔!$A:$A,0))</f>
        <v>32</v>
      </c>
      <c r="C73" s="21">
        <f>INDEX(客戶資料檔!$G:$G,MATCH('Bob Stone RFM Score'!$A73,客戶資料檔!$A:$A,0))</f>
        <v>12</v>
      </c>
      <c r="D73" s="7">
        <f>INDEX(客戶資料檔!$F:$F,MATCH('Bob Stone RFM Score'!$A73,客戶資料檔!$A:$A,0))</f>
        <v>1612.25</v>
      </c>
      <c r="E73" s="10">
        <f t="shared" si="8"/>
        <v>4</v>
      </c>
      <c r="F73" s="36">
        <f t="shared" si="9"/>
        <v>6</v>
      </c>
      <c r="G73" s="13">
        <f t="shared" si="10"/>
        <v>4</v>
      </c>
      <c r="H73" s="37">
        <f t="shared" si="11"/>
        <v>14</v>
      </c>
      <c r="I73" s="39" t="str">
        <f>INDEX(客戶資料檔!N:N,MATCH('Bob Stone RFM Score'!A73,客戶資料檔!A:A,0))</f>
        <v>穩定購買型</v>
      </c>
    </row>
    <row r="74" spans="1:9">
      <c r="A74" s="21">
        <v>4163</v>
      </c>
      <c r="B74" s="38">
        <f>交易記錄檔!$L$1-INDEX(客戶資料檔!I:I,MATCH('Bob Stone RFM Score'!$A74,客戶資料檔!$A:$A,0))</f>
        <v>32</v>
      </c>
      <c r="C74" s="21">
        <f>INDEX(客戶資料檔!$G:$G,MATCH('Bob Stone RFM Score'!$A74,客戶資料檔!$A:$A,0))</f>
        <v>11</v>
      </c>
      <c r="D74" s="7">
        <f>INDEX(客戶資料檔!$F:$F,MATCH('Bob Stone RFM Score'!$A74,客戶資料檔!$A:$A,0))</f>
        <v>1473.090909090909</v>
      </c>
      <c r="E74" s="10">
        <f t="shared" si="8"/>
        <v>4</v>
      </c>
      <c r="F74" s="36">
        <f t="shared" si="9"/>
        <v>6</v>
      </c>
      <c r="G74" s="13">
        <f t="shared" si="10"/>
        <v>4</v>
      </c>
      <c r="H74" s="37">
        <f t="shared" si="11"/>
        <v>14</v>
      </c>
      <c r="I74" s="39" t="str">
        <f>INDEX(客戶資料檔!N:N,MATCH('Bob Stone RFM Score'!A74,客戶資料檔!A:A,0))</f>
        <v>漸趨活躍型</v>
      </c>
    </row>
    <row r="75" spans="1:9">
      <c r="A75" s="21">
        <v>4981</v>
      </c>
      <c r="B75" s="38">
        <f>交易記錄檔!$L$1-INDEX(客戶資料檔!I:I,MATCH('Bob Stone RFM Score'!$A75,客戶資料檔!$A:$A,0))</f>
        <v>43</v>
      </c>
      <c r="C75" s="21">
        <f>INDEX(客戶資料檔!$G:$G,MATCH('Bob Stone RFM Score'!$A75,客戶資料檔!$A:$A,0))</f>
        <v>10</v>
      </c>
      <c r="D75" s="7">
        <f>INDEX(客戶資料檔!$F:$F,MATCH('Bob Stone RFM Score'!$A75,客戶資料檔!$A:$A,0))</f>
        <v>1885.7</v>
      </c>
      <c r="E75" s="10">
        <f t="shared" si="8"/>
        <v>4</v>
      </c>
      <c r="F75" s="36">
        <f t="shared" si="9"/>
        <v>5</v>
      </c>
      <c r="G75" s="13">
        <f t="shared" si="10"/>
        <v>5</v>
      </c>
      <c r="H75" s="37">
        <f t="shared" si="11"/>
        <v>14</v>
      </c>
      <c r="I75" s="39" t="str">
        <f>INDEX(客戶資料檔!N:N,MATCH('Bob Stone RFM Score'!A75,客戶資料檔!A:A,0))</f>
        <v>穩定購買型</v>
      </c>
    </row>
    <row r="76" spans="1:9">
      <c r="A76" s="21">
        <v>6942</v>
      </c>
      <c r="B76" s="38">
        <f>交易記錄檔!$L$1-INDEX(客戶資料檔!I:I,MATCH('Bob Stone RFM Score'!$A76,客戶資料檔!$A:$A,0))</f>
        <v>21</v>
      </c>
      <c r="C76" s="21">
        <f>INDEX(客戶資料檔!$G:$G,MATCH('Bob Stone RFM Score'!$A76,客戶資料檔!$A:$A,0))</f>
        <v>2</v>
      </c>
      <c r="D76" s="7">
        <f>INDEX(客戶資料檔!$F:$F,MATCH('Bob Stone RFM Score'!$A76,客戶資料檔!$A:$A,0))</f>
        <v>3034</v>
      </c>
      <c r="E76" s="10">
        <f t="shared" si="8"/>
        <v>5</v>
      </c>
      <c r="F76" s="36">
        <f t="shared" si="9"/>
        <v>1</v>
      </c>
      <c r="G76" s="13">
        <f t="shared" si="10"/>
        <v>8</v>
      </c>
      <c r="H76" s="37">
        <f t="shared" si="11"/>
        <v>14</v>
      </c>
      <c r="I76" s="39">
        <f>INDEX(客戶資料檔!N:N,MATCH('Bob Stone RFM Score'!A76,客戶資料檔!A:A,0))</f>
        <v>0</v>
      </c>
    </row>
    <row r="77" spans="1:9">
      <c r="A77" s="21">
        <v>8192</v>
      </c>
      <c r="B77" s="38">
        <f>交易記錄檔!$L$1-INDEX(客戶資料檔!I:I,MATCH('Bob Stone RFM Score'!$A77,客戶資料檔!$A:$A,0))</f>
        <v>4</v>
      </c>
      <c r="C77" s="21">
        <f>INDEX(客戶資料檔!$G:$G,MATCH('Bob Stone RFM Score'!$A77,客戶資料檔!$A:$A,0))</f>
        <v>1</v>
      </c>
      <c r="D77" s="7">
        <f>INDEX(客戶資料檔!$F:$F,MATCH('Bob Stone RFM Score'!$A77,客戶資料檔!$A:$A,0))</f>
        <v>3332</v>
      </c>
      <c r="E77" s="10">
        <f t="shared" si="8"/>
        <v>5</v>
      </c>
      <c r="F77" s="36">
        <f t="shared" si="9"/>
        <v>1</v>
      </c>
      <c r="G77" s="13">
        <f t="shared" si="10"/>
        <v>8</v>
      </c>
      <c r="H77" s="37">
        <f t="shared" si="11"/>
        <v>14</v>
      </c>
      <c r="I77" s="39">
        <f>INDEX(客戶資料檔!N:N,MATCH('Bob Stone RFM Score'!A77,客戶資料檔!A:A,0))</f>
        <v>0</v>
      </c>
    </row>
    <row r="78" spans="1:9">
      <c r="A78" s="21">
        <v>62</v>
      </c>
      <c r="B78" s="38">
        <f>交易記錄檔!$L$1-INDEX(客戶資料檔!I:I,MATCH('Bob Stone RFM Score'!$A78,客戶資料檔!$A:$A,0))</f>
        <v>8</v>
      </c>
      <c r="C78" s="21">
        <f>INDEX(客戶資料檔!$G:$G,MATCH('Bob Stone RFM Score'!$A78,客戶資料檔!$A:$A,0))</f>
        <v>14</v>
      </c>
      <c r="D78" s="7">
        <f>INDEX(客戶資料檔!$F:$F,MATCH('Bob Stone RFM Score'!$A78,客戶資料檔!$A:$A,0))</f>
        <v>596.85714285714289</v>
      </c>
      <c r="E78" s="10">
        <f t="shared" si="8"/>
        <v>5</v>
      </c>
      <c r="F78" s="36">
        <f t="shared" si="9"/>
        <v>7</v>
      </c>
      <c r="G78" s="13">
        <f t="shared" si="10"/>
        <v>1</v>
      </c>
      <c r="H78" s="37">
        <f t="shared" si="11"/>
        <v>13</v>
      </c>
      <c r="I78" s="39" t="str">
        <f>INDEX(客戶資料檔!N:N,MATCH('Bob Stone RFM Score'!A78,客戶資料檔!A:A,0))</f>
        <v>穩定購買型</v>
      </c>
    </row>
    <row r="79" spans="1:9">
      <c r="A79" s="21">
        <v>338</v>
      </c>
      <c r="B79" s="38">
        <f>交易記錄檔!$L$1-INDEX(客戶資料檔!I:I,MATCH('Bob Stone RFM Score'!$A79,客戶資料檔!$A:$A,0))</f>
        <v>240</v>
      </c>
      <c r="C79" s="21">
        <f>INDEX(客戶資料檔!$G:$G,MATCH('Bob Stone RFM Score'!$A79,客戶資料檔!$A:$A,0))</f>
        <v>6</v>
      </c>
      <c r="D79" s="7">
        <f>INDEX(客戶資料檔!$F:$F,MATCH('Bob Stone RFM Score'!$A79,客戶資料檔!$A:$A,0))</f>
        <v>4075.3333333333335</v>
      </c>
      <c r="E79" s="10">
        <f t="shared" si="8"/>
        <v>0</v>
      </c>
      <c r="F79" s="36">
        <f t="shared" si="9"/>
        <v>3</v>
      </c>
      <c r="G79" s="13">
        <f t="shared" si="10"/>
        <v>10</v>
      </c>
      <c r="H79" s="37">
        <f t="shared" si="11"/>
        <v>13</v>
      </c>
      <c r="I79" s="39" t="str">
        <f>INDEX(客戶資料檔!N:N,MATCH('Bob Stone RFM Score'!A79,客戶資料檔!A:A,0))</f>
        <v>漸趨活躍型</v>
      </c>
    </row>
    <row r="80" spans="1:9">
      <c r="A80" s="21">
        <v>646</v>
      </c>
      <c r="B80" s="38">
        <f>交易記錄檔!$L$1-INDEX(客戶資料檔!I:I,MATCH('Bob Stone RFM Score'!$A80,客戶資料檔!$A:$A,0))</f>
        <v>4</v>
      </c>
      <c r="C80" s="21">
        <f>INDEX(客戶資料檔!$G:$G,MATCH('Bob Stone RFM Score'!$A80,客戶資料檔!$A:$A,0))</f>
        <v>3</v>
      </c>
      <c r="D80" s="7">
        <f>INDEX(客戶資料檔!$F:$F,MATCH('Bob Stone RFM Score'!$A80,客戶資料檔!$A:$A,0))</f>
        <v>2445.3333333333335</v>
      </c>
      <c r="E80" s="10">
        <f t="shared" si="8"/>
        <v>5</v>
      </c>
      <c r="F80" s="36">
        <f t="shared" si="9"/>
        <v>2</v>
      </c>
      <c r="G80" s="13">
        <f t="shared" si="10"/>
        <v>6</v>
      </c>
      <c r="H80" s="37">
        <f t="shared" si="11"/>
        <v>13</v>
      </c>
      <c r="I80" s="39" t="str">
        <f>INDEX(客戶資料檔!N:N,MATCH('Bob Stone RFM Score'!A80,客戶資料檔!A:A,0))</f>
        <v>穩定購買型</v>
      </c>
    </row>
    <row r="81" spans="1:9">
      <c r="A81" s="21">
        <v>742</v>
      </c>
      <c r="B81" s="38">
        <f>交易記錄檔!$L$1-INDEX(客戶資料檔!I:I,MATCH('Bob Stone RFM Score'!$A81,客戶資料檔!$A:$A,0))</f>
        <v>23</v>
      </c>
      <c r="C81" s="21">
        <f>INDEX(客戶資料檔!$G:$G,MATCH('Bob Stone RFM Score'!$A81,客戶資料檔!$A:$A,0))</f>
        <v>11</v>
      </c>
      <c r="D81" s="7">
        <f>INDEX(客戶資料檔!$F:$F,MATCH('Bob Stone RFM Score'!$A81,客戶資料檔!$A:$A,0))</f>
        <v>730.81818181818187</v>
      </c>
      <c r="E81" s="10">
        <f t="shared" si="8"/>
        <v>5</v>
      </c>
      <c r="F81" s="36">
        <f t="shared" si="9"/>
        <v>6</v>
      </c>
      <c r="G81" s="13">
        <f t="shared" si="10"/>
        <v>2</v>
      </c>
      <c r="H81" s="37">
        <f t="shared" si="11"/>
        <v>13</v>
      </c>
      <c r="I81" s="39" t="str">
        <f>INDEX(客戶資料檔!N:N,MATCH('Bob Stone RFM Score'!A81,客戶資料檔!A:A,0))</f>
        <v>穩定購買型</v>
      </c>
    </row>
    <row r="82" spans="1:9">
      <c r="A82" s="21">
        <v>915</v>
      </c>
      <c r="B82" s="38">
        <f>交易記錄檔!$L$1-INDEX(客戶資料檔!I:I,MATCH('Bob Stone RFM Score'!$A82,客戶資料檔!$A:$A,0))</f>
        <v>63</v>
      </c>
      <c r="C82" s="21">
        <f>INDEX(客戶資料檔!$G:$G,MATCH('Bob Stone RFM Score'!$A82,客戶資料檔!$A:$A,0))</f>
        <v>12</v>
      </c>
      <c r="D82" s="7">
        <f>INDEX(客戶資料檔!$F:$F,MATCH('Bob Stone RFM Score'!$A82,客戶資料檔!$A:$A,0))</f>
        <v>1573.0833333333333</v>
      </c>
      <c r="E82" s="10">
        <f t="shared" si="8"/>
        <v>3</v>
      </c>
      <c r="F82" s="36">
        <f t="shared" si="9"/>
        <v>6</v>
      </c>
      <c r="G82" s="13">
        <f t="shared" si="10"/>
        <v>4</v>
      </c>
      <c r="H82" s="37">
        <f t="shared" si="11"/>
        <v>13</v>
      </c>
      <c r="I82" s="39" t="str">
        <f>INDEX(客戶資料檔!N:N,MATCH('Bob Stone RFM Score'!A82,客戶資料檔!A:A,0))</f>
        <v>漸趨靜止型</v>
      </c>
    </row>
    <row r="83" spans="1:9">
      <c r="A83" s="21">
        <v>921</v>
      </c>
      <c r="B83" s="38">
        <f>交易記錄檔!$L$1-INDEX(客戶資料檔!I:I,MATCH('Bob Stone RFM Score'!$A83,客戶資料檔!$A:$A,0))</f>
        <v>12</v>
      </c>
      <c r="C83" s="21">
        <f>INDEX(客戶資料檔!$G:$G,MATCH('Bob Stone RFM Score'!$A83,客戶資料檔!$A:$A,0))</f>
        <v>8</v>
      </c>
      <c r="D83" s="7">
        <f>INDEX(客戶資料檔!$F:$F,MATCH('Bob Stone RFM Score'!$A83,客戶資料檔!$A:$A,0))</f>
        <v>1703.75</v>
      </c>
      <c r="E83" s="10">
        <f t="shared" si="8"/>
        <v>5</v>
      </c>
      <c r="F83" s="36">
        <f t="shared" si="9"/>
        <v>4</v>
      </c>
      <c r="G83" s="13">
        <f t="shared" si="10"/>
        <v>4</v>
      </c>
      <c r="H83" s="37">
        <f t="shared" si="11"/>
        <v>13</v>
      </c>
      <c r="I83" s="39" t="str">
        <f>INDEX(客戶資料檔!N:N,MATCH('Bob Stone RFM Score'!A83,客戶資料檔!A:A,0))</f>
        <v>穩定購買型</v>
      </c>
    </row>
    <row r="84" spans="1:9">
      <c r="A84" s="21">
        <v>1679</v>
      </c>
      <c r="B84" s="38">
        <f>交易記錄檔!$L$1-INDEX(客戶資料檔!I:I,MATCH('Bob Stone RFM Score'!$A84,客戶資料檔!$A:$A,0))</f>
        <v>28</v>
      </c>
      <c r="C84" s="21">
        <f>INDEX(客戶資料檔!$G:$G,MATCH('Bob Stone RFM Score'!$A84,客戶資料檔!$A:$A,0))</f>
        <v>8</v>
      </c>
      <c r="D84" s="7">
        <f>INDEX(客戶資料檔!$F:$F,MATCH('Bob Stone RFM Score'!$A84,客戶資料檔!$A:$A,0))</f>
        <v>1518.375</v>
      </c>
      <c r="E84" s="10">
        <f t="shared" si="8"/>
        <v>5</v>
      </c>
      <c r="F84" s="36">
        <f t="shared" si="9"/>
        <v>4</v>
      </c>
      <c r="G84" s="13">
        <f t="shared" si="10"/>
        <v>4</v>
      </c>
      <c r="H84" s="37">
        <f t="shared" si="11"/>
        <v>13</v>
      </c>
      <c r="I84" s="39" t="str">
        <f>INDEX(客戶資料檔!N:N,MATCH('Bob Stone RFM Score'!A84,客戶資料檔!A:A,0))</f>
        <v>漸趨靜止型</v>
      </c>
    </row>
    <row r="85" spans="1:9">
      <c r="A85" s="21">
        <v>2814</v>
      </c>
      <c r="B85" s="38">
        <f>交易記錄檔!$L$1-INDEX(客戶資料檔!I:I,MATCH('Bob Stone RFM Score'!$A85,客戶資料檔!$A:$A,0))</f>
        <v>18</v>
      </c>
      <c r="C85" s="21">
        <f>INDEX(客戶資料檔!$G:$G,MATCH('Bob Stone RFM Score'!$A85,客戶資料檔!$A:$A,0))</f>
        <v>10</v>
      </c>
      <c r="D85" s="7">
        <f>INDEX(客戶資料檔!$F:$F,MATCH('Bob Stone RFM Score'!$A85,客戶資料檔!$A:$A,0))</f>
        <v>1345.3</v>
      </c>
      <c r="E85" s="10">
        <f t="shared" si="8"/>
        <v>5</v>
      </c>
      <c r="F85" s="36">
        <f t="shared" si="9"/>
        <v>5</v>
      </c>
      <c r="G85" s="13">
        <f t="shared" si="10"/>
        <v>3</v>
      </c>
      <c r="H85" s="37">
        <f t="shared" si="11"/>
        <v>13</v>
      </c>
      <c r="I85" s="39" t="str">
        <f>INDEX(客戶資料檔!N:N,MATCH('Bob Stone RFM Score'!A85,客戶資料檔!A:A,0))</f>
        <v>穩定購買型</v>
      </c>
    </row>
    <row r="86" spans="1:9">
      <c r="A86" s="21">
        <v>3292</v>
      </c>
      <c r="B86" s="38">
        <f>交易記錄檔!$L$1-INDEX(客戶資料檔!I:I,MATCH('Bob Stone RFM Score'!$A86,客戶資料檔!$A:$A,0))</f>
        <v>254</v>
      </c>
      <c r="C86" s="21">
        <f>INDEX(客戶資料檔!$G:$G,MATCH('Bob Stone RFM Score'!$A86,客戶資料檔!$A:$A,0))</f>
        <v>8</v>
      </c>
      <c r="D86" s="7">
        <f>INDEX(客戶資料檔!$F:$F,MATCH('Bob Stone RFM Score'!$A86,客戶資料檔!$A:$A,0))</f>
        <v>3590</v>
      </c>
      <c r="E86" s="10">
        <f t="shared" si="8"/>
        <v>0</v>
      </c>
      <c r="F86" s="36">
        <f t="shared" si="9"/>
        <v>4</v>
      </c>
      <c r="G86" s="13">
        <f t="shared" si="10"/>
        <v>9</v>
      </c>
      <c r="H86" s="37">
        <f t="shared" si="11"/>
        <v>13</v>
      </c>
      <c r="I86" s="39" t="str">
        <f>INDEX(客戶資料檔!N:N,MATCH('Bob Stone RFM Score'!A86,客戶資料檔!A:A,0))</f>
        <v>漸趨活躍型</v>
      </c>
    </row>
    <row r="87" spans="1:9">
      <c r="A87" s="21">
        <v>3794</v>
      </c>
      <c r="B87" s="38">
        <f>交易記錄檔!$L$1-INDEX(客戶資料檔!I:I,MATCH('Bob Stone RFM Score'!$A87,客戶資料檔!$A:$A,0))</f>
        <v>46</v>
      </c>
      <c r="C87" s="21">
        <f>INDEX(客戶資料檔!$G:$G,MATCH('Bob Stone RFM Score'!$A87,客戶資料檔!$A:$A,0))</f>
        <v>7</v>
      </c>
      <c r="D87" s="7">
        <f>INDEX(客戶資料檔!$F:$F,MATCH('Bob Stone RFM Score'!$A87,客戶資料檔!$A:$A,0))</f>
        <v>1870.7142857142858</v>
      </c>
      <c r="E87" s="10">
        <f t="shared" si="8"/>
        <v>4</v>
      </c>
      <c r="F87" s="36">
        <f t="shared" si="9"/>
        <v>4</v>
      </c>
      <c r="G87" s="13">
        <f t="shared" si="10"/>
        <v>5</v>
      </c>
      <c r="H87" s="37">
        <f t="shared" si="11"/>
        <v>13</v>
      </c>
      <c r="I87" s="39" t="str">
        <f>INDEX(客戶資料檔!N:N,MATCH('Bob Stone RFM Score'!A87,客戶資料檔!A:A,0))</f>
        <v>漸趨靜止型</v>
      </c>
    </row>
    <row r="88" spans="1:9">
      <c r="A88" s="21">
        <v>4842</v>
      </c>
      <c r="B88" s="38">
        <f>交易記錄檔!$L$1-INDEX(客戶資料檔!I:I,MATCH('Bob Stone RFM Score'!$A88,客戶資料檔!$A:$A,0))</f>
        <v>50</v>
      </c>
      <c r="C88" s="21">
        <f>INDEX(客戶資料檔!$G:$G,MATCH('Bob Stone RFM Score'!$A88,客戶資料檔!$A:$A,0))</f>
        <v>10</v>
      </c>
      <c r="D88" s="7">
        <f>INDEX(客戶資料檔!$F:$F,MATCH('Bob Stone RFM Score'!$A88,客戶資料檔!$A:$A,0))</f>
        <v>1579.3</v>
      </c>
      <c r="E88" s="10">
        <f t="shared" si="8"/>
        <v>4</v>
      </c>
      <c r="F88" s="36">
        <f t="shared" si="9"/>
        <v>5</v>
      </c>
      <c r="G88" s="13">
        <f t="shared" si="10"/>
        <v>4</v>
      </c>
      <c r="H88" s="37">
        <f t="shared" si="11"/>
        <v>13</v>
      </c>
      <c r="I88" s="39" t="str">
        <f>INDEX(客戶資料檔!N:N,MATCH('Bob Stone RFM Score'!A88,客戶資料檔!A:A,0))</f>
        <v>漸趨活躍型</v>
      </c>
    </row>
    <row r="89" spans="1:9">
      <c r="A89" s="21">
        <v>4866</v>
      </c>
      <c r="B89" s="38">
        <f>交易記錄檔!$L$1-INDEX(客戶資料檔!I:I,MATCH('Bob Stone RFM Score'!$A89,客戶資料檔!$A:$A,0))</f>
        <v>32</v>
      </c>
      <c r="C89" s="21">
        <f>INDEX(客戶資料檔!$G:$G,MATCH('Bob Stone RFM Score'!$A89,客戶資料檔!$A:$A,0))</f>
        <v>4</v>
      </c>
      <c r="D89" s="7">
        <f>INDEX(客戶資料檔!$F:$F,MATCH('Bob Stone RFM Score'!$A89,客戶資料檔!$A:$A,0))</f>
        <v>2719.75</v>
      </c>
      <c r="E89" s="10">
        <f t="shared" si="8"/>
        <v>4</v>
      </c>
      <c r="F89" s="36">
        <f t="shared" si="9"/>
        <v>2</v>
      </c>
      <c r="G89" s="13">
        <f t="shared" si="10"/>
        <v>7</v>
      </c>
      <c r="H89" s="37">
        <f t="shared" si="11"/>
        <v>13</v>
      </c>
      <c r="I89" s="39" t="str">
        <f>INDEX(客戶資料檔!N:N,MATCH('Bob Stone RFM Score'!A89,客戶資料檔!A:A,0))</f>
        <v>穩定購買型</v>
      </c>
    </row>
    <row r="90" spans="1:9">
      <c r="A90" s="21">
        <v>5781</v>
      </c>
      <c r="B90" s="38">
        <f>交易記錄檔!$L$1-INDEX(客戶資料檔!I:I,MATCH('Bob Stone RFM Score'!$A90,客戶資料檔!$A:$A,0))</f>
        <v>22</v>
      </c>
      <c r="C90" s="21">
        <f>INDEX(客戶資料檔!$G:$G,MATCH('Bob Stone RFM Score'!$A90,客戶資料檔!$A:$A,0))</f>
        <v>11</v>
      </c>
      <c r="D90" s="7">
        <f>INDEX(客戶資料檔!$F:$F,MATCH('Bob Stone RFM Score'!$A90,客戶資料檔!$A:$A,0))</f>
        <v>713.18181818181813</v>
      </c>
      <c r="E90" s="10">
        <f t="shared" si="8"/>
        <v>5</v>
      </c>
      <c r="F90" s="36">
        <f t="shared" si="9"/>
        <v>6</v>
      </c>
      <c r="G90" s="13">
        <f t="shared" si="10"/>
        <v>2</v>
      </c>
      <c r="H90" s="37">
        <f t="shared" si="11"/>
        <v>13</v>
      </c>
      <c r="I90" s="39" t="str">
        <f>INDEX(客戶資料檔!N:N,MATCH('Bob Stone RFM Score'!A90,客戶資料檔!A:A,0))</f>
        <v>漸趨活躍型</v>
      </c>
    </row>
    <row r="91" spans="1:9">
      <c r="A91" s="21">
        <v>5899</v>
      </c>
      <c r="B91" s="38">
        <f>交易記錄檔!$L$1-INDEX(客戶資料檔!I:I,MATCH('Bob Stone RFM Score'!$A91,客戶資料檔!$A:$A,0))</f>
        <v>23</v>
      </c>
      <c r="C91" s="21">
        <f>INDEX(客戶資料檔!$G:$G,MATCH('Bob Stone RFM Score'!$A91,客戶資料檔!$A:$A,0))</f>
        <v>3</v>
      </c>
      <c r="D91" s="7">
        <f>INDEX(客戶資料檔!$F:$F,MATCH('Bob Stone RFM Score'!$A91,客戶資料檔!$A:$A,0))</f>
        <v>2592.6666666666665</v>
      </c>
      <c r="E91" s="10">
        <f t="shared" si="8"/>
        <v>5</v>
      </c>
      <c r="F91" s="36">
        <f t="shared" si="9"/>
        <v>2</v>
      </c>
      <c r="G91" s="13">
        <f t="shared" si="10"/>
        <v>6</v>
      </c>
      <c r="H91" s="37">
        <f t="shared" si="11"/>
        <v>13</v>
      </c>
      <c r="I91" s="39" t="str">
        <f>INDEX(客戶資料檔!N:N,MATCH('Bob Stone RFM Score'!A91,客戶資料檔!A:A,0))</f>
        <v>穩定購買型</v>
      </c>
    </row>
    <row r="92" spans="1:9">
      <c r="A92" s="21">
        <v>6000</v>
      </c>
      <c r="B92" s="38">
        <f>交易記錄檔!$L$1-INDEX(客戶資料檔!I:I,MATCH('Bob Stone RFM Score'!$A92,客戶資料檔!$A:$A,0))</f>
        <v>13</v>
      </c>
      <c r="C92" s="21">
        <f>INDEX(客戶資料檔!$G:$G,MATCH('Bob Stone RFM Score'!$A92,客戶資料檔!$A:$A,0))</f>
        <v>6</v>
      </c>
      <c r="D92" s="7">
        <f>INDEX(客戶資料檔!$F:$F,MATCH('Bob Stone RFM Score'!$A92,客戶資料檔!$A:$A,0))</f>
        <v>2158.3333333333335</v>
      </c>
      <c r="E92" s="10">
        <f t="shared" si="8"/>
        <v>5</v>
      </c>
      <c r="F92" s="36">
        <f t="shared" si="9"/>
        <v>3</v>
      </c>
      <c r="G92" s="13">
        <f t="shared" si="10"/>
        <v>5</v>
      </c>
      <c r="H92" s="37">
        <f t="shared" si="11"/>
        <v>13</v>
      </c>
      <c r="I92" s="39" t="str">
        <f>INDEX(客戶資料檔!N:N,MATCH('Bob Stone RFM Score'!A92,客戶資料檔!A:A,0))</f>
        <v>穩定購買型</v>
      </c>
    </row>
    <row r="93" spans="1:9">
      <c r="A93" s="21">
        <v>6997</v>
      </c>
      <c r="B93" s="38">
        <f>交易記錄檔!$L$1-INDEX(客戶資料檔!I:I,MATCH('Bob Stone RFM Score'!$A93,客戶資料檔!$A:$A,0))</f>
        <v>110</v>
      </c>
      <c r="C93" s="21">
        <f>INDEX(客戶資料檔!$G:$G,MATCH('Bob Stone RFM Score'!$A93,客戶資料檔!$A:$A,0))</f>
        <v>2</v>
      </c>
      <c r="D93" s="7">
        <f>INDEX(客戶資料檔!$F:$F,MATCH('Bob Stone RFM Score'!$A93,客戶資料檔!$A:$A,0))</f>
        <v>5045</v>
      </c>
      <c r="E93" s="10">
        <f t="shared" si="8"/>
        <v>2</v>
      </c>
      <c r="F93" s="36">
        <f t="shared" si="9"/>
        <v>1</v>
      </c>
      <c r="G93" s="13">
        <f t="shared" si="10"/>
        <v>10</v>
      </c>
      <c r="H93" s="37">
        <f t="shared" si="11"/>
        <v>13</v>
      </c>
      <c r="I93" s="39">
        <f>INDEX(客戶資料檔!N:N,MATCH('Bob Stone RFM Score'!A93,客戶資料檔!A:A,0))</f>
        <v>0</v>
      </c>
    </row>
    <row r="94" spans="1:9">
      <c r="A94" s="21">
        <v>7794</v>
      </c>
      <c r="B94" s="38">
        <f>交易記錄檔!$L$1-INDEX(客戶資料檔!I:I,MATCH('Bob Stone RFM Score'!$A94,客戶資料檔!$A:$A,0))</f>
        <v>45</v>
      </c>
      <c r="C94" s="21">
        <f>INDEX(客戶資料檔!$G:$G,MATCH('Bob Stone RFM Score'!$A94,客戶資料檔!$A:$A,0))</f>
        <v>2</v>
      </c>
      <c r="D94" s="7">
        <f>INDEX(客戶資料檔!$F:$F,MATCH('Bob Stone RFM Score'!$A94,客戶資料檔!$A:$A,0))</f>
        <v>3039.5</v>
      </c>
      <c r="E94" s="10">
        <f t="shared" si="8"/>
        <v>4</v>
      </c>
      <c r="F94" s="36">
        <f t="shared" si="9"/>
        <v>1</v>
      </c>
      <c r="G94" s="13">
        <f t="shared" si="10"/>
        <v>8</v>
      </c>
      <c r="H94" s="37">
        <f t="shared" si="11"/>
        <v>13</v>
      </c>
      <c r="I94" s="39">
        <f>INDEX(客戶資料檔!N:N,MATCH('Bob Stone RFM Score'!A94,客戶資料檔!A:A,0))</f>
        <v>0</v>
      </c>
    </row>
    <row r="95" spans="1:9">
      <c r="A95" s="21">
        <v>2549</v>
      </c>
      <c r="B95" s="38">
        <f>交易記錄檔!$L$1-INDEX(客戶資料檔!I:I,MATCH('Bob Stone RFM Score'!$A95,客戶資料檔!$A:$A,0))</f>
        <v>140</v>
      </c>
      <c r="C95" s="21">
        <f>INDEX(客戶資料檔!$G:$G,MATCH('Bob Stone RFM Score'!$A95,客戶資料檔!$A:$A,0))</f>
        <v>7</v>
      </c>
      <c r="D95" s="7">
        <f>INDEX(客戶資料檔!$F:$F,MATCH('Bob Stone RFM Score'!$A95,客戶資料檔!$A:$A,0))</f>
        <v>3121.1428571428573</v>
      </c>
      <c r="E95" s="10">
        <f t="shared" si="8"/>
        <v>1</v>
      </c>
      <c r="F95" s="36">
        <f t="shared" si="9"/>
        <v>4</v>
      </c>
      <c r="G95" s="13">
        <f t="shared" si="10"/>
        <v>8</v>
      </c>
      <c r="H95" s="37">
        <f t="shared" si="11"/>
        <v>13</v>
      </c>
      <c r="I95" s="39" t="str">
        <f>INDEX(客戶資料檔!N:N,MATCH('Bob Stone RFM Score'!A95,客戶資料檔!A:A,0))</f>
        <v>穩定購買型</v>
      </c>
    </row>
    <row r="96" spans="1:9">
      <c r="A96" s="21">
        <v>2942</v>
      </c>
      <c r="B96" s="38">
        <f>交易記錄檔!$L$1-INDEX(客戶資料檔!I:I,MATCH('Bob Stone RFM Score'!$A96,客戶資料檔!$A:$A,0))</f>
        <v>23</v>
      </c>
      <c r="C96" s="21">
        <f>INDEX(客戶資料檔!$G:$G,MATCH('Bob Stone RFM Score'!$A96,客戶資料檔!$A:$A,0))</f>
        <v>7</v>
      </c>
      <c r="D96" s="7">
        <f>INDEX(客戶資料檔!$F:$F,MATCH('Bob Stone RFM Score'!$A96,客戶資料檔!$A:$A,0))</f>
        <v>1400.2857142857142</v>
      </c>
      <c r="E96" s="10">
        <f t="shared" si="8"/>
        <v>5</v>
      </c>
      <c r="F96" s="36">
        <f t="shared" si="9"/>
        <v>4</v>
      </c>
      <c r="G96" s="13">
        <f t="shared" si="10"/>
        <v>4</v>
      </c>
      <c r="H96" s="37">
        <f t="shared" si="11"/>
        <v>13</v>
      </c>
      <c r="I96" s="39" t="str">
        <f>INDEX(客戶資料檔!N:N,MATCH('Bob Stone RFM Score'!A96,客戶資料檔!A:A,0))</f>
        <v>漸趨靜止型</v>
      </c>
    </row>
    <row r="97" spans="1:9">
      <c r="A97" s="21">
        <v>2704</v>
      </c>
      <c r="B97" s="38">
        <f>交易記錄檔!$L$1-INDEX(客戶資料檔!I:I,MATCH('Bob Stone RFM Score'!$A97,客戶資料檔!$A:$A,0))</f>
        <v>12</v>
      </c>
      <c r="C97" s="21">
        <f>INDEX(客戶資料檔!$G:$G,MATCH('Bob Stone RFM Score'!$A97,客戶資料檔!$A:$A,0))</f>
        <v>10</v>
      </c>
      <c r="D97" s="7">
        <f>INDEX(客戶資料檔!$F:$F,MATCH('Bob Stone RFM Score'!$A97,客戶資料檔!$A:$A,0))</f>
        <v>989.2</v>
      </c>
      <c r="E97" s="10">
        <f t="shared" si="8"/>
        <v>5</v>
      </c>
      <c r="F97" s="36">
        <f t="shared" si="9"/>
        <v>5</v>
      </c>
      <c r="G97" s="13">
        <f t="shared" si="10"/>
        <v>2</v>
      </c>
      <c r="H97" s="37">
        <f t="shared" si="11"/>
        <v>12</v>
      </c>
      <c r="I97" s="39" t="str">
        <f>INDEX(客戶資料檔!N:N,MATCH('Bob Stone RFM Score'!A97,客戶資料檔!A:A,0))</f>
        <v>穩定購買型</v>
      </c>
    </row>
    <row r="98" spans="1:9">
      <c r="A98" s="21">
        <v>1729</v>
      </c>
      <c r="B98" s="38">
        <f>交易記錄檔!$L$1-INDEX(客戶資料檔!I:I,MATCH('Bob Stone RFM Score'!$A98,客戶資料檔!$A:$A,0))</f>
        <v>155</v>
      </c>
      <c r="C98" s="21">
        <f>INDEX(客戶資料檔!$G:$G,MATCH('Bob Stone RFM Score'!$A98,客戶資料檔!$A:$A,0))</f>
        <v>3</v>
      </c>
      <c r="D98" s="7">
        <f>INDEX(客戶資料檔!$F:$F,MATCH('Bob Stone RFM Score'!$A98,客戶資料檔!$A:$A,0))</f>
        <v>6416.666666666667</v>
      </c>
      <c r="E98" s="10">
        <f t="shared" ref="E98:E129" si="12">_xlfn.IFS(B98&lt;=30,5,B98&lt;=60,4,B98&lt;=90,3,B98&lt;=120,2,B98&lt;=150,1,B98&gt;150,0)</f>
        <v>0</v>
      </c>
      <c r="F98" s="36">
        <f t="shared" ref="F98:F129" si="13">ROUND(C98/2,0)</f>
        <v>2</v>
      </c>
      <c r="G98" s="13">
        <f t="shared" ref="G98:G129" si="14">MIN(ROUND(D98*0.0025,0),10)</f>
        <v>10</v>
      </c>
      <c r="H98" s="37">
        <f t="shared" ref="H98:H129" si="15">E98+F98+G98</f>
        <v>12</v>
      </c>
      <c r="I98" s="39" t="str">
        <f>INDEX(客戶資料檔!N:N,MATCH('Bob Stone RFM Score'!A98,客戶資料檔!A:A,0))</f>
        <v>漸趨活躍型</v>
      </c>
    </row>
    <row r="99" spans="1:9">
      <c r="A99" s="21">
        <v>2030</v>
      </c>
      <c r="B99" s="38">
        <f>交易記錄檔!$L$1-INDEX(客戶資料檔!I:I,MATCH('Bob Stone RFM Score'!$A99,客戶資料檔!$A:$A,0))</f>
        <v>9</v>
      </c>
      <c r="C99" s="21">
        <f>INDEX(客戶資料檔!$G:$G,MATCH('Bob Stone RFM Score'!$A99,客戶資料檔!$A:$A,0))</f>
        <v>9</v>
      </c>
      <c r="D99" s="7">
        <f>INDEX(客戶資料檔!$F:$F,MATCH('Bob Stone RFM Score'!$A99,客戶資料檔!$A:$A,0))</f>
        <v>852.11111111111109</v>
      </c>
      <c r="E99" s="10">
        <f t="shared" si="12"/>
        <v>5</v>
      </c>
      <c r="F99" s="36">
        <f t="shared" si="13"/>
        <v>5</v>
      </c>
      <c r="G99" s="13">
        <f t="shared" si="14"/>
        <v>2</v>
      </c>
      <c r="H99" s="37">
        <f t="shared" si="15"/>
        <v>12</v>
      </c>
      <c r="I99" s="39" t="str">
        <f>INDEX(客戶資料檔!N:N,MATCH('Bob Stone RFM Score'!A99,客戶資料檔!A:A,0))</f>
        <v>漸趨活躍型</v>
      </c>
    </row>
    <row r="100" spans="1:9">
      <c r="A100" s="21">
        <v>2205</v>
      </c>
      <c r="B100" s="38">
        <f>交易記錄檔!$L$1-INDEX(客戶資料檔!I:I,MATCH('Bob Stone RFM Score'!$A100,客戶資料檔!$A:$A,0))</f>
        <v>43</v>
      </c>
      <c r="C100" s="21">
        <f>INDEX(客戶資料檔!$G:$G,MATCH('Bob Stone RFM Score'!$A100,客戶資料檔!$A:$A,0))</f>
        <v>8</v>
      </c>
      <c r="D100" s="7">
        <f>INDEX(客戶資料檔!$F:$F,MATCH('Bob Stone RFM Score'!$A100,客戶資料檔!$A:$A,0))</f>
        <v>1546.5</v>
      </c>
      <c r="E100" s="10">
        <f t="shared" si="12"/>
        <v>4</v>
      </c>
      <c r="F100" s="36">
        <f t="shared" si="13"/>
        <v>4</v>
      </c>
      <c r="G100" s="13">
        <f t="shared" si="14"/>
        <v>4</v>
      </c>
      <c r="H100" s="37">
        <f t="shared" si="15"/>
        <v>12</v>
      </c>
      <c r="I100" s="39" t="str">
        <f>INDEX(客戶資料檔!N:N,MATCH('Bob Stone RFM Score'!A100,客戶資料檔!A:A,0))</f>
        <v>穩定購買型</v>
      </c>
    </row>
    <row r="101" spans="1:9">
      <c r="A101" s="21">
        <v>2224</v>
      </c>
      <c r="B101" s="38">
        <f>交易記錄檔!$L$1-INDEX(客戶資料檔!I:I,MATCH('Bob Stone RFM Score'!$A101,客戶資料檔!$A:$A,0))</f>
        <v>33</v>
      </c>
      <c r="C101" s="21">
        <f>INDEX(客戶資料檔!$G:$G,MATCH('Bob Stone RFM Score'!$A101,客戶資料檔!$A:$A,0))</f>
        <v>8</v>
      </c>
      <c r="D101" s="7">
        <f>INDEX(客戶資料檔!$F:$F,MATCH('Bob Stone RFM Score'!$A101,客戶資料檔!$A:$A,0))</f>
        <v>1513.875</v>
      </c>
      <c r="E101" s="10">
        <f t="shared" si="12"/>
        <v>4</v>
      </c>
      <c r="F101" s="36">
        <f t="shared" si="13"/>
        <v>4</v>
      </c>
      <c r="G101" s="13">
        <f t="shared" si="14"/>
        <v>4</v>
      </c>
      <c r="H101" s="37">
        <f t="shared" si="15"/>
        <v>12</v>
      </c>
      <c r="I101" s="39" t="str">
        <f>INDEX(客戶資料檔!N:N,MATCH('Bob Stone RFM Score'!A101,客戶資料檔!A:A,0))</f>
        <v>漸趨活躍型</v>
      </c>
    </row>
    <row r="102" spans="1:9">
      <c r="A102" s="21">
        <v>2747</v>
      </c>
      <c r="B102" s="38">
        <f>交易記錄檔!$L$1-INDEX(客戶資料檔!I:I,MATCH('Bob Stone RFM Score'!$A102,客戶資料檔!$A:$A,0))</f>
        <v>23</v>
      </c>
      <c r="C102" s="21">
        <f>INDEX(客戶資料檔!$G:$G,MATCH('Bob Stone RFM Score'!$A102,客戶資料檔!$A:$A,0))</f>
        <v>11</v>
      </c>
      <c r="D102" s="7">
        <f>INDEX(客戶資料檔!$F:$F,MATCH('Bob Stone RFM Score'!$A102,客戶資料檔!$A:$A,0))</f>
        <v>495.54545454545456</v>
      </c>
      <c r="E102" s="10">
        <f t="shared" si="12"/>
        <v>5</v>
      </c>
      <c r="F102" s="36">
        <f t="shared" si="13"/>
        <v>6</v>
      </c>
      <c r="G102" s="13">
        <f t="shared" si="14"/>
        <v>1</v>
      </c>
      <c r="H102" s="37">
        <f t="shared" si="15"/>
        <v>12</v>
      </c>
      <c r="I102" s="39" t="str">
        <f>INDEX(客戶資料檔!N:N,MATCH('Bob Stone RFM Score'!A102,客戶資料檔!A:A,0))</f>
        <v>穩定購買型</v>
      </c>
    </row>
    <row r="103" spans="1:9">
      <c r="A103" s="21">
        <v>2843</v>
      </c>
      <c r="B103" s="38">
        <f>交易記錄檔!$L$1-INDEX(客戶資料檔!I:I,MATCH('Bob Stone RFM Score'!$A103,客戶資料檔!$A:$A,0))</f>
        <v>53</v>
      </c>
      <c r="C103" s="21">
        <f>INDEX(客戶資料檔!$G:$G,MATCH('Bob Stone RFM Score'!$A103,客戶資料檔!$A:$A,0))</f>
        <v>8</v>
      </c>
      <c r="D103" s="7">
        <f>INDEX(客戶資料檔!$F:$F,MATCH('Bob Stone RFM Score'!$A103,客戶資料檔!$A:$A,0))</f>
        <v>1611.75</v>
      </c>
      <c r="E103" s="10">
        <f t="shared" si="12"/>
        <v>4</v>
      </c>
      <c r="F103" s="36">
        <f t="shared" si="13"/>
        <v>4</v>
      </c>
      <c r="G103" s="13">
        <f t="shared" si="14"/>
        <v>4</v>
      </c>
      <c r="H103" s="37">
        <f t="shared" si="15"/>
        <v>12</v>
      </c>
      <c r="I103" s="39" t="str">
        <f>INDEX(客戶資料檔!N:N,MATCH('Bob Stone RFM Score'!A103,客戶資料檔!A:A,0))</f>
        <v>穩定購買型</v>
      </c>
    </row>
    <row r="104" spans="1:9">
      <c r="A104" s="21">
        <v>2995</v>
      </c>
      <c r="B104" s="38">
        <f>交易記錄檔!$L$1-INDEX(客戶資料檔!I:I,MATCH('Bob Stone RFM Score'!$A104,客戶資料檔!$A:$A,0))</f>
        <v>150</v>
      </c>
      <c r="C104" s="21">
        <f>INDEX(客戶資料檔!$G:$G,MATCH('Bob Stone RFM Score'!$A104,客戶資料檔!$A:$A,0))</f>
        <v>11</v>
      </c>
      <c r="D104" s="7">
        <f>INDEX(客戶資料檔!$F:$F,MATCH('Bob Stone RFM Score'!$A104,客戶資料檔!$A:$A,0))</f>
        <v>2179.6363636363635</v>
      </c>
      <c r="E104" s="10">
        <f t="shared" si="12"/>
        <v>1</v>
      </c>
      <c r="F104" s="36">
        <f t="shared" si="13"/>
        <v>6</v>
      </c>
      <c r="G104" s="13">
        <f t="shared" si="14"/>
        <v>5</v>
      </c>
      <c r="H104" s="37">
        <f t="shared" si="15"/>
        <v>12</v>
      </c>
      <c r="I104" s="39" t="str">
        <f>INDEX(客戶資料檔!N:N,MATCH('Bob Stone RFM Score'!A104,客戶資料檔!A:A,0))</f>
        <v>穩定購買型</v>
      </c>
    </row>
    <row r="105" spans="1:9">
      <c r="A105" s="21">
        <v>3056</v>
      </c>
      <c r="B105" s="38">
        <f>交易記錄檔!$L$1-INDEX(客戶資料檔!I:I,MATCH('Bob Stone RFM Score'!$A105,客戶資料檔!$A:$A,0))</f>
        <v>256</v>
      </c>
      <c r="C105" s="21">
        <f>INDEX(客戶資料檔!$G:$G,MATCH('Bob Stone RFM Score'!$A105,客戶資料檔!$A:$A,0))</f>
        <v>3</v>
      </c>
      <c r="D105" s="7">
        <f>INDEX(客戶資料檔!$F:$F,MATCH('Bob Stone RFM Score'!$A105,客戶資料檔!$A:$A,0))</f>
        <v>4107.666666666667</v>
      </c>
      <c r="E105" s="10">
        <f t="shared" si="12"/>
        <v>0</v>
      </c>
      <c r="F105" s="36">
        <f t="shared" si="13"/>
        <v>2</v>
      </c>
      <c r="G105" s="13">
        <f t="shared" si="14"/>
        <v>10</v>
      </c>
      <c r="H105" s="37">
        <f t="shared" si="15"/>
        <v>12</v>
      </c>
      <c r="I105" s="39" t="str">
        <f>INDEX(客戶資料檔!N:N,MATCH('Bob Stone RFM Score'!A105,客戶資料檔!A:A,0))</f>
        <v>穩定購買型</v>
      </c>
    </row>
    <row r="106" spans="1:9">
      <c r="A106" s="21">
        <v>3873</v>
      </c>
      <c r="B106" s="38">
        <f>交易記錄檔!$L$1-INDEX(客戶資料檔!I:I,MATCH('Bob Stone RFM Score'!$A106,客戶資料檔!$A:$A,0))</f>
        <v>25</v>
      </c>
      <c r="C106" s="21">
        <f>INDEX(客戶資料檔!$G:$G,MATCH('Bob Stone RFM Score'!$A106,客戶資料檔!$A:$A,0))</f>
        <v>7</v>
      </c>
      <c r="D106" s="7">
        <f>INDEX(客戶資料檔!$F:$F,MATCH('Bob Stone RFM Score'!$A106,客戶資料檔!$A:$A,0))</f>
        <v>1372.7142857142858</v>
      </c>
      <c r="E106" s="10">
        <f t="shared" si="12"/>
        <v>5</v>
      </c>
      <c r="F106" s="36">
        <f t="shared" si="13"/>
        <v>4</v>
      </c>
      <c r="G106" s="13">
        <f t="shared" si="14"/>
        <v>3</v>
      </c>
      <c r="H106" s="37">
        <f t="shared" si="15"/>
        <v>12</v>
      </c>
      <c r="I106" s="39" t="str">
        <f>INDEX(客戶資料檔!N:N,MATCH('Bob Stone RFM Score'!A106,客戶資料檔!A:A,0))</f>
        <v>穩定購買型</v>
      </c>
    </row>
    <row r="107" spans="1:9">
      <c r="A107" s="21">
        <v>4608</v>
      </c>
      <c r="B107" s="38">
        <f>交易記錄檔!$L$1-INDEX(客戶資料檔!I:I,MATCH('Bob Stone RFM Score'!$A107,客戶資料檔!$A:$A,0))</f>
        <v>172</v>
      </c>
      <c r="C107" s="21">
        <f>INDEX(客戶資料檔!$G:$G,MATCH('Bob Stone RFM Score'!$A107,客戶資料檔!$A:$A,0))</f>
        <v>4</v>
      </c>
      <c r="D107" s="7">
        <f>INDEX(客戶資料檔!$F:$F,MATCH('Bob Stone RFM Score'!$A107,客戶資料檔!$A:$A,0))</f>
        <v>10051.25</v>
      </c>
      <c r="E107" s="10">
        <f t="shared" si="12"/>
        <v>0</v>
      </c>
      <c r="F107" s="36">
        <f t="shared" si="13"/>
        <v>2</v>
      </c>
      <c r="G107" s="13">
        <f t="shared" si="14"/>
        <v>10</v>
      </c>
      <c r="H107" s="37">
        <f t="shared" si="15"/>
        <v>12</v>
      </c>
      <c r="I107" s="39" t="str">
        <f>INDEX(客戶資料檔!N:N,MATCH('Bob Stone RFM Score'!A107,客戶資料檔!A:A,0))</f>
        <v>穩定購買型</v>
      </c>
    </row>
    <row r="108" spans="1:9">
      <c r="A108" s="21">
        <v>6449</v>
      </c>
      <c r="B108" s="38">
        <f>交易記錄檔!$L$1-INDEX(客戶資料檔!I:I,MATCH('Bob Stone RFM Score'!$A108,客戶資料檔!$A:$A,0))</f>
        <v>118</v>
      </c>
      <c r="C108" s="21">
        <f>INDEX(客戶資料檔!$G:$G,MATCH('Bob Stone RFM Score'!$A108,客戶資料檔!$A:$A,0))</f>
        <v>3</v>
      </c>
      <c r="D108" s="7">
        <f>INDEX(客戶資料檔!$F:$F,MATCH('Bob Stone RFM Score'!$A108,客戶資料檔!$A:$A,0))</f>
        <v>3172.3333333333335</v>
      </c>
      <c r="E108" s="10">
        <f t="shared" si="12"/>
        <v>2</v>
      </c>
      <c r="F108" s="36">
        <f t="shared" si="13"/>
        <v>2</v>
      </c>
      <c r="G108" s="13">
        <f t="shared" si="14"/>
        <v>8</v>
      </c>
      <c r="H108" s="37">
        <f t="shared" si="15"/>
        <v>12</v>
      </c>
      <c r="I108" s="39" t="str">
        <f>INDEX(客戶資料檔!N:N,MATCH('Bob Stone RFM Score'!A108,客戶資料檔!A:A,0))</f>
        <v>漸趨靜止型</v>
      </c>
    </row>
    <row r="109" spans="1:9">
      <c r="A109" s="21">
        <v>7005</v>
      </c>
      <c r="B109" s="38">
        <f>交易記錄檔!$L$1-INDEX(客戶資料檔!I:I,MATCH('Bob Stone RFM Score'!$A109,客戶資料檔!$A:$A,0))</f>
        <v>36</v>
      </c>
      <c r="C109" s="21">
        <f>INDEX(客戶資料檔!$G:$G,MATCH('Bob Stone RFM Score'!$A109,客戶資料檔!$A:$A,0))</f>
        <v>5</v>
      </c>
      <c r="D109" s="7">
        <f>INDEX(客戶資料檔!$F:$F,MATCH('Bob Stone RFM Score'!$A109,客戶資料檔!$A:$A,0))</f>
        <v>1911.2</v>
      </c>
      <c r="E109" s="10">
        <f t="shared" si="12"/>
        <v>4</v>
      </c>
      <c r="F109" s="36">
        <f t="shared" si="13"/>
        <v>3</v>
      </c>
      <c r="G109" s="13">
        <f t="shared" si="14"/>
        <v>5</v>
      </c>
      <c r="H109" s="37">
        <f t="shared" si="15"/>
        <v>12</v>
      </c>
      <c r="I109" s="39" t="str">
        <f>INDEX(客戶資料檔!N:N,MATCH('Bob Stone RFM Score'!A109,客戶資料檔!A:A,0))</f>
        <v>漸趨靜止型</v>
      </c>
    </row>
    <row r="110" spans="1:9">
      <c r="A110" s="21">
        <v>7923</v>
      </c>
      <c r="B110" s="38">
        <f>交易記錄檔!$L$1-INDEX(客戶資料檔!I:I,MATCH('Bob Stone RFM Score'!$A110,客戶資料檔!$A:$A,0))</f>
        <v>2</v>
      </c>
      <c r="C110" s="21">
        <f>INDEX(客戶資料檔!$G:$G,MATCH('Bob Stone RFM Score'!$A110,客戶資料檔!$A:$A,0))</f>
        <v>2</v>
      </c>
      <c r="D110" s="7">
        <f>INDEX(客戶資料檔!$F:$F,MATCH('Bob Stone RFM Score'!$A110,客戶資料檔!$A:$A,0))</f>
        <v>2373.5</v>
      </c>
      <c r="E110" s="10">
        <f t="shared" si="12"/>
        <v>5</v>
      </c>
      <c r="F110" s="36">
        <f t="shared" si="13"/>
        <v>1</v>
      </c>
      <c r="G110" s="13">
        <f t="shared" si="14"/>
        <v>6</v>
      </c>
      <c r="H110" s="37">
        <f t="shared" si="15"/>
        <v>12</v>
      </c>
      <c r="I110" s="39">
        <f>INDEX(客戶資料檔!N:N,MATCH('Bob Stone RFM Score'!A110,客戶資料檔!A:A,0))</f>
        <v>0</v>
      </c>
    </row>
    <row r="111" spans="1:9">
      <c r="A111" s="21">
        <v>8059</v>
      </c>
      <c r="B111" s="38">
        <f>交易記錄檔!$L$1-INDEX(客戶資料檔!I:I,MATCH('Bob Stone RFM Score'!$A111,客戶資料檔!$A:$A,0))</f>
        <v>42</v>
      </c>
      <c r="C111" s="21">
        <f>INDEX(客戶資料檔!$G:$G,MATCH('Bob Stone RFM Score'!$A111,客戶資料檔!$A:$A,0))</f>
        <v>1</v>
      </c>
      <c r="D111" s="7">
        <f>INDEX(客戶資料檔!$F:$F,MATCH('Bob Stone RFM Score'!$A111,客戶資料檔!$A:$A,0))</f>
        <v>2641</v>
      </c>
      <c r="E111" s="10">
        <f t="shared" si="12"/>
        <v>4</v>
      </c>
      <c r="F111" s="36">
        <f t="shared" si="13"/>
        <v>1</v>
      </c>
      <c r="G111" s="13">
        <f t="shared" si="14"/>
        <v>7</v>
      </c>
      <c r="H111" s="37">
        <f t="shared" si="15"/>
        <v>12</v>
      </c>
      <c r="I111" s="39">
        <f>INDEX(客戶資料檔!N:N,MATCH('Bob Stone RFM Score'!A111,客戶資料檔!A:A,0))</f>
        <v>0</v>
      </c>
    </row>
    <row r="112" spans="1:9">
      <c r="A112" s="21">
        <v>820</v>
      </c>
      <c r="B112" s="38">
        <f>交易記錄檔!$L$1-INDEX(客戶資料檔!I:I,MATCH('Bob Stone RFM Score'!$A112,客戶資料檔!$A:$A,0))</f>
        <v>171</v>
      </c>
      <c r="C112" s="21">
        <f>INDEX(客戶資料檔!$G:$G,MATCH('Bob Stone RFM Score'!$A112,客戶資料檔!$A:$A,0))</f>
        <v>1</v>
      </c>
      <c r="D112" s="7">
        <f>INDEX(客戶資料檔!$F:$F,MATCH('Bob Stone RFM Score'!$A112,客戶資料檔!$A:$A,0))</f>
        <v>29509</v>
      </c>
      <c r="E112" s="10">
        <f t="shared" si="12"/>
        <v>0</v>
      </c>
      <c r="F112" s="36">
        <f t="shared" si="13"/>
        <v>1</v>
      </c>
      <c r="G112" s="13">
        <f t="shared" si="14"/>
        <v>10</v>
      </c>
      <c r="H112" s="37">
        <f t="shared" si="15"/>
        <v>11</v>
      </c>
      <c r="I112" s="39">
        <f>INDEX(客戶資料檔!N:N,MATCH('Bob Stone RFM Score'!A112,客戶資料檔!A:A,0))</f>
        <v>0</v>
      </c>
    </row>
    <row r="113" spans="1:9">
      <c r="A113" s="21">
        <v>3233</v>
      </c>
      <c r="B113" s="38">
        <f>交易記錄檔!$L$1-INDEX(客戶資料檔!I:I,MATCH('Bob Stone RFM Score'!$A113,客戶資料檔!$A:$A,0))</f>
        <v>184</v>
      </c>
      <c r="C113" s="21">
        <f>INDEX(客戶資料檔!$G:$G,MATCH('Bob Stone RFM Score'!$A113,客戶資料檔!$A:$A,0))</f>
        <v>12</v>
      </c>
      <c r="D113" s="7">
        <f>INDEX(客戶資料檔!$F:$F,MATCH('Bob Stone RFM Score'!$A113,客戶資料檔!$A:$A,0))</f>
        <v>1838.0833333333333</v>
      </c>
      <c r="E113" s="10">
        <f t="shared" si="12"/>
        <v>0</v>
      </c>
      <c r="F113" s="36">
        <f t="shared" si="13"/>
        <v>6</v>
      </c>
      <c r="G113" s="13">
        <f t="shared" si="14"/>
        <v>5</v>
      </c>
      <c r="H113" s="37">
        <f t="shared" si="15"/>
        <v>11</v>
      </c>
      <c r="I113" s="39" t="str">
        <f>INDEX(客戶資料檔!N:N,MATCH('Bob Stone RFM Score'!A113,客戶資料檔!A:A,0))</f>
        <v>穩定購買型</v>
      </c>
    </row>
    <row r="114" spans="1:9">
      <c r="A114" s="21">
        <v>3330</v>
      </c>
      <c r="B114" s="38">
        <f>交易記錄檔!$L$1-INDEX(客戶資料檔!I:I,MATCH('Bob Stone RFM Score'!$A114,客戶資料檔!$A:$A,0))</f>
        <v>40</v>
      </c>
      <c r="C114" s="21">
        <f>INDEX(客戶資料檔!$G:$G,MATCH('Bob Stone RFM Score'!$A114,客戶資料檔!$A:$A,0))</f>
        <v>9</v>
      </c>
      <c r="D114" s="7">
        <f>INDEX(客戶資料檔!$F:$F,MATCH('Bob Stone RFM Score'!$A114,客戶資料檔!$A:$A,0))</f>
        <v>663.88888888888891</v>
      </c>
      <c r="E114" s="10">
        <f t="shared" si="12"/>
        <v>4</v>
      </c>
      <c r="F114" s="36">
        <f t="shared" si="13"/>
        <v>5</v>
      </c>
      <c r="G114" s="13">
        <f t="shared" si="14"/>
        <v>2</v>
      </c>
      <c r="H114" s="37">
        <f t="shared" si="15"/>
        <v>11</v>
      </c>
      <c r="I114" s="39" t="str">
        <f>INDEX(客戶資料檔!N:N,MATCH('Bob Stone RFM Score'!A114,客戶資料檔!A:A,0))</f>
        <v>穩定購買型</v>
      </c>
    </row>
    <row r="115" spans="1:9">
      <c r="A115" s="21">
        <v>4967</v>
      </c>
      <c r="B115" s="38">
        <f>交易記錄檔!$L$1-INDEX(客戶資料檔!I:I,MATCH('Bob Stone RFM Score'!$A115,客戶資料檔!$A:$A,0))</f>
        <v>55</v>
      </c>
      <c r="C115" s="21">
        <f>INDEX(客戶資料檔!$G:$G,MATCH('Bob Stone RFM Score'!$A115,客戶資料檔!$A:$A,0))</f>
        <v>8</v>
      </c>
      <c r="D115" s="7">
        <f>INDEX(客戶資料檔!$F:$F,MATCH('Bob Stone RFM Score'!$A115,客戶資料檔!$A:$A,0))</f>
        <v>1111.5</v>
      </c>
      <c r="E115" s="10">
        <f t="shared" si="12"/>
        <v>4</v>
      </c>
      <c r="F115" s="36">
        <f t="shared" si="13"/>
        <v>4</v>
      </c>
      <c r="G115" s="13">
        <f t="shared" si="14"/>
        <v>3</v>
      </c>
      <c r="H115" s="37">
        <f t="shared" si="15"/>
        <v>11</v>
      </c>
      <c r="I115" s="39" t="str">
        <f>INDEX(客戶資料檔!N:N,MATCH('Bob Stone RFM Score'!A115,客戶資料檔!A:A,0))</f>
        <v>漸趨靜止型</v>
      </c>
    </row>
    <row r="116" spans="1:9">
      <c r="A116" s="21">
        <v>5005</v>
      </c>
      <c r="B116" s="38">
        <f>交易記錄檔!$L$1-INDEX(客戶資料檔!I:I,MATCH('Bob Stone RFM Score'!$A116,客戶資料檔!$A:$A,0))</f>
        <v>13</v>
      </c>
      <c r="C116" s="21">
        <f>INDEX(客戶資料檔!$G:$G,MATCH('Bob Stone RFM Score'!$A116,客戶資料檔!$A:$A,0))</f>
        <v>5</v>
      </c>
      <c r="D116" s="7">
        <f>INDEX(客戶資料檔!$F:$F,MATCH('Bob Stone RFM Score'!$A116,客戶資料檔!$A:$A,0))</f>
        <v>1172.8</v>
      </c>
      <c r="E116" s="10">
        <f t="shared" si="12"/>
        <v>5</v>
      </c>
      <c r="F116" s="36">
        <f t="shared" si="13"/>
        <v>3</v>
      </c>
      <c r="G116" s="13">
        <f t="shared" si="14"/>
        <v>3</v>
      </c>
      <c r="H116" s="37">
        <f t="shared" si="15"/>
        <v>11</v>
      </c>
      <c r="I116" s="39" t="str">
        <f>INDEX(客戶資料檔!N:N,MATCH('Bob Stone RFM Score'!A116,客戶資料檔!A:A,0))</f>
        <v>穩定購買型</v>
      </c>
    </row>
    <row r="117" spans="1:9">
      <c r="A117" s="21">
        <v>6014</v>
      </c>
      <c r="B117" s="38">
        <f>交易記錄檔!$L$1-INDEX(客戶資料檔!I:I,MATCH('Bob Stone RFM Score'!$A117,客戶資料檔!$A:$A,0))</f>
        <v>27</v>
      </c>
      <c r="C117" s="21">
        <f>INDEX(客戶資料檔!$G:$G,MATCH('Bob Stone RFM Score'!$A117,客戶資料檔!$A:$A,0))</f>
        <v>7</v>
      </c>
      <c r="D117" s="7">
        <f>INDEX(客戶資料檔!$F:$F,MATCH('Bob Stone RFM Score'!$A117,客戶資料檔!$A:$A,0))</f>
        <v>829.42857142857144</v>
      </c>
      <c r="E117" s="10">
        <f t="shared" si="12"/>
        <v>5</v>
      </c>
      <c r="F117" s="36">
        <f t="shared" si="13"/>
        <v>4</v>
      </c>
      <c r="G117" s="13">
        <f t="shared" si="14"/>
        <v>2</v>
      </c>
      <c r="H117" s="37">
        <f t="shared" si="15"/>
        <v>11</v>
      </c>
      <c r="I117" s="39" t="str">
        <f>INDEX(客戶資料檔!N:N,MATCH('Bob Stone RFM Score'!A117,客戶資料檔!A:A,0))</f>
        <v>穩定購買型</v>
      </c>
    </row>
    <row r="118" spans="1:9">
      <c r="A118" s="21">
        <v>7276</v>
      </c>
      <c r="B118" s="38">
        <f>交易記錄檔!$L$1-INDEX(客戶資料檔!I:I,MATCH('Bob Stone RFM Score'!$A118,客戶資料檔!$A:$A,0))</f>
        <v>151</v>
      </c>
      <c r="C118" s="21">
        <f>INDEX(客戶資料檔!$G:$G,MATCH('Bob Stone RFM Score'!$A118,客戶資料檔!$A:$A,0))</f>
        <v>2</v>
      </c>
      <c r="D118" s="7">
        <f>INDEX(客戶資料檔!$F:$F,MATCH('Bob Stone RFM Score'!$A118,客戶資料檔!$A:$A,0))</f>
        <v>8880.5</v>
      </c>
      <c r="E118" s="10">
        <f t="shared" si="12"/>
        <v>0</v>
      </c>
      <c r="F118" s="36">
        <f t="shared" si="13"/>
        <v>1</v>
      </c>
      <c r="G118" s="13">
        <f t="shared" si="14"/>
        <v>10</v>
      </c>
      <c r="H118" s="37">
        <f t="shared" si="15"/>
        <v>11</v>
      </c>
      <c r="I118" s="39">
        <f>INDEX(客戶資料檔!N:N,MATCH('Bob Stone RFM Score'!A118,客戶資料檔!A:A,0))</f>
        <v>0</v>
      </c>
    </row>
    <row r="119" spans="1:9">
      <c r="A119" s="21">
        <v>7735</v>
      </c>
      <c r="B119" s="38">
        <f>交易記錄檔!$L$1-INDEX(客戶資料檔!I:I,MATCH('Bob Stone RFM Score'!$A119,客戶資料檔!$A:$A,0))</f>
        <v>101</v>
      </c>
      <c r="C119" s="21">
        <f>INDEX(客戶資料檔!$G:$G,MATCH('Bob Stone RFM Score'!$A119,客戶資料檔!$A:$A,0))</f>
        <v>2</v>
      </c>
      <c r="D119" s="7">
        <f>INDEX(客戶資料檔!$F:$F,MATCH('Bob Stone RFM Score'!$A119,客戶資料檔!$A:$A,0))</f>
        <v>3394.5</v>
      </c>
      <c r="E119" s="10">
        <f t="shared" si="12"/>
        <v>2</v>
      </c>
      <c r="F119" s="36">
        <f t="shared" si="13"/>
        <v>1</v>
      </c>
      <c r="G119" s="13">
        <f t="shared" si="14"/>
        <v>8</v>
      </c>
      <c r="H119" s="37">
        <f t="shared" si="15"/>
        <v>11</v>
      </c>
      <c r="I119" s="39">
        <f>INDEX(客戶資料檔!N:N,MATCH('Bob Stone RFM Score'!A119,客戶資料檔!A:A,0))</f>
        <v>0</v>
      </c>
    </row>
    <row r="120" spans="1:9">
      <c r="A120" s="21">
        <v>3675</v>
      </c>
      <c r="B120" s="38">
        <f>交易記錄檔!$L$1-INDEX(客戶資料檔!I:I,MATCH('Bob Stone RFM Score'!$A120,客戶資料檔!$A:$A,0))</f>
        <v>253</v>
      </c>
      <c r="C120" s="21">
        <f>INDEX(客戶資料檔!$G:$G,MATCH('Bob Stone RFM Score'!$A120,客戶資料檔!$A:$A,0))</f>
        <v>7</v>
      </c>
      <c r="D120" s="7">
        <f>INDEX(客戶資料檔!$F:$F,MATCH('Bob Stone RFM Score'!$A120,客戶資料檔!$A:$A,0))</f>
        <v>2608.1428571428573</v>
      </c>
      <c r="E120" s="10">
        <f t="shared" si="12"/>
        <v>0</v>
      </c>
      <c r="F120" s="36">
        <f t="shared" si="13"/>
        <v>4</v>
      </c>
      <c r="G120" s="13">
        <f t="shared" si="14"/>
        <v>7</v>
      </c>
      <c r="H120" s="37">
        <f t="shared" si="15"/>
        <v>11</v>
      </c>
      <c r="I120" s="39" t="str">
        <f>INDEX(客戶資料檔!N:N,MATCH('Bob Stone RFM Score'!A120,客戶資料檔!A:A,0))</f>
        <v>穩定購買型</v>
      </c>
    </row>
    <row r="121" spans="1:9">
      <c r="A121" s="21">
        <v>1944</v>
      </c>
      <c r="B121" s="38">
        <f>交易記錄檔!$L$1-INDEX(客戶資料檔!I:I,MATCH('Bob Stone RFM Score'!$A121,客戶資料檔!$A:$A,0))</f>
        <v>171</v>
      </c>
      <c r="C121" s="21">
        <f>INDEX(客戶資料檔!$G:$G,MATCH('Bob Stone RFM Score'!$A121,客戶資料檔!$A:$A,0))</f>
        <v>14</v>
      </c>
      <c r="D121" s="7">
        <f>INDEX(客戶資料檔!$F:$F,MATCH('Bob Stone RFM Score'!$A121,客戶資料檔!$A:$A,0))</f>
        <v>1035.8571428571429</v>
      </c>
      <c r="E121" s="10">
        <f t="shared" si="12"/>
        <v>0</v>
      </c>
      <c r="F121" s="36">
        <f t="shared" si="13"/>
        <v>7</v>
      </c>
      <c r="G121" s="13">
        <f t="shared" si="14"/>
        <v>3</v>
      </c>
      <c r="H121" s="37">
        <f t="shared" si="15"/>
        <v>10</v>
      </c>
      <c r="I121" s="39" t="str">
        <f>INDEX(客戶資料檔!N:N,MATCH('Bob Stone RFM Score'!A121,客戶資料檔!A:A,0))</f>
        <v>穩定購買型</v>
      </c>
    </row>
    <row r="122" spans="1:9">
      <c r="A122" s="21">
        <v>3529</v>
      </c>
      <c r="B122" s="38">
        <f>交易記錄檔!$L$1-INDEX(客戶資料檔!I:I,MATCH('Bob Stone RFM Score'!$A122,客戶資料檔!$A:$A,0))</f>
        <v>25</v>
      </c>
      <c r="C122" s="21">
        <f>INDEX(客戶資料檔!$G:$G,MATCH('Bob Stone RFM Score'!$A122,客戶資料檔!$A:$A,0))</f>
        <v>3</v>
      </c>
      <c r="D122" s="7">
        <f>INDEX(客戶資料檔!$F:$F,MATCH('Bob Stone RFM Score'!$A122,客戶資料檔!$A:$A,0))</f>
        <v>1096.6666666666667</v>
      </c>
      <c r="E122" s="10">
        <f t="shared" si="12"/>
        <v>5</v>
      </c>
      <c r="F122" s="36">
        <f t="shared" si="13"/>
        <v>2</v>
      </c>
      <c r="G122" s="13">
        <f t="shared" si="14"/>
        <v>3</v>
      </c>
      <c r="H122" s="37">
        <f t="shared" si="15"/>
        <v>10</v>
      </c>
      <c r="I122" s="39" t="str">
        <f>INDEX(客戶資料檔!N:N,MATCH('Bob Stone RFM Score'!A122,客戶資料檔!A:A,0))</f>
        <v>穩定購買型</v>
      </c>
    </row>
    <row r="123" spans="1:9">
      <c r="A123" s="21">
        <v>3785</v>
      </c>
      <c r="B123" s="38">
        <f>交易記錄檔!$L$1-INDEX(客戶資料檔!I:I,MATCH('Bob Stone RFM Score'!$A123,客戶資料檔!$A:$A,0))</f>
        <v>144</v>
      </c>
      <c r="C123" s="21">
        <f>INDEX(客戶資料檔!$G:$G,MATCH('Bob Stone RFM Score'!$A123,客戶資料檔!$A:$A,0))</f>
        <v>10</v>
      </c>
      <c r="D123" s="7">
        <f>INDEX(客戶資料檔!$F:$F,MATCH('Bob Stone RFM Score'!$A123,客戶資料檔!$A:$A,0))</f>
        <v>1407.8</v>
      </c>
      <c r="E123" s="10">
        <f t="shared" si="12"/>
        <v>1</v>
      </c>
      <c r="F123" s="36">
        <f t="shared" si="13"/>
        <v>5</v>
      </c>
      <c r="G123" s="13">
        <f t="shared" si="14"/>
        <v>4</v>
      </c>
      <c r="H123" s="37">
        <f t="shared" si="15"/>
        <v>10</v>
      </c>
      <c r="I123" s="39" t="str">
        <f>INDEX(客戶資料檔!N:N,MATCH('Bob Stone RFM Score'!A123,客戶資料檔!A:A,0))</f>
        <v>穩定購買型</v>
      </c>
    </row>
    <row r="124" spans="1:9">
      <c r="A124" s="21">
        <v>4389</v>
      </c>
      <c r="B124" s="38">
        <f>交易記錄檔!$L$1-INDEX(客戶資料檔!I:I,MATCH('Bob Stone RFM Score'!$A124,客戶資料檔!$A:$A,0))</f>
        <v>61</v>
      </c>
      <c r="C124" s="21">
        <f>INDEX(客戶資料檔!$G:$G,MATCH('Bob Stone RFM Score'!$A124,客戶資料檔!$A:$A,0))</f>
        <v>3</v>
      </c>
      <c r="D124" s="7">
        <f>INDEX(客戶資料檔!$F:$F,MATCH('Bob Stone RFM Score'!$A124,客戶資料檔!$A:$A,0))</f>
        <v>2078.3333333333335</v>
      </c>
      <c r="E124" s="10">
        <f t="shared" si="12"/>
        <v>3</v>
      </c>
      <c r="F124" s="36">
        <f t="shared" si="13"/>
        <v>2</v>
      </c>
      <c r="G124" s="13">
        <f t="shared" si="14"/>
        <v>5</v>
      </c>
      <c r="H124" s="37">
        <f t="shared" si="15"/>
        <v>10</v>
      </c>
      <c r="I124" s="39" t="str">
        <f>INDEX(客戶資料檔!N:N,MATCH('Bob Stone RFM Score'!A124,客戶資料檔!A:A,0))</f>
        <v>漸趨活躍型</v>
      </c>
    </row>
    <row r="125" spans="1:9">
      <c r="A125" s="21">
        <v>5096</v>
      </c>
      <c r="B125" s="38">
        <f>交易記錄檔!$L$1-INDEX(客戶資料檔!I:I,MATCH('Bob Stone RFM Score'!$A125,客戶資料檔!$A:$A,0))</f>
        <v>9</v>
      </c>
      <c r="C125" s="21">
        <f>INDEX(客戶資料檔!$G:$G,MATCH('Bob Stone RFM Score'!$A125,客戶資料檔!$A:$A,0))</f>
        <v>5</v>
      </c>
      <c r="D125" s="7">
        <f>INDEX(客戶資料檔!$F:$F,MATCH('Bob Stone RFM Score'!$A125,客戶資料檔!$A:$A,0))</f>
        <v>990</v>
      </c>
      <c r="E125" s="10">
        <f t="shared" si="12"/>
        <v>5</v>
      </c>
      <c r="F125" s="36">
        <f t="shared" si="13"/>
        <v>3</v>
      </c>
      <c r="G125" s="13">
        <f t="shared" si="14"/>
        <v>2</v>
      </c>
      <c r="H125" s="37">
        <f t="shared" si="15"/>
        <v>10</v>
      </c>
      <c r="I125" s="39" t="str">
        <f>INDEX(客戶資料檔!N:N,MATCH('Bob Stone RFM Score'!A125,客戶資料檔!A:A,0))</f>
        <v>穩定購買型</v>
      </c>
    </row>
    <row r="126" spans="1:9">
      <c r="A126" s="21">
        <v>5239</v>
      </c>
      <c r="B126" s="38">
        <f>交易記錄檔!$L$1-INDEX(客戶資料檔!I:I,MATCH('Bob Stone RFM Score'!$A126,客戶資料檔!$A:$A,0))</f>
        <v>9</v>
      </c>
      <c r="C126" s="21">
        <f>INDEX(客戶資料檔!$G:$G,MATCH('Bob Stone RFM Score'!$A126,客戶資料檔!$A:$A,0))</f>
        <v>3</v>
      </c>
      <c r="D126" s="7">
        <f>INDEX(客戶資料檔!$F:$F,MATCH('Bob Stone RFM Score'!$A126,客戶資料檔!$A:$A,0))</f>
        <v>1272.6666666666667</v>
      </c>
      <c r="E126" s="10">
        <f t="shared" si="12"/>
        <v>5</v>
      </c>
      <c r="F126" s="36">
        <f t="shared" si="13"/>
        <v>2</v>
      </c>
      <c r="G126" s="13">
        <f t="shared" si="14"/>
        <v>3</v>
      </c>
      <c r="H126" s="37">
        <f t="shared" si="15"/>
        <v>10</v>
      </c>
      <c r="I126" s="39" t="str">
        <f>INDEX(客戶資料檔!N:N,MATCH('Bob Stone RFM Score'!A126,客戶資料檔!A:A,0))</f>
        <v>穩定購買型</v>
      </c>
    </row>
    <row r="127" spans="1:9">
      <c r="A127" s="21">
        <v>5521</v>
      </c>
      <c r="B127" s="38">
        <f>交易記錄檔!$L$1-INDEX(客戶資料檔!I:I,MATCH('Bob Stone RFM Score'!$A127,客戶資料檔!$A:$A,0))</f>
        <v>4</v>
      </c>
      <c r="C127" s="21">
        <f>INDEX(客戶資料檔!$G:$G,MATCH('Bob Stone RFM Score'!$A127,客戶資料檔!$A:$A,0))</f>
        <v>6</v>
      </c>
      <c r="D127" s="7">
        <f>INDEX(客戶資料檔!$F:$F,MATCH('Bob Stone RFM Score'!$A127,客戶資料檔!$A:$A,0))</f>
        <v>883.66666666666663</v>
      </c>
      <c r="E127" s="10">
        <f t="shared" si="12"/>
        <v>5</v>
      </c>
      <c r="F127" s="36">
        <f t="shared" si="13"/>
        <v>3</v>
      </c>
      <c r="G127" s="13">
        <f t="shared" si="14"/>
        <v>2</v>
      </c>
      <c r="H127" s="37">
        <f t="shared" si="15"/>
        <v>10</v>
      </c>
      <c r="I127" s="39" t="str">
        <f>INDEX(客戶資料檔!N:N,MATCH('Bob Stone RFM Score'!A127,客戶資料檔!A:A,0))</f>
        <v>漸趨靜止型</v>
      </c>
    </row>
    <row r="128" spans="1:9">
      <c r="A128" s="21">
        <v>5649</v>
      </c>
      <c r="B128" s="38">
        <f>交易記錄檔!$L$1-INDEX(客戶資料檔!I:I,MATCH('Bob Stone RFM Score'!$A128,客戶資料檔!$A:$A,0))</f>
        <v>172</v>
      </c>
      <c r="C128" s="21">
        <f>INDEX(客戶資料檔!$G:$G,MATCH('Bob Stone RFM Score'!$A128,客戶資料檔!$A:$A,0))</f>
        <v>3</v>
      </c>
      <c r="D128" s="7">
        <f>INDEX(客戶資料檔!$F:$F,MATCH('Bob Stone RFM Score'!$A128,客戶資料檔!$A:$A,0))</f>
        <v>3160.6666666666665</v>
      </c>
      <c r="E128" s="10">
        <f t="shared" si="12"/>
        <v>0</v>
      </c>
      <c r="F128" s="36">
        <f t="shared" si="13"/>
        <v>2</v>
      </c>
      <c r="G128" s="13">
        <f t="shared" si="14"/>
        <v>8</v>
      </c>
      <c r="H128" s="37">
        <f t="shared" si="15"/>
        <v>10</v>
      </c>
      <c r="I128" s="39" t="str">
        <f>INDEX(客戶資料檔!N:N,MATCH('Bob Stone RFM Score'!A128,客戶資料檔!A:A,0))</f>
        <v>穩定購買型</v>
      </c>
    </row>
    <row r="129" spans="1:9">
      <c r="A129" s="21">
        <v>5918</v>
      </c>
      <c r="B129" s="38">
        <f>交易記錄檔!$L$1-INDEX(客戶資料檔!I:I,MATCH('Bob Stone RFM Score'!$A129,客戶資料檔!$A:$A,0))</f>
        <v>101</v>
      </c>
      <c r="C129" s="21">
        <f>INDEX(客戶資料檔!$G:$G,MATCH('Bob Stone RFM Score'!$A129,客戶資料檔!$A:$A,0))</f>
        <v>3</v>
      </c>
      <c r="D129" s="7">
        <f>INDEX(客戶資料檔!$F:$F,MATCH('Bob Stone RFM Score'!$A129,客戶資料檔!$A:$A,0))</f>
        <v>2416.6666666666665</v>
      </c>
      <c r="E129" s="10">
        <f t="shared" si="12"/>
        <v>2</v>
      </c>
      <c r="F129" s="36">
        <f t="shared" si="13"/>
        <v>2</v>
      </c>
      <c r="G129" s="13">
        <f t="shared" si="14"/>
        <v>6</v>
      </c>
      <c r="H129" s="37">
        <f t="shared" si="15"/>
        <v>10</v>
      </c>
      <c r="I129" s="39" t="str">
        <f>INDEX(客戶資料檔!N:N,MATCH('Bob Stone RFM Score'!A129,客戶資料檔!A:A,0))</f>
        <v>漸趨靜止型</v>
      </c>
    </row>
    <row r="130" spans="1:9">
      <c r="A130" s="21">
        <v>5959</v>
      </c>
      <c r="B130" s="38">
        <f>交易記錄檔!$L$1-INDEX(客戶資料檔!I:I,MATCH('Bob Stone RFM Score'!$A130,客戶資料檔!$A:$A,0))</f>
        <v>73</v>
      </c>
      <c r="C130" s="21">
        <f>INDEX(客戶資料檔!$G:$G,MATCH('Bob Stone RFM Score'!$A130,客戶資料檔!$A:$A,0))</f>
        <v>9</v>
      </c>
      <c r="D130" s="7">
        <f>INDEX(客戶資料檔!$F:$F,MATCH('Bob Stone RFM Score'!$A130,客戶資料檔!$A:$A,0))</f>
        <v>834</v>
      </c>
      <c r="E130" s="10">
        <f t="shared" ref="E130:E161" si="16">_xlfn.IFS(B130&lt;=30,5,B130&lt;=60,4,B130&lt;=90,3,B130&lt;=120,2,B130&lt;=150,1,B130&gt;150,0)</f>
        <v>3</v>
      </c>
      <c r="F130" s="36">
        <f t="shared" ref="F130:F161" si="17">ROUND(C130/2,0)</f>
        <v>5</v>
      </c>
      <c r="G130" s="13">
        <f t="shared" ref="G130:G161" si="18">MIN(ROUND(D130*0.0025,0),10)</f>
        <v>2</v>
      </c>
      <c r="H130" s="37">
        <f t="shared" ref="H130:H161" si="19">E130+F130+G130</f>
        <v>10</v>
      </c>
      <c r="I130" s="39" t="str">
        <f>INDEX(客戶資料檔!N:N,MATCH('Bob Stone RFM Score'!A130,客戶資料檔!A:A,0))</f>
        <v>穩定購買型</v>
      </c>
    </row>
    <row r="131" spans="1:9">
      <c r="A131" s="21">
        <v>6619</v>
      </c>
      <c r="B131" s="38">
        <f>交易記錄檔!$L$1-INDEX(客戶資料檔!I:I,MATCH('Bob Stone RFM Score'!$A131,客戶資料檔!$A:$A,0))</f>
        <v>75</v>
      </c>
      <c r="C131" s="21">
        <f>INDEX(客戶資料檔!$G:$G,MATCH('Bob Stone RFM Score'!$A131,客戶資料檔!$A:$A,0))</f>
        <v>5</v>
      </c>
      <c r="D131" s="7">
        <f>INDEX(客戶資料檔!$F:$F,MATCH('Bob Stone RFM Score'!$A131,客戶資料檔!$A:$A,0))</f>
        <v>1745.8</v>
      </c>
      <c r="E131" s="10">
        <f t="shared" si="16"/>
        <v>3</v>
      </c>
      <c r="F131" s="36">
        <f t="shared" si="17"/>
        <v>3</v>
      </c>
      <c r="G131" s="13">
        <f t="shared" si="18"/>
        <v>4</v>
      </c>
      <c r="H131" s="37">
        <f t="shared" si="19"/>
        <v>10</v>
      </c>
      <c r="I131" s="39" t="str">
        <f>INDEX(客戶資料檔!N:N,MATCH('Bob Stone RFM Score'!A131,客戶資料檔!A:A,0))</f>
        <v>漸趨靜止型</v>
      </c>
    </row>
    <row r="132" spans="1:9">
      <c r="A132" s="21">
        <v>6966</v>
      </c>
      <c r="B132" s="38">
        <f>交易記錄檔!$L$1-INDEX(客戶資料檔!I:I,MATCH('Bob Stone RFM Score'!$A132,客戶資料檔!$A:$A,0))</f>
        <v>207</v>
      </c>
      <c r="C132" s="21">
        <f>INDEX(客戶資料檔!$G:$G,MATCH('Bob Stone RFM Score'!$A132,客戶資料檔!$A:$A,0))</f>
        <v>1</v>
      </c>
      <c r="D132" s="7">
        <f>INDEX(客戶資料檔!$F:$F,MATCH('Bob Stone RFM Score'!$A132,客戶資料檔!$A:$A,0))</f>
        <v>3500</v>
      </c>
      <c r="E132" s="10">
        <f t="shared" si="16"/>
        <v>0</v>
      </c>
      <c r="F132" s="36">
        <f t="shared" si="17"/>
        <v>1</v>
      </c>
      <c r="G132" s="13">
        <f t="shared" si="18"/>
        <v>9</v>
      </c>
      <c r="H132" s="37">
        <f t="shared" si="19"/>
        <v>10</v>
      </c>
      <c r="I132" s="39">
        <f>INDEX(客戶資料檔!N:N,MATCH('Bob Stone RFM Score'!A132,客戶資料檔!A:A,0))</f>
        <v>0</v>
      </c>
    </row>
    <row r="133" spans="1:9">
      <c r="A133" s="21">
        <v>7540</v>
      </c>
      <c r="B133" s="38">
        <f>交易記錄檔!$L$1-INDEX(客戶資料檔!I:I,MATCH('Bob Stone RFM Score'!$A133,客戶資料檔!$A:$A,0))</f>
        <v>155</v>
      </c>
      <c r="C133" s="21">
        <f>INDEX(客戶資料檔!$G:$G,MATCH('Bob Stone RFM Score'!$A133,客戶資料檔!$A:$A,0))</f>
        <v>1</v>
      </c>
      <c r="D133" s="7">
        <f>INDEX(客戶資料檔!$F:$F,MATCH('Bob Stone RFM Score'!$A133,客戶資料檔!$A:$A,0))</f>
        <v>3721</v>
      </c>
      <c r="E133" s="10">
        <f t="shared" si="16"/>
        <v>0</v>
      </c>
      <c r="F133" s="36">
        <f t="shared" si="17"/>
        <v>1</v>
      </c>
      <c r="G133" s="13">
        <f t="shared" si="18"/>
        <v>9</v>
      </c>
      <c r="H133" s="37">
        <f t="shared" si="19"/>
        <v>10</v>
      </c>
      <c r="I133" s="39">
        <f>INDEX(客戶資料檔!N:N,MATCH('Bob Stone RFM Score'!A133,客戶資料檔!A:A,0))</f>
        <v>0</v>
      </c>
    </row>
    <row r="134" spans="1:9">
      <c r="A134" s="21">
        <v>7892</v>
      </c>
      <c r="B134" s="38">
        <f>交易記錄檔!$L$1-INDEX(客戶資料檔!I:I,MATCH('Bob Stone RFM Score'!$A134,客戶資料檔!$A:$A,0))</f>
        <v>68</v>
      </c>
      <c r="C134" s="21">
        <f>INDEX(客戶資料檔!$G:$G,MATCH('Bob Stone RFM Score'!$A134,客戶資料檔!$A:$A,0))</f>
        <v>1</v>
      </c>
      <c r="D134" s="7">
        <f>INDEX(客戶資料檔!$F:$F,MATCH('Bob Stone RFM Score'!$A134,客戶資料檔!$A:$A,0))</f>
        <v>2399</v>
      </c>
      <c r="E134" s="10">
        <f t="shared" si="16"/>
        <v>3</v>
      </c>
      <c r="F134" s="36">
        <f t="shared" si="17"/>
        <v>1</v>
      </c>
      <c r="G134" s="13">
        <f t="shared" si="18"/>
        <v>6</v>
      </c>
      <c r="H134" s="37">
        <f t="shared" si="19"/>
        <v>10</v>
      </c>
      <c r="I134" s="39">
        <f>INDEX(客戶資料檔!N:N,MATCH('Bob Stone RFM Score'!A134,客戶資料檔!A:A,0))</f>
        <v>0</v>
      </c>
    </row>
    <row r="135" spans="1:9">
      <c r="A135" s="21">
        <v>3438</v>
      </c>
      <c r="B135" s="38">
        <f>交易記錄檔!$L$1-INDEX(客戶資料檔!I:I,MATCH('Bob Stone RFM Score'!$A135,客戶資料檔!$A:$A,0))</f>
        <v>171</v>
      </c>
      <c r="C135" s="21">
        <f>INDEX(客戶資料檔!$G:$G,MATCH('Bob Stone RFM Score'!$A135,客戶資料檔!$A:$A,0))</f>
        <v>7</v>
      </c>
      <c r="D135" s="7">
        <f>INDEX(客戶資料檔!$F:$F,MATCH('Bob Stone RFM Score'!$A135,客戶資料檔!$A:$A,0))</f>
        <v>2204</v>
      </c>
      <c r="E135" s="10">
        <f t="shared" si="16"/>
        <v>0</v>
      </c>
      <c r="F135" s="36">
        <f t="shared" si="17"/>
        <v>4</v>
      </c>
      <c r="G135" s="13">
        <f t="shared" si="18"/>
        <v>6</v>
      </c>
      <c r="H135" s="37">
        <f t="shared" si="19"/>
        <v>10</v>
      </c>
      <c r="I135" s="39" t="str">
        <f>INDEX(客戶資料檔!N:N,MATCH('Bob Stone RFM Score'!A135,客戶資料檔!A:A,0))</f>
        <v>漸趨活躍型</v>
      </c>
    </row>
    <row r="136" spans="1:9">
      <c r="A136" s="21">
        <v>2194</v>
      </c>
      <c r="B136" s="38">
        <f>交易記錄檔!$L$1-INDEX(客戶資料檔!I:I,MATCH('Bob Stone RFM Score'!$A136,客戶資料檔!$A:$A,0))</f>
        <v>44</v>
      </c>
      <c r="C136" s="21">
        <f>INDEX(客戶資料檔!$G:$G,MATCH('Bob Stone RFM Score'!$A136,客戶資料檔!$A:$A,0))</f>
        <v>7</v>
      </c>
      <c r="D136" s="7">
        <f>INDEX(客戶資料檔!$F:$F,MATCH('Bob Stone RFM Score'!$A136,客戶資料檔!$A:$A,0))</f>
        <v>502.71428571428572</v>
      </c>
      <c r="E136" s="10">
        <f t="shared" si="16"/>
        <v>4</v>
      </c>
      <c r="F136" s="36">
        <f t="shared" si="17"/>
        <v>4</v>
      </c>
      <c r="G136" s="13">
        <f t="shared" si="18"/>
        <v>1</v>
      </c>
      <c r="H136" s="37">
        <f t="shared" si="19"/>
        <v>9</v>
      </c>
      <c r="I136" s="39" t="str">
        <f>INDEX(客戶資料檔!N:N,MATCH('Bob Stone RFM Score'!A136,客戶資料檔!A:A,0))</f>
        <v>穩定購買型</v>
      </c>
    </row>
    <row r="137" spans="1:9">
      <c r="A137" s="21">
        <v>2713</v>
      </c>
      <c r="B137" s="38">
        <f>交易記錄檔!$L$1-INDEX(客戶資料檔!I:I,MATCH('Bob Stone RFM Score'!$A137,客戶資料檔!$A:$A,0))</f>
        <v>10</v>
      </c>
      <c r="C137" s="21">
        <f>INDEX(客戶資料檔!$G:$G,MATCH('Bob Stone RFM Score'!$A137,客戶資料檔!$A:$A,0))</f>
        <v>5</v>
      </c>
      <c r="D137" s="7">
        <f>INDEX(客戶資料檔!$F:$F,MATCH('Bob Stone RFM Score'!$A137,客戶資料檔!$A:$A,0))</f>
        <v>528</v>
      </c>
      <c r="E137" s="10">
        <f t="shared" si="16"/>
        <v>5</v>
      </c>
      <c r="F137" s="36">
        <f t="shared" si="17"/>
        <v>3</v>
      </c>
      <c r="G137" s="13">
        <f t="shared" si="18"/>
        <v>1</v>
      </c>
      <c r="H137" s="37">
        <f t="shared" si="19"/>
        <v>9</v>
      </c>
      <c r="I137" s="39" t="str">
        <f>INDEX(客戶資料檔!N:N,MATCH('Bob Stone RFM Score'!A137,客戶資料檔!A:A,0))</f>
        <v>穩定購買型</v>
      </c>
    </row>
    <row r="138" spans="1:9">
      <c r="A138" s="21">
        <v>2778</v>
      </c>
      <c r="B138" s="38">
        <f>交易記錄檔!$L$1-INDEX(客戶資料檔!I:I,MATCH('Bob Stone RFM Score'!$A138,客戶資料檔!$A:$A,0))</f>
        <v>3</v>
      </c>
      <c r="C138" s="21">
        <f>INDEX(客戶資料檔!$G:$G,MATCH('Bob Stone RFM Score'!$A138,客戶資料檔!$A:$A,0))</f>
        <v>6</v>
      </c>
      <c r="D138" s="7">
        <f>INDEX(客戶資料檔!$F:$F,MATCH('Bob Stone RFM Score'!$A138,客戶資料檔!$A:$A,0))</f>
        <v>270.83333333333331</v>
      </c>
      <c r="E138" s="10">
        <f t="shared" si="16"/>
        <v>5</v>
      </c>
      <c r="F138" s="36">
        <f t="shared" si="17"/>
        <v>3</v>
      </c>
      <c r="G138" s="13">
        <f t="shared" si="18"/>
        <v>1</v>
      </c>
      <c r="H138" s="37">
        <f t="shared" si="19"/>
        <v>9</v>
      </c>
      <c r="I138" s="39" t="str">
        <f>INDEX(客戶資料檔!N:N,MATCH('Bob Stone RFM Score'!A138,客戶資料檔!A:A,0))</f>
        <v>漸趨活躍型</v>
      </c>
    </row>
    <row r="139" spans="1:9">
      <c r="A139" s="21">
        <v>4011</v>
      </c>
      <c r="B139" s="38">
        <f>交易記錄檔!$L$1-INDEX(客戶資料檔!I:I,MATCH('Bob Stone RFM Score'!$A139,客戶資料檔!$A:$A,0))</f>
        <v>166</v>
      </c>
      <c r="C139" s="21">
        <f>INDEX(客戶資料檔!$G:$G,MATCH('Bob Stone RFM Score'!$A139,客戶資料檔!$A:$A,0))</f>
        <v>10</v>
      </c>
      <c r="D139" s="7">
        <f>INDEX(客戶資料檔!$F:$F,MATCH('Bob Stone RFM Score'!$A139,客戶資料檔!$A:$A,0))</f>
        <v>1578</v>
      </c>
      <c r="E139" s="10">
        <f t="shared" si="16"/>
        <v>0</v>
      </c>
      <c r="F139" s="36">
        <f t="shared" si="17"/>
        <v>5</v>
      </c>
      <c r="G139" s="13">
        <f t="shared" si="18"/>
        <v>4</v>
      </c>
      <c r="H139" s="37">
        <f t="shared" si="19"/>
        <v>9</v>
      </c>
      <c r="I139" s="39" t="str">
        <f>INDEX(客戶資料檔!N:N,MATCH('Bob Stone RFM Score'!A139,客戶資料檔!A:A,0))</f>
        <v>漸趨活躍型</v>
      </c>
    </row>
    <row r="140" spans="1:9">
      <c r="A140" s="21">
        <v>4745</v>
      </c>
      <c r="B140" s="38">
        <f>交易記錄檔!$L$1-INDEX(客戶資料檔!I:I,MATCH('Bob Stone RFM Score'!$A140,客戶資料檔!$A:$A,0))</f>
        <v>7</v>
      </c>
      <c r="C140" s="21">
        <f>INDEX(客戶資料檔!$G:$G,MATCH('Bob Stone RFM Score'!$A140,客戶資料檔!$A:$A,0))</f>
        <v>5</v>
      </c>
      <c r="D140" s="7">
        <f>INDEX(客戶資料檔!$F:$F,MATCH('Bob Stone RFM Score'!$A140,客戶資料檔!$A:$A,0))</f>
        <v>517.79999999999995</v>
      </c>
      <c r="E140" s="10">
        <f t="shared" si="16"/>
        <v>5</v>
      </c>
      <c r="F140" s="36">
        <f t="shared" si="17"/>
        <v>3</v>
      </c>
      <c r="G140" s="13">
        <f t="shared" si="18"/>
        <v>1</v>
      </c>
      <c r="H140" s="37">
        <f t="shared" si="19"/>
        <v>9</v>
      </c>
      <c r="I140" s="39" t="str">
        <f>INDEX(客戶資料檔!N:N,MATCH('Bob Stone RFM Score'!A140,客戶資料檔!A:A,0))</f>
        <v>漸趨活躍型</v>
      </c>
    </row>
    <row r="141" spans="1:9">
      <c r="A141" s="21">
        <v>4825</v>
      </c>
      <c r="B141" s="38">
        <f>交易記錄檔!$L$1-INDEX(客戶資料檔!I:I,MATCH('Bob Stone RFM Score'!$A141,客戶資料檔!$A:$A,0))</f>
        <v>46</v>
      </c>
      <c r="C141" s="21">
        <f>INDEX(客戶資料檔!$G:$G,MATCH('Bob Stone RFM Score'!$A141,客戶資料檔!$A:$A,0))</f>
        <v>4</v>
      </c>
      <c r="D141" s="7">
        <f>INDEX(客戶資料檔!$F:$F,MATCH('Bob Stone RFM Score'!$A141,客戶資料檔!$A:$A,0))</f>
        <v>1061.5</v>
      </c>
      <c r="E141" s="10">
        <f t="shared" si="16"/>
        <v>4</v>
      </c>
      <c r="F141" s="36">
        <f t="shared" si="17"/>
        <v>2</v>
      </c>
      <c r="G141" s="13">
        <f t="shared" si="18"/>
        <v>3</v>
      </c>
      <c r="H141" s="37">
        <f t="shared" si="19"/>
        <v>9</v>
      </c>
      <c r="I141" s="39" t="str">
        <f>INDEX(客戶資料檔!N:N,MATCH('Bob Stone RFM Score'!A141,客戶資料檔!A:A,0))</f>
        <v>穩定購買型</v>
      </c>
    </row>
    <row r="142" spans="1:9">
      <c r="A142" s="21">
        <v>4926</v>
      </c>
      <c r="B142" s="38">
        <f>交易記錄檔!$L$1-INDEX(客戶資料檔!I:I,MATCH('Bob Stone RFM Score'!$A142,客戶資料檔!$A:$A,0))</f>
        <v>73</v>
      </c>
      <c r="C142" s="21">
        <f>INDEX(客戶資料檔!$G:$G,MATCH('Bob Stone RFM Score'!$A142,客戶資料檔!$A:$A,0))</f>
        <v>4</v>
      </c>
      <c r="D142" s="7">
        <f>INDEX(客戶資料檔!$F:$F,MATCH('Bob Stone RFM Score'!$A142,客戶資料檔!$A:$A,0))</f>
        <v>1443.75</v>
      </c>
      <c r="E142" s="10">
        <f t="shared" si="16"/>
        <v>3</v>
      </c>
      <c r="F142" s="36">
        <f t="shared" si="17"/>
        <v>2</v>
      </c>
      <c r="G142" s="13">
        <f t="shared" si="18"/>
        <v>4</v>
      </c>
      <c r="H142" s="37">
        <f t="shared" si="19"/>
        <v>9</v>
      </c>
      <c r="I142" s="39" t="str">
        <f>INDEX(客戶資料檔!N:N,MATCH('Bob Stone RFM Score'!A142,客戶資料檔!A:A,0))</f>
        <v>漸趨活躍型</v>
      </c>
    </row>
    <row r="143" spans="1:9">
      <c r="A143" s="21">
        <v>5181</v>
      </c>
      <c r="B143" s="38">
        <f>交易記錄檔!$L$1-INDEX(客戶資料檔!I:I,MATCH('Bob Stone RFM Score'!$A143,客戶資料檔!$A:$A,0))</f>
        <v>150</v>
      </c>
      <c r="C143" s="21">
        <f>INDEX(客戶資料檔!$G:$G,MATCH('Bob Stone RFM Score'!$A143,客戶資料檔!$A:$A,0))</f>
        <v>7</v>
      </c>
      <c r="D143" s="7">
        <f>INDEX(客戶資料檔!$F:$F,MATCH('Bob Stone RFM Score'!$A143,客戶資料檔!$A:$A,0))</f>
        <v>1713.1428571428571</v>
      </c>
      <c r="E143" s="10">
        <f t="shared" si="16"/>
        <v>1</v>
      </c>
      <c r="F143" s="36">
        <f t="shared" si="17"/>
        <v>4</v>
      </c>
      <c r="G143" s="13">
        <f t="shared" si="18"/>
        <v>4</v>
      </c>
      <c r="H143" s="37">
        <f t="shared" si="19"/>
        <v>9</v>
      </c>
      <c r="I143" s="39" t="str">
        <f>INDEX(客戶資料檔!N:N,MATCH('Bob Stone RFM Score'!A143,客戶資料檔!A:A,0))</f>
        <v>漸趨活躍型</v>
      </c>
    </row>
    <row r="144" spans="1:9">
      <c r="A144" s="21">
        <v>5468</v>
      </c>
      <c r="B144" s="38">
        <f>交易記錄檔!$L$1-INDEX(客戶資料檔!I:I,MATCH('Bob Stone RFM Score'!$A144,客戶資料檔!$A:$A,0))</f>
        <v>170</v>
      </c>
      <c r="C144" s="21">
        <f>INDEX(客戶資料檔!$G:$G,MATCH('Bob Stone RFM Score'!$A144,客戶資料檔!$A:$A,0))</f>
        <v>4</v>
      </c>
      <c r="D144" s="7">
        <f>INDEX(客戶資料檔!$F:$F,MATCH('Bob Stone RFM Score'!$A144,客戶資料檔!$A:$A,0))</f>
        <v>2831.75</v>
      </c>
      <c r="E144" s="10">
        <f t="shared" si="16"/>
        <v>0</v>
      </c>
      <c r="F144" s="36">
        <f t="shared" si="17"/>
        <v>2</v>
      </c>
      <c r="G144" s="13">
        <f t="shared" si="18"/>
        <v>7</v>
      </c>
      <c r="H144" s="37">
        <f t="shared" si="19"/>
        <v>9</v>
      </c>
      <c r="I144" s="39" t="str">
        <f>INDEX(客戶資料檔!N:N,MATCH('Bob Stone RFM Score'!A144,客戶資料檔!A:A,0))</f>
        <v>穩定購買型</v>
      </c>
    </row>
    <row r="145" spans="1:9">
      <c r="A145" s="21">
        <v>6078</v>
      </c>
      <c r="B145" s="38">
        <f>交易記錄檔!$L$1-INDEX(客戶資料檔!I:I,MATCH('Bob Stone RFM Score'!$A145,客戶資料檔!$A:$A,0))</f>
        <v>47</v>
      </c>
      <c r="C145" s="21">
        <f>INDEX(客戶資料檔!$G:$G,MATCH('Bob Stone RFM Score'!$A145,客戶資料檔!$A:$A,0))</f>
        <v>3</v>
      </c>
      <c r="D145" s="7">
        <f>INDEX(客戶資料檔!$F:$F,MATCH('Bob Stone RFM Score'!$A145,客戶資料檔!$A:$A,0))</f>
        <v>1319</v>
      </c>
      <c r="E145" s="10">
        <f t="shared" si="16"/>
        <v>4</v>
      </c>
      <c r="F145" s="36">
        <f t="shared" si="17"/>
        <v>2</v>
      </c>
      <c r="G145" s="13">
        <f t="shared" si="18"/>
        <v>3</v>
      </c>
      <c r="H145" s="37">
        <f t="shared" si="19"/>
        <v>9</v>
      </c>
      <c r="I145" s="39" t="str">
        <f>INDEX(客戶資料檔!N:N,MATCH('Bob Stone RFM Score'!A145,客戶資料檔!A:A,0))</f>
        <v>漸趨靜止型</v>
      </c>
    </row>
    <row r="146" spans="1:9">
      <c r="A146" s="21">
        <v>6189</v>
      </c>
      <c r="B146" s="38">
        <f>交易記錄檔!$L$1-INDEX(客戶資料檔!I:I,MATCH('Bob Stone RFM Score'!$A146,客戶資料檔!$A:$A,0))</f>
        <v>31</v>
      </c>
      <c r="C146" s="21">
        <f>INDEX(客戶資料檔!$G:$G,MATCH('Bob Stone RFM Score'!$A146,客戶資料檔!$A:$A,0))</f>
        <v>5</v>
      </c>
      <c r="D146" s="7">
        <f>INDEX(客戶資料檔!$F:$F,MATCH('Bob Stone RFM Score'!$A146,客戶資料檔!$A:$A,0))</f>
        <v>604.79999999999995</v>
      </c>
      <c r="E146" s="10">
        <f t="shared" si="16"/>
        <v>4</v>
      </c>
      <c r="F146" s="36">
        <f t="shared" si="17"/>
        <v>3</v>
      </c>
      <c r="G146" s="13">
        <f t="shared" si="18"/>
        <v>2</v>
      </c>
      <c r="H146" s="37">
        <f t="shared" si="19"/>
        <v>9</v>
      </c>
      <c r="I146" s="39" t="str">
        <f>INDEX(客戶資料檔!N:N,MATCH('Bob Stone RFM Score'!A146,客戶資料檔!A:A,0))</f>
        <v>穩定購買型</v>
      </c>
    </row>
    <row r="147" spans="1:9">
      <c r="A147" s="21">
        <v>6716</v>
      </c>
      <c r="B147" s="38">
        <f>交易記錄檔!$L$1-INDEX(客戶資料檔!I:I,MATCH('Bob Stone RFM Score'!$A147,客戶資料檔!$A:$A,0))</f>
        <v>114</v>
      </c>
      <c r="C147" s="21">
        <f>INDEX(客戶資料檔!$G:$G,MATCH('Bob Stone RFM Score'!$A147,客戶資料檔!$A:$A,0))</f>
        <v>5</v>
      </c>
      <c r="D147" s="7">
        <f>INDEX(客戶資料檔!$F:$F,MATCH('Bob Stone RFM Score'!$A147,客戶資料檔!$A:$A,0))</f>
        <v>1462.6</v>
      </c>
      <c r="E147" s="10">
        <f t="shared" si="16"/>
        <v>2</v>
      </c>
      <c r="F147" s="36">
        <f t="shared" si="17"/>
        <v>3</v>
      </c>
      <c r="G147" s="13">
        <f t="shared" si="18"/>
        <v>4</v>
      </c>
      <c r="H147" s="37">
        <f t="shared" si="19"/>
        <v>9</v>
      </c>
      <c r="I147" s="39" t="str">
        <f>INDEX(客戶資料檔!N:N,MATCH('Bob Stone RFM Score'!A147,客戶資料檔!A:A,0))</f>
        <v>穩定購買型</v>
      </c>
    </row>
    <row r="148" spans="1:9">
      <c r="A148" s="21">
        <v>1276</v>
      </c>
      <c r="B148" s="38">
        <f>交易記錄檔!$L$1-INDEX(客戶資料檔!I:I,MATCH('Bob Stone RFM Score'!$A148,客戶資料檔!$A:$A,0))</f>
        <v>217</v>
      </c>
      <c r="C148" s="21">
        <f>INDEX(客戶資料檔!$G:$G,MATCH('Bob Stone RFM Score'!$A148,客戶資料檔!$A:$A,0))</f>
        <v>9</v>
      </c>
      <c r="D148" s="7">
        <f>INDEX(客戶資料檔!$F:$F,MATCH('Bob Stone RFM Score'!$A148,客戶資料檔!$A:$A,0))</f>
        <v>1392.6666666666667</v>
      </c>
      <c r="E148" s="10">
        <f t="shared" si="16"/>
        <v>0</v>
      </c>
      <c r="F148" s="36">
        <f t="shared" si="17"/>
        <v>5</v>
      </c>
      <c r="G148" s="13">
        <f t="shared" si="18"/>
        <v>3</v>
      </c>
      <c r="H148" s="37">
        <f t="shared" si="19"/>
        <v>8</v>
      </c>
      <c r="I148" s="39" t="str">
        <f>INDEX(客戶資料檔!N:N,MATCH('Bob Stone RFM Score'!A148,客戶資料檔!A:A,0))</f>
        <v>漸趨活躍型</v>
      </c>
    </row>
    <row r="149" spans="1:9">
      <c r="A149" s="21">
        <v>2300</v>
      </c>
      <c r="B149" s="38">
        <f>交易記錄檔!$L$1-INDEX(客戶資料檔!I:I,MATCH('Bob Stone RFM Score'!$A149,客戶資料檔!$A:$A,0))</f>
        <v>311</v>
      </c>
      <c r="C149" s="21">
        <f>INDEX(客戶資料檔!$G:$G,MATCH('Bob Stone RFM Score'!$A149,客戶資料檔!$A:$A,0))</f>
        <v>2</v>
      </c>
      <c r="D149" s="7">
        <f>INDEX(客戶資料檔!$F:$F,MATCH('Bob Stone RFM Score'!$A149,客戶資料檔!$A:$A,0))</f>
        <v>2795</v>
      </c>
      <c r="E149" s="10">
        <f t="shared" si="16"/>
        <v>0</v>
      </c>
      <c r="F149" s="36">
        <f t="shared" si="17"/>
        <v>1</v>
      </c>
      <c r="G149" s="13">
        <f t="shared" si="18"/>
        <v>7</v>
      </c>
      <c r="H149" s="37">
        <f t="shared" si="19"/>
        <v>8</v>
      </c>
      <c r="I149" s="39">
        <f>INDEX(客戶資料檔!N:N,MATCH('Bob Stone RFM Score'!A149,客戶資料檔!A:A,0))</f>
        <v>0</v>
      </c>
    </row>
    <row r="150" spans="1:9">
      <c r="A150" s="21">
        <v>4436</v>
      </c>
      <c r="B150" s="38">
        <f>交易記錄檔!$L$1-INDEX(客戶資料檔!I:I,MATCH('Bob Stone RFM Score'!$A150,客戶資料檔!$A:$A,0))</f>
        <v>64</v>
      </c>
      <c r="C150" s="21">
        <f>INDEX(客戶資料檔!$G:$G,MATCH('Bob Stone RFM Score'!$A150,客戶資料檔!$A:$A,0))</f>
        <v>2</v>
      </c>
      <c r="D150" s="7">
        <f>INDEX(客戶資料檔!$F:$F,MATCH('Bob Stone RFM Score'!$A150,客戶資料檔!$A:$A,0))</f>
        <v>1704.5</v>
      </c>
      <c r="E150" s="10">
        <f t="shared" si="16"/>
        <v>3</v>
      </c>
      <c r="F150" s="36">
        <f t="shared" si="17"/>
        <v>1</v>
      </c>
      <c r="G150" s="13">
        <f t="shared" si="18"/>
        <v>4</v>
      </c>
      <c r="H150" s="37">
        <f t="shared" si="19"/>
        <v>8</v>
      </c>
      <c r="I150" s="39">
        <f>INDEX(客戶資料檔!N:N,MATCH('Bob Stone RFM Score'!A150,客戶資料檔!A:A,0))</f>
        <v>0</v>
      </c>
    </row>
    <row r="151" spans="1:9">
      <c r="A151" s="21">
        <v>6524</v>
      </c>
      <c r="B151" s="38">
        <f>交易記錄檔!$L$1-INDEX(客戶資料檔!I:I,MATCH('Bob Stone RFM Score'!$A151,客戶資料檔!$A:$A,0))</f>
        <v>270</v>
      </c>
      <c r="C151" s="21">
        <f>INDEX(客戶資料檔!$G:$G,MATCH('Bob Stone RFM Score'!$A151,客戶資料檔!$A:$A,0))</f>
        <v>1</v>
      </c>
      <c r="D151" s="7">
        <f>INDEX(客戶資料檔!$F:$F,MATCH('Bob Stone RFM Score'!$A151,客戶資料檔!$A:$A,0))</f>
        <v>2890</v>
      </c>
      <c r="E151" s="10">
        <f t="shared" si="16"/>
        <v>0</v>
      </c>
      <c r="F151" s="36">
        <f t="shared" si="17"/>
        <v>1</v>
      </c>
      <c r="G151" s="13">
        <f t="shared" si="18"/>
        <v>7</v>
      </c>
      <c r="H151" s="37">
        <f t="shared" si="19"/>
        <v>8</v>
      </c>
      <c r="I151" s="39">
        <f>INDEX(客戶資料檔!N:N,MATCH('Bob Stone RFM Score'!A151,客戶資料檔!A:A,0))</f>
        <v>0</v>
      </c>
    </row>
    <row r="152" spans="1:9">
      <c r="A152" s="21">
        <v>6631</v>
      </c>
      <c r="B152" s="38">
        <f>交易記錄檔!$L$1-INDEX(客戶資料檔!I:I,MATCH('Bob Stone RFM Score'!$A152,客戶資料檔!$A:$A,0))</f>
        <v>43</v>
      </c>
      <c r="C152" s="21">
        <f>INDEX(客戶資料檔!$G:$G,MATCH('Bob Stone RFM Score'!$A152,客戶資料檔!$A:$A,0))</f>
        <v>2</v>
      </c>
      <c r="D152" s="7">
        <f>INDEX(客戶資料檔!$F:$F,MATCH('Bob Stone RFM Score'!$A152,客戶資料檔!$A:$A,0))</f>
        <v>1099.5</v>
      </c>
      <c r="E152" s="10">
        <f t="shared" si="16"/>
        <v>4</v>
      </c>
      <c r="F152" s="36">
        <f t="shared" si="17"/>
        <v>1</v>
      </c>
      <c r="G152" s="13">
        <f t="shared" si="18"/>
        <v>3</v>
      </c>
      <c r="H152" s="37">
        <f t="shared" si="19"/>
        <v>8</v>
      </c>
      <c r="I152" s="39">
        <f>INDEX(客戶資料檔!N:N,MATCH('Bob Stone RFM Score'!A152,客戶資料檔!A:A,0))</f>
        <v>0</v>
      </c>
    </row>
    <row r="153" spans="1:9">
      <c r="A153" s="21">
        <v>6820</v>
      </c>
      <c r="B153" s="38">
        <f>交易記錄檔!$L$1-INDEX(客戶資料檔!I:I,MATCH('Bob Stone RFM Score'!$A153,客戶資料檔!$A:$A,0))</f>
        <v>30</v>
      </c>
      <c r="C153" s="21">
        <f>INDEX(客戶資料檔!$G:$G,MATCH('Bob Stone RFM Score'!$A153,客戶資料檔!$A:$A,0))</f>
        <v>4</v>
      </c>
      <c r="D153" s="7">
        <f>INDEX(客戶資料檔!$F:$F,MATCH('Bob Stone RFM Score'!$A153,客戶資料檔!$A:$A,0))</f>
        <v>419</v>
      </c>
      <c r="E153" s="10">
        <f t="shared" si="16"/>
        <v>5</v>
      </c>
      <c r="F153" s="36">
        <f t="shared" si="17"/>
        <v>2</v>
      </c>
      <c r="G153" s="13">
        <f t="shared" si="18"/>
        <v>1</v>
      </c>
      <c r="H153" s="37">
        <f t="shared" si="19"/>
        <v>8</v>
      </c>
      <c r="I153" s="39" t="str">
        <f>INDEX(客戶資料檔!N:N,MATCH('Bob Stone RFM Score'!A153,客戶資料檔!A:A,0))</f>
        <v>漸趨靜止型</v>
      </c>
    </row>
    <row r="154" spans="1:9">
      <c r="A154" s="21">
        <v>7665</v>
      </c>
      <c r="B154" s="38">
        <f>交易記錄檔!$L$1-INDEX(客戶資料檔!I:I,MATCH('Bob Stone RFM Score'!$A154,客戶資料檔!$A:$A,0))</f>
        <v>3</v>
      </c>
      <c r="C154" s="21">
        <f>INDEX(客戶資料檔!$G:$G,MATCH('Bob Stone RFM Score'!$A154,客戶資料檔!$A:$A,0))</f>
        <v>3</v>
      </c>
      <c r="D154" s="7">
        <f>INDEX(客戶資料檔!$F:$F,MATCH('Bob Stone RFM Score'!$A154,客戶資料檔!$A:$A,0))</f>
        <v>369.66666666666669</v>
      </c>
      <c r="E154" s="10">
        <f t="shared" si="16"/>
        <v>5</v>
      </c>
      <c r="F154" s="36">
        <f t="shared" si="17"/>
        <v>2</v>
      </c>
      <c r="G154" s="13">
        <f t="shared" si="18"/>
        <v>1</v>
      </c>
      <c r="H154" s="37">
        <f t="shared" si="19"/>
        <v>8</v>
      </c>
      <c r="I154" s="39" t="str">
        <f>INDEX(客戶資料檔!N:N,MATCH('Bob Stone RFM Score'!A154,客戶資料檔!A:A,0))</f>
        <v>穩定購買型</v>
      </c>
    </row>
    <row r="155" spans="1:9">
      <c r="A155" s="21">
        <v>527</v>
      </c>
      <c r="B155" s="38">
        <f>交易記錄檔!$L$1-INDEX(客戶資料檔!I:I,MATCH('Bob Stone RFM Score'!$A155,客戶資料檔!$A:$A,0))</f>
        <v>514</v>
      </c>
      <c r="C155" s="21">
        <f>INDEX(客戶資料檔!$G:$G,MATCH('Bob Stone RFM Score'!$A155,客戶資料檔!$A:$A,0))</f>
        <v>5</v>
      </c>
      <c r="D155" s="7">
        <f>INDEX(客戶資料檔!$F:$F,MATCH('Bob Stone RFM Score'!$A155,客戶資料檔!$A:$A,0))</f>
        <v>1748.2</v>
      </c>
      <c r="E155" s="10">
        <f t="shared" si="16"/>
        <v>0</v>
      </c>
      <c r="F155" s="36">
        <f t="shared" si="17"/>
        <v>3</v>
      </c>
      <c r="G155" s="13">
        <f t="shared" si="18"/>
        <v>4</v>
      </c>
      <c r="H155" s="37">
        <f t="shared" si="19"/>
        <v>7</v>
      </c>
      <c r="I155" s="39" t="str">
        <f>INDEX(客戶資料檔!N:N,MATCH('Bob Stone RFM Score'!A155,客戶資料檔!A:A,0))</f>
        <v>漸趨靜止型</v>
      </c>
    </row>
    <row r="156" spans="1:9">
      <c r="A156" s="21">
        <v>4575</v>
      </c>
      <c r="B156" s="38">
        <f>交易記錄檔!$L$1-INDEX(客戶資料檔!I:I,MATCH('Bob Stone RFM Score'!$A156,客戶資料檔!$A:$A,0))</f>
        <v>44</v>
      </c>
      <c r="C156" s="21">
        <f>INDEX(客戶資料檔!$G:$G,MATCH('Bob Stone RFM Score'!$A156,客戶資料檔!$A:$A,0))</f>
        <v>3</v>
      </c>
      <c r="D156" s="7">
        <f>INDEX(客戶資料檔!$F:$F,MATCH('Bob Stone RFM Score'!$A156,客戶資料檔!$A:$A,0))</f>
        <v>275.66666666666669</v>
      </c>
      <c r="E156" s="10">
        <f t="shared" si="16"/>
        <v>4</v>
      </c>
      <c r="F156" s="36">
        <f t="shared" si="17"/>
        <v>2</v>
      </c>
      <c r="G156" s="13">
        <f t="shared" si="18"/>
        <v>1</v>
      </c>
      <c r="H156" s="37">
        <f t="shared" si="19"/>
        <v>7</v>
      </c>
      <c r="I156" s="39" t="str">
        <f>INDEX(客戶資料檔!N:N,MATCH('Bob Stone RFM Score'!A156,客戶資料檔!A:A,0))</f>
        <v>漸趨活躍型</v>
      </c>
    </row>
    <row r="157" spans="1:9">
      <c r="A157" s="21">
        <v>5437</v>
      </c>
      <c r="B157" s="38">
        <f>交易記錄檔!$L$1-INDEX(客戶資料檔!I:I,MATCH('Bob Stone RFM Score'!$A157,客戶資料檔!$A:$A,0))</f>
        <v>44</v>
      </c>
      <c r="C157" s="21">
        <f>INDEX(客戶資料檔!$G:$G,MATCH('Bob Stone RFM Score'!$A157,客戶資料檔!$A:$A,0))</f>
        <v>3</v>
      </c>
      <c r="D157" s="7">
        <f>INDEX(客戶資料檔!$F:$F,MATCH('Bob Stone RFM Score'!$A157,客戶資料檔!$A:$A,0))</f>
        <v>528.66666666666663</v>
      </c>
      <c r="E157" s="10">
        <f t="shared" si="16"/>
        <v>4</v>
      </c>
      <c r="F157" s="36">
        <f t="shared" si="17"/>
        <v>2</v>
      </c>
      <c r="G157" s="13">
        <f t="shared" si="18"/>
        <v>1</v>
      </c>
      <c r="H157" s="37">
        <f t="shared" si="19"/>
        <v>7</v>
      </c>
      <c r="I157" s="39" t="str">
        <f>INDEX(客戶資料檔!N:N,MATCH('Bob Stone RFM Score'!A157,客戶資料檔!A:A,0))</f>
        <v>穩定購買型</v>
      </c>
    </row>
    <row r="158" spans="1:9">
      <c r="A158" s="21">
        <v>5764</v>
      </c>
      <c r="B158" s="38">
        <f>交易記錄檔!$L$1-INDEX(客戶資料檔!I:I,MATCH('Bob Stone RFM Score'!$A158,客戶資料檔!$A:$A,0))</f>
        <v>66</v>
      </c>
      <c r="C158" s="21">
        <f>INDEX(客戶資料檔!$G:$G,MATCH('Bob Stone RFM Score'!$A158,客戶資料檔!$A:$A,0))</f>
        <v>4</v>
      </c>
      <c r="D158" s="7">
        <f>INDEX(客戶資料檔!$F:$F,MATCH('Bob Stone RFM Score'!$A158,客戶資料檔!$A:$A,0))</f>
        <v>944.75</v>
      </c>
      <c r="E158" s="10">
        <f t="shared" si="16"/>
        <v>3</v>
      </c>
      <c r="F158" s="36">
        <f t="shared" si="17"/>
        <v>2</v>
      </c>
      <c r="G158" s="13">
        <f t="shared" si="18"/>
        <v>2</v>
      </c>
      <c r="H158" s="37">
        <f t="shared" si="19"/>
        <v>7</v>
      </c>
      <c r="I158" s="39" t="str">
        <f>INDEX(客戶資料檔!N:N,MATCH('Bob Stone RFM Score'!A158,客戶資料檔!A:A,0))</f>
        <v>穩定購買型</v>
      </c>
    </row>
    <row r="159" spans="1:9">
      <c r="A159" s="21">
        <v>6378</v>
      </c>
      <c r="B159" s="38">
        <f>交易記錄檔!$L$1-INDEX(客戶資料檔!I:I,MATCH('Bob Stone RFM Score'!$A159,客戶資料檔!$A:$A,0))</f>
        <v>149</v>
      </c>
      <c r="C159" s="21">
        <f>INDEX(客戶資料檔!$G:$G,MATCH('Bob Stone RFM Score'!$A159,客戶資料檔!$A:$A,0))</f>
        <v>2</v>
      </c>
      <c r="D159" s="7">
        <f>INDEX(客戶資料檔!$F:$F,MATCH('Bob Stone RFM Score'!$A159,客戶資料檔!$A:$A,0))</f>
        <v>1945</v>
      </c>
      <c r="E159" s="10">
        <f t="shared" si="16"/>
        <v>1</v>
      </c>
      <c r="F159" s="36">
        <f t="shared" si="17"/>
        <v>1</v>
      </c>
      <c r="G159" s="13">
        <f t="shared" si="18"/>
        <v>5</v>
      </c>
      <c r="H159" s="37">
        <f t="shared" si="19"/>
        <v>7</v>
      </c>
      <c r="I159" s="39">
        <f>INDEX(客戶資料檔!N:N,MATCH('Bob Stone RFM Score'!A159,客戶資料檔!A:A,0))</f>
        <v>0</v>
      </c>
    </row>
    <row r="160" spans="1:9">
      <c r="A160" s="21">
        <v>6680</v>
      </c>
      <c r="B160" s="38">
        <f>交易記錄檔!$L$1-INDEX(客戶資料檔!I:I,MATCH('Bob Stone RFM Score'!$A160,客戶資料檔!$A:$A,0))</f>
        <v>177</v>
      </c>
      <c r="C160" s="21">
        <f>INDEX(客戶資料檔!$G:$G,MATCH('Bob Stone RFM Score'!$A160,客戶資料檔!$A:$A,0))</f>
        <v>2</v>
      </c>
      <c r="D160" s="7">
        <f>INDEX(客戶資料檔!$F:$F,MATCH('Bob Stone RFM Score'!$A160,客戶資料檔!$A:$A,0))</f>
        <v>2222.5</v>
      </c>
      <c r="E160" s="10">
        <f t="shared" si="16"/>
        <v>0</v>
      </c>
      <c r="F160" s="36">
        <f t="shared" si="17"/>
        <v>1</v>
      </c>
      <c r="G160" s="13">
        <f t="shared" si="18"/>
        <v>6</v>
      </c>
      <c r="H160" s="37">
        <f t="shared" si="19"/>
        <v>7</v>
      </c>
      <c r="I160" s="39">
        <f>INDEX(客戶資料檔!N:N,MATCH('Bob Stone RFM Score'!A160,客戶資料檔!A:A,0))</f>
        <v>0</v>
      </c>
    </row>
    <row r="161" spans="1:9">
      <c r="A161" s="21">
        <v>7076</v>
      </c>
      <c r="B161" s="38">
        <f>交易記錄檔!$L$1-INDEX(客戶資料檔!I:I,MATCH('Bob Stone RFM Score'!$A161,客戶資料檔!$A:$A,0))</f>
        <v>60</v>
      </c>
      <c r="C161" s="21">
        <f>INDEX(客戶資料檔!$G:$G,MATCH('Bob Stone RFM Score'!$A161,客戶資料檔!$A:$A,0))</f>
        <v>3</v>
      </c>
      <c r="D161" s="7">
        <f>INDEX(客戶資料檔!$F:$F,MATCH('Bob Stone RFM Score'!$A161,客戶資料檔!$A:$A,0))</f>
        <v>419</v>
      </c>
      <c r="E161" s="10">
        <f t="shared" si="16"/>
        <v>4</v>
      </c>
      <c r="F161" s="36">
        <f t="shared" si="17"/>
        <v>2</v>
      </c>
      <c r="G161" s="13">
        <f t="shared" si="18"/>
        <v>1</v>
      </c>
      <c r="H161" s="37">
        <f t="shared" si="19"/>
        <v>7</v>
      </c>
      <c r="I161" s="39" t="str">
        <f>INDEX(客戶資料檔!N:N,MATCH('Bob Stone RFM Score'!A161,客戶資料檔!A:A,0))</f>
        <v>漸趨靜止型</v>
      </c>
    </row>
    <row r="162" spans="1:9">
      <c r="A162" s="21">
        <v>8141</v>
      </c>
      <c r="B162" s="38">
        <f>交易記錄檔!$L$1-INDEX(客戶資料檔!I:I,MATCH('Bob Stone RFM Score'!$A162,客戶資料檔!$A:$A,0))</f>
        <v>10</v>
      </c>
      <c r="C162" s="21">
        <f>INDEX(客戶資料檔!$G:$G,MATCH('Bob Stone RFM Score'!$A162,客戶資料檔!$A:$A,0))</f>
        <v>2</v>
      </c>
      <c r="D162" s="7">
        <f>INDEX(客戶資料檔!$F:$F,MATCH('Bob Stone RFM Score'!$A162,客戶資料檔!$A:$A,0))</f>
        <v>450</v>
      </c>
      <c r="E162" s="10">
        <f t="shared" ref="E162:E193" si="20">_xlfn.IFS(B162&lt;=30,5,B162&lt;=60,4,B162&lt;=90,3,B162&lt;=120,2,B162&lt;=150,1,B162&gt;150,0)</f>
        <v>5</v>
      </c>
      <c r="F162" s="36">
        <f t="shared" ref="F162:F193" si="21">ROUND(C162/2,0)</f>
        <v>1</v>
      </c>
      <c r="G162" s="13">
        <f t="shared" ref="G162:G193" si="22">MIN(ROUND(D162*0.0025,0),10)</f>
        <v>1</v>
      </c>
      <c r="H162" s="37">
        <f t="shared" ref="H162:H193" si="23">E162+F162+G162</f>
        <v>7</v>
      </c>
      <c r="I162" s="39">
        <f>INDEX(客戶資料檔!N:N,MATCH('Bob Stone RFM Score'!A162,客戶資料檔!A:A,0))</f>
        <v>0</v>
      </c>
    </row>
    <row r="163" spans="1:9">
      <c r="A163" s="21">
        <v>8202</v>
      </c>
      <c r="B163" s="38">
        <f>交易記錄檔!$L$1-INDEX(客戶資料檔!I:I,MATCH('Bob Stone RFM Score'!$A163,客戶資料檔!$A:$A,0))</f>
        <v>2</v>
      </c>
      <c r="C163" s="21">
        <f>INDEX(客戶資料檔!$G:$G,MATCH('Bob Stone RFM Score'!$A163,客戶資料檔!$A:$A,0))</f>
        <v>1</v>
      </c>
      <c r="D163" s="7">
        <f>INDEX(客戶資料檔!$F:$F,MATCH('Bob Stone RFM Score'!$A163,客戶資料檔!$A:$A,0))</f>
        <v>400</v>
      </c>
      <c r="E163" s="10">
        <f t="shared" si="20"/>
        <v>5</v>
      </c>
      <c r="F163" s="36">
        <f t="shared" si="21"/>
        <v>1</v>
      </c>
      <c r="G163" s="13">
        <f t="shared" si="22"/>
        <v>1</v>
      </c>
      <c r="H163" s="37">
        <f t="shared" si="23"/>
        <v>7</v>
      </c>
      <c r="I163" s="39">
        <f>INDEX(客戶資料檔!N:N,MATCH('Bob Stone RFM Score'!A163,客戶資料檔!A:A,0))</f>
        <v>0</v>
      </c>
    </row>
    <row r="164" spans="1:9">
      <c r="A164" s="21">
        <v>748</v>
      </c>
      <c r="B164" s="38">
        <f>交易記錄檔!$L$1-INDEX(客戶資料檔!I:I,MATCH('Bob Stone RFM Score'!$A164,客戶資料檔!$A:$A,0))</f>
        <v>28</v>
      </c>
      <c r="C164" s="21">
        <f>INDEX(客戶資料檔!$G:$G,MATCH('Bob Stone RFM Score'!$A164,客戶資料檔!$A:$A,0))</f>
        <v>2</v>
      </c>
      <c r="D164" s="7">
        <f>INDEX(客戶資料檔!$F:$F,MATCH('Bob Stone RFM Score'!$A164,客戶資料檔!$A:$A,0))</f>
        <v>87</v>
      </c>
      <c r="E164" s="10">
        <f t="shared" si="20"/>
        <v>5</v>
      </c>
      <c r="F164" s="36">
        <f t="shared" si="21"/>
        <v>1</v>
      </c>
      <c r="G164" s="13">
        <f t="shared" si="22"/>
        <v>0</v>
      </c>
      <c r="H164" s="37">
        <f t="shared" si="23"/>
        <v>6</v>
      </c>
      <c r="I164" s="39">
        <f>INDEX(客戶資料檔!N:N,MATCH('Bob Stone RFM Score'!A164,客戶資料檔!A:A,0))</f>
        <v>0</v>
      </c>
    </row>
    <row r="165" spans="1:9">
      <c r="A165" s="21">
        <v>2989</v>
      </c>
      <c r="B165" s="38">
        <f>交易記錄檔!$L$1-INDEX(客戶資料檔!I:I,MATCH('Bob Stone RFM Score'!$A165,客戶資料檔!$A:$A,0))</f>
        <v>107</v>
      </c>
      <c r="C165" s="21">
        <f>INDEX(客戶資料檔!$G:$G,MATCH('Bob Stone RFM Score'!$A165,客戶資料檔!$A:$A,0))</f>
        <v>6</v>
      </c>
      <c r="D165" s="7">
        <f>INDEX(客戶資料檔!$F:$F,MATCH('Bob Stone RFM Score'!$A165,客戶資料檔!$A:$A,0))</f>
        <v>398</v>
      </c>
      <c r="E165" s="10">
        <f t="shared" si="20"/>
        <v>2</v>
      </c>
      <c r="F165" s="36">
        <f t="shared" si="21"/>
        <v>3</v>
      </c>
      <c r="G165" s="13">
        <f t="shared" si="22"/>
        <v>1</v>
      </c>
      <c r="H165" s="37">
        <f t="shared" si="23"/>
        <v>6</v>
      </c>
      <c r="I165" s="39" t="str">
        <f>INDEX(客戶資料檔!N:N,MATCH('Bob Stone RFM Score'!A165,客戶資料檔!A:A,0))</f>
        <v>漸趨靜止型</v>
      </c>
    </row>
    <row r="166" spans="1:9">
      <c r="A166" s="21">
        <v>6561</v>
      </c>
      <c r="B166" s="38">
        <f>交易記錄檔!$L$1-INDEX(客戶資料檔!I:I,MATCH('Bob Stone RFM Score'!$A166,客戶資料檔!$A:$A,0))</f>
        <v>97</v>
      </c>
      <c r="C166" s="21">
        <f>INDEX(客戶資料檔!$G:$G,MATCH('Bob Stone RFM Score'!$A166,客戶資料檔!$A:$A,0))</f>
        <v>3</v>
      </c>
      <c r="D166" s="7">
        <f>INDEX(客戶資料檔!$F:$F,MATCH('Bob Stone RFM Score'!$A166,客戶資料檔!$A:$A,0))</f>
        <v>933</v>
      </c>
      <c r="E166" s="10">
        <f t="shared" si="20"/>
        <v>2</v>
      </c>
      <c r="F166" s="36">
        <f t="shared" si="21"/>
        <v>2</v>
      </c>
      <c r="G166" s="13">
        <f t="shared" si="22"/>
        <v>2</v>
      </c>
      <c r="H166" s="37">
        <f t="shared" si="23"/>
        <v>6</v>
      </c>
      <c r="I166" s="39" t="str">
        <f>INDEX(客戶資料檔!N:N,MATCH('Bob Stone RFM Score'!A166,客戶資料檔!A:A,0))</f>
        <v>穩定購買型</v>
      </c>
    </row>
    <row r="167" spans="1:9">
      <c r="A167" s="21">
        <v>7450</v>
      </c>
      <c r="B167" s="38">
        <f>交易記錄檔!$L$1-INDEX(客戶資料檔!I:I,MATCH('Bob Stone RFM Score'!$A167,客戶資料檔!$A:$A,0))</f>
        <v>169</v>
      </c>
      <c r="C167" s="21">
        <f>INDEX(客戶資料檔!$G:$G,MATCH('Bob Stone RFM Score'!$A167,客戶資料檔!$A:$A,0))</f>
        <v>1</v>
      </c>
      <c r="D167" s="7">
        <f>INDEX(客戶資料檔!$F:$F,MATCH('Bob Stone RFM Score'!$A167,客戶資料檔!$A:$A,0))</f>
        <v>2088</v>
      </c>
      <c r="E167" s="10">
        <f t="shared" si="20"/>
        <v>0</v>
      </c>
      <c r="F167" s="36">
        <f t="shared" si="21"/>
        <v>1</v>
      </c>
      <c r="G167" s="13">
        <f t="shared" si="22"/>
        <v>5</v>
      </c>
      <c r="H167" s="37">
        <f t="shared" si="23"/>
        <v>6</v>
      </c>
      <c r="I167" s="39">
        <f>INDEX(客戶資料檔!N:N,MATCH('Bob Stone RFM Score'!A167,客戶資料檔!A:A,0))</f>
        <v>0</v>
      </c>
    </row>
    <row r="168" spans="1:9">
      <c r="A168" s="21">
        <v>8006</v>
      </c>
      <c r="B168" s="38">
        <f>交易記錄檔!$L$1-INDEX(客戶資料檔!I:I,MATCH('Bob Stone RFM Score'!$A168,客戶資料檔!$A:$A,0))</f>
        <v>44</v>
      </c>
      <c r="C168" s="21">
        <f>INDEX(客戶資料檔!$G:$G,MATCH('Bob Stone RFM Score'!$A168,客戶資料檔!$A:$A,0))</f>
        <v>1</v>
      </c>
      <c r="D168" s="7">
        <f>INDEX(客戶資料檔!$F:$F,MATCH('Bob Stone RFM Score'!$A168,客戶資料檔!$A:$A,0))</f>
        <v>400</v>
      </c>
      <c r="E168" s="10">
        <f t="shared" si="20"/>
        <v>4</v>
      </c>
      <c r="F168" s="36">
        <f t="shared" si="21"/>
        <v>1</v>
      </c>
      <c r="G168" s="13">
        <f t="shared" si="22"/>
        <v>1</v>
      </c>
      <c r="H168" s="37">
        <f t="shared" si="23"/>
        <v>6</v>
      </c>
      <c r="I168" s="39">
        <f>INDEX(客戶資料檔!N:N,MATCH('Bob Stone RFM Score'!A168,客戶資料檔!A:A,0))</f>
        <v>0</v>
      </c>
    </row>
    <row r="169" spans="1:9">
      <c r="A169" s="21">
        <v>1041</v>
      </c>
      <c r="B169" s="38">
        <f>交易記錄檔!$L$1-INDEX(客戶資料檔!I:I,MATCH('Bob Stone RFM Score'!$A169,客戶資料檔!$A:$A,0))</f>
        <v>256</v>
      </c>
      <c r="C169" s="21">
        <f>INDEX(客戶資料檔!$G:$G,MATCH('Bob Stone RFM Score'!$A169,客戶資料檔!$A:$A,0))</f>
        <v>4</v>
      </c>
      <c r="D169" s="7">
        <f>INDEX(客戶資料檔!$F:$F,MATCH('Bob Stone RFM Score'!$A169,客戶資料檔!$A:$A,0))</f>
        <v>1331.75</v>
      </c>
      <c r="E169" s="10">
        <f t="shared" si="20"/>
        <v>0</v>
      </c>
      <c r="F169" s="36">
        <f t="shared" si="21"/>
        <v>2</v>
      </c>
      <c r="G169" s="13">
        <f t="shared" si="22"/>
        <v>3</v>
      </c>
      <c r="H169" s="37">
        <f t="shared" si="23"/>
        <v>5</v>
      </c>
      <c r="I169" s="39" t="str">
        <f>INDEX(客戶資料檔!N:N,MATCH('Bob Stone RFM Score'!A169,客戶資料檔!A:A,0))</f>
        <v>漸趨活躍型</v>
      </c>
    </row>
    <row r="170" spans="1:9">
      <c r="A170" s="21">
        <v>2036</v>
      </c>
      <c r="B170" s="38">
        <f>交易記錄檔!$L$1-INDEX(客戶資料檔!I:I,MATCH('Bob Stone RFM Score'!$A170,客戶資料檔!$A:$A,0))</f>
        <v>327</v>
      </c>
      <c r="C170" s="21">
        <f>INDEX(客戶資料檔!$G:$G,MATCH('Bob Stone RFM Score'!$A170,客戶資料檔!$A:$A,0))</f>
        <v>4</v>
      </c>
      <c r="D170" s="7">
        <f>INDEX(客戶資料檔!$F:$F,MATCH('Bob Stone RFM Score'!$A170,客戶資料檔!$A:$A,0))</f>
        <v>1082.25</v>
      </c>
      <c r="E170" s="10">
        <f t="shared" si="20"/>
        <v>0</v>
      </c>
      <c r="F170" s="36">
        <f t="shared" si="21"/>
        <v>2</v>
      </c>
      <c r="G170" s="13">
        <f t="shared" si="22"/>
        <v>3</v>
      </c>
      <c r="H170" s="37">
        <f t="shared" si="23"/>
        <v>5</v>
      </c>
      <c r="I170" s="39" t="str">
        <f>INDEX(客戶資料檔!N:N,MATCH('Bob Stone RFM Score'!A170,客戶資料檔!A:A,0))</f>
        <v>漸趨靜止型</v>
      </c>
    </row>
    <row r="171" spans="1:9">
      <c r="A171" s="21">
        <v>4854</v>
      </c>
      <c r="B171" s="38">
        <f>交易記錄檔!$L$1-INDEX(客戶資料檔!I:I,MATCH('Bob Stone RFM Score'!$A171,客戶資料檔!$A:$A,0))</f>
        <v>165</v>
      </c>
      <c r="C171" s="21">
        <f>INDEX(客戶資料檔!$G:$G,MATCH('Bob Stone RFM Score'!$A171,客戶資料檔!$A:$A,0))</f>
        <v>4</v>
      </c>
      <c r="D171" s="7">
        <f>INDEX(客戶資料檔!$F:$F,MATCH('Bob Stone RFM Score'!$A171,客戶資料檔!$A:$A,0))</f>
        <v>1268.75</v>
      </c>
      <c r="E171" s="10">
        <f t="shared" si="20"/>
        <v>0</v>
      </c>
      <c r="F171" s="36">
        <f t="shared" si="21"/>
        <v>2</v>
      </c>
      <c r="G171" s="13">
        <f t="shared" si="22"/>
        <v>3</v>
      </c>
      <c r="H171" s="37">
        <f t="shared" si="23"/>
        <v>5</v>
      </c>
      <c r="I171" s="39" t="str">
        <f>INDEX(客戶資料檔!N:N,MATCH('Bob Stone RFM Score'!A171,客戶資料檔!A:A,0))</f>
        <v>穩定購買型</v>
      </c>
    </row>
    <row r="172" spans="1:9">
      <c r="A172" s="21">
        <v>5690</v>
      </c>
      <c r="B172" s="38">
        <f>交易記錄檔!$L$1-INDEX(客戶資料檔!I:I,MATCH('Bob Stone RFM Score'!$A172,客戶資料檔!$A:$A,0))</f>
        <v>371</v>
      </c>
      <c r="C172" s="21">
        <f>INDEX(客戶資料檔!$G:$G,MATCH('Bob Stone RFM Score'!$A172,客戶資料檔!$A:$A,0))</f>
        <v>2</v>
      </c>
      <c r="D172" s="7">
        <f>INDEX(客戶資料檔!$F:$F,MATCH('Bob Stone RFM Score'!$A172,客戶資料檔!$A:$A,0))</f>
        <v>1715.5</v>
      </c>
      <c r="E172" s="10">
        <f t="shared" si="20"/>
        <v>0</v>
      </c>
      <c r="F172" s="36">
        <f t="shared" si="21"/>
        <v>1</v>
      </c>
      <c r="G172" s="13">
        <f t="shared" si="22"/>
        <v>4</v>
      </c>
      <c r="H172" s="37">
        <f t="shared" si="23"/>
        <v>5</v>
      </c>
      <c r="I172" s="39">
        <f>INDEX(客戶資料檔!N:N,MATCH('Bob Stone RFM Score'!A172,客戶資料檔!A:A,0))</f>
        <v>0</v>
      </c>
    </row>
    <row r="173" spans="1:9">
      <c r="A173" s="21">
        <v>6134</v>
      </c>
      <c r="B173" s="38">
        <f>交易記錄檔!$L$1-INDEX(客戶資料檔!I:I,MATCH('Bob Stone RFM Score'!$A173,客戶資料檔!$A:$A,0))</f>
        <v>339</v>
      </c>
      <c r="C173" s="21">
        <f>INDEX(客戶資料檔!$G:$G,MATCH('Bob Stone RFM Score'!$A173,客戶資料檔!$A:$A,0))</f>
        <v>1</v>
      </c>
      <c r="D173" s="7">
        <f>INDEX(客戶資料檔!$F:$F,MATCH('Bob Stone RFM Score'!$A173,客戶資料檔!$A:$A,0))</f>
        <v>1799</v>
      </c>
      <c r="E173" s="10">
        <f t="shared" si="20"/>
        <v>0</v>
      </c>
      <c r="F173" s="36">
        <f t="shared" si="21"/>
        <v>1</v>
      </c>
      <c r="G173" s="13">
        <f t="shared" si="22"/>
        <v>4</v>
      </c>
      <c r="H173" s="37">
        <f t="shared" si="23"/>
        <v>5</v>
      </c>
      <c r="I173" s="39">
        <f>INDEX(客戶資料檔!N:N,MATCH('Bob Stone RFM Score'!A173,客戶資料檔!A:A,0))</f>
        <v>0</v>
      </c>
    </row>
    <row r="174" spans="1:9">
      <c r="A174" s="21">
        <v>6736</v>
      </c>
      <c r="B174" s="38">
        <f>交易記錄檔!$L$1-INDEX(客戶資料檔!I:I,MATCH('Bob Stone RFM Score'!$A174,客戶資料檔!$A:$A,0))</f>
        <v>169</v>
      </c>
      <c r="C174" s="21">
        <f>INDEX(客戶資料檔!$G:$G,MATCH('Bob Stone RFM Score'!$A174,客戶資料檔!$A:$A,0))</f>
        <v>4</v>
      </c>
      <c r="D174" s="7">
        <f>INDEX(客戶資料檔!$F:$F,MATCH('Bob Stone RFM Score'!$A174,客戶資料檔!$A:$A,0))</f>
        <v>1109.75</v>
      </c>
      <c r="E174" s="10">
        <f t="shared" si="20"/>
        <v>0</v>
      </c>
      <c r="F174" s="36">
        <f t="shared" si="21"/>
        <v>2</v>
      </c>
      <c r="G174" s="13">
        <f t="shared" si="22"/>
        <v>3</v>
      </c>
      <c r="H174" s="37">
        <f t="shared" si="23"/>
        <v>5</v>
      </c>
      <c r="I174" s="39" t="str">
        <f>INDEX(客戶資料檔!N:N,MATCH('Bob Stone RFM Score'!A174,客戶資料檔!A:A,0))</f>
        <v>漸趨靜止型</v>
      </c>
    </row>
    <row r="175" spans="1:9">
      <c r="A175" s="21">
        <v>6813</v>
      </c>
      <c r="B175" s="38">
        <f>交易記錄檔!$L$1-INDEX(客戶資料檔!I:I,MATCH('Bob Stone RFM Score'!$A175,客戶資料檔!$A:$A,0))</f>
        <v>186</v>
      </c>
      <c r="C175" s="21">
        <f>INDEX(客戶資料檔!$G:$G,MATCH('Bob Stone RFM Score'!$A175,客戶資料檔!$A:$A,0))</f>
        <v>2</v>
      </c>
      <c r="D175" s="7">
        <f>INDEX(客戶資料檔!$F:$F,MATCH('Bob Stone RFM Score'!$A175,客戶資料檔!$A:$A,0))</f>
        <v>1445</v>
      </c>
      <c r="E175" s="10">
        <f t="shared" si="20"/>
        <v>0</v>
      </c>
      <c r="F175" s="36">
        <f t="shared" si="21"/>
        <v>1</v>
      </c>
      <c r="G175" s="13">
        <f t="shared" si="22"/>
        <v>4</v>
      </c>
      <c r="H175" s="37">
        <f t="shared" si="23"/>
        <v>5</v>
      </c>
      <c r="I175" s="39">
        <f>INDEX(客戶資料檔!N:N,MATCH('Bob Stone RFM Score'!A175,客戶資料檔!A:A,0))</f>
        <v>0</v>
      </c>
    </row>
    <row r="176" spans="1:9">
      <c r="A176" s="21">
        <v>7563</v>
      </c>
      <c r="B176" s="38">
        <f>交易記錄檔!$L$1-INDEX(客戶資料檔!I:I,MATCH('Bob Stone RFM Score'!$A176,客戶資料檔!$A:$A,0))</f>
        <v>149</v>
      </c>
      <c r="C176" s="21">
        <f>INDEX(客戶資料檔!$G:$G,MATCH('Bob Stone RFM Score'!$A176,客戶資料檔!$A:$A,0))</f>
        <v>1</v>
      </c>
      <c r="D176" s="7">
        <f>INDEX(客戶資料檔!$F:$F,MATCH('Bob Stone RFM Score'!$A176,客戶資料檔!$A:$A,0))</f>
        <v>1200</v>
      </c>
      <c r="E176" s="10">
        <f t="shared" si="20"/>
        <v>1</v>
      </c>
      <c r="F176" s="36">
        <f t="shared" si="21"/>
        <v>1</v>
      </c>
      <c r="G176" s="13">
        <f t="shared" si="22"/>
        <v>3</v>
      </c>
      <c r="H176" s="37">
        <f t="shared" si="23"/>
        <v>5</v>
      </c>
      <c r="I176" s="39">
        <f>INDEX(客戶資料檔!N:N,MATCH('Bob Stone RFM Score'!A176,客戶資料檔!A:A,0))</f>
        <v>0</v>
      </c>
    </row>
    <row r="177" spans="1:9">
      <c r="A177" s="21">
        <v>7605</v>
      </c>
      <c r="B177" s="38">
        <f>交易記錄檔!$L$1-INDEX(客戶資料檔!I:I,MATCH('Bob Stone RFM Score'!$A177,客戶資料檔!$A:$A,0))</f>
        <v>139</v>
      </c>
      <c r="C177" s="21">
        <f>INDEX(客戶資料檔!$G:$G,MATCH('Bob Stone RFM Score'!$A177,客戶資料檔!$A:$A,0))</f>
        <v>1</v>
      </c>
      <c r="D177" s="7">
        <f>INDEX(客戶資料檔!$F:$F,MATCH('Bob Stone RFM Score'!$A177,客戶資料檔!$A:$A,0))</f>
        <v>1200</v>
      </c>
      <c r="E177" s="10">
        <f t="shared" si="20"/>
        <v>1</v>
      </c>
      <c r="F177" s="36">
        <f t="shared" si="21"/>
        <v>1</v>
      </c>
      <c r="G177" s="13">
        <f t="shared" si="22"/>
        <v>3</v>
      </c>
      <c r="H177" s="37">
        <f t="shared" si="23"/>
        <v>5</v>
      </c>
      <c r="I177" s="39">
        <f>INDEX(客戶資料檔!N:N,MATCH('Bob Stone RFM Score'!A177,客戶資料檔!A:A,0))</f>
        <v>0</v>
      </c>
    </row>
    <row r="178" spans="1:9">
      <c r="A178" s="21">
        <v>7853</v>
      </c>
      <c r="B178" s="38">
        <f>交易記錄檔!$L$1-INDEX(客戶資料檔!I:I,MATCH('Bob Stone RFM Score'!$A178,客戶資料檔!$A:$A,0))</f>
        <v>78</v>
      </c>
      <c r="C178" s="21">
        <f>INDEX(客戶資料檔!$G:$G,MATCH('Bob Stone RFM Score'!$A178,客戶資料檔!$A:$A,0))</f>
        <v>1</v>
      </c>
      <c r="D178" s="7">
        <f>INDEX(客戶資料檔!$F:$F,MATCH('Bob Stone RFM Score'!$A178,客戶資料檔!$A:$A,0))</f>
        <v>400</v>
      </c>
      <c r="E178" s="10">
        <f t="shared" si="20"/>
        <v>3</v>
      </c>
      <c r="F178" s="36">
        <f t="shared" si="21"/>
        <v>1</v>
      </c>
      <c r="G178" s="13">
        <f t="shared" si="22"/>
        <v>1</v>
      </c>
      <c r="H178" s="37">
        <f t="shared" si="23"/>
        <v>5</v>
      </c>
      <c r="I178" s="39">
        <f>INDEX(客戶資料檔!N:N,MATCH('Bob Stone RFM Score'!A178,客戶資料檔!A:A,0))</f>
        <v>0</v>
      </c>
    </row>
    <row r="179" spans="1:9">
      <c r="A179" s="21">
        <v>7876</v>
      </c>
      <c r="B179" s="38">
        <f>交易記錄檔!$L$1-INDEX(客戶資料檔!I:I,MATCH('Bob Stone RFM Score'!$A179,客戶資料檔!$A:$A,0))</f>
        <v>72</v>
      </c>
      <c r="C179" s="21">
        <f>INDEX(客戶資料檔!$G:$G,MATCH('Bob Stone RFM Score'!$A179,客戶資料檔!$A:$A,0))</f>
        <v>1</v>
      </c>
      <c r="D179" s="7">
        <f>INDEX(客戶資料檔!$F:$F,MATCH('Bob Stone RFM Score'!$A179,客戶資料檔!$A:$A,0))</f>
        <v>599</v>
      </c>
      <c r="E179" s="10">
        <f t="shared" si="20"/>
        <v>3</v>
      </c>
      <c r="F179" s="36">
        <f t="shared" si="21"/>
        <v>1</v>
      </c>
      <c r="G179" s="13">
        <f t="shared" si="22"/>
        <v>1</v>
      </c>
      <c r="H179" s="37">
        <f t="shared" si="23"/>
        <v>5</v>
      </c>
      <c r="I179" s="39">
        <f>INDEX(客戶資料檔!N:N,MATCH('Bob Stone RFM Score'!A179,客戶資料檔!A:A,0))</f>
        <v>0</v>
      </c>
    </row>
    <row r="180" spans="1:9">
      <c r="A180" s="21">
        <v>3437</v>
      </c>
      <c r="B180" s="38">
        <f>交易記錄檔!$L$1-INDEX(客戶資料檔!I:I,MATCH('Bob Stone RFM Score'!$A180,客戶資料檔!$A:$A,0))</f>
        <v>209</v>
      </c>
      <c r="C180" s="21">
        <f>INDEX(客戶資料檔!$G:$G,MATCH('Bob Stone RFM Score'!$A180,客戶資料檔!$A:$A,0))</f>
        <v>2</v>
      </c>
      <c r="D180" s="7">
        <f>INDEX(客戶資料檔!$F:$F,MATCH('Bob Stone RFM Score'!$A180,客戶資料檔!$A:$A,0))</f>
        <v>1195</v>
      </c>
      <c r="E180" s="10">
        <f t="shared" si="20"/>
        <v>0</v>
      </c>
      <c r="F180" s="36">
        <f t="shared" si="21"/>
        <v>1</v>
      </c>
      <c r="G180" s="13">
        <f t="shared" si="22"/>
        <v>3</v>
      </c>
      <c r="H180" s="37">
        <f t="shared" si="23"/>
        <v>4</v>
      </c>
      <c r="I180" s="39">
        <f>INDEX(客戶資料檔!N:N,MATCH('Bob Stone RFM Score'!A180,客戶資料檔!A:A,0))</f>
        <v>0</v>
      </c>
    </row>
    <row r="181" spans="1:9">
      <c r="A181" s="21">
        <v>3508</v>
      </c>
      <c r="B181" s="38">
        <f>交易記錄檔!$L$1-INDEX(客戶資料檔!I:I,MATCH('Bob Stone RFM Score'!$A181,客戶資料檔!$A:$A,0))</f>
        <v>162</v>
      </c>
      <c r="C181" s="21">
        <f>INDEX(客戶資料檔!$G:$G,MATCH('Bob Stone RFM Score'!$A181,客戶資料檔!$A:$A,0))</f>
        <v>6</v>
      </c>
      <c r="D181" s="7">
        <f>INDEX(客戶資料檔!$F:$F,MATCH('Bob Stone RFM Score'!$A181,客戶資料檔!$A:$A,0))</f>
        <v>472.83333333333331</v>
      </c>
      <c r="E181" s="10">
        <f t="shared" si="20"/>
        <v>0</v>
      </c>
      <c r="F181" s="36">
        <f t="shared" si="21"/>
        <v>3</v>
      </c>
      <c r="G181" s="13">
        <f t="shared" si="22"/>
        <v>1</v>
      </c>
      <c r="H181" s="37">
        <f t="shared" si="23"/>
        <v>4</v>
      </c>
      <c r="I181" s="39" t="str">
        <f>INDEX(客戶資料檔!N:N,MATCH('Bob Stone RFM Score'!A181,客戶資料檔!A:A,0))</f>
        <v>穩定購買型</v>
      </c>
    </row>
    <row r="182" spans="1:9">
      <c r="A182" s="21">
        <v>5577</v>
      </c>
      <c r="B182" s="38">
        <f>交易記錄檔!$L$1-INDEX(客戶資料檔!I:I,MATCH('Bob Stone RFM Score'!$A182,客戶資料檔!$A:$A,0))</f>
        <v>333</v>
      </c>
      <c r="C182" s="21">
        <f>INDEX(客戶資料檔!$G:$G,MATCH('Bob Stone RFM Score'!$A182,客戶資料檔!$A:$A,0))</f>
        <v>4</v>
      </c>
      <c r="D182" s="7">
        <f>INDEX(客戶資料檔!$F:$F,MATCH('Bob Stone RFM Score'!$A182,客戶資料檔!$A:$A,0))</f>
        <v>874.25</v>
      </c>
      <c r="E182" s="10">
        <f t="shared" si="20"/>
        <v>0</v>
      </c>
      <c r="F182" s="36">
        <f t="shared" si="21"/>
        <v>2</v>
      </c>
      <c r="G182" s="13">
        <f t="shared" si="22"/>
        <v>2</v>
      </c>
      <c r="H182" s="37">
        <f t="shared" si="23"/>
        <v>4</v>
      </c>
      <c r="I182" s="39" t="str">
        <f>INDEX(客戶資料檔!N:N,MATCH('Bob Stone RFM Score'!A182,客戶資料檔!A:A,0))</f>
        <v>漸趨活躍型</v>
      </c>
    </row>
    <row r="183" spans="1:9">
      <c r="A183" s="21">
        <v>7343</v>
      </c>
      <c r="B183" s="38">
        <f>交易記錄檔!$L$1-INDEX(客戶資料檔!I:I,MATCH('Bob Stone RFM Score'!$A183,客戶資料檔!$A:$A,0))</f>
        <v>171</v>
      </c>
      <c r="C183" s="21">
        <f>INDEX(客戶資料檔!$G:$G,MATCH('Bob Stone RFM Score'!$A183,客戶資料檔!$A:$A,0))</f>
        <v>1</v>
      </c>
      <c r="D183" s="7">
        <f>INDEX(客戶資料檔!$F:$F,MATCH('Bob Stone RFM Score'!$A183,客戶資料檔!$A:$A,0))</f>
        <v>1200</v>
      </c>
      <c r="E183" s="10">
        <f t="shared" si="20"/>
        <v>0</v>
      </c>
      <c r="F183" s="36">
        <f t="shared" si="21"/>
        <v>1</v>
      </c>
      <c r="G183" s="13">
        <f t="shared" si="22"/>
        <v>3</v>
      </c>
      <c r="H183" s="37">
        <f t="shared" si="23"/>
        <v>4</v>
      </c>
      <c r="I183" s="39">
        <f>INDEX(客戶資料檔!N:N,MATCH('Bob Stone RFM Score'!A183,客戶資料檔!A:A,0))</f>
        <v>0</v>
      </c>
    </row>
    <row r="184" spans="1:9">
      <c r="A184" s="21">
        <v>7724</v>
      </c>
      <c r="B184" s="38">
        <f>交易記錄檔!$L$1-INDEX(客戶資料檔!I:I,MATCH('Bob Stone RFM Score'!$A184,客戶資料檔!$A:$A,0))</f>
        <v>109</v>
      </c>
      <c r="C184" s="21">
        <f>INDEX(客戶資料檔!$G:$G,MATCH('Bob Stone RFM Score'!$A184,客戶資料檔!$A:$A,0))</f>
        <v>1</v>
      </c>
      <c r="D184" s="7">
        <f>INDEX(客戶資料檔!$F:$F,MATCH('Bob Stone RFM Score'!$A184,客戶資料檔!$A:$A,0))</f>
        <v>400</v>
      </c>
      <c r="E184" s="10">
        <f t="shared" si="20"/>
        <v>2</v>
      </c>
      <c r="F184" s="36">
        <f t="shared" si="21"/>
        <v>1</v>
      </c>
      <c r="G184" s="13">
        <f t="shared" si="22"/>
        <v>1</v>
      </c>
      <c r="H184" s="37">
        <f t="shared" si="23"/>
        <v>4</v>
      </c>
      <c r="I184" s="39">
        <f>INDEX(客戶資料檔!N:N,MATCH('Bob Stone RFM Score'!A184,客戶資料檔!A:A,0))</f>
        <v>0</v>
      </c>
    </row>
    <row r="185" spans="1:9">
      <c r="A185" s="21">
        <v>7778</v>
      </c>
      <c r="B185" s="38">
        <f>交易記錄檔!$L$1-INDEX(客戶資料檔!I:I,MATCH('Bob Stone RFM Score'!$A185,客戶資料檔!$A:$A,0))</f>
        <v>99</v>
      </c>
      <c r="C185" s="21">
        <f>INDEX(客戶資料檔!$G:$G,MATCH('Bob Stone RFM Score'!$A185,客戶資料檔!$A:$A,0))</f>
        <v>1</v>
      </c>
      <c r="D185" s="7">
        <f>INDEX(客戶資料檔!$F:$F,MATCH('Bob Stone RFM Score'!$A185,客戶資料檔!$A:$A,0))</f>
        <v>400</v>
      </c>
      <c r="E185" s="10">
        <f t="shared" si="20"/>
        <v>2</v>
      </c>
      <c r="F185" s="36">
        <f t="shared" si="21"/>
        <v>1</v>
      </c>
      <c r="G185" s="13">
        <f t="shared" si="22"/>
        <v>1</v>
      </c>
      <c r="H185" s="37">
        <f t="shared" si="23"/>
        <v>4</v>
      </c>
      <c r="I185" s="39">
        <f>INDEX(客戶資料檔!N:N,MATCH('Bob Stone RFM Score'!A185,客戶資料檔!A:A,0))</f>
        <v>0</v>
      </c>
    </row>
    <row r="186" spans="1:9">
      <c r="A186" s="21">
        <v>1930</v>
      </c>
      <c r="B186" s="38">
        <f>交易記錄檔!$L$1-INDEX(客戶資料檔!I:I,MATCH('Bob Stone RFM Score'!$A186,客戶資料檔!$A:$A,0))</f>
        <v>246</v>
      </c>
      <c r="C186" s="21">
        <f>INDEX(客戶資料檔!$G:$G,MATCH('Bob Stone RFM Score'!$A186,客戶資料檔!$A:$A,0))</f>
        <v>2</v>
      </c>
      <c r="D186" s="7">
        <f>INDEX(客戶資料檔!$F:$F,MATCH('Bob Stone RFM Score'!$A186,客戶資料檔!$A:$A,0))</f>
        <v>1019</v>
      </c>
      <c r="E186" s="10">
        <f t="shared" si="20"/>
        <v>0</v>
      </c>
      <c r="F186" s="36">
        <f t="shared" si="21"/>
        <v>1</v>
      </c>
      <c r="G186" s="13">
        <f t="shared" si="22"/>
        <v>3</v>
      </c>
      <c r="H186" s="37">
        <f t="shared" si="23"/>
        <v>4</v>
      </c>
      <c r="I186" s="39">
        <f>INDEX(客戶資料檔!N:N,MATCH('Bob Stone RFM Score'!A186,客戶資料檔!A:A,0))</f>
        <v>0</v>
      </c>
    </row>
    <row r="187" spans="1:9">
      <c r="A187" s="21">
        <v>4834</v>
      </c>
      <c r="B187" s="38">
        <f>交易記錄檔!$L$1-INDEX(客戶資料檔!I:I,MATCH('Bob Stone RFM Score'!$A187,客戶資料檔!$A:$A,0))</f>
        <v>176</v>
      </c>
      <c r="C187" s="21">
        <f>INDEX(客戶資料檔!$G:$G,MATCH('Bob Stone RFM Score'!$A187,客戶資料檔!$A:$A,0))</f>
        <v>2</v>
      </c>
      <c r="D187" s="7">
        <f>INDEX(客戶資料檔!$F:$F,MATCH('Bob Stone RFM Score'!$A187,客戶資料檔!$A:$A,0))</f>
        <v>600</v>
      </c>
      <c r="E187" s="10">
        <f t="shared" si="20"/>
        <v>0</v>
      </c>
      <c r="F187" s="36">
        <f t="shared" si="21"/>
        <v>1</v>
      </c>
      <c r="G187" s="13">
        <f t="shared" si="22"/>
        <v>2</v>
      </c>
      <c r="H187" s="37">
        <f t="shared" si="23"/>
        <v>3</v>
      </c>
      <c r="I187" s="39">
        <f>INDEX(客戶資料檔!N:N,MATCH('Bob Stone RFM Score'!A187,客戶資料檔!A:A,0))</f>
        <v>0</v>
      </c>
    </row>
    <row r="188" spans="1:9">
      <c r="A188" s="21">
        <v>4876</v>
      </c>
      <c r="B188" s="38">
        <f>交易記錄檔!$L$1-INDEX(客戶資料檔!I:I,MATCH('Bob Stone RFM Score'!$A188,客戶資料檔!$A:$A,0))</f>
        <v>172</v>
      </c>
      <c r="C188" s="21">
        <f>INDEX(客戶資料檔!$G:$G,MATCH('Bob Stone RFM Score'!$A188,客戶資料檔!$A:$A,0))</f>
        <v>4</v>
      </c>
      <c r="D188" s="7">
        <f>INDEX(客戶資料檔!$F:$F,MATCH('Bob Stone RFM Score'!$A188,客戶資料檔!$A:$A,0))</f>
        <v>341.25</v>
      </c>
      <c r="E188" s="10">
        <f t="shared" si="20"/>
        <v>0</v>
      </c>
      <c r="F188" s="36">
        <f t="shared" si="21"/>
        <v>2</v>
      </c>
      <c r="G188" s="13">
        <f t="shared" si="22"/>
        <v>1</v>
      </c>
      <c r="H188" s="37">
        <f t="shared" si="23"/>
        <v>3</v>
      </c>
      <c r="I188" s="39" t="str">
        <f>INDEX(客戶資料檔!N:N,MATCH('Bob Stone RFM Score'!A188,客戶資料檔!A:A,0))</f>
        <v>漸趨活躍型</v>
      </c>
    </row>
    <row r="189" spans="1:9">
      <c r="A189" s="21">
        <v>5051</v>
      </c>
      <c r="B189" s="38">
        <f>交易記錄檔!$L$1-INDEX(客戶資料檔!I:I,MATCH('Bob Stone RFM Score'!$A189,客戶資料檔!$A:$A,0))</f>
        <v>171</v>
      </c>
      <c r="C189" s="21">
        <f>INDEX(客戶資料檔!$G:$G,MATCH('Bob Stone RFM Score'!$A189,客戶資料檔!$A:$A,0))</f>
        <v>2</v>
      </c>
      <c r="D189" s="7">
        <f>INDEX(客戶資料檔!$F:$F,MATCH('Bob Stone RFM Score'!$A189,客戶資料檔!$A:$A,0))</f>
        <v>699.5</v>
      </c>
      <c r="E189" s="10">
        <f t="shared" si="20"/>
        <v>0</v>
      </c>
      <c r="F189" s="36">
        <f t="shared" si="21"/>
        <v>1</v>
      </c>
      <c r="G189" s="13">
        <f t="shared" si="22"/>
        <v>2</v>
      </c>
      <c r="H189" s="37">
        <f t="shared" si="23"/>
        <v>3</v>
      </c>
      <c r="I189" s="39">
        <f>INDEX(客戶資料檔!N:N,MATCH('Bob Stone RFM Score'!A189,客戶資料檔!A:A,0))</f>
        <v>0</v>
      </c>
    </row>
    <row r="190" spans="1:9">
      <c r="A190" s="21">
        <v>5351</v>
      </c>
      <c r="B190" s="38">
        <f>交易記錄檔!$L$1-INDEX(客戶資料檔!I:I,MATCH('Bob Stone RFM Score'!$A190,客戶資料檔!$A:$A,0))</f>
        <v>235</v>
      </c>
      <c r="C190" s="21">
        <f>INDEX(客戶資料檔!$G:$G,MATCH('Bob Stone RFM Score'!$A190,客戶資料檔!$A:$A,0))</f>
        <v>2</v>
      </c>
      <c r="D190" s="7">
        <f>INDEX(客戶資料檔!$F:$F,MATCH('Bob Stone RFM Score'!$A190,客戶資料檔!$A:$A,0))</f>
        <v>657.5</v>
      </c>
      <c r="E190" s="10">
        <f t="shared" si="20"/>
        <v>0</v>
      </c>
      <c r="F190" s="36">
        <f t="shared" si="21"/>
        <v>1</v>
      </c>
      <c r="G190" s="13">
        <f t="shared" si="22"/>
        <v>2</v>
      </c>
      <c r="H190" s="37">
        <f t="shared" si="23"/>
        <v>3</v>
      </c>
      <c r="I190" s="39">
        <f>INDEX(客戶資料檔!N:N,MATCH('Bob Stone RFM Score'!A190,客戶資料檔!A:A,0))</f>
        <v>0</v>
      </c>
    </row>
    <row r="191" spans="1:9">
      <c r="A191" s="21">
        <v>7315</v>
      </c>
      <c r="B191" s="38">
        <f>交易記錄檔!$L$1-INDEX(客戶資料檔!I:I,MATCH('Bob Stone RFM Score'!$A191,客戶資料檔!$A:$A,0))</f>
        <v>169</v>
      </c>
      <c r="C191" s="21">
        <f>INDEX(客戶資料檔!$G:$G,MATCH('Bob Stone RFM Score'!$A191,客戶資料檔!$A:$A,0))</f>
        <v>2</v>
      </c>
      <c r="D191" s="7">
        <f>INDEX(客戶資料檔!$F:$F,MATCH('Bob Stone RFM Score'!$A191,客戶資料檔!$A:$A,0))</f>
        <v>909</v>
      </c>
      <c r="E191" s="10">
        <f t="shared" si="20"/>
        <v>0</v>
      </c>
      <c r="F191" s="36">
        <f t="shared" si="21"/>
        <v>1</v>
      </c>
      <c r="G191" s="13">
        <f t="shared" si="22"/>
        <v>2</v>
      </c>
      <c r="H191" s="37">
        <f t="shared" si="23"/>
        <v>3</v>
      </c>
      <c r="I191" s="39">
        <f>INDEX(客戶資料檔!N:N,MATCH('Bob Stone RFM Score'!A191,客戶資料檔!A:A,0))</f>
        <v>0</v>
      </c>
    </row>
    <row r="192" spans="1:9">
      <c r="A192" s="21">
        <v>7582</v>
      </c>
      <c r="B192" s="38">
        <f>交易記錄檔!$L$1-INDEX(客戶資料檔!I:I,MATCH('Bob Stone RFM Score'!$A192,客戶資料檔!$A:$A,0))</f>
        <v>144</v>
      </c>
      <c r="C192" s="21">
        <f>INDEX(客戶資料檔!$G:$G,MATCH('Bob Stone RFM Score'!$A192,客戶資料檔!$A:$A,0))</f>
        <v>1</v>
      </c>
      <c r="D192" s="7">
        <f>INDEX(客戶資料檔!$F:$F,MATCH('Bob Stone RFM Score'!$A192,客戶資料檔!$A:$A,0))</f>
        <v>400</v>
      </c>
      <c r="E192" s="10">
        <f t="shared" si="20"/>
        <v>1</v>
      </c>
      <c r="F192" s="36">
        <f t="shared" si="21"/>
        <v>1</v>
      </c>
      <c r="G192" s="13">
        <f t="shared" si="22"/>
        <v>1</v>
      </c>
      <c r="H192" s="37">
        <f t="shared" si="23"/>
        <v>3</v>
      </c>
      <c r="I192" s="39">
        <f>INDEX(客戶資料檔!N:N,MATCH('Bob Stone RFM Score'!A192,客戶資料檔!A:A,0))</f>
        <v>0</v>
      </c>
    </row>
    <row r="193" spans="1:9">
      <c r="A193" s="21">
        <v>6822</v>
      </c>
      <c r="B193" s="38">
        <f>交易記錄檔!$L$1-INDEX(客戶資料檔!I:I,MATCH('Bob Stone RFM Score'!$A193,客戶資料檔!$A:$A,0))</f>
        <v>227</v>
      </c>
      <c r="C193" s="21">
        <f>INDEX(客戶資料檔!$G:$G,MATCH('Bob Stone RFM Score'!$A193,客戶資料檔!$A:$A,0))</f>
        <v>1</v>
      </c>
      <c r="D193" s="7">
        <f>INDEX(客戶資料檔!$F:$F,MATCH('Bob Stone RFM Score'!$A193,客戶資料檔!$A:$A,0))</f>
        <v>400</v>
      </c>
      <c r="E193" s="10">
        <f t="shared" si="20"/>
        <v>0</v>
      </c>
      <c r="F193" s="36">
        <f t="shared" si="21"/>
        <v>1</v>
      </c>
      <c r="G193" s="13">
        <f t="shared" si="22"/>
        <v>1</v>
      </c>
      <c r="H193" s="37">
        <f t="shared" si="23"/>
        <v>2</v>
      </c>
      <c r="I193" s="39">
        <f>INDEX(客戶資料檔!N:N,MATCH('Bob Stone RFM Score'!A193,客戶資料檔!A:A,0))</f>
        <v>0</v>
      </c>
    </row>
    <row r="194" spans="1:9">
      <c r="A194" s="21">
        <v>6922</v>
      </c>
      <c r="B194" s="38">
        <f>交易記錄檔!$L$1-INDEX(客戶資料檔!I:I,MATCH('Bob Stone RFM Score'!$A194,客戶資料檔!$A:$A,0))</f>
        <v>215</v>
      </c>
      <c r="C194" s="21">
        <f>INDEX(客戶資料檔!$G:$G,MATCH('Bob Stone RFM Score'!$A194,客戶資料檔!$A:$A,0))</f>
        <v>1</v>
      </c>
      <c r="D194" s="7">
        <f>INDEX(客戶資料檔!$F:$F,MATCH('Bob Stone RFM Score'!$A194,客戶資料檔!$A:$A,0))</f>
        <v>400</v>
      </c>
      <c r="E194" s="10">
        <f t="shared" ref="E194:E201" si="24">_xlfn.IFS(B194&lt;=30,5,B194&lt;=60,4,B194&lt;=90,3,B194&lt;=120,2,B194&lt;=150,1,B194&gt;150,0)</f>
        <v>0</v>
      </c>
      <c r="F194" s="36">
        <f t="shared" ref="F194:F201" si="25">ROUND(C194/2,0)</f>
        <v>1</v>
      </c>
      <c r="G194" s="13">
        <f t="shared" ref="G194:G201" si="26">MIN(ROUND(D194*0.0025,0),10)</f>
        <v>1</v>
      </c>
      <c r="H194" s="37">
        <f t="shared" ref="H194:H201" si="27">E194+F194+G194</f>
        <v>2</v>
      </c>
      <c r="I194" s="39">
        <f>INDEX(客戶資料檔!N:N,MATCH('Bob Stone RFM Score'!A194,客戶資料檔!A:A,0))</f>
        <v>0</v>
      </c>
    </row>
    <row r="195" spans="1:9">
      <c r="A195" s="21">
        <v>6971</v>
      </c>
      <c r="B195" s="38">
        <f>交易記錄檔!$L$1-INDEX(客戶資料檔!I:I,MATCH('Bob Stone RFM Score'!$A195,客戶資料檔!$A:$A,0))</f>
        <v>206</v>
      </c>
      <c r="C195" s="21">
        <f>INDEX(客戶資料檔!$G:$G,MATCH('Bob Stone RFM Score'!$A195,客戶資料檔!$A:$A,0))</f>
        <v>1</v>
      </c>
      <c r="D195" s="7">
        <f>INDEX(客戶資料檔!$F:$F,MATCH('Bob Stone RFM Score'!$A195,客戶資料檔!$A:$A,0))</f>
        <v>400</v>
      </c>
      <c r="E195" s="10">
        <f t="shared" si="24"/>
        <v>0</v>
      </c>
      <c r="F195" s="36">
        <f t="shared" si="25"/>
        <v>1</v>
      </c>
      <c r="G195" s="13">
        <f t="shared" si="26"/>
        <v>1</v>
      </c>
      <c r="H195" s="37">
        <f t="shared" si="27"/>
        <v>2</v>
      </c>
      <c r="I195" s="39">
        <f>INDEX(客戶資料檔!N:N,MATCH('Bob Stone RFM Score'!A195,客戶資料檔!A:A,0))</f>
        <v>0</v>
      </c>
    </row>
    <row r="196" spans="1:9">
      <c r="A196" s="21">
        <v>7042</v>
      </c>
      <c r="B196" s="38">
        <f>交易記錄檔!$L$1-INDEX(客戶資料檔!I:I,MATCH('Bob Stone RFM Score'!$A196,客戶資料檔!$A:$A,0))</f>
        <v>194</v>
      </c>
      <c r="C196" s="21">
        <f>INDEX(客戶資料檔!$G:$G,MATCH('Bob Stone RFM Score'!$A196,客戶資料檔!$A:$A,0))</f>
        <v>1</v>
      </c>
      <c r="D196" s="7">
        <f>INDEX(客戶資料檔!$F:$F,MATCH('Bob Stone RFM Score'!$A196,客戶資料檔!$A:$A,0))</f>
        <v>400</v>
      </c>
      <c r="E196" s="10">
        <f t="shared" si="24"/>
        <v>0</v>
      </c>
      <c r="F196" s="36">
        <f t="shared" si="25"/>
        <v>1</v>
      </c>
      <c r="G196" s="13">
        <f t="shared" si="26"/>
        <v>1</v>
      </c>
      <c r="H196" s="37">
        <f t="shared" si="27"/>
        <v>2</v>
      </c>
      <c r="I196" s="39">
        <f>INDEX(客戶資料檔!N:N,MATCH('Bob Stone RFM Score'!A196,客戶資料檔!A:A,0))</f>
        <v>0</v>
      </c>
    </row>
    <row r="197" spans="1:9">
      <c r="A197" s="21">
        <v>7271</v>
      </c>
      <c r="B197" s="38">
        <f>交易記錄檔!$L$1-INDEX(客戶資料檔!I:I,MATCH('Bob Stone RFM Score'!$A197,客戶資料檔!$A:$A,0))</f>
        <v>172</v>
      </c>
      <c r="C197" s="21">
        <f>INDEX(客戶資料檔!$G:$G,MATCH('Bob Stone RFM Score'!$A197,客戶資料檔!$A:$A,0))</f>
        <v>1</v>
      </c>
      <c r="D197" s="7">
        <f>INDEX(客戶資料檔!$F:$F,MATCH('Bob Stone RFM Score'!$A197,客戶資料檔!$A:$A,0))</f>
        <v>400</v>
      </c>
      <c r="E197" s="10">
        <f t="shared" si="24"/>
        <v>0</v>
      </c>
      <c r="F197" s="36">
        <f t="shared" si="25"/>
        <v>1</v>
      </c>
      <c r="G197" s="13">
        <f t="shared" si="26"/>
        <v>1</v>
      </c>
      <c r="H197" s="37">
        <f t="shared" si="27"/>
        <v>2</v>
      </c>
      <c r="I197" s="39">
        <f>INDEX(客戶資料檔!N:N,MATCH('Bob Stone RFM Score'!A197,客戶資料檔!A:A,0))</f>
        <v>0</v>
      </c>
    </row>
    <row r="198" spans="1:9">
      <c r="A198" s="21">
        <v>7292</v>
      </c>
      <c r="B198" s="38">
        <f>交易記錄檔!$L$1-INDEX(客戶資料檔!I:I,MATCH('Bob Stone RFM Score'!$A198,客戶資料檔!$A:$A,0))</f>
        <v>172</v>
      </c>
      <c r="C198" s="21">
        <f>INDEX(客戶資料檔!$G:$G,MATCH('Bob Stone RFM Score'!$A198,客戶資料檔!$A:$A,0))</f>
        <v>1</v>
      </c>
      <c r="D198" s="7">
        <f>INDEX(客戶資料檔!$F:$F,MATCH('Bob Stone RFM Score'!$A198,客戶資料檔!$A:$A,0))</f>
        <v>400</v>
      </c>
      <c r="E198" s="10">
        <f t="shared" si="24"/>
        <v>0</v>
      </c>
      <c r="F198" s="36">
        <f t="shared" si="25"/>
        <v>1</v>
      </c>
      <c r="G198" s="13">
        <f t="shared" si="26"/>
        <v>1</v>
      </c>
      <c r="H198" s="37">
        <f t="shared" si="27"/>
        <v>2</v>
      </c>
      <c r="I198" s="39">
        <f>INDEX(客戶資料檔!N:N,MATCH('Bob Stone RFM Score'!A198,客戶資料檔!A:A,0))</f>
        <v>0</v>
      </c>
    </row>
    <row r="199" spans="1:9">
      <c r="A199" s="21">
        <v>7357</v>
      </c>
      <c r="B199" s="38">
        <f>交易記錄檔!$L$1-INDEX(客戶資料檔!I:I,MATCH('Bob Stone RFM Score'!$A199,客戶資料檔!$A:$A,0))</f>
        <v>171</v>
      </c>
      <c r="C199" s="21">
        <f>INDEX(客戶資料檔!$G:$G,MATCH('Bob Stone RFM Score'!$A199,客戶資料檔!$A:$A,0))</f>
        <v>1</v>
      </c>
      <c r="D199" s="7">
        <f>INDEX(客戶資料檔!$F:$F,MATCH('Bob Stone RFM Score'!$A199,客戶資料檔!$A:$A,0))</f>
        <v>452</v>
      </c>
      <c r="E199" s="10">
        <f t="shared" si="24"/>
        <v>0</v>
      </c>
      <c r="F199" s="36">
        <f t="shared" si="25"/>
        <v>1</v>
      </c>
      <c r="G199" s="13">
        <f t="shared" si="26"/>
        <v>1</v>
      </c>
      <c r="H199" s="37">
        <f t="shared" si="27"/>
        <v>2</v>
      </c>
      <c r="I199" s="39">
        <f>INDEX(客戶資料檔!N:N,MATCH('Bob Stone RFM Score'!A199,客戶資料檔!A:A,0))</f>
        <v>0</v>
      </c>
    </row>
    <row r="200" spans="1:9">
      <c r="A200" s="21">
        <v>6587</v>
      </c>
      <c r="B200" s="38" t="e">
        <f>交易記錄檔!$L$1-INDEX(客戶資料檔!I:I,MATCH('Bob Stone RFM Score'!$A200,客戶資料檔!$A:$A,0))</f>
        <v>#N/A</v>
      </c>
      <c r="C200" s="21">
        <f>INDEX(客戶資料檔!$G:$G,MATCH('Bob Stone RFM Score'!$A200,客戶資料檔!$A:$A,0))</f>
        <v>0</v>
      </c>
      <c r="D200" s="7">
        <f>INDEX(客戶資料檔!$F:$F,MATCH('Bob Stone RFM Score'!$A200,客戶資料檔!$A:$A,0))</f>
        <v>0</v>
      </c>
      <c r="E200" s="10" t="e">
        <f t="shared" si="24"/>
        <v>#N/A</v>
      </c>
      <c r="F200" s="36">
        <f t="shared" si="25"/>
        <v>0</v>
      </c>
      <c r="G200" s="13">
        <f t="shared" si="26"/>
        <v>0</v>
      </c>
      <c r="H200" s="37" t="e">
        <f t="shared" si="27"/>
        <v>#N/A</v>
      </c>
      <c r="I200" s="39">
        <f>INDEX(客戶資料檔!N:N,MATCH('Bob Stone RFM Score'!A200,客戶資料檔!A:A,0))</f>
        <v>0</v>
      </c>
    </row>
    <row r="201" spans="1:9">
      <c r="A201" s="21">
        <v>7200</v>
      </c>
      <c r="B201" s="38" t="e">
        <f>交易記錄檔!$L$1-INDEX(客戶資料檔!I:I,MATCH('Bob Stone RFM Score'!$A201,客戶資料檔!$A:$A,0))</f>
        <v>#N/A</v>
      </c>
      <c r="C201" s="21">
        <f>INDEX(客戶資料檔!$G:$G,MATCH('Bob Stone RFM Score'!$A201,客戶資料檔!$A:$A,0))</f>
        <v>0</v>
      </c>
      <c r="D201" s="7">
        <f>INDEX(客戶資料檔!$F:$F,MATCH('Bob Stone RFM Score'!$A201,客戶資料檔!$A:$A,0))</f>
        <v>0</v>
      </c>
      <c r="E201" s="10" t="e">
        <f t="shared" si="24"/>
        <v>#N/A</v>
      </c>
      <c r="F201" s="36">
        <f t="shared" si="25"/>
        <v>0</v>
      </c>
      <c r="G201" s="13">
        <f t="shared" si="26"/>
        <v>0</v>
      </c>
      <c r="H201" s="37" t="e">
        <f t="shared" si="27"/>
        <v>#N/A</v>
      </c>
      <c r="I201" s="39">
        <f>INDEX(客戶資料檔!N:N,MATCH('Bob Stone RFM Score'!A201,客戶資料檔!A:A,0))</f>
        <v>0</v>
      </c>
    </row>
  </sheetData>
  <autoFilter ref="I1:I202" xr:uid="{F6F41F00-105C-424F-947E-2950E1672AB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61D-6905-D941-BC65-1F5C5608DB73}">
  <sheetPr>
    <tabColor theme="8"/>
  </sheetPr>
  <dimension ref="A1:K1816"/>
  <sheetViews>
    <sheetView zoomScale="115" workbookViewId="0">
      <pane ySplit="1" topLeftCell="A2" activePane="bottomLeft" state="frozen"/>
      <selection activeCell="A16" sqref="A16"/>
      <selection pane="bottomLeft" activeCell="M146" sqref="M146"/>
    </sheetView>
  </sheetViews>
  <sheetFormatPr baseColWidth="10" defaultColWidth="16.6640625" defaultRowHeight="16"/>
  <cols>
    <col min="1" max="1" width="16.6640625" style="1"/>
    <col min="2" max="2" width="16.6640625" style="4" customWidth="1"/>
    <col min="3" max="3" width="7.33203125" style="1" bestFit="1" customWidth="1"/>
    <col min="4" max="4" width="9.83203125" style="1" bestFit="1" customWidth="1"/>
    <col min="5" max="5" width="9.83203125" style="6" customWidth="1"/>
    <col min="6" max="6" width="15.6640625" style="1" bestFit="1" customWidth="1"/>
    <col min="7" max="7" width="12" style="1" bestFit="1" customWidth="1"/>
    <col min="8" max="8" width="15" style="4" bestFit="1" customWidth="1"/>
    <col min="9" max="16384" width="16.6640625" style="1"/>
  </cols>
  <sheetData>
    <row r="1" spans="1:11">
      <c r="A1" s="1" t="s">
        <v>12</v>
      </c>
      <c r="B1" s="4" t="s">
        <v>13</v>
      </c>
      <c r="C1" s="2" t="s">
        <v>14</v>
      </c>
      <c r="D1" s="1" t="s">
        <v>17</v>
      </c>
      <c r="E1" s="6" t="s">
        <v>1107</v>
      </c>
      <c r="F1" s="1" t="s">
        <v>1105</v>
      </c>
      <c r="G1" s="1" t="s">
        <v>1106</v>
      </c>
      <c r="H1" s="17" t="s">
        <v>1113</v>
      </c>
      <c r="I1" s="5" t="s">
        <v>1112</v>
      </c>
      <c r="J1" s="5" t="s">
        <v>1114</v>
      </c>
      <c r="K1" s="18" t="s">
        <v>1128</v>
      </c>
    </row>
    <row r="2" spans="1:11">
      <c r="A2" s="1">
        <v>396</v>
      </c>
      <c r="B2" s="4">
        <v>38722</v>
      </c>
      <c r="C2" s="1">
        <v>62</v>
      </c>
      <c r="D2" s="1">
        <v>99</v>
      </c>
      <c r="E2" s="6">
        <v>726</v>
      </c>
      <c r="F2" s="5">
        <v>14</v>
      </c>
      <c r="G2" s="6">
        <v>1</v>
      </c>
      <c r="H2" s="17">
        <v>0</v>
      </c>
      <c r="I2" s="5">
        <v>0</v>
      </c>
      <c r="J2" s="5">
        <v>0</v>
      </c>
      <c r="K2" s="1" t="str">
        <f>INDEX(客戶資料檔!N:N,MATCH('交易記錄檔計算購買期間(勿更改順序)'!C2,客戶資料檔!A:A,0))</f>
        <v>穩定購買型</v>
      </c>
    </row>
    <row r="3" spans="1:11">
      <c r="A3" s="1">
        <v>4480</v>
      </c>
      <c r="B3" s="4">
        <v>38772</v>
      </c>
      <c r="C3" s="1">
        <v>62</v>
      </c>
      <c r="D3" s="6">
        <v>99</v>
      </c>
      <c r="E3" s="6">
        <v>676</v>
      </c>
      <c r="F3" s="5">
        <v>14</v>
      </c>
      <c r="G3" s="17">
        <v>2</v>
      </c>
      <c r="H3" s="17">
        <v>1.098901098901099E-2</v>
      </c>
      <c r="I3" s="5">
        <v>50</v>
      </c>
      <c r="J3" s="5">
        <v>0.5494505494505495</v>
      </c>
      <c r="K3" s="18" t="str">
        <f>INDEX(客戶資料檔!N:N,MATCH('交易記錄檔計算購買期間(勿更改順序)'!C3,客戶資料檔!A:A,0))</f>
        <v>穩定購買型</v>
      </c>
    </row>
    <row r="4" spans="1:11">
      <c r="A4" s="1">
        <v>7325</v>
      </c>
      <c r="B4" s="4">
        <v>38812</v>
      </c>
      <c r="C4" s="1">
        <v>62</v>
      </c>
      <c r="D4" s="6">
        <v>649</v>
      </c>
      <c r="E4" s="6">
        <v>636</v>
      </c>
      <c r="F4" s="5">
        <v>14</v>
      </c>
      <c r="G4" s="17">
        <v>3</v>
      </c>
      <c r="H4" s="17">
        <v>2.197802197802198E-2</v>
      </c>
      <c r="I4" s="5">
        <v>40</v>
      </c>
      <c r="J4" s="5">
        <v>0.87912087912087922</v>
      </c>
      <c r="K4" s="18" t="str">
        <f>INDEX(客戶資料檔!N:N,MATCH('交易記錄檔計算購買期間(勿更改順序)'!C4,客戶資料檔!A:A,0))</f>
        <v>穩定購買型</v>
      </c>
    </row>
    <row r="5" spans="1:11">
      <c r="A5" s="1">
        <v>28987</v>
      </c>
      <c r="B5" s="4">
        <v>39046</v>
      </c>
      <c r="C5" s="1">
        <v>62</v>
      </c>
      <c r="D5" s="6">
        <v>269</v>
      </c>
      <c r="E5" s="6">
        <v>402</v>
      </c>
      <c r="F5" s="5">
        <v>14</v>
      </c>
      <c r="G5" s="17">
        <v>4</v>
      </c>
      <c r="H5" s="17">
        <v>3.2967032967032968E-2</v>
      </c>
      <c r="I5" s="5">
        <v>234</v>
      </c>
      <c r="J5" s="5">
        <v>7.7142857142857144</v>
      </c>
      <c r="K5" s="18" t="str">
        <f>INDEX(客戶資料檔!N:N,MATCH('交易記錄檔計算購買期間(勿更改順序)'!C5,客戶資料檔!A:A,0))</f>
        <v>穩定購買型</v>
      </c>
    </row>
    <row r="6" spans="1:11">
      <c r="A6" s="1">
        <v>30231</v>
      </c>
      <c r="B6" s="4">
        <v>39061</v>
      </c>
      <c r="C6" s="1">
        <v>62</v>
      </c>
      <c r="D6" s="6">
        <v>69</v>
      </c>
      <c r="E6" s="6">
        <v>387</v>
      </c>
      <c r="F6" s="5">
        <v>14</v>
      </c>
      <c r="G6" s="17">
        <v>5</v>
      </c>
      <c r="H6" s="17">
        <v>4.3956043956043959E-2</v>
      </c>
      <c r="I6" s="5">
        <v>15</v>
      </c>
      <c r="J6" s="5">
        <v>0.65934065934065944</v>
      </c>
      <c r="K6" s="18" t="str">
        <f>INDEX(客戶資料檔!N:N,MATCH('交易記錄檔計算購買期間(勿更改順序)'!C6,客戶資料檔!A:A,0))</f>
        <v>穩定購買型</v>
      </c>
    </row>
    <row r="7" spans="1:11">
      <c r="A7" s="1">
        <v>33181</v>
      </c>
      <c r="B7" s="4">
        <v>39088</v>
      </c>
      <c r="C7" s="1">
        <v>62</v>
      </c>
      <c r="D7" s="6">
        <v>569</v>
      </c>
      <c r="E7" s="6">
        <v>360</v>
      </c>
      <c r="F7" s="5">
        <v>14</v>
      </c>
      <c r="G7" s="17">
        <v>6</v>
      </c>
      <c r="H7" s="17">
        <v>5.4945054945054944E-2</v>
      </c>
      <c r="I7" s="5">
        <v>27</v>
      </c>
      <c r="J7" s="5">
        <v>1.4835164835164836</v>
      </c>
      <c r="K7" s="18" t="str">
        <f>INDEX(客戶資料檔!N:N,MATCH('交易記錄檔計算購買期間(勿更改順序)'!C7,客戶資料檔!A:A,0))</f>
        <v>穩定購買型</v>
      </c>
    </row>
    <row r="8" spans="1:11">
      <c r="A8" s="1">
        <v>37991</v>
      </c>
      <c r="B8" s="4">
        <v>39124</v>
      </c>
      <c r="C8" s="1">
        <v>62</v>
      </c>
      <c r="D8" s="6">
        <v>2542</v>
      </c>
      <c r="E8" s="6">
        <v>324</v>
      </c>
      <c r="F8" s="5">
        <v>14</v>
      </c>
      <c r="G8" s="17">
        <v>7</v>
      </c>
      <c r="H8" s="17">
        <v>6.5934065934065936E-2</v>
      </c>
      <c r="I8" s="5">
        <v>36</v>
      </c>
      <c r="J8" s="5">
        <v>2.3736263736263736</v>
      </c>
      <c r="K8" s="18" t="str">
        <f>INDEX(客戶資料檔!N:N,MATCH('交易記錄檔計算購買期間(勿更改順序)'!C8,客戶資料檔!A:A,0))</f>
        <v>穩定購買型</v>
      </c>
    </row>
    <row r="9" spans="1:11">
      <c r="A9" s="1">
        <v>39755</v>
      </c>
      <c r="B9" s="4">
        <v>39137</v>
      </c>
      <c r="C9" s="1">
        <v>62</v>
      </c>
      <c r="D9" s="6">
        <v>599</v>
      </c>
      <c r="E9" s="6">
        <v>311</v>
      </c>
      <c r="F9" s="5">
        <v>14</v>
      </c>
      <c r="G9" s="17">
        <v>8</v>
      </c>
      <c r="H9" s="17">
        <v>7.6923076923076927E-2</v>
      </c>
      <c r="I9" s="5">
        <v>13</v>
      </c>
      <c r="J9" s="5">
        <v>1</v>
      </c>
      <c r="K9" s="18" t="str">
        <f>INDEX(客戶資料檔!N:N,MATCH('交易記錄檔計算購買期間(勿更改順序)'!C9,客戶資料檔!A:A,0))</f>
        <v>穩定購買型</v>
      </c>
    </row>
    <row r="10" spans="1:11">
      <c r="A10" s="1">
        <v>42944</v>
      </c>
      <c r="B10" s="4">
        <v>39165</v>
      </c>
      <c r="C10" s="1">
        <v>62</v>
      </c>
      <c r="D10" s="6">
        <v>69</v>
      </c>
      <c r="E10" s="6">
        <v>283</v>
      </c>
      <c r="F10" s="5">
        <v>14</v>
      </c>
      <c r="G10" s="17">
        <v>9</v>
      </c>
      <c r="H10" s="17">
        <v>8.7912087912087919E-2</v>
      </c>
      <c r="I10" s="5">
        <v>28</v>
      </c>
      <c r="J10" s="5">
        <v>2.4615384615384617</v>
      </c>
      <c r="K10" s="18" t="str">
        <f>INDEX(客戶資料檔!N:N,MATCH('交易記錄檔計算購買期間(勿更改順序)'!C10,客戶資料檔!A:A,0))</f>
        <v>穩定購買型</v>
      </c>
    </row>
    <row r="11" spans="1:11">
      <c r="A11" s="1">
        <v>51655</v>
      </c>
      <c r="B11" s="4">
        <v>39232</v>
      </c>
      <c r="C11" s="1">
        <v>62</v>
      </c>
      <c r="D11" s="6">
        <v>418</v>
      </c>
      <c r="E11" s="6">
        <v>216</v>
      </c>
      <c r="F11" s="5">
        <v>14</v>
      </c>
      <c r="G11" s="17">
        <v>10</v>
      </c>
      <c r="H11" s="17">
        <v>9.8901098901098897E-2</v>
      </c>
      <c r="I11" s="5">
        <v>67</v>
      </c>
      <c r="J11" s="5">
        <v>6.6263736263736259</v>
      </c>
      <c r="K11" s="18" t="str">
        <f>INDEX(客戶資料檔!N:N,MATCH('交易記錄檔計算購買期間(勿更改順序)'!C11,客戶資料檔!A:A,0))</f>
        <v>穩定購買型</v>
      </c>
    </row>
    <row r="12" spans="1:11">
      <c r="A12" s="1">
        <v>52786</v>
      </c>
      <c r="B12" s="4">
        <v>39242</v>
      </c>
      <c r="C12" s="1">
        <v>62</v>
      </c>
      <c r="D12" s="6">
        <v>138</v>
      </c>
      <c r="E12" s="6">
        <v>206</v>
      </c>
      <c r="F12" s="5">
        <v>14</v>
      </c>
      <c r="G12" s="17">
        <v>11</v>
      </c>
      <c r="H12" s="17">
        <v>0.10989010989010989</v>
      </c>
      <c r="I12" s="5">
        <v>10</v>
      </c>
      <c r="J12" s="5">
        <v>1.098901098901099</v>
      </c>
      <c r="K12" s="18" t="str">
        <f>INDEX(客戶資料檔!N:N,MATCH('交易記錄檔計算購買期間(勿更改順序)'!C12,客戶資料檔!A:A,0))</f>
        <v>穩定購買型</v>
      </c>
    </row>
    <row r="13" spans="1:11">
      <c r="A13" s="1">
        <v>53137</v>
      </c>
      <c r="B13" s="4">
        <v>39245</v>
      </c>
      <c r="C13" s="1">
        <v>62</v>
      </c>
      <c r="D13" s="6">
        <v>138</v>
      </c>
      <c r="E13" s="6">
        <v>203</v>
      </c>
      <c r="F13" s="5">
        <v>14</v>
      </c>
      <c r="G13" s="17">
        <v>12</v>
      </c>
      <c r="H13" s="17">
        <v>0.12087912087912088</v>
      </c>
      <c r="I13" s="5">
        <v>3</v>
      </c>
      <c r="J13" s="5">
        <v>0.36263736263736263</v>
      </c>
      <c r="K13" s="18" t="str">
        <f>INDEX(客戶資料檔!N:N,MATCH('交易記錄檔計算購買期間(勿更改順序)'!C13,客戶資料檔!A:A,0))</f>
        <v>穩定購買型</v>
      </c>
    </row>
    <row r="14" spans="1:11">
      <c r="A14" s="1">
        <v>56389</v>
      </c>
      <c r="B14" s="4">
        <v>39271</v>
      </c>
      <c r="C14" s="1">
        <v>62</v>
      </c>
      <c r="D14" s="6">
        <v>2300</v>
      </c>
      <c r="E14" s="6">
        <v>177</v>
      </c>
      <c r="F14" s="5">
        <v>14</v>
      </c>
      <c r="G14" s="17">
        <v>13</v>
      </c>
      <c r="H14" s="17">
        <v>0.13186813186813187</v>
      </c>
      <c r="I14" s="5">
        <v>26</v>
      </c>
      <c r="J14" s="5">
        <v>3.4285714285714288</v>
      </c>
      <c r="K14" s="18" t="str">
        <f>INDEX(客戶資料檔!N:N,MATCH('交易記錄檔計算購買期間(勿更改順序)'!C14,客戶資料檔!A:A,0))</f>
        <v>穩定購買型</v>
      </c>
    </row>
    <row r="15" spans="1:11">
      <c r="A15" s="1">
        <v>80813</v>
      </c>
      <c r="B15" s="4">
        <v>39440</v>
      </c>
      <c r="C15" s="1">
        <v>62</v>
      </c>
      <c r="D15" s="6">
        <v>398</v>
      </c>
      <c r="E15" s="6">
        <v>8</v>
      </c>
      <c r="F15" s="5">
        <v>14</v>
      </c>
      <c r="G15" s="17">
        <v>14</v>
      </c>
      <c r="H15" s="17">
        <v>0.14285714285714285</v>
      </c>
      <c r="I15" s="5">
        <v>169</v>
      </c>
      <c r="J15" s="5">
        <v>24.142857142857142</v>
      </c>
      <c r="K15" s="18" t="str">
        <f>INDEX(客戶資料檔!N:N,MATCH('交易記錄檔計算購買期間(勿更改順序)'!C15,客戶資料檔!A:A,0))</f>
        <v>穩定購買型</v>
      </c>
    </row>
    <row r="16" spans="1:11">
      <c r="A16" s="1">
        <v>3676</v>
      </c>
      <c r="B16" s="4">
        <v>38761</v>
      </c>
      <c r="C16" s="1">
        <v>87</v>
      </c>
      <c r="D16" s="6">
        <v>615</v>
      </c>
      <c r="E16" s="6">
        <v>687</v>
      </c>
      <c r="F16" s="5">
        <v>11</v>
      </c>
      <c r="G16" s="17">
        <v>1</v>
      </c>
      <c r="H16" s="17">
        <v>0</v>
      </c>
      <c r="I16" s="5">
        <v>0</v>
      </c>
      <c r="J16" s="5">
        <v>0</v>
      </c>
      <c r="K16" s="18" t="str">
        <f>INDEX(客戶資料檔!N:N,MATCH('交易記錄檔計算購買期間(勿更改順序)'!C16,客戶資料檔!A:A,0))</f>
        <v>穩定購買型</v>
      </c>
    </row>
    <row r="17" spans="1:11">
      <c r="A17" s="1">
        <v>15617</v>
      </c>
      <c r="B17" s="4">
        <v>38913</v>
      </c>
      <c r="C17" s="1">
        <v>87</v>
      </c>
      <c r="D17" s="6">
        <v>479</v>
      </c>
      <c r="E17" s="6">
        <v>535</v>
      </c>
      <c r="F17" s="5">
        <v>11</v>
      </c>
      <c r="G17" s="17">
        <v>2</v>
      </c>
      <c r="H17" s="17">
        <v>1.8181818181818181E-2</v>
      </c>
      <c r="I17" s="5">
        <v>152</v>
      </c>
      <c r="J17" s="5">
        <v>2.7636363636363637</v>
      </c>
      <c r="K17" s="18" t="str">
        <f>INDEX(客戶資料檔!N:N,MATCH('交易記錄檔計算購買期間(勿更改順序)'!C17,客戶資料檔!A:A,0))</f>
        <v>穩定購買型</v>
      </c>
    </row>
    <row r="18" spans="1:11">
      <c r="A18" s="1">
        <v>31475</v>
      </c>
      <c r="B18" s="4">
        <v>39074</v>
      </c>
      <c r="C18" s="1">
        <v>87</v>
      </c>
      <c r="D18" s="6">
        <v>400</v>
      </c>
      <c r="E18" s="6">
        <v>374</v>
      </c>
      <c r="F18" s="5">
        <v>11</v>
      </c>
      <c r="G18" s="17">
        <v>3</v>
      </c>
      <c r="H18" s="17">
        <v>3.6363636363636362E-2</v>
      </c>
      <c r="I18" s="5">
        <v>161</v>
      </c>
      <c r="J18" s="5">
        <v>5.8545454545454545</v>
      </c>
      <c r="K18" s="18" t="str">
        <f>INDEX(客戶資料檔!N:N,MATCH('交易記錄檔計算購買期間(勿更改順序)'!C18,客戶資料檔!A:A,0))</f>
        <v>穩定購買型</v>
      </c>
    </row>
    <row r="19" spans="1:11">
      <c r="A19" s="1">
        <v>38003</v>
      </c>
      <c r="B19" s="4">
        <v>39124</v>
      </c>
      <c r="C19" s="1">
        <v>87</v>
      </c>
      <c r="D19" s="6">
        <v>999</v>
      </c>
      <c r="E19" s="6">
        <v>324</v>
      </c>
      <c r="F19" s="5">
        <v>11</v>
      </c>
      <c r="G19" s="17">
        <v>4</v>
      </c>
      <c r="H19" s="17">
        <v>5.4545454545454543E-2</v>
      </c>
      <c r="I19" s="5">
        <v>50</v>
      </c>
      <c r="J19" s="5">
        <v>2.7272727272727271</v>
      </c>
      <c r="K19" s="18" t="str">
        <f>INDEX(客戶資料檔!N:N,MATCH('交易記錄檔計算購買期間(勿更改順序)'!C19,客戶資料檔!A:A,0))</f>
        <v>穩定購買型</v>
      </c>
    </row>
    <row r="20" spans="1:11">
      <c r="A20" s="1">
        <v>39775</v>
      </c>
      <c r="B20" s="4">
        <v>39137</v>
      </c>
      <c r="C20" s="1">
        <v>87</v>
      </c>
      <c r="D20" s="6">
        <v>148</v>
      </c>
      <c r="E20" s="6">
        <v>311</v>
      </c>
      <c r="F20" s="5">
        <v>11</v>
      </c>
      <c r="G20" s="17">
        <v>5</v>
      </c>
      <c r="H20" s="17">
        <v>7.2727272727272724E-2</v>
      </c>
      <c r="I20" s="5">
        <v>13</v>
      </c>
      <c r="J20" s="5">
        <v>0.94545454545454544</v>
      </c>
      <c r="K20" s="18" t="str">
        <f>INDEX(客戶資料檔!N:N,MATCH('交易記錄檔計算購買期間(勿更改順序)'!C20,客戶資料檔!A:A,0))</f>
        <v>穩定購買型</v>
      </c>
    </row>
    <row r="21" spans="1:11">
      <c r="A21" s="1">
        <v>52485</v>
      </c>
      <c r="B21" s="4">
        <v>39239</v>
      </c>
      <c r="C21" s="1">
        <v>87</v>
      </c>
      <c r="D21" s="6">
        <v>599</v>
      </c>
      <c r="E21" s="6">
        <v>209</v>
      </c>
      <c r="F21" s="5">
        <v>11</v>
      </c>
      <c r="G21" s="17">
        <v>6</v>
      </c>
      <c r="H21" s="17">
        <v>9.0909090909090912E-2</v>
      </c>
      <c r="I21" s="5">
        <v>102</v>
      </c>
      <c r="J21" s="5">
        <v>9.2727272727272734</v>
      </c>
      <c r="K21" s="18" t="str">
        <f>INDEX(客戶資料檔!N:N,MATCH('交易記錄檔計算購買期間(勿更改順序)'!C21,客戶資料檔!A:A,0))</f>
        <v>穩定購買型</v>
      </c>
    </row>
    <row r="22" spans="1:11">
      <c r="A22" s="1">
        <v>52672</v>
      </c>
      <c r="B22" s="4">
        <v>39241</v>
      </c>
      <c r="C22" s="1">
        <v>87</v>
      </c>
      <c r="D22" s="6">
        <v>99</v>
      </c>
      <c r="E22" s="6">
        <v>207</v>
      </c>
      <c r="F22" s="5">
        <v>11</v>
      </c>
      <c r="G22" s="17">
        <v>7</v>
      </c>
      <c r="H22" s="17">
        <v>0.10909090909090909</v>
      </c>
      <c r="I22" s="5">
        <v>2</v>
      </c>
      <c r="J22" s="5">
        <v>0.21818181818181817</v>
      </c>
      <c r="K22" s="18" t="str">
        <f>INDEX(客戶資料檔!N:N,MATCH('交易記錄檔計算購買期間(勿更改順序)'!C22,客戶資料檔!A:A,0))</f>
        <v>穩定購買型</v>
      </c>
    </row>
    <row r="23" spans="1:11">
      <c r="A23" s="1">
        <v>55381</v>
      </c>
      <c r="B23" s="4">
        <v>39263</v>
      </c>
      <c r="C23" s="1">
        <v>87</v>
      </c>
      <c r="D23" s="6">
        <v>99</v>
      </c>
      <c r="E23" s="6">
        <v>185</v>
      </c>
      <c r="F23" s="5">
        <v>11</v>
      </c>
      <c r="G23" s="17">
        <v>8</v>
      </c>
      <c r="H23" s="17">
        <v>0.12727272727272726</v>
      </c>
      <c r="I23" s="5">
        <v>22</v>
      </c>
      <c r="J23" s="5">
        <v>2.8</v>
      </c>
      <c r="K23" s="18" t="str">
        <f>INDEX(客戶資料檔!N:N,MATCH('交易記錄檔計算購買期間(勿更改順序)'!C23,客戶資料檔!A:A,0))</f>
        <v>穩定購買型</v>
      </c>
    </row>
    <row r="24" spans="1:11">
      <c r="A24" s="1">
        <v>57985</v>
      </c>
      <c r="B24" s="4">
        <v>39277</v>
      </c>
      <c r="C24" s="1">
        <v>87</v>
      </c>
      <c r="D24" s="6">
        <v>800</v>
      </c>
      <c r="E24" s="6">
        <v>171</v>
      </c>
      <c r="F24" s="5">
        <v>11</v>
      </c>
      <c r="G24" s="17">
        <v>9</v>
      </c>
      <c r="H24" s="17">
        <v>0.14545454545454545</v>
      </c>
      <c r="I24" s="5">
        <v>14</v>
      </c>
      <c r="J24" s="5">
        <v>2.0363636363636362</v>
      </c>
      <c r="K24" s="18" t="str">
        <f>INDEX(客戶資料檔!N:N,MATCH('交易記錄檔計算購買期間(勿更改順序)'!C24,客戶資料檔!A:A,0))</f>
        <v>穩定購買型</v>
      </c>
    </row>
    <row r="25" spans="1:11">
      <c r="A25" s="1">
        <v>59551</v>
      </c>
      <c r="B25" s="4">
        <v>39281</v>
      </c>
      <c r="C25" s="1">
        <v>87</v>
      </c>
      <c r="D25" s="6">
        <v>99</v>
      </c>
      <c r="E25" s="6">
        <v>167</v>
      </c>
      <c r="F25" s="5">
        <v>11</v>
      </c>
      <c r="G25" s="17">
        <v>10</v>
      </c>
      <c r="H25" s="17">
        <v>0.16363636363636364</v>
      </c>
      <c r="I25" s="5">
        <v>4</v>
      </c>
      <c r="J25" s="5">
        <v>0.65454545454545454</v>
      </c>
      <c r="K25" s="18" t="str">
        <f>INDEX(客戶資料檔!N:N,MATCH('交易記錄檔計算購買期間(勿更改順序)'!C25,客戶資料檔!A:A,0))</f>
        <v>穩定購買型</v>
      </c>
    </row>
    <row r="26" spans="1:11">
      <c r="A26" s="1">
        <v>76492</v>
      </c>
      <c r="B26" s="4">
        <v>39405</v>
      </c>
      <c r="C26" s="1">
        <v>87</v>
      </c>
      <c r="D26" s="6">
        <v>24898</v>
      </c>
      <c r="E26" s="6">
        <v>43</v>
      </c>
      <c r="F26" s="5">
        <v>11</v>
      </c>
      <c r="G26" s="17">
        <v>11</v>
      </c>
      <c r="H26" s="17">
        <v>0.18181818181818182</v>
      </c>
      <c r="I26" s="5">
        <v>124</v>
      </c>
      <c r="J26" s="5">
        <v>22.545454545454547</v>
      </c>
      <c r="K26" s="18" t="str">
        <f>INDEX(客戶資料檔!N:N,MATCH('交易記錄檔計算購買期間(勿更改順序)'!C26,客戶資料檔!A:A,0))</f>
        <v>穩定購買型</v>
      </c>
    </row>
    <row r="27" spans="1:11">
      <c r="A27" s="1">
        <v>86</v>
      </c>
      <c r="B27" s="4">
        <v>38718</v>
      </c>
      <c r="C27" s="1">
        <v>92</v>
      </c>
      <c r="D27" s="6">
        <v>45</v>
      </c>
      <c r="E27" s="6">
        <v>730</v>
      </c>
      <c r="F27" s="5">
        <v>10</v>
      </c>
      <c r="G27" s="17">
        <v>1</v>
      </c>
      <c r="H27" s="17">
        <v>0</v>
      </c>
      <c r="I27" s="5">
        <v>0</v>
      </c>
      <c r="J27" s="5">
        <v>0</v>
      </c>
      <c r="K27" s="18" t="str">
        <f>INDEX(客戶資料檔!N:N,MATCH('交易記錄檔計算購買期間(勿更改順序)'!C27,客戶資料檔!A:A,0))</f>
        <v>穩定購買型</v>
      </c>
    </row>
    <row r="28" spans="1:11">
      <c r="A28" s="1">
        <v>1232</v>
      </c>
      <c r="B28" s="4">
        <v>38732</v>
      </c>
      <c r="C28" s="1">
        <v>92</v>
      </c>
      <c r="D28" s="6">
        <v>1888</v>
      </c>
      <c r="E28" s="6">
        <v>716</v>
      </c>
      <c r="F28" s="5">
        <v>10</v>
      </c>
      <c r="G28" s="17">
        <v>2</v>
      </c>
      <c r="H28" s="17">
        <v>2.2222222222222223E-2</v>
      </c>
      <c r="I28" s="5">
        <v>14</v>
      </c>
      <c r="J28" s="5">
        <v>0.31111111111111112</v>
      </c>
      <c r="K28" s="18" t="str">
        <f>INDEX(客戶資料檔!N:N,MATCH('交易記錄檔計算購買期間(勿更改順序)'!C28,客戶資料檔!A:A,0))</f>
        <v>穩定購買型</v>
      </c>
    </row>
    <row r="29" spans="1:11">
      <c r="A29" s="1">
        <v>8652</v>
      </c>
      <c r="B29" s="4">
        <v>38824</v>
      </c>
      <c r="C29" s="1">
        <v>92</v>
      </c>
      <c r="D29" s="6">
        <v>3645</v>
      </c>
      <c r="E29" s="6">
        <v>624</v>
      </c>
      <c r="F29" s="5">
        <v>10</v>
      </c>
      <c r="G29" s="17">
        <v>3</v>
      </c>
      <c r="H29" s="17">
        <v>4.4444444444444446E-2</v>
      </c>
      <c r="I29" s="5">
        <v>92</v>
      </c>
      <c r="J29" s="5">
        <v>4.0888888888888895</v>
      </c>
      <c r="K29" s="18" t="str">
        <f>INDEX(客戶資料檔!N:N,MATCH('交易記錄檔計算購買期間(勿更改順序)'!C29,客戶資料檔!A:A,0))</f>
        <v>穩定購買型</v>
      </c>
    </row>
    <row r="30" spans="1:11">
      <c r="A30" s="1">
        <v>22976</v>
      </c>
      <c r="B30" s="4">
        <v>38991</v>
      </c>
      <c r="C30" s="1">
        <v>92</v>
      </c>
      <c r="D30" s="6">
        <v>798</v>
      </c>
      <c r="E30" s="6">
        <v>457</v>
      </c>
      <c r="F30" s="5">
        <v>10</v>
      </c>
      <c r="G30" s="17">
        <v>4</v>
      </c>
      <c r="H30" s="17">
        <v>6.6666666666666666E-2</v>
      </c>
      <c r="I30" s="5">
        <v>167</v>
      </c>
      <c r="J30" s="5">
        <v>11.133333333333333</v>
      </c>
      <c r="K30" s="18" t="str">
        <f>INDEX(客戶資料檔!N:N,MATCH('交易記錄檔計算購買期間(勿更改順序)'!C30,客戶資料檔!A:A,0))</f>
        <v>穩定購買型</v>
      </c>
    </row>
    <row r="31" spans="1:11">
      <c r="A31" s="1">
        <v>28153</v>
      </c>
      <c r="B31" s="4">
        <v>39040</v>
      </c>
      <c r="C31" s="1">
        <v>92</v>
      </c>
      <c r="D31" s="6">
        <v>269</v>
      </c>
      <c r="E31" s="6">
        <v>408</v>
      </c>
      <c r="F31" s="5">
        <v>10</v>
      </c>
      <c r="G31" s="17">
        <v>5</v>
      </c>
      <c r="H31" s="17">
        <v>8.8888888888888892E-2</v>
      </c>
      <c r="I31" s="5">
        <v>49</v>
      </c>
      <c r="J31" s="5">
        <v>4.3555555555555561</v>
      </c>
      <c r="K31" s="18" t="str">
        <f>INDEX(客戶資料檔!N:N,MATCH('交易記錄檔計算購買期間(勿更改順序)'!C31,客戶資料檔!A:A,0))</f>
        <v>穩定購買型</v>
      </c>
    </row>
    <row r="32" spans="1:11">
      <c r="A32" s="1">
        <v>30628</v>
      </c>
      <c r="B32" s="4">
        <v>39066</v>
      </c>
      <c r="C32" s="1">
        <v>92</v>
      </c>
      <c r="D32" s="6">
        <v>2049</v>
      </c>
      <c r="E32" s="6">
        <v>382</v>
      </c>
      <c r="F32" s="5">
        <v>10</v>
      </c>
      <c r="G32" s="17">
        <v>6</v>
      </c>
      <c r="H32" s="17">
        <v>0.1111111111111111</v>
      </c>
      <c r="I32" s="5">
        <v>26</v>
      </c>
      <c r="J32" s="5">
        <v>2.8888888888888888</v>
      </c>
      <c r="K32" s="18" t="str">
        <f>INDEX(客戶資料檔!N:N,MATCH('交易記錄檔計算購買期間(勿更改順序)'!C32,客戶資料檔!A:A,0))</f>
        <v>穩定購買型</v>
      </c>
    </row>
    <row r="33" spans="1:11">
      <c r="A33" s="1">
        <v>60957</v>
      </c>
      <c r="B33" s="4">
        <v>39293</v>
      </c>
      <c r="C33" s="1">
        <v>92</v>
      </c>
      <c r="D33" s="6">
        <v>424</v>
      </c>
      <c r="E33" s="6">
        <v>155</v>
      </c>
      <c r="F33" s="5">
        <v>10</v>
      </c>
      <c r="G33" s="17">
        <v>7</v>
      </c>
      <c r="H33" s="17">
        <v>0.13333333333333333</v>
      </c>
      <c r="I33" s="5">
        <v>227</v>
      </c>
      <c r="J33" s="5">
        <v>30.266666666666666</v>
      </c>
      <c r="K33" s="18" t="str">
        <f>INDEX(客戶資料檔!N:N,MATCH('交易記錄檔計算購買期間(勿更改順序)'!C33,客戶資料檔!A:A,0))</f>
        <v>穩定購買型</v>
      </c>
    </row>
    <row r="34" spans="1:11">
      <c r="A34" s="1">
        <v>62441</v>
      </c>
      <c r="B34" s="4">
        <v>39305</v>
      </c>
      <c r="C34" s="1">
        <v>92</v>
      </c>
      <c r="D34" s="6">
        <v>39700</v>
      </c>
      <c r="E34" s="6">
        <v>143</v>
      </c>
      <c r="F34" s="5">
        <v>10</v>
      </c>
      <c r="G34" s="17">
        <v>8</v>
      </c>
      <c r="H34" s="17">
        <v>0.15555555555555556</v>
      </c>
      <c r="I34" s="5">
        <v>12</v>
      </c>
      <c r="J34" s="5">
        <v>1.8666666666666667</v>
      </c>
      <c r="K34" s="18" t="str">
        <f>INDEX(客戶資料檔!N:N,MATCH('交易記錄檔計算購買期間(勿更改順序)'!C34,客戶資料檔!A:A,0))</f>
        <v>穩定購買型</v>
      </c>
    </row>
    <row r="35" spans="1:11">
      <c r="A35" s="1">
        <v>65253</v>
      </c>
      <c r="B35" s="4">
        <v>39327</v>
      </c>
      <c r="C35" s="1">
        <v>92</v>
      </c>
      <c r="D35" s="6">
        <v>699</v>
      </c>
      <c r="E35" s="6">
        <v>121</v>
      </c>
      <c r="F35" s="5">
        <v>10</v>
      </c>
      <c r="G35" s="17">
        <v>9</v>
      </c>
      <c r="H35" s="17">
        <v>0.17777777777777778</v>
      </c>
      <c r="I35" s="5">
        <v>22</v>
      </c>
      <c r="J35" s="5">
        <v>3.9111111111111114</v>
      </c>
      <c r="K35" s="18" t="str">
        <f>INDEX(客戶資料檔!N:N,MATCH('交易記錄檔計算購買期間(勿更改順序)'!C35,客戶資料檔!A:A,0))</f>
        <v>穩定購買型</v>
      </c>
    </row>
    <row r="36" spans="1:11">
      <c r="A36" s="1">
        <v>75725</v>
      </c>
      <c r="B36" s="4">
        <v>39404</v>
      </c>
      <c r="C36" s="1">
        <v>92</v>
      </c>
      <c r="D36" s="6">
        <v>735</v>
      </c>
      <c r="E36" s="6">
        <v>44</v>
      </c>
      <c r="F36" s="5">
        <v>10</v>
      </c>
      <c r="G36" s="17">
        <v>10</v>
      </c>
      <c r="H36" s="17">
        <v>0.2</v>
      </c>
      <c r="I36" s="5">
        <v>77</v>
      </c>
      <c r="J36" s="5">
        <v>15.4</v>
      </c>
      <c r="K36" s="18" t="str">
        <f>INDEX(客戶資料檔!N:N,MATCH('交易記錄檔計算購買期間(勿更改順序)'!C36,客戶資料檔!A:A,0))</f>
        <v>穩定購買型</v>
      </c>
    </row>
    <row r="37" spans="1:11">
      <c r="A37" s="1">
        <v>2725</v>
      </c>
      <c r="B37" s="4">
        <v>38750</v>
      </c>
      <c r="C37" s="1">
        <v>139</v>
      </c>
      <c r="D37" s="6">
        <v>37</v>
      </c>
      <c r="E37" s="6">
        <v>698</v>
      </c>
      <c r="F37" s="5">
        <v>15</v>
      </c>
      <c r="G37" s="17">
        <v>1</v>
      </c>
      <c r="H37" s="17">
        <v>0</v>
      </c>
      <c r="I37" s="5">
        <v>0</v>
      </c>
      <c r="J37" s="5">
        <v>0</v>
      </c>
      <c r="K37" s="18" t="str">
        <f>INDEX(客戶資料檔!N:N,MATCH('交易記錄檔計算購買期間(勿更改順序)'!C37,客戶資料檔!A:A,0))</f>
        <v>穩定購買型</v>
      </c>
    </row>
    <row r="38" spans="1:11">
      <c r="A38" s="1">
        <v>14831</v>
      </c>
      <c r="B38" s="4">
        <v>38907</v>
      </c>
      <c r="C38" s="1">
        <v>139</v>
      </c>
      <c r="D38" s="6">
        <v>140</v>
      </c>
      <c r="E38" s="6">
        <v>541</v>
      </c>
      <c r="F38" s="5">
        <v>15</v>
      </c>
      <c r="G38" s="17">
        <v>2</v>
      </c>
      <c r="H38" s="17">
        <v>9.5238095238095247E-3</v>
      </c>
      <c r="I38" s="5">
        <v>157</v>
      </c>
      <c r="J38" s="5">
        <v>1.4952380952380955</v>
      </c>
      <c r="K38" s="18" t="str">
        <f>INDEX(客戶資料檔!N:N,MATCH('交易記錄檔計算購買期間(勿更改順序)'!C38,客戶資料檔!A:A,0))</f>
        <v>穩定購買型</v>
      </c>
    </row>
    <row r="39" spans="1:11">
      <c r="A39" s="1">
        <v>15209</v>
      </c>
      <c r="B39" s="4">
        <v>38912</v>
      </c>
      <c r="C39" s="1">
        <v>139</v>
      </c>
      <c r="D39" s="6">
        <v>699</v>
      </c>
      <c r="E39" s="6">
        <v>536</v>
      </c>
      <c r="F39" s="5">
        <v>15</v>
      </c>
      <c r="G39" s="17">
        <v>3</v>
      </c>
      <c r="H39" s="17">
        <v>1.9047619047619049E-2</v>
      </c>
      <c r="I39" s="5">
        <v>5</v>
      </c>
      <c r="J39" s="5">
        <v>9.5238095238095247E-2</v>
      </c>
      <c r="K39" s="18" t="str">
        <f>INDEX(客戶資料檔!N:N,MATCH('交易記錄檔計算購買期間(勿更改順序)'!C39,客戶資料檔!A:A,0))</f>
        <v>穩定購買型</v>
      </c>
    </row>
    <row r="40" spans="1:11">
      <c r="A40" s="1">
        <v>15908</v>
      </c>
      <c r="B40" s="4">
        <v>38915</v>
      </c>
      <c r="C40" s="1">
        <v>139</v>
      </c>
      <c r="D40" s="6">
        <v>6849</v>
      </c>
      <c r="E40" s="6">
        <v>533</v>
      </c>
      <c r="F40" s="5">
        <v>15</v>
      </c>
      <c r="G40" s="17">
        <v>4</v>
      </c>
      <c r="H40" s="17">
        <v>2.8571428571428571E-2</v>
      </c>
      <c r="I40" s="5">
        <v>3</v>
      </c>
      <c r="J40" s="5">
        <v>8.5714285714285715E-2</v>
      </c>
      <c r="K40" s="18" t="str">
        <f>INDEX(客戶資料檔!N:N,MATCH('交易記錄檔計算購買期間(勿更改順序)'!C40,客戶資料檔!A:A,0))</f>
        <v>穩定購買型</v>
      </c>
    </row>
    <row r="41" spans="1:11">
      <c r="A41" s="1">
        <v>26159</v>
      </c>
      <c r="B41" s="4">
        <v>39026</v>
      </c>
      <c r="C41" s="1">
        <v>139</v>
      </c>
      <c r="D41" s="6">
        <v>499</v>
      </c>
      <c r="E41" s="6">
        <v>422</v>
      </c>
      <c r="F41" s="5">
        <v>15</v>
      </c>
      <c r="G41" s="17">
        <v>5</v>
      </c>
      <c r="H41" s="17">
        <v>3.8095238095238099E-2</v>
      </c>
      <c r="I41" s="5">
        <v>111</v>
      </c>
      <c r="J41" s="5">
        <v>4.2285714285714286</v>
      </c>
      <c r="K41" s="18" t="str">
        <f>INDEX(客戶資料檔!N:N,MATCH('交易記錄檔計算購買期間(勿更改順序)'!C41,客戶資料檔!A:A,0))</f>
        <v>穩定購買型</v>
      </c>
    </row>
    <row r="42" spans="1:11">
      <c r="A42" s="1">
        <v>27510</v>
      </c>
      <c r="B42" s="4">
        <v>39039</v>
      </c>
      <c r="C42" s="1">
        <v>139</v>
      </c>
      <c r="D42" s="6">
        <v>6749</v>
      </c>
      <c r="E42" s="6">
        <v>409</v>
      </c>
      <c r="F42" s="5">
        <v>15</v>
      </c>
      <c r="G42" s="17">
        <v>6</v>
      </c>
      <c r="H42" s="17">
        <v>4.7619047619047616E-2</v>
      </c>
      <c r="I42" s="5">
        <v>13</v>
      </c>
      <c r="J42" s="5">
        <v>0.61904761904761907</v>
      </c>
      <c r="K42" s="18" t="str">
        <f>INDEX(客戶資料檔!N:N,MATCH('交易記錄檔計算購買期間(勿更改順序)'!C42,客戶資料檔!A:A,0))</f>
        <v>穩定購買型</v>
      </c>
    </row>
    <row r="43" spans="1:11">
      <c r="A43" s="1">
        <v>30410</v>
      </c>
      <c r="B43" s="4">
        <v>39064</v>
      </c>
      <c r="C43" s="1">
        <v>139</v>
      </c>
      <c r="D43" s="6">
        <v>249</v>
      </c>
      <c r="E43" s="6">
        <v>384</v>
      </c>
      <c r="F43" s="5">
        <v>15</v>
      </c>
      <c r="G43" s="17">
        <v>7</v>
      </c>
      <c r="H43" s="17">
        <v>5.7142857142857141E-2</v>
      </c>
      <c r="I43" s="5">
        <v>25</v>
      </c>
      <c r="J43" s="5">
        <v>1.4285714285714286</v>
      </c>
      <c r="K43" s="18" t="str">
        <f>INDEX(客戶資料檔!N:N,MATCH('交易記錄檔計算購買期間(勿更改順序)'!C43,客戶資料檔!A:A,0))</f>
        <v>穩定購買型</v>
      </c>
    </row>
    <row r="44" spans="1:11">
      <c r="A44" s="1">
        <v>31164</v>
      </c>
      <c r="B44" s="4">
        <v>39073</v>
      </c>
      <c r="C44" s="1">
        <v>139</v>
      </c>
      <c r="D44" s="6">
        <v>599</v>
      </c>
      <c r="E44" s="6">
        <v>375</v>
      </c>
      <c r="F44" s="5">
        <v>15</v>
      </c>
      <c r="G44" s="17">
        <v>8</v>
      </c>
      <c r="H44" s="17">
        <v>6.6666666666666666E-2</v>
      </c>
      <c r="I44" s="5">
        <v>9</v>
      </c>
      <c r="J44" s="5">
        <v>0.6</v>
      </c>
      <c r="K44" s="18" t="str">
        <f>INDEX(客戶資料檔!N:N,MATCH('交易記錄檔計算購買期間(勿更改順序)'!C44,客戶資料檔!A:A,0))</f>
        <v>穩定購買型</v>
      </c>
    </row>
    <row r="45" spans="1:11">
      <c r="A45" s="1">
        <v>32142</v>
      </c>
      <c r="B45" s="4">
        <v>39079</v>
      </c>
      <c r="C45" s="1">
        <v>139</v>
      </c>
      <c r="D45" s="6">
        <v>329</v>
      </c>
      <c r="E45" s="6">
        <v>369</v>
      </c>
      <c r="F45" s="5">
        <v>15</v>
      </c>
      <c r="G45" s="17">
        <v>9</v>
      </c>
      <c r="H45" s="17">
        <v>7.6190476190476197E-2</v>
      </c>
      <c r="I45" s="5">
        <v>6</v>
      </c>
      <c r="J45" s="5">
        <v>0.45714285714285718</v>
      </c>
      <c r="K45" s="18" t="str">
        <f>INDEX(客戶資料檔!N:N,MATCH('交易記錄檔計算購買期間(勿更改順序)'!C45,客戶資料檔!A:A,0))</f>
        <v>穩定購買型</v>
      </c>
    </row>
    <row r="46" spans="1:11">
      <c r="A46" s="1">
        <v>36081</v>
      </c>
      <c r="B46" s="4">
        <v>39111</v>
      </c>
      <c r="C46" s="1">
        <v>139</v>
      </c>
      <c r="D46" s="6">
        <v>399</v>
      </c>
      <c r="E46" s="6">
        <v>337</v>
      </c>
      <c r="F46" s="5">
        <v>15</v>
      </c>
      <c r="G46" s="17">
        <v>10</v>
      </c>
      <c r="H46" s="17">
        <v>8.5714285714285715E-2</v>
      </c>
      <c r="I46" s="5">
        <v>32</v>
      </c>
      <c r="J46" s="5">
        <v>2.7428571428571429</v>
      </c>
      <c r="K46" s="18" t="str">
        <f>INDEX(客戶資料檔!N:N,MATCH('交易記錄檔計算購買期間(勿更改順序)'!C46,客戶資料檔!A:A,0))</f>
        <v>穩定購買型</v>
      </c>
    </row>
    <row r="47" spans="1:11">
      <c r="A47" s="1">
        <v>50006</v>
      </c>
      <c r="B47" s="4">
        <v>39220</v>
      </c>
      <c r="C47" s="1">
        <v>139</v>
      </c>
      <c r="D47" s="6">
        <v>249</v>
      </c>
      <c r="E47" s="6">
        <v>228</v>
      </c>
      <c r="F47" s="5">
        <v>15</v>
      </c>
      <c r="G47" s="17">
        <v>11</v>
      </c>
      <c r="H47" s="17">
        <v>9.5238095238095233E-2</v>
      </c>
      <c r="I47" s="5">
        <v>109</v>
      </c>
      <c r="J47" s="5">
        <v>10.38095238095238</v>
      </c>
      <c r="K47" s="18" t="str">
        <f>INDEX(客戶資料檔!N:N,MATCH('交易記錄檔計算購買期間(勿更改順序)'!C47,客戶資料檔!A:A,0))</f>
        <v>穩定購買型</v>
      </c>
    </row>
    <row r="48" spans="1:11">
      <c r="A48" s="1">
        <v>53060</v>
      </c>
      <c r="B48" s="4">
        <v>39245</v>
      </c>
      <c r="C48" s="1">
        <v>139</v>
      </c>
      <c r="D48" s="6">
        <v>429</v>
      </c>
      <c r="E48" s="6">
        <v>203</v>
      </c>
      <c r="F48" s="5">
        <v>15</v>
      </c>
      <c r="G48" s="17">
        <v>12</v>
      </c>
      <c r="H48" s="17">
        <v>0.10476190476190476</v>
      </c>
      <c r="I48" s="5">
        <v>25</v>
      </c>
      <c r="J48" s="5">
        <v>2.6190476190476191</v>
      </c>
      <c r="K48" s="18" t="str">
        <f>INDEX(客戶資料檔!N:N,MATCH('交易記錄檔計算購買期間(勿更改順序)'!C48,客戶資料檔!A:A,0))</f>
        <v>穩定購買型</v>
      </c>
    </row>
    <row r="49" spans="1:11">
      <c r="A49" s="1">
        <v>54813</v>
      </c>
      <c r="B49" s="4">
        <v>39259</v>
      </c>
      <c r="C49" s="1">
        <v>139</v>
      </c>
      <c r="D49" s="6">
        <v>89</v>
      </c>
      <c r="E49" s="6">
        <v>189</v>
      </c>
      <c r="F49" s="5">
        <v>15</v>
      </c>
      <c r="G49" s="17">
        <v>13</v>
      </c>
      <c r="H49" s="17">
        <v>0.11428571428571428</v>
      </c>
      <c r="I49" s="5">
        <v>14</v>
      </c>
      <c r="J49" s="5">
        <v>1.5999999999999999</v>
      </c>
      <c r="K49" s="18" t="str">
        <f>INDEX(客戶資料檔!N:N,MATCH('交易記錄檔計算購買期間(勿更改順序)'!C49,客戶資料檔!A:A,0))</f>
        <v>穩定購買型</v>
      </c>
    </row>
    <row r="50" spans="1:11">
      <c r="A50" s="1">
        <v>73851</v>
      </c>
      <c r="B50" s="4">
        <v>39398</v>
      </c>
      <c r="C50" s="1">
        <v>139</v>
      </c>
      <c r="D50" s="6">
        <v>59</v>
      </c>
      <c r="E50" s="6">
        <v>50</v>
      </c>
      <c r="F50" s="5">
        <v>15</v>
      </c>
      <c r="G50" s="17">
        <v>14</v>
      </c>
      <c r="H50" s="17">
        <v>0.12380952380952381</v>
      </c>
      <c r="I50" s="5">
        <v>139</v>
      </c>
      <c r="J50" s="5">
        <v>17.209523809523809</v>
      </c>
      <c r="K50" s="18" t="str">
        <f>INDEX(客戶資料檔!N:N,MATCH('交易記錄檔計算購買期間(勿更改順序)'!C50,客戶資料檔!A:A,0))</f>
        <v>穩定購買型</v>
      </c>
    </row>
    <row r="51" spans="1:11">
      <c r="A51" s="1">
        <v>75212</v>
      </c>
      <c r="B51" s="4">
        <v>39404</v>
      </c>
      <c r="C51" s="1">
        <v>139</v>
      </c>
      <c r="D51" s="6">
        <v>279</v>
      </c>
      <c r="E51" s="6">
        <v>44</v>
      </c>
      <c r="F51" s="5">
        <v>15</v>
      </c>
      <c r="G51" s="17">
        <v>15</v>
      </c>
      <c r="H51" s="17">
        <v>0.13333333333333333</v>
      </c>
      <c r="I51" s="5">
        <v>6</v>
      </c>
      <c r="J51" s="5">
        <v>0.8</v>
      </c>
      <c r="K51" s="18" t="str">
        <f>INDEX(客戶資料檔!N:N,MATCH('交易記錄檔計算購買期間(勿更改順序)'!C51,客戶資料檔!A:A,0))</f>
        <v>穩定購買型</v>
      </c>
    </row>
    <row r="52" spans="1:11">
      <c r="A52" s="1">
        <v>124</v>
      </c>
      <c r="B52" s="4">
        <v>38719</v>
      </c>
      <c r="C52" s="1">
        <v>198</v>
      </c>
      <c r="D52" s="6">
        <v>599</v>
      </c>
      <c r="E52" s="6">
        <v>729</v>
      </c>
      <c r="F52" s="5">
        <v>19</v>
      </c>
      <c r="G52" s="17">
        <v>1</v>
      </c>
      <c r="H52" s="17">
        <v>0</v>
      </c>
      <c r="I52" s="5">
        <v>0</v>
      </c>
      <c r="J52" s="5">
        <v>0</v>
      </c>
      <c r="K52" s="18" t="str">
        <f>INDEX(客戶資料檔!N:N,MATCH('交易記錄檔計算購買期間(勿更改順序)'!C52,客戶資料檔!A:A,0))</f>
        <v>穩定購買型</v>
      </c>
    </row>
    <row r="53" spans="1:11">
      <c r="A53" s="1">
        <v>1395</v>
      </c>
      <c r="B53" s="4">
        <v>38734</v>
      </c>
      <c r="C53" s="1">
        <v>198</v>
      </c>
      <c r="D53" s="6">
        <v>670</v>
      </c>
      <c r="E53" s="6">
        <v>714</v>
      </c>
      <c r="F53" s="5">
        <v>19</v>
      </c>
      <c r="G53" s="17">
        <v>2</v>
      </c>
      <c r="H53" s="17">
        <v>5.8479532163742687E-3</v>
      </c>
      <c r="I53" s="5">
        <v>15</v>
      </c>
      <c r="J53" s="5">
        <v>8.771929824561403E-2</v>
      </c>
      <c r="K53" s="18" t="str">
        <f>INDEX(客戶資料檔!N:N,MATCH('交易記錄檔計算購買期間(勿更改順序)'!C53,客戶資料檔!A:A,0))</f>
        <v>穩定購買型</v>
      </c>
    </row>
    <row r="54" spans="1:11">
      <c r="A54" s="1">
        <v>7058</v>
      </c>
      <c r="B54" s="4">
        <v>38809</v>
      </c>
      <c r="C54" s="1">
        <v>198</v>
      </c>
      <c r="D54" s="6">
        <v>99</v>
      </c>
      <c r="E54" s="6">
        <v>639</v>
      </c>
      <c r="F54" s="5">
        <v>19</v>
      </c>
      <c r="G54" s="17">
        <v>3</v>
      </c>
      <c r="H54" s="17">
        <v>1.1695906432748537E-2</v>
      </c>
      <c r="I54" s="5">
        <v>75</v>
      </c>
      <c r="J54" s="5">
        <v>0.8771929824561403</v>
      </c>
      <c r="K54" s="18" t="str">
        <f>INDEX(客戶資料檔!N:N,MATCH('交易記錄檔計算購買期間(勿更改順序)'!C54,客戶資料檔!A:A,0))</f>
        <v>穩定購買型</v>
      </c>
    </row>
    <row r="55" spans="1:11">
      <c r="A55" s="1">
        <v>12127</v>
      </c>
      <c r="B55" s="4">
        <v>38872</v>
      </c>
      <c r="C55" s="1">
        <v>198</v>
      </c>
      <c r="D55" s="6">
        <v>558</v>
      </c>
      <c r="E55" s="6">
        <v>576</v>
      </c>
      <c r="F55" s="5">
        <v>19</v>
      </c>
      <c r="G55" s="17">
        <v>4</v>
      </c>
      <c r="H55" s="17">
        <v>1.7543859649122806E-2</v>
      </c>
      <c r="I55" s="5">
        <v>63</v>
      </c>
      <c r="J55" s="5">
        <v>1.1052631578947367</v>
      </c>
      <c r="K55" s="18" t="str">
        <f>INDEX(客戶資料檔!N:N,MATCH('交易記錄檔計算購買期間(勿更改順序)'!C55,客戶資料檔!A:A,0))</f>
        <v>穩定購買型</v>
      </c>
    </row>
    <row r="56" spans="1:11">
      <c r="A56" s="1">
        <v>13920</v>
      </c>
      <c r="B56" s="4">
        <v>38895</v>
      </c>
      <c r="C56" s="1">
        <v>198</v>
      </c>
      <c r="D56" s="6">
        <v>2117</v>
      </c>
      <c r="E56" s="6">
        <v>553</v>
      </c>
      <c r="F56" s="5">
        <v>19</v>
      </c>
      <c r="G56" s="17">
        <v>5</v>
      </c>
      <c r="H56" s="17">
        <v>2.3391812865497075E-2</v>
      </c>
      <c r="I56" s="5">
        <v>23</v>
      </c>
      <c r="J56" s="5">
        <v>0.53801169590643272</v>
      </c>
      <c r="K56" s="18" t="str">
        <f>INDEX(客戶資料檔!N:N,MATCH('交易記錄檔計算購買期間(勿更改順序)'!C56,客戶資料檔!A:A,0))</f>
        <v>穩定購買型</v>
      </c>
    </row>
    <row r="57" spans="1:11">
      <c r="A57" s="1">
        <v>14543</v>
      </c>
      <c r="B57" s="4">
        <v>38903</v>
      </c>
      <c r="C57" s="1">
        <v>198</v>
      </c>
      <c r="D57" s="6">
        <v>449</v>
      </c>
      <c r="E57" s="6">
        <v>545</v>
      </c>
      <c r="F57" s="5">
        <v>19</v>
      </c>
      <c r="G57" s="17">
        <v>6</v>
      </c>
      <c r="H57" s="17">
        <v>2.9239766081871343E-2</v>
      </c>
      <c r="I57" s="5">
        <v>8</v>
      </c>
      <c r="J57" s="5">
        <v>0.23391812865497075</v>
      </c>
      <c r="K57" s="18" t="str">
        <f>INDEX(客戶資料檔!N:N,MATCH('交易記錄檔計算購買期間(勿更改順序)'!C57,客戶資料檔!A:A,0))</f>
        <v>穩定購買型</v>
      </c>
    </row>
    <row r="58" spans="1:11">
      <c r="A58" s="1">
        <v>15955</v>
      </c>
      <c r="B58" s="4">
        <v>38915</v>
      </c>
      <c r="C58" s="1">
        <v>198</v>
      </c>
      <c r="D58" s="6">
        <v>110</v>
      </c>
      <c r="E58" s="6">
        <v>533</v>
      </c>
      <c r="F58" s="5">
        <v>19</v>
      </c>
      <c r="G58" s="17">
        <v>7</v>
      </c>
      <c r="H58" s="17">
        <v>3.5087719298245612E-2</v>
      </c>
      <c r="I58" s="5">
        <v>12</v>
      </c>
      <c r="J58" s="5">
        <v>0.42105263157894735</v>
      </c>
      <c r="K58" s="18" t="str">
        <f>INDEX(客戶資料檔!N:N,MATCH('交易記錄檔計算購買期間(勿更改順序)'!C58,客戶資料檔!A:A,0))</f>
        <v>穩定購買型</v>
      </c>
    </row>
    <row r="59" spans="1:11">
      <c r="A59" s="1">
        <v>17161</v>
      </c>
      <c r="B59" s="4">
        <v>38928</v>
      </c>
      <c r="C59" s="1">
        <v>198</v>
      </c>
      <c r="D59" s="6">
        <v>340</v>
      </c>
      <c r="E59" s="6">
        <v>520</v>
      </c>
      <c r="F59" s="5">
        <v>19</v>
      </c>
      <c r="G59" s="17">
        <v>8</v>
      </c>
      <c r="H59" s="17">
        <v>4.0935672514619881E-2</v>
      </c>
      <c r="I59" s="5">
        <v>13</v>
      </c>
      <c r="J59" s="5">
        <v>0.53216374269005851</v>
      </c>
      <c r="K59" s="18" t="str">
        <f>INDEX(客戶資料檔!N:N,MATCH('交易記錄檔計算購買期間(勿更改順序)'!C59,客戶資料檔!A:A,0))</f>
        <v>穩定購買型</v>
      </c>
    </row>
    <row r="60" spans="1:11">
      <c r="A60" s="1">
        <v>26431</v>
      </c>
      <c r="B60" s="4">
        <v>39029</v>
      </c>
      <c r="C60" s="1">
        <v>198</v>
      </c>
      <c r="D60" s="6">
        <v>359</v>
      </c>
      <c r="E60" s="6">
        <v>419</v>
      </c>
      <c r="F60" s="5">
        <v>19</v>
      </c>
      <c r="G60" s="17">
        <v>9</v>
      </c>
      <c r="H60" s="17">
        <v>4.6783625730994149E-2</v>
      </c>
      <c r="I60" s="5">
        <v>101</v>
      </c>
      <c r="J60" s="5">
        <v>4.7251461988304087</v>
      </c>
      <c r="K60" s="18" t="str">
        <f>INDEX(客戶資料檔!N:N,MATCH('交易記錄檔計算購買期間(勿更改順序)'!C60,客戶資料檔!A:A,0))</f>
        <v>穩定購買型</v>
      </c>
    </row>
    <row r="61" spans="1:11">
      <c r="A61" s="1">
        <v>36868</v>
      </c>
      <c r="B61" s="4">
        <v>39116</v>
      </c>
      <c r="C61" s="1">
        <v>198</v>
      </c>
      <c r="D61" s="6">
        <v>249</v>
      </c>
      <c r="E61" s="6">
        <v>332</v>
      </c>
      <c r="F61" s="5">
        <v>19</v>
      </c>
      <c r="G61" s="17">
        <v>10</v>
      </c>
      <c r="H61" s="17">
        <v>5.2631578947368418E-2</v>
      </c>
      <c r="I61" s="5">
        <v>87</v>
      </c>
      <c r="J61" s="5">
        <v>4.5789473684210522</v>
      </c>
      <c r="K61" s="18" t="str">
        <f>INDEX(客戶資料檔!N:N,MATCH('交易記錄檔計算購買期間(勿更改順序)'!C61,客戶資料檔!A:A,0))</f>
        <v>穩定購買型</v>
      </c>
    </row>
    <row r="62" spans="1:11">
      <c r="A62" s="1">
        <v>43126</v>
      </c>
      <c r="B62" s="4">
        <v>39167</v>
      </c>
      <c r="C62" s="1">
        <v>198</v>
      </c>
      <c r="D62" s="6">
        <v>59</v>
      </c>
      <c r="E62" s="6">
        <v>281</v>
      </c>
      <c r="F62" s="5">
        <v>19</v>
      </c>
      <c r="G62" s="17">
        <v>11</v>
      </c>
      <c r="H62" s="17">
        <v>5.8479532163742687E-2</v>
      </c>
      <c r="I62" s="5">
        <v>51</v>
      </c>
      <c r="J62" s="5">
        <v>2.9824561403508771</v>
      </c>
      <c r="K62" s="18" t="str">
        <f>INDEX(客戶資料檔!N:N,MATCH('交易記錄檔計算購買期間(勿更改順序)'!C62,客戶資料檔!A:A,0))</f>
        <v>穩定購買型</v>
      </c>
    </row>
    <row r="63" spans="1:11">
      <c r="A63" s="1">
        <v>44443</v>
      </c>
      <c r="B63" s="4">
        <v>39180</v>
      </c>
      <c r="C63" s="1">
        <v>198</v>
      </c>
      <c r="D63" s="6">
        <v>2007</v>
      </c>
      <c r="E63" s="6">
        <v>268</v>
      </c>
      <c r="F63" s="5">
        <v>19</v>
      </c>
      <c r="G63" s="17">
        <v>12</v>
      </c>
      <c r="H63" s="17">
        <v>6.4327485380116955E-2</v>
      </c>
      <c r="I63" s="5">
        <v>13</v>
      </c>
      <c r="J63" s="5">
        <v>0.83625730994152048</v>
      </c>
      <c r="K63" s="18" t="str">
        <f>INDEX(客戶資料檔!N:N,MATCH('交易記錄檔計算購買期間(勿更改順序)'!C63,客戶資料檔!A:A,0))</f>
        <v>穩定購買型</v>
      </c>
    </row>
    <row r="64" spans="1:11">
      <c r="A64" s="1">
        <v>49923</v>
      </c>
      <c r="B64" s="4">
        <v>39219</v>
      </c>
      <c r="C64" s="1">
        <v>198</v>
      </c>
      <c r="D64" s="6">
        <v>249</v>
      </c>
      <c r="E64" s="6">
        <v>229</v>
      </c>
      <c r="F64" s="5">
        <v>19</v>
      </c>
      <c r="G64" s="17">
        <v>13</v>
      </c>
      <c r="H64" s="17">
        <v>7.0175438596491224E-2</v>
      </c>
      <c r="I64" s="5">
        <v>39</v>
      </c>
      <c r="J64" s="5">
        <v>2.7368421052631575</v>
      </c>
      <c r="K64" s="18" t="str">
        <f>INDEX(客戶資料檔!N:N,MATCH('交易記錄檔計算購買期間(勿更改順序)'!C64,客戶資料檔!A:A,0))</f>
        <v>穩定購買型</v>
      </c>
    </row>
    <row r="65" spans="1:11">
      <c r="A65" s="1">
        <v>50475</v>
      </c>
      <c r="B65" s="4">
        <v>39224</v>
      </c>
      <c r="C65" s="1">
        <v>198</v>
      </c>
      <c r="D65" s="6">
        <v>1238</v>
      </c>
      <c r="E65" s="6">
        <v>224</v>
      </c>
      <c r="F65" s="5">
        <v>19</v>
      </c>
      <c r="G65" s="17">
        <v>14</v>
      </c>
      <c r="H65" s="17">
        <v>7.6023391812865493E-2</v>
      </c>
      <c r="I65" s="5">
        <v>5</v>
      </c>
      <c r="J65" s="5">
        <v>0.38011695906432746</v>
      </c>
      <c r="K65" s="18" t="str">
        <f>INDEX(客戶資料檔!N:N,MATCH('交易記錄檔計算購買期間(勿更改順序)'!C65,客戶資料檔!A:A,0))</f>
        <v>穩定購買型</v>
      </c>
    </row>
    <row r="66" spans="1:11">
      <c r="A66" s="1">
        <v>51581</v>
      </c>
      <c r="B66" s="4">
        <v>39232</v>
      </c>
      <c r="C66" s="1">
        <v>198</v>
      </c>
      <c r="D66" s="6">
        <v>315</v>
      </c>
      <c r="E66" s="6">
        <v>216</v>
      </c>
      <c r="F66" s="5">
        <v>19</v>
      </c>
      <c r="G66" s="17">
        <v>15</v>
      </c>
      <c r="H66" s="17">
        <v>8.1871345029239762E-2</v>
      </c>
      <c r="I66" s="5">
        <v>8</v>
      </c>
      <c r="J66" s="5">
        <v>0.65497076023391809</v>
      </c>
      <c r="K66" s="18" t="str">
        <f>INDEX(客戶資料檔!N:N,MATCH('交易記錄檔計算購買期間(勿更改順序)'!C66,客戶資料檔!A:A,0))</f>
        <v>穩定購買型</v>
      </c>
    </row>
    <row r="67" spans="1:11">
      <c r="A67" s="1">
        <v>59681</v>
      </c>
      <c r="B67" s="4">
        <v>39283</v>
      </c>
      <c r="C67" s="1">
        <v>198</v>
      </c>
      <c r="D67" s="6">
        <v>6499</v>
      </c>
      <c r="E67" s="6">
        <v>165</v>
      </c>
      <c r="F67" s="5">
        <v>19</v>
      </c>
      <c r="G67" s="17">
        <v>16</v>
      </c>
      <c r="H67" s="17">
        <v>8.771929824561403E-2</v>
      </c>
      <c r="I67" s="5">
        <v>51</v>
      </c>
      <c r="J67" s="5">
        <v>4.4736842105263159</v>
      </c>
      <c r="K67" s="18" t="str">
        <f>INDEX(客戶資料檔!N:N,MATCH('交易記錄檔計算購買期間(勿更改順序)'!C67,客戶資料檔!A:A,0))</f>
        <v>穩定購買型</v>
      </c>
    </row>
    <row r="68" spans="1:11">
      <c r="A68" s="1">
        <v>60753</v>
      </c>
      <c r="B68" s="4">
        <v>39292</v>
      </c>
      <c r="C68" s="1">
        <v>198</v>
      </c>
      <c r="D68" s="6">
        <v>1250</v>
      </c>
      <c r="E68" s="6">
        <v>156</v>
      </c>
      <c r="F68" s="5">
        <v>19</v>
      </c>
      <c r="G68" s="17">
        <v>17</v>
      </c>
      <c r="H68" s="17">
        <v>9.3567251461988299E-2</v>
      </c>
      <c r="I68" s="5">
        <v>9</v>
      </c>
      <c r="J68" s="5">
        <v>0.84210526315789469</v>
      </c>
      <c r="K68" s="18" t="str">
        <f>INDEX(客戶資料檔!N:N,MATCH('交易記錄檔計算購買期間(勿更改順序)'!C68,客戶資料檔!A:A,0))</f>
        <v>穩定購買型</v>
      </c>
    </row>
    <row r="69" spans="1:11">
      <c r="A69" s="1">
        <v>65547</v>
      </c>
      <c r="B69" s="4">
        <v>39330</v>
      </c>
      <c r="C69" s="1">
        <v>198</v>
      </c>
      <c r="D69" s="6">
        <v>728</v>
      </c>
      <c r="E69" s="6">
        <v>118</v>
      </c>
      <c r="F69" s="5">
        <v>19</v>
      </c>
      <c r="G69" s="17">
        <v>18</v>
      </c>
      <c r="H69" s="17">
        <v>9.9415204678362568E-2</v>
      </c>
      <c r="I69" s="5">
        <v>38</v>
      </c>
      <c r="J69" s="5">
        <v>3.7777777777777777</v>
      </c>
      <c r="K69" s="18" t="str">
        <f>INDEX(客戶資料檔!N:N,MATCH('交易記錄檔計算購買期間(勿更改順序)'!C69,客戶資料檔!A:A,0))</f>
        <v>穩定購買型</v>
      </c>
    </row>
    <row r="70" spans="1:11">
      <c r="A70" s="1">
        <v>66347</v>
      </c>
      <c r="B70" s="4">
        <v>39336</v>
      </c>
      <c r="C70" s="1">
        <v>198</v>
      </c>
      <c r="D70" s="6">
        <v>382</v>
      </c>
      <c r="E70" s="6">
        <v>112</v>
      </c>
      <c r="F70" s="5">
        <v>19</v>
      </c>
      <c r="G70" s="17">
        <v>19</v>
      </c>
      <c r="H70" s="17">
        <v>0.10526315789473684</v>
      </c>
      <c r="I70" s="5">
        <v>6</v>
      </c>
      <c r="J70" s="5">
        <v>0.63157894736842102</v>
      </c>
      <c r="K70" s="18" t="str">
        <f>INDEX(客戶資料檔!N:N,MATCH('交易記錄檔計算購買期間(勿更改順序)'!C70,客戶資料檔!A:A,0))</f>
        <v>穩定購買型</v>
      </c>
    </row>
    <row r="71" spans="1:11">
      <c r="A71" s="1">
        <v>851</v>
      </c>
      <c r="B71" s="4">
        <v>38728</v>
      </c>
      <c r="C71" s="1">
        <v>284</v>
      </c>
      <c r="D71" s="6">
        <v>124</v>
      </c>
      <c r="E71" s="6">
        <v>720</v>
      </c>
      <c r="F71" s="5">
        <v>72</v>
      </c>
      <c r="G71" s="17">
        <v>1</v>
      </c>
      <c r="H71" s="17">
        <v>0</v>
      </c>
      <c r="I71" s="5">
        <v>0</v>
      </c>
      <c r="J71" s="5">
        <v>0</v>
      </c>
      <c r="K71" s="18" t="str">
        <f>INDEX(客戶資料檔!N:N,MATCH('交易記錄檔計算購買期間(勿更改順序)'!C71,客戶資料檔!A:A,0))</f>
        <v>穩定購買型</v>
      </c>
    </row>
    <row r="72" spans="1:11">
      <c r="A72" s="1">
        <v>933</v>
      </c>
      <c r="B72" s="4">
        <v>38729</v>
      </c>
      <c r="C72" s="1">
        <v>284</v>
      </c>
      <c r="D72" s="6">
        <v>299</v>
      </c>
      <c r="E72" s="6">
        <v>719</v>
      </c>
      <c r="F72" s="5">
        <v>72</v>
      </c>
      <c r="G72" s="17">
        <v>2</v>
      </c>
      <c r="H72" s="17">
        <v>3.9123630672926448E-4</v>
      </c>
      <c r="I72" s="5">
        <v>1</v>
      </c>
      <c r="J72" s="5">
        <v>3.9123630672926448E-4</v>
      </c>
      <c r="K72" s="18" t="str">
        <f>INDEX(客戶資料檔!N:N,MATCH('交易記錄檔計算購買期間(勿更改順序)'!C72,客戶資料檔!A:A,0))</f>
        <v>穩定購買型</v>
      </c>
    </row>
    <row r="73" spans="1:11">
      <c r="A73" s="1">
        <v>1397</v>
      </c>
      <c r="B73" s="4">
        <v>38734</v>
      </c>
      <c r="C73" s="1">
        <v>284</v>
      </c>
      <c r="D73" s="6">
        <v>35</v>
      </c>
      <c r="E73" s="6">
        <v>714</v>
      </c>
      <c r="F73" s="5">
        <v>72</v>
      </c>
      <c r="G73" s="17">
        <v>3</v>
      </c>
      <c r="H73" s="17">
        <v>7.8247261345852897E-4</v>
      </c>
      <c r="I73" s="5">
        <v>5</v>
      </c>
      <c r="J73" s="5">
        <v>3.9123630672926448E-3</v>
      </c>
      <c r="K73" s="18" t="str">
        <f>INDEX(客戶資料檔!N:N,MATCH('交易記錄檔計算購買期間(勿更改順序)'!C73,客戶資料檔!A:A,0))</f>
        <v>穩定購買型</v>
      </c>
    </row>
    <row r="74" spans="1:11">
      <c r="A74" s="1">
        <v>1482</v>
      </c>
      <c r="B74" s="4">
        <v>38735</v>
      </c>
      <c r="C74" s="1">
        <v>284</v>
      </c>
      <c r="D74" s="6">
        <v>199</v>
      </c>
      <c r="E74" s="6">
        <v>713</v>
      </c>
      <c r="F74" s="5">
        <v>72</v>
      </c>
      <c r="G74" s="17">
        <v>4</v>
      </c>
      <c r="H74" s="17">
        <v>1.1737089201877935E-3</v>
      </c>
      <c r="I74" s="5">
        <v>1</v>
      </c>
      <c r="J74" s="5">
        <v>1.1737089201877935E-3</v>
      </c>
      <c r="K74" s="18" t="str">
        <f>INDEX(客戶資料檔!N:N,MATCH('交易記錄檔計算購買期間(勿更改順序)'!C74,客戶資料檔!A:A,0))</f>
        <v>穩定購買型</v>
      </c>
    </row>
    <row r="75" spans="1:11">
      <c r="A75" s="1">
        <v>1915</v>
      </c>
      <c r="B75" s="4">
        <v>38740</v>
      </c>
      <c r="C75" s="1">
        <v>284</v>
      </c>
      <c r="D75" s="6">
        <v>1694</v>
      </c>
      <c r="E75" s="6">
        <v>708</v>
      </c>
      <c r="F75" s="5">
        <v>72</v>
      </c>
      <c r="G75" s="17">
        <v>5</v>
      </c>
      <c r="H75" s="17">
        <v>1.5649452269170579E-3</v>
      </c>
      <c r="I75" s="5">
        <v>5</v>
      </c>
      <c r="J75" s="5">
        <v>7.8247261345852897E-3</v>
      </c>
      <c r="K75" s="18" t="str">
        <f>INDEX(客戶資料檔!N:N,MATCH('交易記錄檔計算購買期間(勿更改順序)'!C75,客戶資料檔!A:A,0))</f>
        <v>穩定購買型</v>
      </c>
    </row>
    <row r="76" spans="1:11">
      <c r="A76" s="1">
        <v>1993</v>
      </c>
      <c r="B76" s="4">
        <v>38741</v>
      </c>
      <c r="C76" s="1">
        <v>284</v>
      </c>
      <c r="D76" s="6">
        <v>1420</v>
      </c>
      <c r="E76" s="6">
        <v>707</v>
      </c>
      <c r="F76" s="5">
        <v>72</v>
      </c>
      <c r="G76" s="17">
        <v>6</v>
      </c>
      <c r="H76" s="17">
        <v>1.9561815336463224E-3</v>
      </c>
      <c r="I76" s="5">
        <v>1</v>
      </c>
      <c r="J76" s="5">
        <v>1.9561815336463224E-3</v>
      </c>
      <c r="K76" s="18" t="str">
        <f>INDEX(客戶資料檔!N:N,MATCH('交易記錄檔計算購買期間(勿更改順序)'!C76,客戶資料檔!A:A,0))</f>
        <v>穩定購買型</v>
      </c>
    </row>
    <row r="77" spans="1:11">
      <c r="A77" s="1">
        <v>2084</v>
      </c>
      <c r="B77" s="4">
        <v>38742</v>
      </c>
      <c r="C77" s="1">
        <v>284</v>
      </c>
      <c r="D77" s="6">
        <v>209</v>
      </c>
      <c r="E77" s="6">
        <v>706</v>
      </c>
      <c r="F77" s="5">
        <v>72</v>
      </c>
      <c r="G77" s="17">
        <v>7</v>
      </c>
      <c r="H77" s="17">
        <v>2.3474178403755869E-3</v>
      </c>
      <c r="I77" s="5">
        <v>1</v>
      </c>
      <c r="J77" s="5">
        <v>2.3474178403755869E-3</v>
      </c>
      <c r="K77" s="18" t="str">
        <f>INDEX(客戶資料檔!N:N,MATCH('交易記錄檔計算購買期間(勿更改順序)'!C77,客戶資料檔!A:A,0))</f>
        <v>穩定購買型</v>
      </c>
    </row>
    <row r="78" spans="1:11">
      <c r="A78" s="1">
        <v>2179</v>
      </c>
      <c r="B78" s="4">
        <v>38743</v>
      </c>
      <c r="C78" s="1">
        <v>284</v>
      </c>
      <c r="D78" s="6">
        <v>1299</v>
      </c>
      <c r="E78" s="6">
        <v>705</v>
      </c>
      <c r="F78" s="5">
        <v>72</v>
      </c>
      <c r="G78" s="17">
        <v>8</v>
      </c>
      <c r="H78" s="17">
        <v>2.7386541471048514E-3</v>
      </c>
      <c r="I78" s="5">
        <v>1</v>
      </c>
      <c r="J78" s="5">
        <v>2.7386541471048514E-3</v>
      </c>
      <c r="K78" s="18" t="str">
        <f>INDEX(客戶資料檔!N:N,MATCH('交易記錄檔計算購買期間(勿更改順序)'!C78,客戶資料檔!A:A,0))</f>
        <v>穩定購買型</v>
      </c>
    </row>
    <row r="79" spans="1:11">
      <c r="A79" s="1">
        <v>2517</v>
      </c>
      <c r="B79" s="4">
        <v>38747</v>
      </c>
      <c r="C79" s="1">
        <v>284</v>
      </c>
      <c r="D79" s="6">
        <v>428</v>
      </c>
      <c r="E79" s="6">
        <v>701</v>
      </c>
      <c r="F79" s="5">
        <v>72</v>
      </c>
      <c r="G79" s="17">
        <v>9</v>
      </c>
      <c r="H79" s="17">
        <v>3.1298904538341159E-3</v>
      </c>
      <c r="I79" s="5">
        <v>4</v>
      </c>
      <c r="J79" s="5">
        <v>1.2519561815336464E-2</v>
      </c>
      <c r="K79" s="18" t="str">
        <f>INDEX(客戶資料檔!N:N,MATCH('交易記錄檔計算購買期間(勿更改順序)'!C79,客戶資料檔!A:A,0))</f>
        <v>穩定購買型</v>
      </c>
    </row>
    <row r="80" spans="1:11">
      <c r="A80" s="1">
        <v>3016</v>
      </c>
      <c r="B80" s="4">
        <v>38753</v>
      </c>
      <c r="C80" s="1">
        <v>284</v>
      </c>
      <c r="D80" s="6">
        <v>1990</v>
      </c>
      <c r="E80" s="6">
        <v>695</v>
      </c>
      <c r="F80" s="5">
        <v>72</v>
      </c>
      <c r="G80" s="17">
        <v>10</v>
      </c>
      <c r="H80" s="17">
        <v>3.5211267605633804E-3</v>
      </c>
      <c r="I80" s="5">
        <v>6</v>
      </c>
      <c r="J80" s="5">
        <v>2.1126760563380281E-2</v>
      </c>
      <c r="K80" s="18" t="str">
        <f>INDEX(客戶資料檔!N:N,MATCH('交易記錄檔計算購買期間(勿更改順序)'!C80,客戶資料檔!A:A,0))</f>
        <v>穩定購買型</v>
      </c>
    </row>
    <row r="81" spans="1:11">
      <c r="A81" s="1">
        <v>3423</v>
      </c>
      <c r="B81" s="4">
        <v>38758</v>
      </c>
      <c r="C81" s="1">
        <v>284</v>
      </c>
      <c r="D81" s="6">
        <v>269</v>
      </c>
      <c r="E81" s="6">
        <v>690</v>
      </c>
      <c r="F81" s="5">
        <v>72</v>
      </c>
      <c r="G81" s="17">
        <v>11</v>
      </c>
      <c r="H81" s="17">
        <v>3.9123630672926448E-3</v>
      </c>
      <c r="I81" s="5">
        <v>5</v>
      </c>
      <c r="J81" s="5">
        <v>1.9561815336463225E-2</v>
      </c>
      <c r="K81" s="18" t="str">
        <f>INDEX(客戶資料檔!N:N,MATCH('交易記錄檔計算購買期間(勿更改順序)'!C81,客戶資料檔!A:A,0))</f>
        <v>穩定購買型</v>
      </c>
    </row>
    <row r="82" spans="1:11">
      <c r="A82" s="1">
        <v>3925</v>
      </c>
      <c r="B82" s="4">
        <v>38765</v>
      </c>
      <c r="C82" s="1">
        <v>284</v>
      </c>
      <c r="D82" s="6">
        <v>119</v>
      </c>
      <c r="E82" s="6">
        <v>683</v>
      </c>
      <c r="F82" s="5">
        <v>72</v>
      </c>
      <c r="G82" s="17">
        <v>12</v>
      </c>
      <c r="H82" s="17">
        <v>4.3035993740219089E-3</v>
      </c>
      <c r="I82" s="5">
        <v>7</v>
      </c>
      <c r="J82" s="5">
        <v>3.0125195618153362E-2</v>
      </c>
      <c r="K82" s="18" t="str">
        <f>INDEX(客戶資料檔!N:N,MATCH('交易記錄檔計算購買期間(勿更改順序)'!C82,客戶資料檔!A:A,0))</f>
        <v>穩定購買型</v>
      </c>
    </row>
    <row r="83" spans="1:11">
      <c r="A83" s="1">
        <v>4005</v>
      </c>
      <c r="B83" s="4">
        <v>38766</v>
      </c>
      <c r="C83" s="1">
        <v>284</v>
      </c>
      <c r="D83" s="6">
        <v>50</v>
      </c>
      <c r="E83" s="6">
        <v>682</v>
      </c>
      <c r="F83" s="5">
        <v>72</v>
      </c>
      <c r="G83" s="17">
        <v>13</v>
      </c>
      <c r="H83" s="17">
        <v>4.6948356807511738E-3</v>
      </c>
      <c r="I83" s="5">
        <v>1</v>
      </c>
      <c r="J83" s="5">
        <v>4.6948356807511738E-3</v>
      </c>
      <c r="K83" s="18" t="str">
        <f>INDEX(客戶資料檔!N:N,MATCH('交易記錄檔計算購買期間(勿更改順序)'!C83,客戶資料檔!A:A,0))</f>
        <v>穩定購買型</v>
      </c>
    </row>
    <row r="84" spans="1:11">
      <c r="A84" s="1">
        <v>5080</v>
      </c>
      <c r="B84" s="4">
        <v>38781</v>
      </c>
      <c r="C84" s="1">
        <v>284</v>
      </c>
      <c r="D84" s="6">
        <v>54306</v>
      </c>
      <c r="E84" s="6">
        <v>667</v>
      </c>
      <c r="F84" s="5">
        <v>72</v>
      </c>
      <c r="G84" s="17">
        <v>14</v>
      </c>
      <c r="H84" s="17">
        <v>5.0860719874804379E-3</v>
      </c>
      <c r="I84" s="5">
        <v>15</v>
      </c>
      <c r="J84" s="5">
        <v>7.6291079812206564E-2</v>
      </c>
      <c r="K84" s="18" t="str">
        <f>INDEX(客戶資料檔!N:N,MATCH('交易記錄檔計算購買期間(勿更改順序)'!C84,客戶資料檔!A:A,0))</f>
        <v>穩定購買型</v>
      </c>
    </row>
    <row r="85" spans="1:11">
      <c r="A85" s="1">
        <v>7759</v>
      </c>
      <c r="B85" s="4">
        <v>38819</v>
      </c>
      <c r="C85" s="1">
        <v>284</v>
      </c>
      <c r="D85" s="6">
        <v>500</v>
      </c>
      <c r="E85" s="6">
        <v>629</v>
      </c>
      <c r="F85" s="5">
        <v>72</v>
      </c>
      <c r="G85" s="17">
        <v>15</v>
      </c>
      <c r="H85" s="17">
        <v>5.4773082942097028E-3</v>
      </c>
      <c r="I85" s="5">
        <v>38</v>
      </c>
      <c r="J85" s="5">
        <v>0.20813771517996871</v>
      </c>
      <c r="K85" s="18" t="str">
        <f>INDEX(客戶資料檔!N:N,MATCH('交易記錄檔計算購買期間(勿更改順序)'!C85,客戶資料檔!A:A,0))</f>
        <v>穩定購買型</v>
      </c>
    </row>
    <row r="86" spans="1:11">
      <c r="A86" s="1">
        <v>9312</v>
      </c>
      <c r="B86" s="4">
        <v>38834</v>
      </c>
      <c r="C86" s="1">
        <v>284</v>
      </c>
      <c r="D86" s="6">
        <v>2476</v>
      </c>
      <c r="E86" s="6">
        <v>614</v>
      </c>
      <c r="F86" s="5">
        <v>72</v>
      </c>
      <c r="G86" s="17">
        <v>16</v>
      </c>
      <c r="H86" s="17">
        <v>5.8685446009389668E-3</v>
      </c>
      <c r="I86" s="5">
        <v>15</v>
      </c>
      <c r="J86" s="5">
        <v>8.8028169014084501E-2</v>
      </c>
      <c r="K86" s="18" t="str">
        <f>INDEX(客戶資料檔!N:N,MATCH('交易記錄檔計算購買期間(勿更改順序)'!C86,客戶資料檔!A:A,0))</f>
        <v>穩定購買型</v>
      </c>
    </row>
    <row r="87" spans="1:11">
      <c r="A87" s="1">
        <v>11230</v>
      </c>
      <c r="B87" s="4">
        <v>38859</v>
      </c>
      <c r="C87" s="1">
        <v>284</v>
      </c>
      <c r="D87" s="6">
        <v>65</v>
      </c>
      <c r="E87" s="6">
        <v>589</v>
      </c>
      <c r="F87" s="5">
        <v>72</v>
      </c>
      <c r="G87" s="17">
        <v>17</v>
      </c>
      <c r="H87" s="17">
        <v>6.2597809076682318E-3</v>
      </c>
      <c r="I87" s="5">
        <v>25</v>
      </c>
      <c r="J87" s="5">
        <v>0.1564945226917058</v>
      </c>
      <c r="K87" s="18" t="str">
        <f>INDEX(客戶資料檔!N:N,MATCH('交易記錄檔計算購買期間(勿更改順序)'!C87,客戶資料檔!A:A,0))</f>
        <v>穩定購買型</v>
      </c>
    </row>
    <row r="88" spans="1:11">
      <c r="A88" s="1">
        <v>12680</v>
      </c>
      <c r="B88" s="4">
        <v>38879</v>
      </c>
      <c r="C88" s="1">
        <v>284</v>
      </c>
      <c r="D88" s="6">
        <v>1515</v>
      </c>
      <c r="E88" s="6">
        <v>569</v>
      </c>
      <c r="F88" s="5">
        <v>72</v>
      </c>
      <c r="G88" s="17">
        <v>18</v>
      </c>
      <c r="H88" s="17">
        <v>6.6510172143974958E-3</v>
      </c>
      <c r="I88" s="5">
        <v>20</v>
      </c>
      <c r="J88" s="5">
        <v>0.13302034428794993</v>
      </c>
      <c r="K88" s="18" t="str">
        <f>INDEX(客戶資料檔!N:N,MATCH('交易記錄檔計算購買期間(勿更改順序)'!C88,客戶資料檔!A:A,0))</f>
        <v>穩定購買型</v>
      </c>
    </row>
    <row r="89" spans="1:11">
      <c r="A89" s="1">
        <v>14394</v>
      </c>
      <c r="B89" s="4">
        <v>38901</v>
      </c>
      <c r="C89" s="1">
        <v>284</v>
      </c>
      <c r="D89" s="6">
        <v>999</v>
      </c>
      <c r="E89" s="6">
        <v>547</v>
      </c>
      <c r="F89" s="5">
        <v>72</v>
      </c>
      <c r="G89" s="17">
        <v>19</v>
      </c>
      <c r="H89" s="17">
        <v>7.0422535211267607E-3</v>
      </c>
      <c r="I89" s="5">
        <v>22</v>
      </c>
      <c r="J89" s="5">
        <v>0.15492957746478875</v>
      </c>
      <c r="K89" s="18" t="str">
        <f>INDEX(客戶資料檔!N:N,MATCH('交易記錄檔計算購買期間(勿更改順序)'!C89,客戶資料檔!A:A,0))</f>
        <v>穩定購買型</v>
      </c>
    </row>
    <row r="90" spans="1:11">
      <c r="A90" s="1">
        <v>14862</v>
      </c>
      <c r="B90" s="4">
        <v>38907</v>
      </c>
      <c r="C90" s="1">
        <v>284</v>
      </c>
      <c r="D90" s="6">
        <v>682</v>
      </c>
      <c r="E90" s="6">
        <v>541</v>
      </c>
      <c r="F90" s="5">
        <v>72</v>
      </c>
      <c r="G90" s="17">
        <v>20</v>
      </c>
      <c r="H90" s="17">
        <v>7.4334898278560248E-3</v>
      </c>
      <c r="I90" s="5">
        <v>6</v>
      </c>
      <c r="J90" s="5">
        <v>4.4600938967136149E-2</v>
      </c>
      <c r="K90" s="18" t="str">
        <f>INDEX(客戶資料檔!N:N,MATCH('交易記錄檔計算購買期間(勿更改順序)'!C90,客戶資料檔!A:A,0))</f>
        <v>穩定購買型</v>
      </c>
    </row>
    <row r="91" spans="1:11">
      <c r="A91" s="1">
        <v>15095</v>
      </c>
      <c r="B91" s="4">
        <v>38910</v>
      </c>
      <c r="C91" s="1">
        <v>284</v>
      </c>
      <c r="D91" s="6">
        <v>2887</v>
      </c>
      <c r="E91" s="6">
        <v>538</v>
      </c>
      <c r="F91" s="5">
        <v>72</v>
      </c>
      <c r="G91" s="17">
        <v>21</v>
      </c>
      <c r="H91" s="17">
        <v>7.8247261345852897E-3</v>
      </c>
      <c r="I91" s="5">
        <v>3</v>
      </c>
      <c r="J91" s="5">
        <v>2.3474178403755867E-2</v>
      </c>
      <c r="K91" s="18" t="str">
        <f>INDEX(客戶資料檔!N:N,MATCH('交易記錄檔計算購買期間(勿更改順序)'!C91,客戶資料檔!A:A,0))</f>
        <v>穩定購買型</v>
      </c>
    </row>
    <row r="92" spans="1:11">
      <c r="A92" s="1">
        <v>15164</v>
      </c>
      <c r="B92" s="4">
        <v>38911</v>
      </c>
      <c r="C92" s="1">
        <v>284</v>
      </c>
      <c r="D92" s="6">
        <v>314</v>
      </c>
      <c r="E92" s="6">
        <v>537</v>
      </c>
      <c r="F92" s="5">
        <v>72</v>
      </c>
      <c r="G92" s="17">
        <v>22</v>
      </c>
      <c r="H92" s="17">
        <v>8.2159624413145546E-3</v>
      </c>
      <c r="I92" s="5">
        <v>1</v>
      </c>
      <c r="J92" s="5">
        <v>8.2159624413145546E-3</v>
      </c>
      <c r="K92" s="18" t="str">
        <f>INDEX(客戶資料檔!N:N,MATCH('交易記錄檔計算購買期間(勿更改順序)'!C92,客戶資料檔!A:A,0))</f>
        <v>穩定購買型</v>
      </c>
    </row>
    <row r="93" spans="1:11">
      <c r="A93" s="1">
        <v>16297</v>
      </c>
      <c r="B93" s="4">
        <v>38917</v>
      </c>
      <c r="C93" s="1">
        <v>284</v>
      </c>
      <c r="D93" s="6">
        <v>349</v>
      </c>
      <c r="E93" s="6">
        <v>531</v>
      </c>
      <c r="F93" s="5">
        <v>72</v>
      </c>
      <c r="G93" s="17">
        <v>23</v>
      </c>
      <c r="H93" s="17">
        <v>8.6071987480438178E-3</v>
      </c>
      <c r="I93" s="5">
        <v>6</v>
      </c>
      <c r="J93" s="5">
        <v>5.1643192488262907E-2</v>
      </c>
      <c r="K93" s="18" t="str">
        <f>INDEX(客戶資料檔!N:N,MATCH('交易記錄檔計算購買期間(勿更改順序)'!C93,客戶資料檔!A:A,0))</f>
        <v>穩定購買型</v>
      </c>
    </row>
    <row r="94" spans="1:11">
      <c r="A94" s="1">
        <v>16911</v>
      </c>
      <c r="B94" s="4">
        <v>38925</v>
      </c>
      <c r="C94" s="1">
        <v>284</v>
      </c>
      <c r="D94" s="6">
        <v>3889</v>
      </c>
      <c r="E94" s="6">
        <v>523</v>
      </c>
      <c r="F94" s="5">
        <v>72</v>
      </c>
      <c r="G94" s="17">
        <v>24</v>
      </c>
      <c r="H94" s="17">
        <v>8.9984350547730827E-3</v>
      </c>
      <c r="I94" s="5">
        <v>8</v>
      </c>
      <c r="J94" s="5">
        <v>7.1987480438184662E-2</v>
      </c>
      <c r="K94" s="18" t="str">
        <f>INDEX(客戶資料檔!N:N,MATCH('交易記錄檔計算購買期間(勿更改順序)'!C94,客戶資料檔!A:A,0))</f>
        <v>穩定購買型</v>
      </c>
    </row>
    <row r="95" spans="1:11">
      <c r="A95" s="1">
        <v>17003</v>
      </c>
      <c r="B95" s="4">
        <v>38926</v>
      </c>
      <c r="C95" s="1">
        <v>284</v>
      </c>
      <c r="D95" s="6">
        <v>733</v>
      </c>
      <c r="E95" s="6">
        <v>522</v>
      </c>
      <c r="F95" s="5">
        <v>72</v>
      </c>
      <c r="G95" s="17">
        <v>25</v>
      </c>
      <c r="H95" s="17">
        <v>9.3896713615023476E-3</v>
      </c>
      <c r="I95" s="5">
        <v>1</v>
      </c>
      <c r="J95" s="5">
        <v>9.3896713615023476E-3</v>
      </c>
      <c r="K95" s="18" t="str">
        <f>INDEX(客戶資料檔!N:N,MATCH('交易記錄檔計算購買期間(勿更改順序)'!C95,客戶資料檔!A:A,0))</f>
        <v>穩定購買型</v>
      </c>
    </row>
    <row r="96" spans="1:11">
      <c r="A96" s="1">
        <v>17085</v>
      </c>
      <c r="B96" s="4">
        <v>38927</v>
      </c>
      <c r="C96" s="1">
        <v>284</v>
      </c>
      <c r="D96" s="6">
        <v>279</v>
      </c>
      <c r="E96" s="6">
        <v>521</v>
      </c>
      <c r="F96" s="5">
        <v>72</v>
      </c>
      <c r="G96" s="17">
        <v>26</v>
      </c>
      <c r="H96" s="17">
        <v>9.7809076682316125E-3</v>
      </c>
      <c r="I96" s="5">
        <v>1</v>
      </c>
      <c r="J96" s="5">
        <v>9.7809076682316125E-3</v>
      </c>
      <c r="K96" s="18" t="str">
        <f>INDEX(客戶資料檔!N:N,MATCH('交易記錄檔計算購買期間(勿更改順序)'!C96,客戶資料檔!A:A,0))</f>
        <v>穩定購買型</v>
      </c>
    </row>
    <row r="97" spans="1:11">
      <c r="A97" s="1">
        <v>17413</v>
      </c>
      <c r="B97" s="4">
        <v>38931</v>
      </c>
      <c r="C97" s="1">
        <v>284</v>
      </c>
      <c r="D97" s="6">
        <v>51</v>
      </c>
      <c r="E97" s="6">
        <v>517</v>
      </c>
      <c r="F97" s="5">
        <v>72</v>
      </c>
      <c r="G97" s="17">
        <v>27</v>
      </c>
      <c r="H97" s="17">
        <v>1.0172143974960876E-2</v>
      </c>
      <c r="I97" s="5">
        <v>4</v>
      </c>
      <c r="J97" s="5">
        <v>4.0688575899843503E-2</v>
      </c>
      <c r="K97" s="18" t="str">
        <f>INDEX(客戶資料檔!N:N,MATCH('交易記錄檔計算購買期間(勿更改順序)'!C97,客戶資料檔!A:A,0))</f>
        <v>穩定購買型</v>
      </c>
    </row>
    <row r="98" spans="1:11">
      <c r="A98" s="1">
        <v>17719</v>
      </c>
      <c r="B98" s="4">
        <v>38935</v>
      </c>
      <c r="C98" s="1">
        <v>284</v>
      </c>
      <c r="D98" s="6">
        <v>198</v>
      </c>
      <c r="E98" s="6">
        <v>513</v>
      </c>
      <c r="F98" s="5">
        <v>72</v>
      </c>
      <c r="G98" s="17">
        <v>28</v>
      </c>
      <c r="H98" s="17">
        <v>1.0563380281690141E-2</v>
      </c>
      <c r="I98" s="5">
        <v>4</v>
      </c>
      <c r="J98" s="5">
        <v>4.2253521126760563E-2</v>
      </c>
      <c r="K98" s="18" t="str">
        <f>INDEX(客戶資料檔!N:N,MATCH('交易記錄檔計算購買期間(勿更改順序)'!C98,客戶資料檔!A:A,0))</f>
        <v>穩定購買型</v>
      </c>
    </row>
    <row r="99" spans="1:11">
      <c r="A99" s="1">
        <v>20118</v>
      </c>
      <c r="B99" s="4">
        <v>38962</v>
      </c>
      <c r="C99" s="1">
        <v>284</v>
      </c>
      <c r="D99" s="6">
        <v>599</v>
      </c>
      <c r="E99" s="6">
        <v>486</v>
      </c>
      <c r="F99" s="5">
        <v>72</v>
      </c>
      <c r="G99" s="17">
        <v>29</v>
      </c>
      <c r="H99" s="17">
        <v>1.0954616588419406E-2</v>
      </c>
      <c r="I99" s="5">
        <v>27</v>
      </c>
      <c r="J99" s="5">
        <v>0.29577464788732394</v>
      </c>
      <c r="K99" s="18" t="str">
        <f>INDEX(客戶資料檔!N:N,MATCH('交易記錄檔計算購買期間(勿更改順序)'!C99,客戶資料檔!A:A,0))</f>
        <v>穩定購買型</v>
      </c>
    </row>
    <row r="100" spans="1:11">
      <c r="A100" s="1">
        <v>23103</v>
      </c>
      <c r="B100" s="4">
        <v>38993</v>
      </c>
      <c r="C100" s="1">
        <v>284</v>
      </c>
      <c r="D100" s="6">
        <v>1099</v>
      </c>
      <c r="E100" s="6">
        <v>455</v>
      </c>
      <c r="F100" s="5">
        <v>72</v>
      </c>
      <c r="G100" s="17">
        <v>30</v>
      </c>
      <c r="H100" s="17">
        <v>1.134585289514867E-2</v>
      </c>
      <c r="I100" s="5">
        <v>31</v>
      </c>
      <c r="J100" s="5">
        <v>0.35172143974960879</v>
      </c>
      <c r="K100" s="18" t="str">
        <f>INDEX(客戶資料檔!N:N,MATCH('交易記錄檔計算購買期間(勿更改順序)'!C100,客戶資料檔!A:A,0))</f>
        <v>穩定購買型</v>
      </c>
    </row>
    <row r="101" spans="1:11">
      <c r="A101" s="1">
        <v>23442</v>
      </c>
      <c r="B101" s="4">
        <v>38997</v>
      </c>
      <c r="C101" s="1">
        <v>284</v>
      </c>
      <c r="D101" s="6">
        <v>349</v>
      </c>
      <c r="E101" s="6">
        <v>451</v>
      </c>
      <c r="F101" s="5">
        <v>72</v>
      </c>
      <c r="G101" s="17">
        <v>31</v>
      </c>
      <c r="H101" s="17">
        <v>1.1737089201877934E-2</v>
      </c>
      <c r="I101" s="5">
        <v>4</v>
      </c>
      <c r="J101" s="5">
        <v>4.6948356807511735E-2</v>
      </c>
      <c r="K101" s="18" t="str">
        <f>INDEX(客戶資料檔!N:N,MATCH('交易記錄檔計算購買期間(勿更改順序)'!C101,客戶資料檔!A:A,0))</f>
        <v>穩定購買型</v>
      </c>
    </row>
    <row r="102" spans="1:11">
      <c r="A102" s="1">
        <v>23578</v>
      </c>
      <c r="B102" s="4">
        <v>38998</v>
      </c>
      <c r="C102" s="1">
        <v>284</v>
      </c>
      <c r="D102" s="6">
        <v>78</v>
      </c>
      <c r="E102" s="6">
        <v>450</v>
      </c>
      <c r="F102" s="5">
        <v>72</v>
      </c>
      <c r="G102" s="17">
        <v>32</v>
      </c>
      <c r="H102" s="17">
        <v>1.2128325508607199E-2</v>
      </c>
      <c r="I102" s="5">
        <v>1</v>
      </c>
      <c r="J102" s="5">
        <v>1.2128325508607199E-2</v>
      </c>
      <c r="K102" s="18" t="str">
        <f>INDEX(客戶資料檔!N:N,MATCH('交易記錄檔計算購買期間(勿更改順序)'!C102,客戶資料檔!A:A,0))</f>
        <v>穩定購買型</v>
      </c>
    </row>
    <row r="103" spans="1:11">
      <c r="A103" s="1">
        <v>23736</v>
      </c>
      <c r="B103" s="4">
        <v>38999</v>
      </c>
      <c r="C103" s="1">
        <v>284</v>
      </c>
      <c r="D103" s="6">
        <v>29</v>
      </c>
      <c r="E103" s="6">
        <v>449</v>
      </c>
      <c r="F103" s="5">
        <v>72</v>
      </c>
      <c r="G103" s="17">
        <v>33</v>
      </c>
      <c r="H103" s="17">
        <v>1.2519561815336464E-2</v>
      </c>
      <c r="I103" s="5">
        <v>1</v>
      </c>
      <c r="J103" s="5">
        <v>1.2519561815336464E-2</v>
      </c>
      <c r="K103" s="18" t="str">
        <f>INDEX(客戶資料檔!N:N,MATCH('交易記錄檔計算購買期間(勿更改順序)'!C103,客戶資料檔!A:A,0))</f>
        <v>穩定購買型</v>
      </c>
    </row>
    <row r="104" spans="1:11">
      <c r="A104" s="1">
        <v>26587</v>
      </c>
      <c r="B104" s="4">
        <v>39031</v>
      </c>
      <c r="C104" s="1">
        <v>284</v>
      </c>
      <c r="D104" s="6">
        <v>399</v>
      </c>
      <c r="E104" s="6">
        <v>417</v>
      </c>
      <c r="F104" s="5">
        <v>72</v>
      </c>
      <c r="G104" s="17">
        <v>34</v>
      </c>
      <c r="H104" s="17">
        <v>1.2910798122065728E-2</v>
      </c>
      <c r="I104" s="5">
        <v>32</v>
      </c>
      <c r="J104" s="5">
        <v>0.41314553990610331</v>
      </c>
      <c r="K104" s="18" t="str">
        <f>INDEX(客戶資料檔!N:N,MATCH('交易記錄檔計算購買期間(勿更改順序)'!C104,客戶資料檔!A:A,0))</f>
        <v>穩定購買型</v>
      </c>
    </row>
    <row r="105" spans="1:11">
      <c r="A105" s="1">
        <v>26922</v>
      </c>
      <c r="B105" s="4">
        <v>39035</v>
      </c>
      <c r="C105" s="1">
        <v>284</v>
      </c>
      <c r="D105" s="6">
        <v>280</v>
      </c>
      <c r="E105" s="6">
        <v>413</v>
      </c>
      <c r="F105" s="5">
        <v>72</v>
      </c>
      <c r="G105" s="17">
        <v>35</v>
      </c>
      <c r="H105" s="17">
        <v>1.3302034428794992E-2</v>
      </c>
      <c r="I105" s="5">
        <v>4</v>
      </c>
      <c r="J105" s="5">
        <v>5.3208137715179966E-2</v>
      </c>
      <c r="K105" s="18" t="str">
        <f>INDEX(客戶資料檔!N:N,MATCH('交易記錄檔計算購買期間(勿更改順序)'!C105,客戶資料檔!A:A,0))</f>
        <v>穩定購買型</v>
      </c>
    </row>
    <row r="106" spans="1:11">
      <c r="A106" s="1">
        <v>27937</v>
      </c>
      <c r="B106" s="4">
        <v>39040</v>
      </c>
      <c r="C106" s="1">
        <v>284</v>
      </c>
      <c r="D106" s="6">
        <v>550</v>
      </c>
      <c r="E106" s="6">
        <v>408</v>
      </c>
      <c r="F106" s="5">
        <v>72</v>
      </c>
      <c r="G106" s="17">
        <v>36</v>
      </c>
      <c r="H106" s="17">
        <v>1.3693270735524257E-2</v>
      </c>
      <c r="I106" s="5">
        <v>5</v>
      </c>
      <c r="J106" s="5">
        <v>6.8466353677621286E-2</v>
      </c>
      <c r="K106" s="18" t="str">
        <f>INDEX(客戶資料檔!N:N,MATCH('交易記錄檔計算購買期間(勿更改順序)'!C106,客戶資料檔!A:A,0))</f>
        <v>穩定購買型</v>
      </c>
    </row>
    <row r="107" spans="1:11">
      <c r="A107" s="1">
        <v>29027</v>
      </c>
      <c r="B107" s="4">
        <v>39047</v>
      </c>
      <c r="C107" s="1">
        <v>284</v>
      </c>
      <c r="D107" s="6">
        <v>58</v>
      </c>
      <c r="E107" s="6">
        <v>401</v>
      </c>
      <c r="F107" s="5">
        <v>72</v>
      </c>
      <c r="G107" s="17">
        <v>37</v>
      </c>
      <c r="H107" s="17">
        <v>1.4084507042253521E-2</v>
      </c>
      <c r="I107" s="5">
        <v>7</v>
      </c>
      <c r="J107" s="5">
        <v>9.8591549295774655E-2</v>
      </c>
      <c r="K107" s="18" t="str">
        <f>INDEX(客戶資料檔!N:N,MATCH('交易記錄檔計算購買期間(勿更改順序)'!C107,客戶資料檔!A:A,0))</f>
        <v>穩定購買型</v>
      </c>
    </row>
    <row r="108" spans="1:11">
      <c r="A108" s="1">
        <v>29214</v>
      </c>
      <c r="B108" s="4">
        <v>39049</v>
      </c>
      <c r="C108" s="1">
        <v>284</v>
      </c>
      <c r="D108" s="6">
        <v>1299</v>
      </c>
      <c r="E108" s="6">
        <v>399</v>
      </c>
      <c r="F108" s="5">
        <v>72</v>
      </c>
      <c r="G108" s="17">
        <v>38</v>
      </c>
      <c r="H108" s="17">
        <v>1.4475743348982786E-2</v>
      </c>
      <c r="I108" s="5">
        <v>2</v>
      </c>
      <c r="J108" s="5">
        <v>2.8951486697965573E-2</v>
      </c>
      <c r="K108" s="18" t="str">
        <f>INDEX(客戶資料檔!N:N,MATCH('交易記錄檔計算購買期間(勿更改順序)'!C108,客戶資料檔!A:A,0))</f>
        <v>穩定購買型</v>
      </c>
    </row>
    <row r="109" spans="1:11">
      <c r="A109" s="1">
        <v>29855</v>
      </c>
      <c r="B109" s="4">
        <v>39057</v>
      </c>
      <c r="C109" s="1">
        <v>284</v>
      </c>
      <c r="D109" s="6">
        <v>826</v>
      </c>
      <c r="E109" s="6">
        <v>391</v>
      </c>
      <c r="F109" s="5">
        <v>72</v>
      </c>
      <c r="G109" s="17">
        <v>39</v>
      </c>
      <c r="H109" s="17">
        <v>1.486697965571205E-2</v>
      </c>
      <c r="I109" s="5">
        <v>8</v>
      </c>
      <c r="J109" s="5">
        <v>0.1189358372456964</v>
      </c>
      <c r="K109" s="18" t="str">
        <f>INDEX(客戶資料檔!N:N,MATCH('交易記錄檔計算購買期間(勿更改順序)'!C109,客戶資料檔!A:A,0))</f>
        <v>穩定購買型</v>
      </c>
    </row>
    <row r="110" spans="1:11">
      <c r="A110" s="1">
        <v>30667</v>
      </c>
      <c r="B110" s="4">
        <v>39067</v>
      </c>
      <c r="C110" s="1">
        <v>284</v>
      </c>
      <c r="D110" s="6">
        <v>184</v>
      </c>
      <c r="E110" s="6">
        <v>381</v>
      </c>
      <c r="F110" s="5">
        <v>72</v>
      </c>
      <c r="G110" s="17">
        <v>40</v>
      </c>
      <c r="H110" s="17">
        <v>1.5258215962441314E-2</v>
      </c>
      <c r="I110" s="5">
        <v>10</v>
      </c>
      <c r="J110" s="5">
        <v>0.15258215962441316</v>
      </c>
      <c r="K110" s="18" t="str">
        <f>INDEX(客戶資料檔!N:N,MATCH('交易記錄檔計算購買期間(勿更改順序)'!C110,客戶資料檔!A:A,0))</f>
        <v>穩定購買型</v>
      </c>
    </row>
    <row r="111" spans="1:11">
      <c r="A111" s="1">
        <v>32042</v>
      </c>
      <c r="B111" s="4">
        <v>39078</v>
      </c>
      <c r="C111" s="1">
        <v>284</v>
      </c>
      <c r="D111" s="6">
        <v>539</v>
      </c>
      <c r="E111" s="6">
        <v>370</v>
      </c>
      <c r="F111" s="5">
        <v>72</v>
      </c>
      <c r="G111" s="17">
        <v>41</v>
      </c>
      <c r="H111" s="17">
        <v>1.5649452269170579E-2</v>
      </c>
      <c r="I111" s="5">
        <v>11</v>
      </c>
      <c r="J111" s="5">
        <v>0.17214397496087638</v>
      </c>
      <c r="K111" s="18" t="str">
        <f>INDEX(客戶資料檔!N:N,MATCH('交易記錄檔計算購買期間(勿更改順序)'!C111,客戶資料檔!A:A,0))</f>
        <v>穩定購買型</v>
      </c>
    </row>
    <row r="112" spans="1:11">
      <c r="A112" s="1">
        <v>33139</v>
      </c>
      <c r="B112" s="4">
        <v>39088</v>
      </c>
      <c r="C112" s="1">
        <v>284</v>
      </c>
      <c r="D112" s="6">
        <v>1327</v>
      </c>
      <c r="E112" s="6">
        <v>360</v>
      </c>
      <c r="F112" s="5">
        <v>72</v>
      </c>
      <c r="G112" s="17">
        <v>42</v>
      </c>
      <c r="H112" s="17">
        <v>1.6040688575899843E-2</v>
      </c>
      <c r="I112" s="5">
        <v>10</v>
      </c>
      <c r="J112" s="5">
        <v>0.16040688575899842</v>
      </c>
      <c r="K112" s="18" t="str">
        <f>INDEX(客戶資料檔!N:N,MATCH('交易記錄檔計算購買期間(勿更改順序)'!C112,客戶資料檔!A:A,0))</f>
        <v>穩定購買型</v>
      </c>
    </row>
    <row r="113" spans="1:11">
      <c r="A113" s="1">
        <v>33439</v>
      </c>
      <c r="B113" s="4">
        <v>39091</v>
      </c>
      <c r="C113" s="1">
        <v>284</v>
      </c>
      <c r="D113" s="6">
        <v>55</v>
      </c>
      <c r="E113" s="6">
        <v>357</v>
      </c>
      <c r="F113" s="5">
        <v>72</v>
      </c>
      <c r="G113" s="17">
        <v>43</v>
      </c>
      <c r="H113" s="17">
        <v>1.6431924882629109E-2</v>
      </c>
      <c r="I113" s="5">
        <v>3</v>
      </c>
      <c r="J113" s="5">
        <v>4.9295774647887328E-2</v>
      </c>
      <c r="K113" s="18" t="str">
        <f>INDEX(客戶資料檔!N:N,MATCH('交易記錄檔計算購買期間(勿更改順序)'!C113,客戶資料檔!A:A,0))</f>
        <v>穩定購買型</v>
      </c>
    </row>
    <row r="114" spans="1:11">
      <c r="A114" s="1">
        <v>35004</v>
      </c>
      <c r="B114" s="4">
        <v>39106</v>
      </c>
      <c r="C114" s="1">
        <v>284</v>
      </c>
      <c r="D114" s="6">
        <v>129</v>
      </c>
      <c r="E114" s="6">
        <v>342</v>
      </c>
      <c r="F114" s="5">
        <v>72</v>
      </c>
      <c r="G114" s="17">
        <v>44</v>
      </c>
      <c r="H114" s="17">
        <v>1.6823161189358372E-2</v>
      </c>
      <c r="I114" s="5">
        <v>15</v>
      </c>
      <c r="J114" s="5">
        <v>0.25234741784037557</v>
      </c>
      <c r="K114" s="18" t="str">
        <f>INDEX(客戶資料檔!N:N,MATCH('交易記錄檔計算購買期間(勿更改順序)'!C114,客戶資料檔!A:A,0))</f>
        <v>穩定購買型</v>
      </c>
    </row>
    <row r="115" spans="1:11">
      <c r="A115" s="1">
        <v>35289</v>
      </c>
      <c r="B115" s="4">
        <v>39108</v>
      </c>
      <c r="C115" s="1">
        <v>284</v>
      </c>
      <c r="D115" s="6">
        <v>728</v>
      </c>
      <c r="E115" s="6">
        <v>340</v>
      </c>
      <c r="F115" s="5">
        <v>72</v>
      </c>
      <c r="G115" s="17">
        <v>45</v>
      </c>
      <c r="H115" s="17">
        <v>1.7214397496087636E-2</v>
      </c>
      <c r="I115" s="5">
        <v>2</v>
      </c>
      <c r="J115" s="5">
        <v>3.4428794992175271E-2</v>
      </c>
      <c r="K115" s="18" t="str">
        <f>INDEX(客戶資料檔!N:N,MATCH('交易記錄檔計算購買期間(勿更改順序)'!C115,客戶資料檔!A:A,0))</f>
        <v>穩定購買型</v>
      </c>
    </row>
    <row r="116" spans="1:11">
      <c r="A116" s="1">
        <v>36163</v>
      </c>
      <c r="B116" s="4">
        <v>39111</v>
      </c>
      <c r="C116" s="1">
        <v>284</v>
      </c>
      <c r="D116" s="6">
        <v>819</v>
      </c>
      <c r="E116" s="6">
        <v>337</v>
      </c>
      <c r="F116" s="5">
        <v>72</v>
      </c>
      <c r="G116" s="17">
        <v>46</v>
      </c>
      <c r="H116" s="17">
        <v>1.7605633802816902E-2</v>
      </c>
      <c r="I116" s="5">
        <v>3</v>
      </c>
      <c r="J116" s="5">
        <v>5.2816901408450703E-2</v>
      </c>
      <c r="K116" s="18" t="str">
        <f>INDEX(客戶資料檔!N:N,MATCH('交易記錄檔計算購買期間(勿更改順序)'!C116,客戶資料檔!A:A,0))</f>
        <v>穩定購買型</v>
      </c>
    </row>
    <row r="117" spans="1:11">
      <c r="A117" s="1">
        <v>38061</v>
      </c>
      <c r="B117" s="4">
        <v>39125</v>
      </c>
      <c r="C117" s="1">
        <v>284</v>
      </c>
      <c r="D117" s="6">
        <v>1299</v>
      </c>
      <c r="E117" s="6">
        <v>323</v>
      </c>
      <c r="F117" s="5">
        <v>72</v>
      </c>
      <c r="G117" s="17">
        <v>47</v>
      </c>
      <c r="H117" s="17">
        <v>1.7996870109546165E-2</v>
      </c>
      <c r="I117" s="5">
        <v>14</v>
      </c>
      <c r="J117" s="5">
        <v>0.2519561815336463</v>
      </c>
      <c r="K117" s="18" t="str">
        <f>INDEX(客戶資料檔!N:N,MATCH('交易記錄檔計算購買期間(勿更改順序)'!C117,客戶資料檔!A:A,0))</f>
        <v>穩定購買型</v>
      </c>
    </row>
    <row r="118" spans="1:11">
      <c r="A118" s="1">
        <v>38210</v>
      </c>
      <c r="B118" s="4">
        <v>39126</v>
      </c>
      <c r="C118" s="1">
        <v>284</v>
      </c>
      <c r="D118" s="6">
        <v>1699</v>
      </c>
      <c r="E118" s="6">
        <v>322</v>
      </c>
      <c r="F118" s="5">
        <v>72</v>
      </c>
      <c r="G118" s="17">
        <v>48</v>
      </c>
      <c r="H118" s="17">
        <v>1.8388106416275432E-2</v>
      </c>
      <c r="I118" s="5">
        <v>1</v>
      </c>
      <c r="J118" s="5">
        <v>1.8388106416275432E-2</v>
      </c>
      <c r="K118" s="18" t="str">
        <f>INDEX(客戶資料檔!N:N,MATCH('交易記錄檔計算購買期間(勿更改順序)'!C118,客戶資料檔!A:A,0))</f>
        <v>穩定購買型</v>
      </c>
    </row>
    <row r="119" spans="1:11">
      <c r="A119" s="1">
        <v>38483</v>
      </c>
      <c r="B119" s="4">
        <v>39128</v>
      </c>
      <c r="C119" s="1">
        <v>284</v>
      </c>
      <c r="D119" s="6">
        <v>340</v>
      </c>
      <c r="E119" s="6">
        <v>320</v>
      </c>
      <c r="F119" s="5">
        <v>72</v>
      </c>
      <c r="G119" s="17">
        <v>49</v>
      </c>
      <c r="H119" s="17">
        <v>1.8779342723004695E-2</v>
      </c>
      <c r="I119" s="5">
        <v>2</v>
      </c>
      <c r="J119" s="5">
        <v>3.7558685446009391E-2</v>
      </c>
      <c r="K119" s="18" t="str">
        <f>INDEX(客戶資料檔!N:N,MATCH('交易記錄檔計算購買期間(勿更改順序)'!C119,客戶資料檔!A:A,0))</f>
        <v>穩定購買型</v>
      </c>
    </row>
    <row r="120" spans="1:11">
      <c r="A120" s="1">
        <v>38940</v>
      </c>
      <c r="B120" s="4">
        <v>39131</v>
      </c>
      <c r="C120" s="1">
        <v>284</v>
      </c>
      <c r="D120" s="6">
        <v>85</v>
      </c>
      <c r="E120" s="6">
        <v>317</v>
      </c>
      <c r="F120" s="5">
        <v>72</v>
      </c>
      <c r="G120" s="17">
        <v>50</v>
      </c>
      <c r="H120" s="17">
        <v>1.9170579029733958E-2</v>
      </c>
      <c r="I120" s="5">
        <v>3</v>
      </c>
      <c r="J120" s="5">
        <v>5.7511737089201875E-2</v>
      </c>
      <c r="K120" s="18" t="str">
        <f>INDEX(客戶資料檔!N:N,MATCH('交易記錄檔計算購買期間(勿更改順序)'!C120,客戶資料檔!A:A,0))</f>
        <v>穩定購買型</v>
      </c>
    </row>
    <row r="121" spans="1:11">
      <c r="A121" s="1">
        <v>39546</v>
      </c>
      <c r="B121" s="4">
        <v>39136</v>
      </c>
      <c r="C121" s="1">
        <v>284</v>
      </c>
      <c r="D121" s="6">
        <v>55</v>
      </c>
      <c r="E121" s="6">
        <v>312</v>
      </c>
      <c r="F121" s="5">
        <v>72</v>
      </c>
      <c r="G121" s="17">
        <v>51</v>
      </c>
      <c r="H121" s="17">
        <v>1.9561815336463225E-2</v>
      </c>
      <c r="I121" s="5">
        <v>5</v>
      </c>
      <c r="J121" s="5">
        <v>9.7809076682316129E-2</v>
      </c>
      <c r="K121" s="18" t="str">
        <f>INDEX(客戶資料檔!N:N,MATCH('交易記錄檔計算購買期間(勿更改順序)'!C121,客戶資料檔!A:A,0))</f>
        <v>穩定購買型</v>
      </c>
    </row>
    <row r="122" spans="1:11">
      <c r="A122" s="1">
        <v>41227</v>
      </c>
      <c r="B122" s="4">
        <v>39150</v>
      </c>
      <c r="C122" s="1">
        <v>284</v>
      </c>
      <c r="D122" s="6">
        <v>1499</v>
      </c>
      <c r="E122" s="6">
        <v>298</v>
      </c>
      <c r="F122" s="5">
        <v>72</v>
      </c>
      <c r="G122" s="17">
        <v>52</v>
      </c>
      <c r="H122" s="17">
        <v>1.9953051643192488E-2</v>
      </c>
      <c r="I122" s="5">
        <v>14</v>
      </c>
      <c r="J122" s="5">
        <v>0.27934272300469482</v>
      </c>
      <c r="K122" s="18" t="str">
        <f>INDEX(客戶資料檔!N:N,MATCH('交易記錄檔計算購買期間(勿更改順序)'!C122,客戶資料檔!A:A,0))</f>
        <v>穩定購買型</v>
      </c>
    </row>
    <row r="123" spans="1:11">
      <c r="A123" s="1">
        <v>42142</v>
      </c>
      <c r="B123" s="4">
        <v>39158</v>
      </c>
      <c r="C123" s="1">
        <v>284</v>
      </c>
      <c r="D123" s="6">
        <v>699</v>
      </c>
      <c r="E123" s="6">
        <v>290</v>
      </c>
      <c r="F123" s="5">
        <v>72</v>
      </c>
      <c r="G123" s="17">
        <v>53</v>
      </c>
      <c r="H123" s="17">
        <v>2.0344287949921751E-2</v>
      </c>
      <c r="I123" s="5">
        <v>8</v>
      </c>
      <c r="J123" s="5">
        <v>0.16275430359937401</v>
      </c>
      <c r="K123" s="18" t="str">
        <f>INDEX(客戶資料檔!N:N,MATCH('交易記錄檔計算購買期間(勿更改順序)'!C123,客戶資料檔!A:A,0))</f>
        <v>穩定購買型</v>
      </c>
    </row>
    <row r="124" spans="1:11">
      <c r="A124" s="1">
        <v>45107</v>
      </c>
      <c r="B124" s="4">
        <v>39186</v>
      </c>
      <c r="C124" s="1">
        <v>284</v>
      </c>
      <c r="D124" s="6">
        <v>1380</v>
      </c>
      <c r="E124" s="6">
        <v>262</v>
      </c>
      <c r="F124" s="5">
        <v>72</v>
      </c>
      <c r="G124" s="17">
        <v>54</v>
      </c>
      <c r="H124" s="17">
        <v>2.0735524256651018E-2</v>
      </c>
      <c r="I124" s="5">
        <v>28</v>
      </c>
      <c r="J124" s="5">
        <v>0.58059467918622853</v>
      </c>
      <c r="K124" s="18" t="str">
        <f>INDEX(客戶資料檔!N:N,MATCH('交易記錄檔計算購買期間(勿更改順序)'!C124,客戶資料檔!A:A,0))</f>
        <v>穩定購買型</v>
      </c>
    </row>
    <row r="125" spans="1:11">
      <c r="A125" s="1">
        <v>46256</v>
      </c>
      <c r="B125" s="4">
        <v>39193</v>
      </c>
      <c r="C125" s="1">
        <v>284</v>
      </c>
      <c r="D125" s="6">
        <v>49</v>
      </c>
      <c r="E125" s="6">
        <v>255</v>
      </c>
      <c r="F125" s="5">
        <v>72</v>
      </c>
      <c r="G125" s="17">
        <v>55</v>
      </c>
      <c r="H125" s="17">
        <v>2.1126760563380281E-2</v>
      </c>
      <c r="I125" s="5">
        <v>7</v>
      </c>
      <c r="J125" s="5">
        <v>0.14788732394366197</v>
      </c>
      <c r="K125" s="18" t="str">
        <f>INDEX(客戶資料檔!N:N,MATCH('交易記錄檔計算購買期間(勿更改順序)'!C125,客戶資料檔!A:A,0))</f>
        <v>穩定購買型</v>
      </c>
    </row>
    <row r="126" spans="1:11">
      <c r="A126" s="1">
        <v>46592</v>
      </c>
      <c r="B126" s="4">
        <v>39194</v>
      </c>
      <c r="C126" s="1">
        <v>284</v>
      </c>
      <c r="D126" s="6">
        <v>1499</v>
      </c>
      <c r="E126" s="6">
        <v>254</v>
      </c>
      <c r="F126" s="5">
        <v>72</v>
      </c>
      <c r="G126" s="17">
        <v>56</v>
      </c>
      <c r="H126" s="17">
        <v>2.1517996870109544E-2</v>
      </c>
      <c r="I126" s="5">
        <v>1</v>
      </c>
      <c r="J126" s="5">
        <v>2.1517996870109544E-2</v>
      </c>
      <c r="K126" s="18" t="str">
        <f>INDEX(客戶資料檔!N:N,MATCH('交易記錄檔計算購買期間(勿更改順序)'!C126,客戶資料檔!A:A,0))</f>
        <v>穩定購買型</v>
      </c>
    </row>
    <row r="127" spans="1:11">
      <c r="A127" s="1">
        <v>50853</v>
      </c>
      <c r="B127" s="4">
        <v>39227</v>
      </c>
      <c r="C127" s="1">
        <v>284</v>
      </c>
      <c r="D127" s="6">
        <v>800</v>
      </c>
      <c r="E127" s="6">
        <v>221</v>
      </c>
      <c r="F127" s="5">
        <v>72</v>
      </c>
      <c r="G127" s="17">
        <v>57</v>
      </c>
      <c r="H127" s="17">
        <v>2.1909233176838811E-2</v>
      </c>
      <c r="I127" s="5">
        <v>33</v>
      </c>
      <c r="J127" s="5">
        <v>0.72300469483568075</v>
      </c>
      <c r="K127" s="18" t="str">
        <f>INDEX(客戶資料檔!N:N,MATCH('交易記錄檔計算購買期間(勿更改順序)'!C127,客戶資料檔!A:A,0))</f>
        <v>穩定購買型</v>
      </c>
    </row>
    <row r="128" spans="1:11">
      <c r="A128" s="1">
        <v>51864</v>
      </c>
      <c r="B128" s="4">
        <v>39234</v>
      </c>
      <c r="C128" s="1">
        <v>284</v>
      </c>
      <c r="D128" s="6">
        <v>2753</v>
      </c>
      <c r="E128" s="6">
        <v>214</v>
      </c>
      <c r="F128" s="5">
        <v>72</v>
      </c>
      <c r="G128" s="17">
        <v>58</v>
      </c>
      <c r="H128" s="17">
        <v>2.2300469483568074E-2</v>
      </c>
      <c r="I128" s="5">
        <v>7</v>
      </c>
      <c r="J128" s="5">
        <v>0.15610328638497653</v>
      </c>
      <c r="K128" s="18" t="str">
        <f>INDEX(客戶資料檔!N:N,MATCH('交易記錄檔計算購買期間(勿更改順序)'!C128,客戶資料檔!A:A,0))</f>
        <v>穩定購買型</v>
      </c>
    </row>
    <row r="129" spans="1:11">
      <c r="A129" s="1">
        <v>52525</v>
      </c>
      <c r="B129" s="4">
        <v>39240</v>
      </c>
      <c r="C129" s="1">
        <v>284</v>
      </c>
      <c r="D129" s="6">
        <v>289</v>
      </c>
      <c r="E129" s="6">
        <v>208</v>
      </c>
      <c r="F129" s="5">
        <v>72</v>
      </c>
      <c r="G129" s="17">
        <v>59</v>
      </c>
      <c r="H129" s="17">
        <v>2.2691705790297341E-2</v>
      </c>
      <c r="I129" s="5">
        <v>6</v>
      </c>
      <c r="J129" s="5">
        <v>0.13615023474178406</v>
      </c>
      <c r="K129" s="18" t="str">
        <f>INDEX(客戶資料檔!N:N,MATCH('交易記錄檔計算購買期間(勿更改順序)'!C129,客戶資料檔!A:A,0))</f>
        <v>穩定購買型</v>
      </c>
    </row>
    <row r="130" spans="1:11">
      <c r="A130" s="1">
        <v>54405</v>
      </c>
      <c r="B130" s="4">
        <v>39256</v>
      </c>
      <c r="C130" s="1">
        <v>284</v>
      </c>
      <c r="D130" s="6">
        <v>699</v>
      </c>
      <c r="E130" s="6">
        <v>192</v>
      </c>
      <c r="F130" s="5">
        <v>72</v>
      </c>
      <c r="G130" s="17">
        <v>60</v>
      </c>
      <c r="H130" s="17">
        <v>2.3082942097026604E-2</v>
      </c>
      <c r="I130" s="5">
        <v>16</v>
      </c>
      <c r="J130" s="5">
        <v>0.36932707355242567</v>
      </c>
      <c r="K130" s="18" t="str">
        <f>INDEX(客戶資料檔!N:N,MATCH('交易記錄檔計算購買期間(勿更改順序)'!C130,客戶資料檔!A:A,0))</f>
        <v>穩定購買型</v>
      </c>
    </row>
    <row r="131" spans="1:11">
      <c r="A131" s="1">
        <v>54548</v>
      </c>
      <c r="B131" s="4">
        <v>39257</v>
      </c>
      <c r="C131" s="1">
        <v>284</v>
      </c>
      <c r="D131" s="6">
        <v>331</v>
      </c>
      <c r="E131" s="6">
        <v>191</v>
      </c>
      <c r="F131" s="5">
        <v>72</v>
      </c>
      <c r="G131" s="17">
        <v>61</v>
      </c>
      <c r="H131" s="17">
        <v>2.3474178403755867E-2</v>
      </c>
      <c r="I131" s="5">
        <v>1</v>
      </c>
      <c r="J131" s="5">
        <v>2.3474178403755867E-2</v>
      </c>
      <c r="K131" s="18" t="str">
        <f>INDEX(客戶資料檔!N:N,MATCH('交易記錄檔計算購買期間(勿更改順序)'!C131,客戶資料檔!A:A,0))</f>
        <v>穩定購買型</v>
      </c>
    </row>
    <row r="132" spans="1:11">
      <c r="A132" s="1">
        <v>54706</v>
      </c>
      <c r="B132" s="4">
        <v>39258</v>
      </c>
      <c r="C132" s="1">
        <v>284</v>
      </c>
      <c r="D132" s="6">
        <v>9088</v>
      </c>
      <c r="E132" s="6">
        <v>190</v>
      </c>
      <c r="F132" s="5">
        <v>72</v>
      </c>
      <c r="G132" s="17">
        <v>62</v>
      </c>
      <c r="H132" s="17">
        <v>2.3865414710485134E-2</v>
      </c>
      <c r="I132" s="5">
        <v>1</v>
      </c>
      <c r="J132" s="5">
        <v>2.3865414710485134E-2</v>
      </c>
      <c r="K132" s="18" t="str">
        <f>INDEX(客戶資料檔!N:N,MATCH('交易記錄檔計算購買期間(勿更改順序)'!C132,客戶資料檔!A:A,0))</f>
        <v>穩定購買型</v>
      </c>
    </row>
    <row r="133" spans="1:11">
      <c r="A133" s="1">
        <v>57029</v>
      </c>
      <c r="B133" s="4">
        <v>39276</v>
      </c>
      <c r="C133" s="1">
        <v>284</v>
      </c>
      <c r="D133" s="6">
        <v>800</v>
      </c>
      <c r="E133" s="6">
        <v>172</v>
      </c>
      <c r="F133" s="5">
        <v>72</v>
      </c>
      <c r="G133" s="17">
        <v>63</v>
      </c>
      <c r="H133" s="17">
        <v>2.4256651017214397E-2</v>
      </c>
      <c r="I133" s="5">
        <v>18</v>
      </c>
      <c r="J133" s="5">
        <v>0.43661971830985913</v>
      </c>
      <c r="K133" s="18" t="str">
        <f>INDEX(客戶資料檔!N:N,MATCH('交易記錄檔計算購買期間(勿更改順序)'!C133,客戶資料檔!A:A,0))</f>
        <v>穩定購買型</v>
      </c>
    </row>
    <row r="134" spans="1:11">
      <c r="A134" s="1">
        <v>57643</v>
      </c>
      <c r="B134" s="4">
        <v>39277</v>
      </c>
      <c r="C134" s="1">
        <v>284</v>
      </c>
      <c r="D134" s="6">
        <v>329</v>
      </c>
      <c r="E134" s="6">
        <v>171</v>
      </c>
      <c r="F134" s="5">
        <v>72</v>
      </c>
      <c r="G134" s="17">
        <v>64</v>
      </c>
      <c r="H134" s="17">
        <v>2.464788732394366E-2</v>
      </c>
      <c r="I134" s="5">
        <v>1</v>
      </c>
      <c r="J134" s="5">
        <v>2.464788732394366E-2</v>
      </c>
      <c r="K134" s="18" t="str">
        <f>INDEX(客戶資料檔!N:N,MATCH('交易記錄檔計算購買期間(勿更改順序)'!C134,客戶資料檔!A:A,0))</f>
        <v>穩定購買型</v>
      </c>
    </row>
    <row r="135" spans="1:11">
      <c r="A135" s="1">
        <v>58194</v>
      </c>
      <c r="B135" s="4">
        <v>39278</v>
      </c>
      <c r="C135" s="1">
        <v>284</v>
      </c>
      <c r="D135" s="6">
        <v>3321</v>
      </c>
      <c r="E135" s="6">
        <v>170</v>
      </c>
      <c r="F135" s="5">
        <v>72</v>
      </c>
      <c r="G135" s="17">
        <v>65</v>
      </c>
      <c r="H135" s="17">
        <v>2.5039123630672927E-2</v>
      </c>
      <c r="I135" s="5">
        <v>1</v>
      </c>
      <c r="J135" s="5">
        <v>2.5039123630672927E-2</v>
      </c>
      <c r="K135" s="18" t="str">
        <f>INDEX(客戶資料檔!N:N,MATCH('交易記錄檔計算購買期間(勿更改順序)'!C135,客戶資料檔!A:A,0))</f>
        <v>穩定購買型</v>
      </c>
    </row>
    <row r="136" spans="1:11">
      <c r="A136" s="1">
        <v>61115</v>
      </c>
      <c r="B136" s="4">
        <v>39295</v>
      </c>
      <c r="C136" s="1">
        <v>284</v>
      </c>
      <c r="D136" s="6">
        <v>199</v>
      </c>
      <c r="E136" s="6">
        <v>153</v>
      </c>
      <c r="F136" s="5">
        <v>72</v>
      </c>
      <c r="G136" s="17">
        <v>66</v>
      </c>
      <c r="H136" s="17">
        <v>2.543035993740219E-2</v>
      </c>
      <c r="I136" s="5">
        <v>17</v>
      </c>
      <c r="J136" s="5">
        <v>0.43231611893583721</v>
      </c>
      <c r="K136" s="18" t="str">
        <f>INDEX(客戶資料檔!N:N,MATCH('交易記錄檔計算購買期間(勿更改順序)'!C136,客戶資料檔!A:A,0))</f>
        <v>穩定購買型</v>
      </c>
    </row>
    <row r="137" spans="1:11">
      <c r="A137" s="1">
        <v>64716</v>
      </c>
      <c r="B137" s="4">
        <v>39324</v>
      </c>
      <c r="C137" s="1">
        <v>284</v>
      </c>
      <c r="D137" s="6">
        <v>349</v>
      </c>
      <c r="E137" s="6">
        <v>124</v>
      </c>
      <c r="F137" s="5">
        <v>72</v>
      </c>
      <c r="G137" s="17">
        <v>67</v>
      </c>
      <c r="H137" s="17">
        <v>2.5821596244131457E-2</v>
      </c>
      <c r="I137" s="5">
        <v>29</v>
      </c>
      <c r="J137" s="5">
        <v>0.74882629107981225</v>
      </c>
      <c r="K137" s="18" t="str">
        <f>INDEX(客戶資料檔!N:N,MATCH('交易記錄檔計算購買期間(勿更改順序)'!C137,客戶資料檔!A:A,0))</f>
        <v>穩定購買型</v>
      </c>
    </row>
    <row r="138" spans="1:11">
      <c r="A138" s="1">
        <v>65298</v>
      </c>
      <c r="B138" s="4">
        <v>39328</v>
      </c>
      <c r="C138" s="1">
        <v>284</v>
      </c>
      <c r="D138" s="6">
        <v>220</v>
      </c>
      <c r="E138" s="6">
        <v>120</v>
      </c>
      <c r="F138" s="5">
        <v>72</v>
      </c>
      <c r="G138" s="17">
        <v>68</v>
      </c>
      <c r="H138" s="17">
        <v>2.621283255086072E-2</v>
      </c>
      <c r="I138" s="5">
        <v>4</v>
      </c>
      <c r="J138" s="5">
        <v>0.10485133020344288</v>
      </c>
      <c r="K138" s="18" t="str">
        <f>INDEX(客戶資料檔!N:N,MATCH('交易記錄檔計算購買期間(勿更改順序)'!C138,客戶資料檔!A:A,0))</f>
        <v>穩定購買型</v>
      </c>
    </row>
    <row r="139" spans="1:11">
      <c r="A139" s="1">
        <v>67741</v>
      </c>
      <c r="B139" s="4">
        <v>39347</v>
      </c>
      <c r="C139" s="1">
        <v>284</v>
      </c>
      <c r="D139" s="6">
        <v>58</v>
      </c>
      <c r="E139" s="6">
        <v>101</v>
      </c>
      <c r="F139" s="5">
        <v>72</v>
      </c>
      <c r="G139" s="17">
        <v>69</v>
      </c>
      <c r="H139" s="17">
        <v>2.6604068857589983E-2</v>
      </c>
      <c r="I139" s="5">
        <v>19</v>
      </c>
      <c r="J139" s="5">
        <v>0.50547730829420967</v>
      </c>
      <c r="K139" s="18" t="str">
        <f>INDEX(客戶資料檔!N:N,MATCH('交易記錄檔計算購買期間(勿更改順序)'!C139,客戶資料檔!A:A,0))</f>
        <v>穩定購買型</v>
      </c>
    </row>
    <row r="140" spans="1:11">
      <c r="A140" s="1">
        <v>73199</v>
      </c>
      <c r="B140" s="4">
        <v>39392</v>
      </c>
      <c r="C140" s="1">
        <v>284</v>
      </c>
      <c r="D140" s="6">
        <v>199</v>
      </c>
      <c r="E140" s="6">
        <v>56</v>
      </c>
      <c r="F140" s="5">
        <v>72</v>
      </c>
      <c r="G140" s="17">
        <v>70</v>
      </c>
      <c r="H140" s="17">
        <v>2.699530516431925E-2</v>
      </c>
      <c r="I140" s="5">
        <v>45</v>
      </c>
      <c r="J140" s="5">
        <v>1.2147887323943662</v>
      </c>
      <c r="K140" s="18" t="str">
        <f>INDEX(客戶資料檔!N:N,MATCH('交易記錄檔計算購買期間(勿更改順序)'!C140,客戶資料檔!A:A,0))</f>
        <v>穩定購買型</v>
      </c>
    </row>
    <row r="141" spans="1:11">
      <c r="A141" s="1">
        <v>75359</v>
      </c>
      <c r="B141" s="4">
        <v>39404</v>
      </c>
      <c r="C141" s="1">
        <v>284</v>
      </c>
      <c r="D141" s="6">
        <v>840</v>
      </c>
      <c r="E141" s="6">
        <v>44</v>
      </c>
      <c r="F141" s="5">
        <v>72</v>
      </c>
      <c r="G141" s="17">
        <v>71</v>
      </c>
      <c r="H141" s="17">
        <v>2.7386541471048513E-2</v>
      </c>
      <c r="I141" s="5">
        <v>12</v>
      </c>
      <c r="J141" s="5">
        <v>0.32863849765258213</v>
      </c>
      <c r="K141" s="18" t="str">
        <f>INDEX(客戶資料檔!N:N,MATCH('交易記錄檔計算購買期間(勿更改順序)'!C141,客戶資料檔!A:A,0))</f>
        <v>穩定購買型</v>
      </c>
    </row>
    <row r="142" spans="1:11">
      <c r="A142" s="1">
        <v>75948</v>
      </c>
      <c r="B142" s="4">
        <v>39405</v>
      </c>
      <c r="C142" s="1">
        <v>284</v>
      </c>
      <c r="D142" s="6">
        <v>389</v>
      </c>
      <c r="E142" s="6">
        <v>43</v>
      </c>
      <c r="F142" s="5">
        <v>72</v>
      </c>
      <c r="G142" s="17">
        <v>72</v>
      </c>
      <c r="H142" s="17">
        <v>2.7777777777777776E-2</v>
      </c>
      <c r="I142" s="5">
        <v>1</v>
      </c>
      <c r="J142" s="5">
        <v>2.7777777777777776E-2</v>
      </c>
      <c r="K142" s="18" t="str">
        <f>INDEX(客戶資料檔!N:N,MATCH('交易記錄檔計算購買期間(勿更改順序)'!C142,客戶資料檔!A:A,0))</f>
        <v>穩定購買型</v>
      </c>
    </row>
    <row r="143" spans="1:11">
      <c r="A143" s="1">
        <v>4176</v>
      </c>
      <c r="B143" s="4">
        <v>38768</v>
      </c>
      <c r="C143" s="1">
        <v>287</v>
      </c>
      <c r="D143" s="6">
        <v>480</v>
      </c>
      <c r="E143" s="6">
        <v>680</v>
      </c>
      <c r="F143" s="5">
        <v>11</v>
      </c>
      <c r="G143" s="17">
        <v>1</v>
      </c>
      <c r="H143" s="17">
        <v>0</v>
      </c>
      <c r="I143" s="5">
        <v>0</v>
      </c>
      <c r="J143" s="5">
        <v>0</v>
      </c>
      <c r="K143" s="18" t="str">
        <f>INDEX(客戶資料檔!N:N,MATCH('交易記錄檔計算購買期間(勿更改順序)'!C143,客戶資料檔!A:A,0))</f>
        <v>漸趨活躍型</v>
      </c>
    </row>
    <row r="144" spans="1:11">
      <c r="A144" s="1">
        <v>6129</v>
      </c>
      <c r="B144" s="4">
        <v>38795</v>
      </c>
      <c r="C144" s="1">
        <v>287</v>
      </c>
      <c r="D144" s="6">
        <v>999</v>
      </c>
      <c r="E144" s="6">
        <v>653</v>
      </c>
      <c r="F144" s="5">
        <v>11</v>
      </c>
      <c r="G144" s="17">
        <v>2</v>
      </c>
      <c r="H144" s="17">
        <v>1.8181818181818181E-2</v>
      </c>
      <c r="I144" s="5">
        <v>27</v>
      </c>
      <c r="J144" s="5">
        <v>0.49090909090909091</v>
      </c>
      <c r="K144" s="18" t="str">
        <f>INDEX(客戶資料檔!N:N,MATCH('交易記錄檔計算購買期間(勿更改順序)'!C144,客戶資料檔!A:A,0))</f>
        <v>漸趨活躍型</v>
      </c>
    </row>
    <row r="145" spans="1:11">
      <c r="A145" s="1">
        <v>20801</v>
      </c>
      <c r="B145" s="4">
        <v>38969</v>
      </c>
      <c r="C145" s="1">
        <v>287</v>
      </c>
      <c r="D145" s="6">
        <v>1696</v>
      </c>
      <c r="E145" s="6">
        <v>479</v>
      </c>
      <c r="F145" s="5">
        <v>11</v>
      </c>
      <c r="G145" s="17">
        <v>3</v>
      </c>
      <c r="H145" s="17">
        <v>3.6363636363636362E-2</v>
      </c>
      <c r="I145" s="5">
        <v>174</v>
      </c>
      <c r="J145" s="5">
        <v>6.3272727272727272</v>
      </c>
      <c r="K145" s="18" t="str">
        <f>INDEX(客戶資料檔!N:N,MATCH('交易記錄檔計算購買期間(勿更改順序)'!C145,客戶資料檔!A:A,0))</f>
        <v>漸趨活躍型</v>
      </c>
    </row>
    <row r="146" spans="1:11">
      <c r="A146" s="1">
        <v>31570</v>
      </c>
      <c r="B146" s="4">
        <v>39075</v>
      </c>
      <c r="C146" s="1">
        <v>287</v>
      </c>
      <c r="D146" s="6">
        <v>5664</v>
      </c>
      <c r="E146" s="6">
        <v>373</v>
      </c>
      <c r="F146" s="5">
        <v>11</v>
      </c>
      <c r="G146" s="17">
        <v>4</v>
      </c>
      <c r="H146" s="17">
        <v>5.4545454545454543E-2</v>
      </c>
      <c r="I146" s="5">
        <v>106</v>
      </c>
      <c r="J146" s="5">
        <v>5.7818181818181813</v>
      </c>
      <c r="K146" s="18" t="str">
        <f>INDEX(客戶資料檔!N:N,MATCH('交易記錄檔計算購買期間(勿更改順序)'!C146,客戶資料檔!A:A,0))</f>
        <v>漸趨活躍型</v>
      </c>
    </row>
    <row r="147" spans="1:11">
      <c r="A147" s="1">
        <v>46595</v>
      </c>
      <c r="B147" s="4">
        <v>39194</v>
      </c>
      <c r="C147" s="1">
        <v>287</v>
      </c>
      <c r="D147" s="6">
        <v>279</v>
      </c>
      <c r="E147" s="6">
        <v>254</v>
      </c>
      <c r="F147" s="5">
        <v>11</v>
      </c>
      <c r="G147" s="17">
        <v>5</v>
      </c>
      <c r="H147" s="17">
        <v>7.2727272727272724E-2</v>
      </c>
      <c r="I147" s="5">
        <v>119</v>
      </c>
      <c r="J147" s="5">
        <v>8.6545454545454543</v>
      </c>
      <c r="K147" s="18" t="str">
        <f>INDEX(客戶資料檔!N:N,MATCH('交易記錄檔計算購買期間(勿更改順序)'!C147,客戶資料檔!A:A,0))</f>
        <v>漸趨活躍型</v>
      </c>
    </row>
    <row r="148" spans="1:11">
      <c r="A148" s="1">
        <v>63104</v>
      </c>
      <c r="B148" s="4">
        <v>39311</v>
      </c>
      <c r="C148" s="1">
        <v>287</v>
      </c>
      <c r="D148" s="6">
        <v>538</v>
      </c>
      <c r="E148" s="6">
        <v>137</v>
      </c>
      <c r="F148" s="5">
        <v>11</v>
      </c>
      <c r="G148" s="17">
        <v>6</v>
      </c>
      <c r="H148" s="17">
        <v>9.0909090909090912E-2</v>
      </c>
      <c r="I148" s="5">
        <v>117</v>
      </c>
      <c r="J148" s="5">
        <v>10.636363636363637</v>
      </c>
      <c r="K148" s="18" t="str">
        <f>INDEX(客戶資料檔!N:N,MATCH('交易記錄檔計算購買期間(勿更改順序)'!C148,客戶資料檔!A:A,0))</f>
        <v>漸趨活躍型</v>
      </c>
    </row>
    <row r="149" spans="1:11">
      <c r="A149" s="1">
        <v>71306</v>
      </c>
      <c r="B149" s="4">
        <v>39376</v>
      </c>
      <c r="C149" s="1">
        <v>287</v>
      </c>
      <c r="D149" s="6">
        <v>3235</v>
      </c>
      <c r="E149" s="6">
        <v>72</v>
      </c>
      <c r="F149" s="5">
        <v>11</v>
      </c>
      <c r="G149" s="17">
        <v>7</v>
      </c>
      <c r="H149" s="17">
        <v>0.10909090909090909</v>
      </c>
      <c r="I149" s="5">
        <v>65</v>
      </c>
      <c r="J149" s="5">
        <v>7.0909090909090908</v>
      </c>
      <c r="K149" s="18" t="str">
        <f>INDEX(客戶資料檔!N:N,MATCH('交易記錄檔計算購買期間(勿更改順序)'!C149,客戶資料檔!A:A,0))</f>
        <v>漸趨活躍型</v>
      </c>
    </row>
    <row r="150" spans="1:11">
      <c r="A150" s="1">
        <v>72980</v>
      </c>
      <c r="B150" s="4">
        <v>39390</v>
      </c>
      <c r="C150" s="1">
        <v>287</v>
      </c>
      <c r="D150" s="6">
        <v>99</v>
      </c>
      <c r="E150" s="6">
        <v>58</v>
      </c>
      <c r="F150" s="5">
        <v>11</v>
      </c>
      <c r="G150" s="17">
        <v>8</v>
      </c>
      <c r="H150" s="17">
        <v>0.12727272727272726</v>
      </c>
      <c r="I150" s="5">
        <v>14</v>
      </c>
      <c r="J150" s="5">
        <v>1.7818181818181817</v>
      </c>
      <c r="K150" s="18" t="str">
        <f>INDEX(客戶資料檔!N:N,MATCH('交易記錄檔計算購買期間(勿更改順序)'!C150,客戶資料檔!A:A,0))</f>
        <v>漸趨活躍型</v>
      </c>
    </row>
    <row r="151" spans="1:11">
      <c r="A151" s="1">
        <v>74366</v>
      </c>
      <c r="B151" s="4">
        <v>39402</v>
      </c>
      <c r="C151" s="1">
        <v>287</v>
      </c>
      <c r="D151" s="6">
        <v>1075</v>
      </c>
      <c r="E151" s="6">
        <v>46</v>
      </c>
      <c r="F151" s="5">
        <v>11</v>
      </c>
      <c r="G151" s="17">
        <v>9</v>
      </c>
      <c r="H151" s="17">
        <v>0.14545454545454545</v>
      </c>
      <c r="I151" s="5">
        <v>12</v>
      </c>
      <c r="J151" s="5">
        <v>1.7454545454545454</v>
      </c>
      <c r="K151" s="18" t="str">
        <f>INDEX(客戶資料檔!N:N,MATCH('交易記錄檔計算購買期間(勿更改順序)'!C151,客戶資料檔!A:A,0))</f>
        <v>漸趨活躍型</v>
      </c>
    </row>
    <row r="152" spans="1:11">
      <c r="A152" s="1">
        <v>74833</v>
      </c>
      <c r="B152" s="4">
        <v>39403</v>
      </c>
      <c r="C152" s="1">
        <v>287</v>
      </c>
      <c r="D152" s="6">
        <v>7988</v>
      </c>
      <c r="E152" s="6">
        <v>45</v>
      </c>
      <c r="F152" s="5">
        <v>11</v>
      </c>
      <c r="G152" s="17">
        <v>10</v>
      </c>
      <c r="H152" s="17">
        <v>0.16363636363636364</v>
      </c>
      <c r="I152" s="5">
        <v>1</v>
      </c>
      <c r="J152" s="5">
        <v>0.16363636363636364</v>
      </c>
      <c r="K152" s="18" t="str">
        <f>INDEX(客戶資料檔!N:N,MATCH('交易記錄檔計算購買期間(勿更改順序)'!C152,客戶資料檔!A:A,0))</f>
        <v>漸趨活躍型</v>
      </c>
    </row>
    <row r="153" spans="1:11">
      <c r="A153" s="1">
        <v>81898</v>
      </c>
      <c r="B153" s="4">
        <v>39446</v>
      </c>
      <c r="C153" s="1">
        <v>287</v>
      </c>
      <c r="D153" s="6">
        <v>598</v>
      </c>
      <c r="E153" s="6">
        <v>2</v>
      </c>
      <c r="F153" s="5">
        <v>11</v>
      </c>
      <c r="G153" s="17">
        <v>11</v>
      </c>
      <c r="H153" s="17">
        <v>0.18181818181818182</v>
      </c>
      <c r="I153" s="5">
        <v>43</v>
      </c>
      <c r="J153" s="5">
        <v>7.8181818181818183</v>
      </c>
      <c r="K153" s="18" t="str">
        <f>INDEX(客戶資料檔!N:N,MATCH('交易記錄檔計算購買期間(勿更改順序)'!C153,客戶資料檔!A:A,0))</f>
        <v>漸趨活躍型</v>
      </c>
    </row>
    <row r="154" spans="1:11">
      <c r="A154" s="1">
        <v>482</v>
      </c>
      <c r="B154" s="4">
        <v>38724</v>
      </c>
      <c r="C154" s="1">
        <v>332</v>
      </c>
      <c r="D154" s="6">
        <v>316</v>
      </c>
      <c r="E154" s="6">
        <v>724</v>
      </c>
      <c r="F154" s="5">
        <v>64</v>
      </c>
      <c r="G154" s="17">
        <v>1</v>
      </c>
      <c r="H154" s="17">
        <v>0</v>
      </c>
      <c r="I154" s="5">
        <v>0</v>
      </c>
      <c r="J154" s="5">
        <v>0</v>
      </c>
      <c r="K154" s="18" t="str">
        <f>INDEX(客戶資料檔!N:N,MATCH('交易記錄檔計算購買期間(勿更改順序)'!C154,客戶資料檔!A:A,0))</f>
        <v>穩定購買型</v>
      </c>
    </row>
    <row r="155" spans="1:11">
      <c r="A155" s="1">
        <v>935</v>
      </c>
      <c r="B155" s="4">
        <v>38729</v>
      </c>
      <c r="C155" s="1">
        <v>332</v>
      </c>
      <c r="D155" s="6">
        <v>24230</v>
      </c>
      <c r="E155" s="6">
        <v>719</v>
      </c>
      <c r="F155" s="5">
        <v>64</v>
      </c>
      <c r="G155" s="17">
        <v>2</v>
      </c>
      <c r="H155" s="17">
        <v>4.96031746031746E-4</v>
      </c>
      <c r="I155" s="5">
        <v>5</v>
      </c>
      <c r="J155" s="5">
        <v>2.48015873015873E-3</v>
      </c>
      <c r="K155" s="18" t="str">
        <f>INDEX(客戶資料檔!N:N,MATCH('交易記錄檔計算購買期間(勿更改順序)'!C155,客戶資料檔!A:A,0))</f>
        <v>穩定購買型</v>
      </c>
    </row>
    <row r="156" spans="1:11">
      <c r="A156" s="1">
        <v>1995</v>
      </c>
      <c r="B156" s="4">
        <v>38741</v>
      </c>
      <c r="C156" s="1">
        <v>332</v>
      </c>
      <c r="D156" s="6">
        <v>7998</v>
      </c>
      <c r="E156" s="6">
        <v>707</v>
      </c>
      <c r="F156" s="5">
        <v>64</v>
      </c>
      <c r="G156" s="17">
        <v>3</v>
      </c>
      <c r="H156" s="17">
        <v>9.9206349206349201E-4</v>
      </c>
      <c r="I156" s="5">
        <v>12</v>
      </c>
      <c r="J156" s="5">
        <v>1.1904761904761904E-2</v>
      </c>
      <c r="K156" s="18" t="str">
        <f>INDEX(客戶資料檔!N:N,MATCH('交易記錄檔計算購買期間(勿更改順序)'!C156,客戶資料檔!A:A,0))</f>
        <v>穩定購買型</v>
      </c>
    </row>
    <row r="157" spans="1:11">
      <c r="A157" s="1">
        <v>2085</v>
      </c>
      <c r="B157" s="4">
        <v>38742</v>
      </c>
      <c r="C157" s="1">
        <v>332</v>
      </c>
      <c r="D157" s="6">
        <v>19377</v>
      </c>
      <c r="E157" s="6">
        <v>706</v>
      </c>
      <c r="F157" s="5">
        <v>64</v>
      </c>
      <c r="G157" s="17">
        <v>4</v>
      </c>
      <c r="H157" s="17">
        <v>1.488095238095238E-3</v>
      </c>
      <c r="I157" s="5">
        <v>1</v>
      </c>
      <c r="J157" s="5">
        <v>1.488095238095238E-3</v>
      </c>
      <c r="K157" s="18" t="str">
        <f>INDEX(客戶資料檔!N:N,MATCH('交易記錄檔計算購買期間(勿更改順序)'!C157,客戶資料檔!A:A,0))</f>
        <v>穩定購買型</v>
      </c>
    </row>
    <row r="158" spans="1:11">
      <c r="A158" s="1">
        <v>2281</v>
      </c>
      <c r="B158" s="4">
        <v>38744</v>
      </c>
      <c r="C158" s="1">
        <v>332</v>
      </c>
      <c r="D158" s="6">
        <v>1700</v>
      </c>
      <c r="E158" s="6">
        <v>704</v>
      </c>
      <c r="F158" s="5">
        <v>64</v>
      </c>
      <c r="G158" s="17">
        <v>5</v>
      </c>
      <c r="H158" s="17">
        <v>1.984126984126984E-3</v>
      </c>
      <c r="I158" s="5">
        <v>2</v>
      </c>
      <c r="J158" s="5">
        <v>3.968253968253968E-3</v>
      </c>
      <c r="K158" s="18" t="str">
        <f>INDEX(客戶資料檔!N:N,MATCH('交易記錄檔計算購買期間(勿更改順序)'!C158,客戶資料檔!A:A,0))</f>
        <v>穩定購買型</v>
      </c>
    </row>
    <row r="159" spans="1:11">
      <c r="A159" s="1">
        <v>4944</v>
      </c>
      <c r="B159" s="4">
        <v>38779</v>
      </c>
      <c r="C159" s="1">
        <v>332</v>
      </c>
      <c r="D159" s="6">
        <v>249</v>
      </c>
      <c r="E159" s="6">
        <v>669</v>
      </c>
      <c r="F159" s="5">
        <v>64</v>
      </c>
      <c r="G159" s="17">
        <v>6</v>
      </c>
      <c r="H159" s="17">
        <v>2.48015873015873E-3</v>
      </c>
      <c r="I159" s="5">
        <v>35</v>
      </c>
      <c r="J159" s="5">
        <v>8.6805555555555552E-2</v>
      </c>
      <c r="K159" s="18" t="str">
        <f>INDEX(客戶資料檔!N:N,MATCH('交易記錄檔計算購買期間(勿更改順序)'!C159,客戶資料檔!A:A,0))</f>
        <v>穩定購買型</v>
      </c>
    </row>
    <row r="160" spans="1:11">
      <c r="A160" s="1">
        <v>5828</v>
      </c>
      <c r="B160" s="4">
        <v>38791</v>
      </c>
      <c r="C160" s="1">
        <v>332</v>
      </c>
      <c r="D160" s="6">
        <v>3</v>
      </c>
      <c r="E160" s="6">
        <v>657</v>
      </c>
      <c r="F160" s="5">
        <v>64</v>
      </c>
      <c r="G160" s="17">
        <v>7</v>
      </c>
      <c r="H160" s="17">
        <v>2.976190476190476E-3</v>
      </c>
      <c r="I160" s="5">
        <v>12</v>
      </c>
      <c r="J160" s="5">
        <v>3.5714285714285712E-2</v>
      </c>
      <c r="K160" s="18" t="str">
        <f>INDEX(客戶資料檔!N:N,MATCH('交易記錄檔計算購買期間(勿更改順序)'!C160,客戶資料檔!A:A,0))</f>
        <v>穩定購買型</v>
      </c>
    </row>
    <row r="161" spans="1:11">
      <c r="A161" s="1">
        <v>5906</v>
      </c>
      <c r="B161" s="4">
        <v>38792</v>
      </c>
      <c r="C161" s="1">
        <v>332</v>
      </c>
      <c r="D161" s="6">
        <v>42898</v>
      </c>
      <c r="E161" s="6">
        <v>656</v>
      </c>
      <c r="F161" s="5">
        <v>64</v>
      </c>
      <c r="G161" s="17">
        <v>8</v>
      </c>
      <c r="H161" s="17">
        <v>3.472222222222222E-3</v>
      </c>
      <c r="I161" s="5">
        <v>1</v>
      </c>
      <c r="J161" s="5">
        <v>3.472222222222222E-3</v>
      </c>
      <c r="K161" s="18" t="str">
        <f>INDEX(客戶資料檔!N:N,MATCH('交易記錄檔計算購買期間(勿更改順序)'!C161,客戶資料檔!A:A,0))</f>
        <v>穩定購買型</v>
      </c>
    </row>
    <row r="162" spans="1:11">
      <c r="A162" s="1">
        <v>6755</v>
      </c>
      <c r="B162" s="4">
        <v>38804</v>
      </c>
      <c r="C162" s="1">
        <v>332</v>
      </c>
      <c r="D162" s="6">
        <v>14807</v>
      </c>
      <c r="E162" s="6">
        <v>644</v>
      </c>
      <c r="F162" s="5">
        <v>64</v>
      </c>
      <c r="G162" s="17">
        <v>9</v>
      </c>
      <c r="H162" s="17">
        <v>3.968253968253968E-3</v>
      </c>
      <c r="I162" s="5">
        <v>12</v>
      </c>
      <c r="J162" s="5">
        <v>4.7619047619047616E-2</v>
      </c>
      <c r="K162" s="18" t="str">
        <f>INDEX(客戶資料檔!N:N,MATCH('交易記錄檔計算購買期間(勿更改順序)'!C162,客戶資料檔!A:A,0))</f>
        <v>穩定購買型</v>
      </c>
    </row>
    <row r="163" spans="1:11">
      <c r="A163" s="1">
        <v>7296</v>
      </c>
      <c r="B163" s="4">
        <v>38812</v>
      </c>
      <c r="C163" s="1">
        <v>332</v>
      </c>
      <c r="D163" s="6">
        <v>5425</v>
      </c>
      <c r="E163" s="6">
        <v>636</v>
      </c>
      <c r="F163" s="5">
        <v>64</v>
      </c>
      <c r="G163" s="17">
        <v>10</v>
      </c>
      <c r="H163" s="17">
        <v>4.464285714285714E-3</v>
      </c>
      <c r="I163" s="5">
        <v>8</v>
      </c>
      <c r="J163" s="5">
        <v>3.5714285714285712E-2</v>
      </c>
      <c r="K163" s="18" t="str">
        <f>INDEX(客戶資料檔!N:N,MATCH('交易記錄檔計算購買期間(勿更改順序)'!C163,客戶資料檔!A:A,0))</f>
        <v>穩定購買型</v>
      </c>
    </row>
    <row r="164" spans="1:11">
      <c r="A164" s="1">
        <v>7769</v>
      </c>
      <c r="B164" s="4">
        <v>38819</v>
      </c>
      <c r="C164" s="1">
        <v>332</v>
      </c>
      <c r="D164" s="6">
        <v>6400</v>
      </c>
      <c r="E164" s="6">
        <v>629</v>
      </c>
      <c r="F164" s="5">
        <v>64</v>
      </c>
      <c r="G164" s="17">
        <v>11</v>
      </c>
      <c r="H164" s="17">
        <v>4.96031746031746E-3</v>
      </c>
      <c r="I164" s="5">
        <v>7</v>
      </c>
      <c r="J164" s="5">
        <v>3.4722222222222224E-2</v>
      </c>
      <c r="K164" s="18" t="str">
        <f>INDEX(客戶資料檔!N:N,MATCH('交易記錄檔計算購買期間(勿更改順序)'!C164,客戶資料檔!A:A,0))</f>
        <v>穩定購買型</v>
      </c>
    </row>
    <row r="165" spans="1:11">
      <c r="A165" s="1">
        <v>7951</v>
      </c>
      <c r="B165" s="4">
        <v>38821</v>
      </c>
      <c r="C165" s="1">
        <v>332</v>
      </c>
      <c r="D165" s="6">
        <v>298</v>
      </c>
      <c r="E165" s="6">
        <v>627</v>
      </c>
      <c r="F165" s="5">
        <v>64</v>
      </c>
      <c r="G165" s="17">
        <v>12</v>
      </c>
      <c r="H165" s="17">
        <v>5.456349206349206E-3</v>
      </c>
      <c r="I165" s="5">
        <v>2</v>
      </c>
      <c r="J165" s="5">
        <v>1.0912698412698412E-2</v>
      </c>
      <c r="K165" s="18" t="str">
        <f>INDEX(客戶資料檔!N:N,MATCH('交易記錄檔計算購買期間(勿更改順序)'!C165,客戶資料檔!A:A,0))</f>
        <v>穩定購買型</v>
      </c>
    </row>
    <row r="166" spans="1:11">
      <c r="A166" s="1">
        <v>8550</v>
      </c>
      <c r="B166" s="4">
        <v>38824</v>
      </c>
      <c r="C166" s="1">
        <v>332</v>
      </c>
      <c r="D166" s="6">
        <v>9699</v>
      </c>
      <c r="E166" s="6">
        <v>624</v>
      </c>
      <c r="F166" s="5">
        <v>64</v>
      </c>
      <c r="G166" s="17">
        <v>13</v>
      </c>
      <c r="H166" s="17">
        <v>5.9523809523809521E-3</v>
      </c>
      <c r="I166" s="5">
        <v>3</v>
      </c>
      <c r="J166" s="5">
        <v>1.7857142857142856E-2</v>
      </c>
      <c r="K166" s="18" t="str">
        <f>INDEX(客戶資料檔!N:N,MATCH('交易記錄檔計算購買期間(勿更改順序)'!C166,客戶資料檔!A:A,0))</f>
        <v>穩定購買型</v>
      </c>
    </row>
    <row r="167" spans="1:11">
      <c r="A167" s="1">
        <v>8764</v>
      </c>
      <c r="B167" s="4">
        <v>38826</v>
      </c>
      <c r="C167" s="1">
        <v>332</v>
      </c>
      <c r="D167" s="6">
        <v>9989</v>
      </c>
      <c r="E167" s="6">
        <v>622</v>
      </c>
      <c r="F167" s="5">
        <v>64</v>
      </c>
      <c r="G167" s="17">
        <v>14</v>
      </c>
      <c r="H167" s="17">
        <v>6.4484126984126981E-3</v>
      </c>
      <c r="I167" s="5">
        <v>2</v>
      </c>
      <c r="J167" s="5">
        <v>1.2896825396825396E-2</v>
      </c>
      <c r="K167" s="18" t="str">
        <f>INDEX(客戶資料檔!N:N,MATCH('交易記錄檔計算購買期間(勿更改順序)'!C167,客戶資料檔!A:A,0))</f>
        <v>穩定購買型</v>
      </c>
    </row>
    <row r="168" spans="1:11">
      <c r="A168" s="1">
        <v>9317</v>
      </c>
      <c r="B168" s="4">
        <v>38834</v>
      </c>
      <c r="C168" s="1">
        <v>332</v>
      </c>
      <c r="D168" s="6">
        <v>45</v>
      </c>
      <c r="E168" s="6">
        <v>614</v>
      </c>
      <c r="F168" s="5">
        <v>64</v>
      </c>
      <c r="G168" s="17">
        <v>15</v>
      </c>
      <c r="H168" s="17">
        <v>6.9444444444444441E-3</v>
      </c>
      <c r="I168" s="5">
        <v>8</v>
      </c>
      <c r="J168" s="5">
        <v>5.5555555555555552E-2</v>
      </c>
      <c r="K168" s="18" t="str">
        <f>INDEX(客戶資料檔!N:N,MATCH('交易記錄檔計算購買期間(勿更改順序)'!C168,客戶資料檔!A:A,0))</f>
        <v>穩定購買型</v>
      </c>
    </row>
    <row r="169" spans="1:11">
      <c r="A169" s="1">
        <v>9584</v>
      </c>
      <c r="B169" s="4">
        <v>38837</v>
      </c>
      <c r="C169" s="1">
        <v>332</v>
      </c>
      <c r="D169" s="6">
        <v>12300</v>
      </c>
      <c r="E169" s="6">
        <v>611</v>
      </c>
      <c r="F169" s="5">
        <v>64</v>
      </c>
      <c r="G169" s="17">
        <v>16</v>
      </c>
      <c r="H169" s="17">
        <v>7.4404761904761901E-3</v>
      </c>
      <c r="I169" s="5">
        <v>3</v>
      </c>
      <c r="J169" s="5">
        <v>2.2321428571428568E-2</v>
      </c>
      <c r="K169" s="18" t="str">
        <f>INDEX(客戶資料檔!N:N,MATCH('交易記錄檔計算購買期間(勿更改順序)'!C169,客戶資料檔!A:A,0))</f>
        <v>穩定購買型</v>
      </c>
    </row>
    <row r="170" spans="1:11">
      <c r="A170" s="1">
        <v>9761</v>
      </c>
      <c r="B170" s="4">
        <v>38839</v>
      </c>
      <c r="C170" s="1">
        <v>332</v>
      </c>
      <c r="D170" s="6">
        <v>168</v>
      </c>
      <c r="E170" s="6">
        <v>609</v>
      </c>
      <c r="F170" s="5">
        <v>64</v>
      </c>
      <c r="G170" s="17">
        <v>17</v>
      </c>
      <c r="H170" s="17">
        <v>7.9365079365079361E-3</v>
      </c>
      <c r="I170" s="5">
        <v>2</v>
      </c>
      <c r="J170" s="5">
        <v>1.5873015873015872E-2</v>
      </c>
      <c r="K170" s="18" t="str">
        <f>INDEX(客戶資料檔!N:N,MATCH('交易記錄檔計算購買期間(勿更改順序)'!C170,客戶資料檔!A:A,0))</f>
        <v>穩定購買型</v>
      </c>
    </row>
    <row r="171" spans="1:11">
      <c r="A171" s="1">
        <v>10535</v>
      </c>
      <c r="B171" s="4">
        <v>38850</v>
      </c>
      <c r="C171" s="1">
        <v>332</v>
      </c>
      <c r="D171" s="6">
        <v>2161</v>
      </c>
      <c r="E171" s="6">
        <v>598</v>
      </c>
      <c r="F171" s="5">
        <v>64</v>
      </c>
      <c r="G171" s="17">
        <v>18</v>
      </c>
      <c r="H171" s="17">
        <v>8.4325396825396821E-3</v>
      </c>
      <c r="I171" s="5">
        <v>11</v>
      </c>
      <c r="J171" s="5">
        <v>9.2757936507936498E-2</v>
      </c>
      <c r="K171" s="18" t="str">
        <f>INDEX(客戶資料檔!N:N,MATCH('交易記錄檔計算購買期間(勿更改順序)'!C171,客戶資料檔!A:A,0))</f>
        <v>穩定購買型</v>
      </c>
    </row>
    <row r="172" spans="1:11">
      <c r="A172" s="1">
        <v>10660</v>
      </c>
      <c r="B172" s="4">
        <v>38851</v>
      </c>
      <c r="C172" s="1">
        <v>332</v>
      </c>
      <c r="D172" s="6">
        <v>1250</v>
      </c>
      <c r="E172" s="6">
        <v>597</v>
      </c>
      <c r="F172" s="5">
        <v>64</v>
      </c>
      <c r="G172" s="17">
        <v>19</v>
      </c>
      <c r="H172" s="17">
        <v>8.9285714285714281E-3</v>
      </c>
      <c r="I172" s="5">
        <v>1</v>
      </c>
      <c r="J172" s="5">
        <v>8.9285714285714281E-3</v>
      </c>
      <c r="K172" s="18" t="str">
        <f>INDEX(客戶資料檔!N:N,MATCH('交易記錄檔計算購買期間(勿更改順序)'!C172,客戶資料檔!A:A,0))</f>
        <v>穩定購買型</v>
      </c>
    </row>
    <row r="173" spans="1:11">
      <c r="A173" s="1">
        <v>12517</v>
      </c>
      <c r="B173" s="4">
        <v>38877</v>
      </c>
      <c r="C173" s="1">
        <v>332</v>
      </c>
      <c r="D173" s="6">
        <v>32445</v>
      </c>
      <c r="E173" s="6">
        <v>571</v>
      </c>
      <c r="F173" s="5">
        <v>64</v>
      </c>
      <c r="G173" s="17">
        <v>20</v>
      </c>
      <c r="H173" s="17">
        <v>9.4246031746031741E-3</v>
      </c>
      <c r="I173" s="5">
        <v>26</v>
      </c>
      <c r="J173" s="5">
        <v>0.24503968253968253</v>
      </c>
      <c r="K173" s="18" t="str">
        <f>INDEX(客戶資料檔!N:N,MATCH('交易記錄檔計算購買期間(勿更改順序)'!C173,客戶資料檔!A:A,0))</f>
        <v>穩定購買型</v>
      </c>
    </row>
    <row r="174" spans="1:11">
      <c r="A174" s="1">
        <v>14143</v>
      </c>
      <c r="B174" s="4">
        <v>38898</v>
      </c>
      <c r="C174" s="1">
        <v>332</v>
      </c>
      <c r="D174" s="6">
        <v>2290</v>
      </c>
      <c r="E174" s="6">
        <v>550</v>
      </c>
      <c r="F174" s="5">
        <v>64</v>
      </c>
      <c r="G174" s="17">
        <v>21</v>
      </c>
      <c r="H174" s="17">
        <v>9.9206349206349201E-3</v>
      </c>
      <c r="I174" s="5">
        <v>21</v>
      </c>
      <c r="J174" s="5">
        <v>0.20833333333333331</v>
      </c>
      <c r="K174" s="18" t="str">
        <f>INDEX(客戶資料檔!N:N,MATCH('交易記錄檔計算購買期間(勿更改順序)'!C174,客戶資料檔!A:A,0))</f>
        <v>穩定購買型</v>
      </c>
    </row>
    <row r="175" spans="1:11">
      <c r="A175" s="1">
        <v>16027</v>
      </c>
      <c r="B175" s="4">
        <v>38915</v>
      </c>
      <c r="C175" s="1">
        <v>332</v>
      </c>
      <c r="D175" s="6">
        <v>699</v>
      </c>
      <c r="E175" s="6">
        <v>533</v>
      </c>
      <c r="F175" s="5">
        <v>64</v>
      </c>
      <c r="G175" s="17">
        <v>22</v>
      </c>
      <c r="H175" s="17">
        <v>1.0416666666666666E-2</v>
      </c>
      <c r="I175" s="5">
        <v>17</v>
      </c>
      <c r="J175" s="5">
        <v>0.17708333333333331</v>
      </c>
      <c r="K175" s="18" t="str">
        <f>INDEX(客戶資料檔!N:N,MATCH('交易記錄檔計算購買期間(勿更改順序)'!C175,客戶資料檔!A:A,0))</f>
        <v>穩定購買型</v>
      </c>
    </row>
    <row r="176" spans="1:11">
      <c r="A176" s="1">
        <v>16231</v>
      </c>
      <c r="B176" s="4">
        <v>38916</v>
      </c>
      <c r="C176" s="1">
        <v>332</v>
      </c>
      <c r="D176" s="6">
        <v>6850</v>
      </c>
      <c r="E176" s="6">
        <v>532</v>
      </c>
      <c r="F176" s="5">
        <v>64</v>
      </c>
      <c r="G176" s="17">
        <v>23</v>
      </c>
      <c r="H176" s="17">
        <v>1.0912698412698412E-2</v>
      </c>
      <c r="I176" s="5">
        <v>1</v>
      </c>
      <c r="J176" s="5">
        <v>1.0912698412698412E-2</v>
      </c>
      <c r="K176" s="18" t="str">
        <f>INDEX(客戶資料檔!N:N,MATCH('交易記錄檔計算購買期間(勿更改順序)'!C176,客戶資料檔!A:A,0))</f>
        <v>穩定購買型</v>
      </c>
    </row>
    <row r="177" spans="1:11">
      <c r="A177" s="1">
        <v>16451</v>
      </c>
      <c r="B177" s="4">
        <v>38919</v>
      </c>
      <c r="C177" s="1">
        <v>332</v>
      </c>
      <c r="D177" s="6">
        <v>1859</v>
      </c>
      <c r="E177" s="6">
        <v>529</v>
      </c>
      <c r="F177" s="5">
        <v>64</v>
      </c>
      <c r="G177" s="17">
        <v>24</v>
      </c>
      <c r="H177" s="17">
        <v>1.1408730158730158E-2</v>
      </c>
      <c r="I177" s="5">
        <v>3</v>
      </c>
      <c r="J177" s="5">
        <v>3.4226190476190473E-2</v>
      </c>
      <c r="K177" s="18" t="str">
        <f>INDEX(客戶資料檔!N:N,MATCH('交易記錄檔計算購買期間(勿更改順序)'!C177,客戶資料檔!A:A,0))</f>
        <v>穩定購買型</v>
      </c>
    </row>
    <row r="178" spans="1:11">
      <c r="A178" s="1">
        <v>16764</v>
      </c>
      <c r="B178" s="4">
        <v>38923</v>
      </c>
      <c r="C178" s="1">
        <v>332</v>
      </c>
      <c r="D178" s="6">
        <v>31011</v>
      </c>
      <c r="E178" s="6">
        <v>525</v>
      </c>
      <c r="F178" s="5">
        <v>64</v>
      </c>
      <c r="G178" s="17">
        <v>25</v>
      </c>
      <c r="H178" s="17">
        <v>1.1904761904761904E-2</v>
      </c>
      <c r="I178" s="5">
        <v>4</v>
      </c>
      <c r="J178" s="5">
        <v>4.7619047619047616E-2</v>
      </c>
      <c r="K178" s="18" t="str">
        <f>INDEX(客戶資料檔!N:N,MATCH('交易記錄檔計算購買期間(勿更改順序)'!C178,客戶資料檔!A:A,0))</f>
        <v>穩定購買型</v>
      </c>
    </row>
    <row r="179" spans="1:11">
      <c r="A179" s="1">
        <v>17646</v>
      </c>
      <c r="B179" s="4">
        <v>38934</v>
      </c>
      <c r="C179" s="1">
        <v>332</v>
      </c>
      <c r="D179" s="6">
        <v>6498</v>
      </c>
      <c r="E179" s="6">
        <v>514</v>
      </c>
      <c r="F179" s="5">
        <v>64</v>
      </c>
      <c r="G179" s="17">
        <v>26</v>
      </c>
      <c r="H179" s="17">
        <v>1.240079365079365E-2</v>
      </c>
      <c r="I179" s="5">
        <v>11</v>
      </c>
      <c r="J179" s="5">
        <v>0.13640873015873015</v>
      </c>
      <c r="K179" s="18" t="str">
        <f>INDEX(客戶資料檔!N:N,MATCH('交易記錄檔計算購買期間(勿更改順序)'!C179,客戶資料檔!A:A,0))</f>
        <v>穩定購買型</v>
      </c>
    </row>
    <row r="180" spans="1:11">
      <c r="A180" s="1">
        <v>18051</v>
      </c>
      <c r="B180" s="4">
        <v>38939</v>
      </c>
      <c r="C180" s="1">
        <v>332</v>
      </c>
      <c r="D180" s="6">
        <v>11431</v>
      </c>
      <c r="E180" s="6">
        <v>509</v>
      </c>
      <c r="F180" s="5">
        <v>64</v>
      </c>
      <c r="G180" s="17">
        <v>27</v>
      </c>
      <c r="H180" s="17">
        <v>1.2896825396825396E-2</v>
      </c>
      <c r="I180" s="5">
        <v>5</v>
      </c>
      <c r="J180" s="5">
        <v>6.4484126984126977E-2</v>
      </c>
      <c r="K180" s="18" t="str">
        <f>INDEX(客戶資料檔!N:N,MATCH('交易記錄檔計算購買期間(勿更改順序)'!C180,客戶資料檔!A:A,0))</f>
        <v>穩定購買型</v>
      </c>
    </row>
    <row r="181" spans="1:11">
      <c r="A181" s="1">
        <v>19826</v>
      </c>
      <c r="B181" s="4">
        <v>38959</v>
      </c>
      <c r="C181" s="1">
        <v>332</v>
      </c>
      <c r="D181" s="6">
        <v>1058</v>
      </c>
      <c r="E181" s="6">
        <v>489</v>
      </c>
      <c r="F181" s="5">
        <v>64</v>
      </c>
      <c r="G181" s="17">
        <v>28</v>
      </c>
      <c r="H181" s="17">
        <v>1.3392857142857142E-2</v>
      </c>
      <c r="I181" s="5">
        <v>20</v>
      </c>
      <c r="J181" s="5">
        <v>0.26785714285714285</v>
      </c>
      <c r="K181" s="18" t="str">
        <f>INDEX(客戶資料檔!N:N,MATCH('交易記錄檔計算購買期間(勿更改順序)'!C181,客戶資料檔!A:A,0))</f>
        <v>穩定購買型</v>
      </c>
    </row>
    <row r="182" spans="1:11">
      <c r="A182" s="1">
        <v>19924</v>
      </c>
      <c r="B182" s="4">
        <v>38960</v>
      </c>
      <c r="C182" s="1">
        <v>332</v>
      </c>
      <c r="D182" s="6">
        <v>7997</v>
      </c>
      <c r="E182" s="6">
        <v>488</v>
      </c>
      <c r="F182" s="5">
        <v>64</v>
      </c>
      <c r="G182" s="17">
        <v>29</v>
      </c>
      <c r="H182" s="17">
        <v>1.3888888888888888E-2</v>
      </c>
      <c r="I182" s="5">
        <v>1</v>
      </c>
      <c r="J182" s="5">
        <v>1.3888888888888888E-2</v>
      </c>
      <c r="K182" s="18" t="str">
        <f>INDEX(客戶資料檔!N:N,MATCH('交易記錄檔計算購買期間(勿更改順序)'!C182,客戶資料檔!A:A,0))</f>
        <v>穩定購買型</v>
      </c>
    </row>
    <row r="183" spans="1:11">
      <c r="A183" s="1">
        <v>20005</v>
      </c>
      <c r="B183" s="4">
        <v>38961</v>
      </c>
      <c r="C183" s="1">
        <v>332</v>
      </c>
      <c r="D183" s="6">
        <v>6000</v>
      </c>
      <c r="E183" s="6">
        <v>487</v>
      </c>
      <c r="F183" s="5">
        <v>64</v>
      </c>
      <c r="G183" s="17">
        <v>30</v>
      </c>
      <c r="H183" s="17">
        <v>1.4384920634920634E-2</v>
      </c>
      <c r="I183" s="5">
        <v>1</v>
      </c>
      <c r="J183" s="5">
        <v>1.4384920634920634E-2</v>
      </c>
      <c r="K183" s="18" t="str">
        <f>INDEX(客戶資料檔!N:N,MATCH('交易記錄檔計算購買期間(勿更改順序)'!C183,客戶資料檔!A:A,0))</f>
        <v>穩定購買型</v>
      </c>
    </row>
    <row r="184" spans="1:11">
      <c r="A184" s="1">
        <v>22263</v>
      </c>
      <c r="B184" s="4">
        <v>38984</v>
      </c>
      <c r="C184" s="1">
        <v>332</v>
      </c>
      <c r="D184" s="6">
        <v>100</v>
      </c>
      <c r="E184" s="6">
        <v>464</v>
      </c>
      <c r="F184" s="5">
        <v>64</v>
      </c>
      <c r="G184" s="17">
        <v>31</v>
      </c>
      <c r="H184" s="17">
        <v>1.488095238095238E-2</v>
      </c>
      <c r="I184" s="5">
        <v>23</v>
      </c>
      <c r="J184" s="5">
        <v>0.34226190476190477</v>
      </c>
      <c r="K184" s="18" t="str">
        <f>INDEX(客戶資料檔!N:N,MATCH('交易記錄檔計算購買期間(勿更改順序)'!C184,客戶資料檔!A:A,0))</f>
        <v>穩定購買型</v>
      </c>
    </row>
    <row r="185" spans="1:11">
      <c r="A185" s="1">
        <v>24129</v>
      </c>
      <c r="B185" s="4">
        <v>39003</v>
      </c>
      <c r="C185" s="1">
        <v>332</v>
      </c>
      <c r="D185" s="6">
        <v>37500</v>
      </c>
      <c r="E185" s="6">
        <v>445</v>
      </c>
      <c r="F185" s="5">
        <v>64</v>
      </c>
      <c r="G185" s="17">
        <v>32</v>
      </c>
      <c r="H185" s="17">
        <v>1.5376984126984126E-2</v>
      </c>
      <c r="I185" s="5">
        <v>19</v>
      </c>
      <c r="J185" s="5">
        <v>0.29216269841269837</v>
      </c>
      <c r="K185" s="18" t="str">
        <f>INDEX(客戶資料檔!N:N,MATCH('交易記錄檔計算購買期間(勿更改順序)'!C185,客戶資料檔!A:A,0))</f>
        <v>穩定購買型</v>
      </c>
    </row>
    <row r="186" spans="1:11">
      <c r="A186" s="1">
        <v>24672</v>
      </c>
      <c r="B186" s="4">
        <v>39009</v>
      </c>
      <c r="C186" s="1">
        <v>332</v>
      </c>
      <c r="D186" s="6">
        <v>399</v>
      </c>
      <c r="E186" s="6">
        <v>439</v>
      </c>
      <c r="F186" s="5">
        <v>64</v>
      </c>
      <c r="G186" s="17">
        <v>33</v>
      </c>
      <c r="H186" s="17">
        <v>1.5873015873015872E-2</v>
      </c>
      <c r="I186" s="5">
        <v>6</v>
      </c>
      <c r="J186" s="5">
        <v>9.5238095238095233E-2</v>
      </c>
      <c r="K186" s="18" t="str">
        <f>INDEX(客戶資料檔!N:N,MATCH('交易記錄檔計算購買期間(勿更改順序)'!C186,客戶資料檔!A:A,0))</f>
        <v>穩定購買型</v>
      </c>
    </row>
    <row r="187" spans="1:11">
      <c r="A187" s="1">
        <v>27624</v>
      </c>
      <c r="B187" s="4">
        <v>39039</v>
      </c>
      <c r="C187" s="1">
        <v>332</v>
      </c>
      <c r="D187" s="6">
        <v>13498</v>
      </c>
      <c r="E187" s="6">
        <v>409</v>
      </c>
      <c r="F187" s="5">
        <v>64</v>
      </c>
      <c r="G187" s="17">
        <v>34</v>
      </c>
      <c r="H187" s="17">
        <v>1.636904761904762E-2</v>
      </c>
      <c r="I187" s="5">
        <v>30</v>
      </c>
      <c r="J187" s="5">
        <v>0.4910714285714286</v>
      </c>
      <c r="K187" s="18" t="str">
        <f>INDEX(客戶資料檔!N:N,MATCH('交易記錄檔計算購買期間(勿更改順序)'!C187,客戶資料檔!A:A,0))</f>
        <v>穩定購買型</v>
      </c>
    </row>
    <row r="188" spans="1:11">
      <c r="A188" s="1">
        <v>29942</v>
      </c>
      <c r="B188" s="4">
        <v>39058</v>
      </c>
      <c r="C188" s="1">
        <v>332</v>
      </c>
      <c r="D188" s="6">
        <v>2</v>
      </c>
      <c r="E188" s="6">
        <v>390</v>
      </c>
      <c r="F188" s="5">
        <v>64</v>
      </c>
      <c r="G188" s="17">
        <v>35</v>
      </c>
      <c r="H188" s="17">
        <v>1.6865079365079364E-2</v>
      </c>
      <c r="I188" s="5">
        <v>19</v>
      </c>
      <c r="J188" s="5">
        <v>0.32043650793650791</v>
      </c>
      <c r="K188" s="18" t="str">
        <f>INDEX(客戶資料檔!N:N,MATCH('交易記錄檔計算購買期間(勿更改順序)'!C188,客戶資料檔!A:A,0))</f>
        <v>穩定購買型</v>
      </c>
    </row>
    <row r="189" spans="1:11">
      <c r="A189" s="1">
        <v>30103</v>
      </c>
      <c r="B189" s="4">
        <v>39060</v>
      </c>
      <c r="C189" s="1">
        <v>332</v>
      </c>
      <c r="D189" s="6">
        <v>1332</v>
      </c>
      <c r="E189" s="6">
        <v>388</v>
      </c>
      <c r="F189" s="5">
        <v>64</v>
      </c>
      <c r="G189" s="17">
        <v>36</v>
      </c>
      <c r="H189" s="17">
        <v>1.7361111111111112E-2</v>
      </c>
      <c r="I189" s="5">
        <v>2</v>
      </c>
      <c r="J189" s="5">
        <v>3.4722222222222224E-2</v>
      </c>
      <c r="K189" s="18" t="str">
        <f>INDEX(客戶資料檔!N:N,MATCH('交易記錄檔計算購買期間(勿更改順序)'!C189,客戶資料檔!A:A,0))</f>
        <v>穩定購買型</v>
      </c>
    </row>
    <row r="190" spans="1:11">
      <c r="A190" s="1">
        <v>31117</v>
      </c>
      <c r="B190" s="4">
        <v>39072</v>
      </c>
      <c r="C190" s="1">
        <v>332</v>
      </c>
      <c r="D190" s="6">
        <v>6814</v>
      </c>
      <c r="E190" s="6">
        <v>376</v>
      </c>
      <c r="F190" s="5">
        <v>64</v>
      </c>
      <c r="G190" s="17">
        <v>37</v>
      </c>
      <c r="H190" s="17">
        <v>1.7857142857142856E-2</v>
      </c>
      <c r="I190" s="5">
        <v>12</v>
      </c>
      <c r="J190" s="5">
        <v>0.21428571428571427</v>
      </c>
      <c r="K190" s="18" t="str">
        <f>INDEX(客戶資料檔!N:N,MATCH('交易記錄檔計算購買期間(勿更改順序)'!C190,客戶資料檔!A:A,0))</f>
        <v>穩定購買型</v>
      </c>
    </row>
    <row r="191" spans="1:11">
      <c r="A191" s="1">
        <v>31396</v>
      </c>
      <c r="B191" s="4">
        <v>39074</v>
      </c>
      <c r="C191" s="1">
        <v>332</v>
      </c>
      <c r="D191" s="6">
        <v>550</v>
      </c>
      <c r="E191" s="6">
        <v>374</v>
      </c>
      <c r="F191" s="5">
        <v>64</v>
      </c>
      <c r="G191" s="17">
        <v>38</v>
      </c>
      <c r="H191" s="17">
        <v>1.8353174603174604E-2</v>
      </c>
      <c r="I191" s="5">
        <v>2</v>
      </c>
      <c r="J191" s="5">
        <v>3.6706349206349208E-2</v>
      </c>
      <c r="K191" s="18" t="str">
        <f>INDEX(客戶資料檔!N:N,MATCH('交易記錄檔計算購買期間(勿更改順序)'!C191,客戶資料檔!A:A,0))</f>
        <v>穩定購買型</v>
      </c>
    </row>
    <row r="192" spans="1:11">
      <c r="A192" s="1">
        <v>36569</v>
      </c>
      <c r="B192" s="4">
        <v>39113</v>
      </c>
      <c r="C192" s="1">
        <v>332</v>
      </c>
      <c r="D192" s="6">
        <v>780</v>
      </c>
      <c r="E192" s="6">
        <v>335</v>
      </c>
      <c r="F192" s="5">
        <v>64</v>
      </c>
      <c r="G192" s="17">
        <v>39</v>
      </c>
      <c r="H192" s="17">
        <v>1.8849206349206348E-2</v>
      </c>
      <c r="I192" s="5">
        <v>39</v>
      </c>
      <c r="J192" s="5">
        <v>0.73511904761904756</v>
      </c>
      <c r="K192" s="18" t="str">
        <f>INDEX(客戶資料檔!N:N,MATCH('交易記錄檔計算購買期間(勿更改順序)'!C192,客戶資料檔!A:A,0))</f>
        <v>穩定購買型</v>
      </c>
    </row>
    <row r="193" spans="1:11">
      <c r="A193" s="1">
        <v>39415</v>
      </c>
      <c r="B193" s="4">
        <v>39135</v>
      </c>
      <c r="C193" s="1">
        <v>332</v>
      </c>
      <c r="D193" s="6">
        <v>389</v>
      </c>
      <c r="E193" s="6">
        <v>313</v>
      </c>
      <c r="F193" s="5">
        <v>64</v>
      </c>
      <c r="G193" s="17">
        <v>40</v>
      </c>
      <c r="H193" s="17">
        <v>1.9345238095238096E-2</v>
      </c>
      <c r="I193" s="5">
        <v>22</v>
      </c>
      <c r="J193" s="5">
        <v>0.42559523809523814</v>
      </c>
      <c r="K193" s="18" t="str">
        <f>INDEX(客戶資料檔!N:N,MATCH('交易記錄檔計算購買期間(勿更改順序)'!C193,客戶資料檔!A:A,0))</f>
        <v>穩定購買型</v>
      </c>
    </row>
    <row r="194" spans="1:11">
      <c r="A194" s="1">
        <v>39557</v>
      </c>
      <c r="B194" s="4">
        <v>39136</v>
      </c>
      <c r="C194" s="1">
        <v>332</v>
      </c>
      <c r="D194" s="6">
        <v>594</v>
      </c>
      <c r="E194" s="6">
        <v>312</v>
      </c>
      <c r="F194" s="5">
        <v>64</v>
      </c>
      <c r="G194" s="17">
        <v>41</v>
      </c>
      <c r="H194" s="17">
        <v>1.984126984126984E-2</v>
      </c>
      <c r="I194" s="5">
        <v>1</v>
      </c>
      <c r="J194" s="5">
        <v>1.984126984126984E-2</v>
      </c>
      <c r="K194" s="18" t="str">
        <f>INDEX(客戶資料檔!N:N,MATCH('交易記錄檔計算購買期間(勿更改順序)'!C194,客戶資料檔!A:A,0))</f>
        <v>穩定購買型</v>
      </c>
    </row>
    <row r="195" spans="1:11">
      <c r="A195" s="1">
        <v>41460</v>
      </c>
      <c r="B195" s="4">
        <v>39152</v>
      </c>
      <c r="C195" s="1">
        <v>332</v>
      </c>
      <c r="D195" s="6">
        <v>29998</v>
      </c>
      <c r="E195" s="6">
        <v>296</v>
      </c>
      <c r="F195" s="5">
        <v>64</v>
      </c>
      <c r="G195" s="17">
        <v>42</v>
      </c>
      <c r="H195" s="17">
        <v>2.0337301587301588E-2</v>
      </c>
      <c r="I195" s="5">
        <v>16</v>
      </c>
      <c r="J195" s="5">
        <v>0.32539682539682541</v>
      </c>
      <c r="K195" s="18" t="str">
        <f>INDEX(客戶資料檔!N:N,MATCH('交易記錄檔計算購買期間(勿更改順序)'!C195,客戶資料檔!A:A,0))</f>
        <v>穩定購買型</v>
      </c>
    </row>
    <row r="196" spans="1:11">
      <c r="A196" s="1">
        <v>42152</v>
      </c>
      <c r="B196" s="4">
        <v>39158</v>
      </c>
      <c r="C196" s="1">
        <v>332</v>
      </c>
      <c r="D196" s="6">
        <v>34899</v>
      </c>
      <c r="E196" s="6">
        <v>290</v>
      </c>
      <c r="F196" s="5">
        <v>64</v>
      </c>
      <c r="G196" s="17">
        <v>43</v>
      </c>
      <c r="H196" s="17">
        <v>2.0833333333333332E-2</v>
      </c>
      <c r="I196" s="5">
        <v>6</v>
      </c>
      <c r="J196" s="5">
        <v>0.125</v>
      </c>
      <c r="K196" s="18" t="str">
        <f>INDEX(客戶資料檔!N:N,MATCH('交易記錄檔計算購買期間(勿更改順序)'!C196,客戶資料檔!A:A,0))</f>
        <v>穩定購買型</v>
      </c>
    </row>
    <row r="197" spans="1:11">
      <c r="A197" s="1">
        <v>42584</v>
      </c>
      <c r="B197" s="4">
        <v>39162</v>
      </c>
      <c r="C197" s="1">
        <v>332</v>
      </c>
      <c r="D197" s="6">
        <v>99</v>
      </c>
      <c r="E197" s="6">
        <v>286</v>
      </c>
      <c r="F197" s="5">
        <v>64</v>
      </c>
      <c r="G197" s="17">
        <v>44</v>
      </c>
      <c r="H197" s="17">
        <v>2.132936507936508E-2</v>
      </c>
      <c r="I197" s="5">
        <v>4</v>
      </c>
      <c r="J197" s="5">
        <v>8.531746031746032E-2</v>
      </c>
      <c r="K197" s="18" t="str">
        <f>INDEX(客戶資料檔!N:N,MATCH('交易記錄檔計算購買期間(勿更改順序)'!C197,客戶資料檔!A:A,0))</f>
        <v>穩定購買型</v>
      </c>
    </row>
    <row r="198" spans="1:11">
      <c r="A198" s="1">
        <v>43738</v>
      </c>
      <c r="B198" s="4">
        <v>39173</v>
      </c>
      <c r="C198" s="1">
        <v>332</v>
      </c>
      <c r="D198" s="6">
        <v>229</v>
      </c>
      <c r="E198" s="6">
        <v>275</v>
      </c>
      <c r="F198" s="5">
        <v>64</v>
      </c>
      <c r="G198" s="17">
        <v>45</v>
      </c>
      <c r="H198" s="17">
        <v>2.1825396825396824E-2</v>
      </c>
      <c r="I198" s="5">
        <v>11</v>
      </c>
      <c r="J198" s="5">
        <v>0.24007936507936506</v>
      </c>
      <c r="K198" s="18" t="str">
        <f>INDEX(客戶資料檔!N:N,MATCH('交易記錄檔計算購買期間(勿更改順序)'!C198,客戶資料檔!A:A,0))</f>
        <v>穩定購買型</v>
      </c>
    </row>
    <row r="199" spans="1:11">
      <c r="A199" s="1">
        <v>46623</v>
      </c>
      <c r="B199" s="4">
        <v>39194</v>
      </c>
      <c r="C199" s="1">
        <v>332</v>
      </c>
      <c r="D199" s="6">
        <v>299</v>
      </c>
      <c r="E199" s="6">
        <v>254</v>
      </c>
      <c r="F199" s="5">
        <v>64</v>
      </c>
      <c r="G199" s="17">
        <v>46</v>
      </c>
      <c r="H199" s="17">
        <v>2.2321428571428572E-2</v>
      </c>
      <c r="I199" s="5">
        <v>21</v>
      </c>
      <c r="J199" s="5">
        <v>0.46875</v>
      </c>
      <c r="K199" s="18" t="str">
        <f>INDEX(客戶資料檔!N:N,MATCH('交易記錄檔計算購買期間(勿更改順序)'!C199,客戶資料檔!A:A,0))</f>
        <v>穩定購買型</v>
      </c>
    </row>
    <row r="200" spans="1:11">
      <c r="A200" s="1">
        <v>47023</v>
      </c>
      <c r="B200" s="4">
        <v>39195</v>
      </c>
      <c r="C200" s="1">
        <v>332</v>
      </c>
      <c r="D200" s="6">
        <v>2374</v>
      </c>
      <c r="E200" s="6">
        <v>253</v>
      </c>
      <c r="F200" s="5">
        <v>64</v>
      </c>
      <c r="G200" s="17">
        <v>47</v>
      </c>
      <c r="H200" s="17">
        <v>2.2817460317460316E-2</v>
      </c>
      <c r="I200" s="5">
        <v>1</v>
      </c>
      <c r="J200" s="5">
        <v>2.2817460317460316E-2</v>
      </c>
      <c r="K200" s="18" t="str">
        <f>INDEX(客戶資料檔!N:N,MATCH('交易記錄檔計算購買期間(勿更改順序)'!C200,客戶資料檔!A:A,0))</f>
        <v>穩定購買型</v>
      </c>
    </row>
    <row r="201" spans="1:11">
      <c r="A201" s="1">
        <v>49447</v>
      </c>
      <c r="B201" s="4">
        <v>39215</v>
      </c>
      <c r="C201" s="1">
        <v>332</v>
      </c>
      <c r="D201" s="6">
        <v>509</v>
      </c>
      <c r="E201" s="6">
        <v>233</v>
      </c>
      <c r="F201" s="5">
        <v>64</v>
      </c>
      <c r="G201" s="17">
        <v>48</v>
      </c>
      <c r="H201" s="17">
        <v>2.3313492063492064E-2</v>
      </c>
      <c r="I201" s="5">
        <v>20</v>
      </c>
      <c r="J201" s="5">
        <v>0.46626984126984128</v>
      </c>
      <c r="K201" s="18" t="str">
        <f>INDEX(客戶資料檔!N:N,MATCH('交易記錄檔計算購買期間(勿更改順序)'!C201,客戶資料檔!A:A,0))</f>
        <v>穩定購買型</v>
      </c>
    </row>
    <row r="202" spans="1:11">
      <c r="A202" s="1">
        <v>50495</v>
      </c>
      <c r="B202" s="4">
        <v>39224</v>
      </c>
      <c r="C202" s="1">
        <v>332</v>
      </c>
      <c r="D202" s="6">
        <v>40</v>
      </c>
      <c r="E202" s="6">
        <v>224</v>
      </c>
      <c r="F202" s="5">
        <v>64</v>
      </c>
      <c r="G202" s="17">
        <v>49</v>
      </c>
      <c r="H202" s="17">
        <v>2.3809523809523808E-2</v>
      </c>
      <c r="I202" s="5">
        <v>9</v>
      </c>
      <c r="J202" s="5">
        <v>0.21428571428571427</v>
      </c>
      <c r="K202" s="18" t="str">
        <f>INDEX(客戶資料檔!N:N,MATCH('交易記錄檔計算購買期間(勿更改順序)'!C202,客戶資料檔!A:A,0))</f>
        <v>穩定購買型</v>
      </c>
    </row>
    <row r="203" spans="1:11">
      <c r="A203" s="1">
        <v>51193</v>
      </c>
      <c r="B203" s="4">
        <v>39229</v>
      </c>
      <c r="C203" s="1">
        <v>332</v>
      </c>
      <c r="D203" s="6">
        <v>4999</v>
      </c>
      <c r="E203" s="6">
        <v>219</v>
      </c>
      <c r="F203" s="5">
        <v>64</v>
      </c>
      <c r="G203" s="17">
        <v>50</v>
      </c>
      <c r="H203" s="17">
        <v>2.4305555555555556E-2</v>
      </c>
      <c r="I203" s="5">
        <v>5</v>
      </c>
      <c r="J203" s="5">
        <v>0.12152777777777778</v>
      </c>
      <c r="K203" s="18" t="str">
        <f>INDEX(客戶資料檔!N:N,MATCH('交易記錄檔計算購買期間(勿更改順序)'!C203,客戶資料檔!A:A,0))</f>
        <v>穩定購買型</v>
      </c>
    </row>
    <row r="204" spans="1:11">
      <c r="A204" s="1">
        <v>51606</v>
      </c>
      <c r="B204" s="4">
        <v>39232</v>
      </c>
      <c r="C204" s="1">
        <v>332</v>
      </c>
      <c r="D204" s="6">
        <v>1788</v>
      </c>
      <c r="E204" s="6">
        <v>216</v>
      </c>
      <c r="F204" s="5">
        <v>64</v>
      </c>
      <c r="G204" s="17">
        <v>51</v>
      </c>
      <c r="H204" s="17">
        <v>2.48015873015873E-2</v>
      </c>
      <c r="I204" s="5">
        <v>3</v>
      </c>
      <c r="J204" s="5">
        <v>7.4404761904761904E-2</v>
      </c>
      <c r="K204" s="18" t="str">
        <f>INDEX(客戶資料檔!N:N,MATCH('交易記錄檔計算購買期間(勿更改順序)'!C204,客戶資料檔!A:A,0))</f>
        <v>穩定購買型</v>
      </c>
    </row>
    <row r="205" spans="1:11">
      <c r="A205" s="1">
        <v>52610</v>
      </c>
      <c r="B205" s="4">
        <v>39241</v>
      </c>
      <c r="C205" s="1">
        <v>332</v>
      </c>
      <c r="D205" s="6">
        <v>75</v>
      </c>
      <c r="E205" s="6">
        <v>207</v>
      </c>
      <c r="F205" s="5">
        <v>64</v>
      </c>
      <c r="G205" s="17">
        <v>52</v>
      </c>
      <c r="H205" s="17">
        <v>2.5297619047619048E-2</v>
      </c>
      <c r="I205" s="5">
        <v>9</v>
      </c>
      <c r="J205" s="5">
        <v>0.22767857142857142</v>
      </c>
      <c r="K205" s="18" t="str">
        <f>INDEX(客戶資料檔!N:N,MATCH('交易記錄檔計算購買期間(勿更改順序)'!C205,客戶資料檔!A:A,0))</f>
        <v>穩定購買型</v>
      </c>
    </row>
    <row r="206" spans="1:11">
      <c r="A206" s="1">
        <v>54135</v>
      </c>
      <c r="B206" s="4">
        <v>39254</v>
      </c>
      <c r="C206" s="1">
        <v>332</v>
      </c>
      <c r="D206" s="6">
        <v>2300</v>
      </c>
      <c r="E206" s="6">
        <v>194</v>
      </c>
      <c r="F206" s="5">
        <v>64</v>
      </c>
      <c r="G206" s="17">
        <v>53</v>
      </c>
      <c r="H206" s="17">
        <v>2.5793650793650792E-2</v>
      </c>
      <c r="I206" s="5">
        <v>13</v>
      </c>
      <c r="J206" s="5">
        <v>0.33531746031746029</v>
      </c>
      <c r="K206" s="18" t="str">
        <f>INDEX(客戶資料檔!N:N,MATCH('交易記錄檔計算購買期間(勿更改順序)'!C206,客戶資料檔!A:A,0))</f>
        <v>穩定購買型</v>
      </c>
    </row>
    <row r="207" spans="1:11">
      <c r="A207" s="1">
        <v>54713</v>
      </c>
      <c r="B207" s="4">
        <v>39258</v>
      </c>
      <c r="C207" s="1">
        <v>332</v>
      </c>
      <c r="D207" s="6">
        <v>330</v>
      </c>
      <c r="E207" s="6">
        <v>190</v>
      </c>
      <c r="F207" s="5">
        <v>64</v>
      </c>
      <c r="G207" s="17">
        <v>54</v>
      </c>
      <c r="H207" s="17">
        <v>2.628968253968254E-2</v>
      </c>
      <c r="I207" s="5">
        <v>4</v>
      </c>
      <c r="J207" s="5">
        <v>0.10515873015873016</v>
      </c>
      <c r="K207" s="18" t="str">
        <f>INDEX(客戶資料檔!N:N,MATCH('交易記錄檔計算購買期間(勿更改順序)'!C207,客戶資料檔!A:A,0))</f>
        <v>穩定購買型</v>
      </c>
    </row>
    <row r="208" spans="1:11">
      <c r="A208" s="1">
        <v>57079</v>
      </c>
      <c r="B208" s="4">
        <v>39276</v>
      </c>
      <c r="C208" s="1">
        <v>332</v>
      </c>
      <c r="D208" s="6">
        <v>1217</v>
      </c>
      <c r="E208" s="6">
        <v>172</v>
      </c>
      <c r="F208" s="5">
        <v>64</v>
      </c>
      <c r="G208" s="17">
        <v>55</v>
      </c>
      <c r="H208" s="17">
        <v>2.6785714285714284E-2</v>
      </c>
      <c r="I208" s="5">
        <v>18</v>
      </c>
      <c r="J208" s="5">
        <v>0.4821428571428571</v>
      </c>
      <c r="K208" s="18" t="str">
        <f>INDEX(客戶資料檔!N:N,MATCH('交易記錄檔計算購買期間(勿更改順序)'!C208,客戶資料檔!A:A,0))</f>
        <v>穩定購買型</v>
      </c>
    </row>
    <row r="209" spans="1:11">
      <c r="A209" s="1">
        <v>57671</v>
      </c>
      <c r="B209" s="4">
        <v>39277</v>
      </c>
      <c r="C209" s="1">
        <v>332</v>
      </c>
      <c r="D209" s="6">
        <v>11996</v>
      </c>
      <c r="E209" s="6">
        <v>171</v>
      </c>
      <c r="F209" s="5">
        <v>64</v>
      </c>
      <c r="G209" s="17">
        <v>56</v>
      </c>
      <c r="H209" s="17">
        <v>2.7281746031746032E-2</v>
      </c>
      <c r="I209" s="5">
        <v>1</v>
      </c>
      <c r="J209" s="5">
        <v>2.7281746031746032E-2</v>
      </c>
      <c r="K209" s="18" t="str">
        <f>INDEX(客戶資料檔!N:N,MATCH('交易記錄檔計算購買期間(勿更改順序)'!C209,客戶資料檔!A:A,0))</f>
        <v>穩定購買型</v>
      </c>
    </row>
    <row r="210" spans="1:11">
      <c r="A210" s="1">
        <v>60047</v>
      </c>
      <c r="B210" s="4">
        <v>39286</v>
      </c>
      <c r="C210" s="1">
        <v>332</v>
      </c>
      <c r="D210" s="6">
        <v>1000</v>
      </c>
      <c r="E210" s="6">
        <v>162</v>
      </c>
      <c r="F210" s="5">
        <v>64</v>
      </c>
      <c r="G210" s="17">
        <v>57</v>
      </c>
      <c r="H210" s="17">
        <v>2.7777777777777776E-2</v>
      </c>
      <c r="I210" s="5">
        <v>9</v>
      </c>
      <c r="J210" s="5">
        <v>0.25</v>
      </c>
      <c r="K210" s="18" t="str">
        <f>INDEX(客戶資料檔!N:N,MATCH('交易記錄檔計算購買期間(勿更改順序)'!C210,客戶資料檔!A:A,0))</f>
        <v>穩定購買型</v>
      </c>
    </row>
    <row r="211" spans="1:11">
      <c r="A211" s="1">
        <v>61889</v>
      </c>
      <c r="B211" s="4">
        <v>39301</v>
      </c>
      <c r="C211" s="1">
        <v>332</v>
      </c>
      <c r="D211" s="6">
        <v>20</v>
      </c>
      <c r="E211" s="6">
        <v>147</v>
      </c>
      <c r="F211" s="5">
        <v>64</v>
      </c>
      <c r="G211" s="17">
        <v>58</v>
      </c>
      <c r="H211" s="17">
        <v>2.8273809523809524E-2</v>
      </c>
      <c r="I211" s="5">
        <v>15</v>
      </c>
      <c r="J211" s="5">
        <v>0.42410714285714285</v>
      </c>
      <c r="K211" s="18" t="str">
        <f>INDEX(客戶資料檔!N:N,MATCH('交易記錄檔計算購買期間(勿更改順序)'!C211,客戶資料檔!A:A,0))</f>
        <v>穩定購買型</v>
      </c>
    </row>
    <row r="212" spans="1:11">
      <c r="A212" s="1">
        <v>63967</v>
      </c>
      <c r="B212" s="4">
        <v>39318</v>
      </c>
      <c r="C212" s="1">
        <v>332</v>
      </c>
      <c r="D212" s="6">
        <v>1299</v>
      </c>
      <c r="E212" s="6">
        <v>130</v>
      </c>
      <c r="F212" s="5">
        <v>64</v>
      </c>
      <c r="G212" s="17">
        <v>59</v>
      </c>
      <c r="H212" s="17">
        <v>2.8769841269841268E-2</v>
      </c>
      <c r="I212" s="5">
        <v>17</v>
      </c>
      <c r="J212" s="5">
        <v>0.48908730158730157</v>
      </c>
      <c r="K212" s="18" t="str">
        <f>INDEX(客戶資料檔!N:N,MATCH('交易記錄檔計算購買期間(勿更改順序)'!C212,客戶資料檔!A:A,0))</f>
        <v>穩定購買型</v>
      </c>
    </row>
    <row r="213" spans="1:11">
      <c r="A213" s="1">
        <v>68902</v>
      </c>
      <c r="B213" s="4">
        <v>39356</v>
      </c>
      <c r="C213" s="1">
        <v>332</v>
      </c>
      <c r="D213" s="6">
        <v>369</v>
      </c>
      <c r="E213" s="6">
        <v>92</v>
      </c>
      <c r="F213" s="5">
        <v>64</v>
      </c>
      <c r="G213" s="17">
        <v>60</v>
      </c>
      <c r="H213" s="17">
        <v>2.9265873015873016E-2</v>
      </c>
      <c r="I213" s="5">
        <v>38</v>
      </c>
      <c r="J213" s="5">
        <v>1.1121031746031746</v>
      </c>
      <c r="K213" s="18" t="str">
        <f>INDEX(客戶資料檔!N:N,MATCH('交易記錄檔計算購買期間(勿更改順序)'!C213,客戶資料檔!A:A,0))</f>
        <v>穩定購買型</v>
      </c>
    </row>
    <row r="214" spans="1:11">
      <c r="A214" s="1">
        <v>69145</v>
      </c>
      <c r="B214" s="4">
        <v>39358</v>
      </c>
      <c r="C214" s="1">
        <v>332</v>
      </c>
      <c r="D214" s="6">
        <v>159</v>
      </c>
      <c r="E214" s="6">
        <v>90</v>
      </c>
      <c r="F214" s="5">
        <v>64</v>
      </c>
      <c r="G214" s="17">
        <v>61</v>
      </c>
      <c r="H214" s="17">
        <v>2.976190476190476E-2</v>
      </c>
      <c r="I214" s="5">
        <v>2</v>
      </c>
      <c r="J214" s="5">
        <v>5.9523809523809521E-2</v>
      </c>
      <c r="K214" s="18" t="str">
        <f>INDEX(客戶資料檔!N:N,MATCH('交易記錄檔計算購買期間(勿更改順序)'!C214,客戶資料檔!A:A,0))</f>
        <v>穩定購買型</v>
      </c>
    </row>
    <row r="215" spans="1:11">
      <c r="A215" s="1">
        <v>72192</v>
      </c>
      <c r="B215" s="4">
        <v>39383</v>
      </c>
      <c r="C215" s="1">
        <v>332</v>
      </c>
      <c r="D215" s="6">
        <v>58</v>
      </c>
      <c r="E215" s="6">
        <v>65</v>
      </c>
      <c r="F215" s="5">
        <v>64</v>
      </c>
      <c r="G215" s="17">
        <v>62</v>
      </c>
      <c r="H215" s="17">
        <v>3.0257936507936508E-2</v>
      </c>
      <c r="I215" s="5">
        <v>25</v>
      </c>
      <c r="J215" s="5">
        <v>0.75644841269841268</v>
      </c>
      <c r="K215" s="18" t="str">
        <f>INDEX(客戶資料檔!N:N,MATCH('交易記錄檔計算購買期間(勿更改順序)'!C215,客戶資料檔!A:A,0))</f>
        <v>穩定購買型</v>
      </c>
    </row>
    <row r="216" spans="1:11">
      <c r="A216" s="1">
        <v>74390</v>
      </c>
      <c r="B216" s="4">
        <v>39402</v>
      </c>
      <c r="C216" s="1">
        <v>332</v>
      </c>
      <c r="D216" s="6">
        <v>399</v>
      </c>
      <c r="E216" s="6">
        <v>46</v>
      </c>
      <c r="F216" s="5">
        <v>64</v>
      </c>
      <c r="G216" s="17">
        <v>63</v>
      </c>
      <c r="H216" s="17">
        <v>3.0753968253968252E-2</v>
      </c>
      <c r="I216" s="5">
        <v>19</v>
      </c>
      <c r="J216" s="5">
        <v>0.58432539682539675</v>
      </c>
      <c r="K216" s="18" t="str">
        <f>INDEX(客戶資料檔!N:N,MATCH('交易記錄檔計算購買期間(勿更改順序)'!C216,客戶資料檔!A:A,0))</f>
        <v>穩定購買型</v>
      </c>
    </row>
    <row r="217" spans="1:11">
      <c r="A217" s="1">
        <v>80025</v>
      </c>
      <c r="B217" s="4">
        <v>39436</v>
      </c>
      <c r="C217" s="1">
        <v>332</v>
      </c>
      <c r="D217" s="6">
        <v>1040</v>
      </c>
      <c r="E217" s="6">
        <v>12</v>
      </c>
      <c r="F217" s="5">
        <v>64</v>
      </c>
      <c r="G217" s="17">
        <v>64</v>
      </c>
      <c r="H217" s="17">
        <v>3.125E-2</v>
      </c>
      <c r="I217" s="5">
        <v>34</v>
      </c>
      <c r="J217" s="5">
        <v>1.0625</v>
      </c>
      <c r="K217" s="18" t="str">
        <f>INDEX(客戶資料檔!N:N,MATCH('交易記錄檔計算購買期間(勿更改順序)'!C217,客戶資料檔!A:A,0))</f>
        <v>穩定購買型</v>
      </c>
    </row>
    <row r="218" spans="1:11">
      <c r="A218" s="1">
        <v>273</v>
      </c>
      <c r="B218" s="4">
        <v>38721</v>
      </c>
      <c r="C218" s="1">
        <v>338</v>
      </c>
      <c r="D218" s="6">
        <v>11986</v>
      </c>
      <c r="E218" s="6">
        <v>727</v>
      </c>
      <c r="F218" s="5">
        <v>6</v>
      </c>
      <c r="G218" s="17">
        <v>1</v>
      </c>
      <c r="H218" s="17">
        <v>0</v>
      </c>
      <c r="I218" s="5">
        <v>0</v>
      </c>
      <c r="J218" s="5">
        <v>0</v>
      </c>
      <c r="K218" s="18" t="str">
        <f>INDEX(客戶資料檔!N:N,MATCH('交易記錄檔計算購買期間(勿更改順序)'!C218,客戶資料檔!A:A,0))</f>
        <v>漸趨活躍型</v>
      </c>
    </row>
    <row r="219" spans="1:11">
      <c r="A219" s="1">
        <v>15298</v>
      </c>
      <c r="B219" s="4">
        <v>38912</v>
      </c>
      <c r="C219" s="1">
        <v>338</v>
      </c>
      <c r="D219" s="6">
        <v>7984</v>
      </c>
      <c r="E219" s="6">
        <v>536</v>
      </c>
      <c r="F219" s="5">
        <v>6</v>
      </c>
      <c r="G219" s="17">
        <v>2</v>
      </c>
      <c r="H219" s="17">
        <v>6.6666666666666666E-2</v>
      </c>
      <c r="I219" s="5">
        <v>191</v>
      </c>
      <c r="J219" s="5">
        <v>12.733333333333333</v>
      </c>
      <c r="K219" s="18" t="str">
        <f>INDEX(客戶資料檔!N:N,MATCH('交易記錄檔計算購買期間(勿更改順序)'!C219,客戶資料檔!A:A,0))</f>
        <v>漸趨活躍型</v>
      </c>
    </row>
    <row r="220" spans="1:11">
      <c r="A220" s="1">
        <v>35868</v>
      </c>
      <c r="B220" s="4">
        <v>39110</v>
      </c>
      <c r="C220" s="1">
        <v>338</v>
      </c>
      <c r="D220" s="6">
        <v>988</v>
      </c>
      <c r="E220" s="6">
        <v>338</v>
      </c>
      <c r="F220" s="5">
        <v>6</v>
      </c>
      <c r="G220" s="17">
        <v>3</v>
      </c>
      <c r="H220" s="17">
        <v>0.13333333333333333</v>
      </c>
      <c r="I220" s="5">
        <v>198</v>
      </c>
      <c r="J220" s="5">
        <v>26.4</v>
      </c>
      <c r="K220" s="18" t="str">
        <f>INDEX(客戶資料檔!N:N,MATCH('交易記錄檔計算購買期間(勿更改順序)'!C220,客戶資料檔!A:A,0))</f>
        <v>漸趨活躍型</v>
      </c>
    </row>
    <row r="221" spans="1:11">
      <c r="A221" s="1">
        <v>45902</v>
      </c>
      <c r="B221" s="4">
        <v>39192</v>
      </c>
      <c r="C221" s="1">
        <v>338</v>
      </c>
      <c r="D221" s="6">
        <v>497</v>
      </c>
      <c r="E221" s="6">
        <v>256</v>
      </c>
      <c r="F221" s="5">
        <v>6</v>
      </c>
      <c r="G221" s="17">
        <v>4</v>
      </c>
      <c r="H221" s="17">
        <v>0.2</v>
      </c>
      <c r="I221" s="5">
        <v>82</v>
      </c>
      <c r="J221" s="5">
        <v>16.400000000000002</v>
      </c>
      <c r="K221" s="18" t="str">
        <f>INDEX(客戶資料檔!N:N,MATCH('交易記錄檔計算購買期間(勿更改順序)'!C221,客戶資料檔!A:A,0))</f>
        <v>漸趨活躍型</v>
      </c>
    </row>
    <row r="222" spans="1:11">
      <c r="A222" s="1">
        <v>46626</v>
      </c>
      <c r="B222" s="4">
        <v>39194</v>
      </c>
      <c r="C222" s="1">
        <v>338</v>
      </c>
      <c r="D222" s="6">
        <v>999</v>
      </c>
      <c r="E222" s="6">
        <v>254</v>
      </c>
      <c r="F222" s="5">
        <v>6</v>
      </c>
      <c r="G222" s="17">
        <v>5</v>
      </c>
      <c r="H222" s="17">
        <v>0.26666666666666666</v>
      </c>
      <c r="I222" s="5">
        <v>2</v>
      </c>
      <c r="J222" s="5">
        <v>0.53333333333333333</v>
      </c>
      <c r="K222" s="18" t="str">
        <f>INDEX(客戶資料檔!N:N,MATCH('交易記錄檔計算購買期間(勿更改順序)'!C222,客戶資料檔!A:A,0))</f>
        <v>漸趨活躍型</v>
      </c>
    </row>
    <row r="223" spans="1:11">
      <c r="A223" s="1">
        <v>48672</v>
      </c>
      <c r="B223" s="4">
        <v>39208</v>
      </c>
      <c r="C223" s="1">
        <v>338</v>
      </c>
      <c r="D223" s="6">
        <v>1998</v>
      </c>
      <c r="E223" s="6">
        <v>240</v>
      </c>
      <c r="F223" s="5">
        <v>6</v>
      </c>
      <c r="G223" s="17">
        <v>6</v>
      </c>
      <c r="H223" s="17">
        <v>0.33333333333333331</v>
      </c>
      <c r="I223" s="5">
        <v>14</v>
      </c>
      <c r="J223" s="5">
        <v>4.6666666666666661</v>
      </c>
      <c r="K223" s="18" t="str">
        <f>INDEX(客戶資料檔!N:N,MATCH('交易記錄檔計算購買期間(勿更改順序)'!C223,客戶資料檔!A:A,0))</f>
        <v>漸趨活躍型</v>
      </c>
    </row>
    <row r="224" spans="1:11">
      <c r="A224" s="1">
        <v>1023</v>
      </c>
      <c r="B224" s="4">
        <v>38730</v>
      </c>
      <c r="C224" s="1">
        <v>449</v>
      </c>
      <c r="D224" s="6">
        <v>4278</v>
      </c>
      <c r="E224" s="6">
        <v>718</v>
      </c>
      <c r="F224" s="5">
        <v>29</v>
      </c>
      <c r="G224" s="17">
        <v>1</v>
      </c>
      <c r="H224" s="17">
        <v>0</v>
      </c>
      <c r="I224" s="5">
        <v>0</v>
      </c>
      <c r="J224" s="5">
        <v>0</v>
      </c>
      <c r="K224" s="18" t="str">
        <f>INDEX(客戶資料檔!N:N,MATCH('交易記錄檔計算購買期間(勿更改順序)'!C224,客戶資料檔!A:A,0))</f>
        <v>穩定購買型</v>
      </c>
    </row>
    <row r="225" spans="1:11">
      <c r="A225" s="1">
        <v>1840</v>
      </c>
      <c r="B225" s="4">
        <v>38739</v>
      </c>
      <c r="C225" s="1">
        <v>449</v>
      </c>
      <c r="D225" s="6">
        <v>2770</v>
      </c>
      <c r="E225" s="6">
        <v>709</v>
      </c>
      <c r="F225" s="5">
        <v>29</v>
      </c>
      <c r="G225" s="17">
        <v>2</v>
      </c>
      <c r="H225" s="17">
        <v>2.4630541871921183E-3</v>
      </c>
      <c r="I225" s="5">
        <v>9</v>
      </c>
      <c r="J225" s="5">
        <v>2.2167487684729065E-2</v>
      </c>
      <c r="K225" s="18" t="str">
        <f>INDEX(客戶資料檔!N:N,MATCH('交易記錄檔計算購買期間(勿更改順序)'!C225,客戶資料檔!A:A,0))</f>
        <v>穩定購買型</v>
      </c>
    </row>
    <row r="226" spans="1:11">
      <c r="A226" s="1">
        <v>3354</v>
      </c>
      <c r="B226" s="4">
        <v>38757</v>
      </c>
      <c r="C226" s="1">
        <v>449</v>
      </c>
      <c r="D226" s="6">
        <v>2537</v>
      </c>
      <c r="E226" s="6">
        <v>691</v>
      </c>
      <c r="F226" s="5">
        <v>29</v>
      </c>
      <c r="G226" s="17">
        <v>3</v>
      </c>
      <c r="H226" s="17">
        <v>4.9261083743842365E-3</v>
      </c>
      <c r="I226" s="5">
        <v>18</v>
      </c>
      <c r="J226" s="5">
        <v>8.8669950738916259E-2</v>
      </c>
      <c r="K226" s="18" t="str">
        <f>INDEX(客戶資料檔!N:N,MATCH('交易記錄檔計算購買期間(勿更改順序)'!C226,客戶資料檔!A:A,0))</f>
        <v>穩定購買型</v>
      </c>
    </row>
    <row r="227" spans="1:11">
      <c r="A227" s="1">
        <v>3879</v>
      </c>
      <c r="B227" s="4">
        <v>38764</v>
      </c>
      <c r="C227" s="1">
        <v>449</v>
      </c>
      <c r="D227" s="6">
        <v>75854</v>
      </c>
      <c r="E227" s="6">
        <v>684</v>
      </c>
      <c r="F227" s="5">
        <v>29</v>
      </c>
      <c r="G227" s="17">
        <v>4</v>
      </c>
      <c r="H227" s="17">
        <v>7.3891625615763543E-3</v>
      </c>
      <c r="I227" s="5">
        <v>7</v>
      </c>
      <c r="J227" s="5">
        <v>5.1724137931034482E-2</v>
      </c>
      <c r="K227" s="18" t="str">
        <f>INDEX(客戶資料檔!N:N,MATCH('交易記錄檔計算購買期間(勿更改順序)'!C227,客戶資料檔!A:A,0))</f>
        <v>穩定購買型</v>
      </c>
    </row>
    <row r="228" spans="1:11">
      <c r="A228" s="1">
        <v>4830</v>
      </c>
      <c r="B228" s="4">
        <v>38777</v>
      </c>
      <c r="C228" s="1">
        <v>449</v>
      </c>
      <c r="D228" s="6">
        <v>5158</v>
      </c>
      <c r="E228" s="6">
        <v>671</v>
      </c>
      <c r="F228" s="5">
        <v>29</v>
      </c>
      <c r="G228" s="17">
        <v>5</v>
      </c>
      <c r="H228" s="17">
        <v>9.852216748768473E-3</v>
      </c>
      <c r="I228" s="5">
        <v>13</v>
      </c>
      <c r="J228" s="5">
        <v>0.12807881773399016</v>
      </c>
      <c r="K228" s="18" t="str">
        <f>INDEX(客戶資料檔!N:N,MATCH('交易記錄檔計算購買期間(勿更改順序)'!C228,客戶資料檔!A:A,0))</f>
        <v>穩定購買型</v>
      </c>
    </row>
    <row r="229" spans="1:11">
      <c r="A229" s="1">
        <v>5252</v>
      </c>
      <c r="B229" s="4">
        <v>38783</v>
      </c>
      <c r="C229" s="1">
        <v>449</v>
      </c>
      <c r="D229" s="6">
        <v>798</v>
      </c>
      <c r="E229" s="6">
        <v>665</v>
      </c>
      <c r="F229" s="5">
        <v>29</v>
      </c>
      <c r="G229" s="17">
        <v>6</v>
      </c>
      <c r="H229" s="17">
        <v>1.2315270935960592E-2</v>
      </c>
      <c r="I229" s="5">
        <v>6</v>
      </c>
      <c r="J229" s="5">
        <v>7.3891625615763554E-2</v>
      </c>
      <c r="K229" s="18" t="str">
        <f>INDEX(客戶資料檔!N:N,MATCH('交易記錄檔計算購買期間(勿更改順序)'!C229,客戶資料檔!A:A,0))</f>
        <v>穩定購買型</v>
      </c>
    </row>
    <row r="230" spans="1:11">
      <c r="A230" s="1">
        <v>5387</v>
      </c>
      <c r="B230" s="4">
        <v>38785</v>
      </c>
      <c r="C230" s="1">
        <v>449</v>
      </c>
      <c r="D230" s="6">
        <v>3358</v>
      </c>
      <c r="E230" s="6">
        <v>663</v>
      </c>
      <c r="F230" s="5">
        <v>29</v>
      </c>
      <c r="G230" s="17">
        <v>7</v>
      </c>
      <c r="H230" s="17">
        <v>1.4778325123152709E-2</v>
      </c>
      <c r="I230" s="5">
        <v>2</v>
      </c>
      <c r="J230" s="5">
        <v>2.9556650246305417E-2</v>
      </c>
      <c r="K230" s="18" t="str">
        <f>INDEX(客戶資料檔!N:N,MATCH('交易記錄檔計算購買期間(勿更改順序)'!C230,客戶資料檔!A:A,0))</f>
        <v>穩定購買型</v>
      </c>
    </row>
    <row r="231" spans="1:11">
      <c r="A231" s="1">
        <v>6492</v>
      </c>
      <c r="B231" s="4">
        <v>38800</v>
      </c>
      <c r="C231" s="1">
        <v>449</v>
      </c>
      <c r="D231" s="6">
        <v>670</v>
      </c>
      <c r="E231" s="6">
        <v>648</v>
      </c>
      <c r="F231" s="5">
        <v>29</v>
      </c>
      <c r="G231" s="17">
        <v>8</v>
      </c>
      <c r="H231" s="17">
        <v>1.7241379310344827E-2</v>
      </c>
      <c r="I231" s="5">
        <v>15</v>
      </c>
      <c r="J231" s="5">
        <v>0.25862068965517243</v>
      </c>
      <c r="K231" s="18" t="str">
        <f>INDEX(客戶資料檔!N:N,MATCH('交易記錄檔計算購買期間(勿更改順序)'!C231,客戶資料檔!A:A,0))</f>
        <v>穩定購買型</v>
      </c>
    </row>
    <row r="232" spans="1:11">
      <c r="A232" s="1">
        <v>6703</v>
      </c>
      <c r="B232" s="4">
        <v>38803</v>
      </c>
      <c r="C232" s="1">
        <v>449</v>
      </c>
      <c r="D232" s="6">
        <v>1596</v>
      </c>
      <c r="E232" s="6">
        <v>645</v>
      </c>
      <c r="F232" s="5">
        <v>29</v>
      </c>
      <c r="G232" s="17">
        <v>9</v>
      </c>
      <c r="H232" s="17">
        <v>1.9704433497536946E-2</v>
      </c>
      <c r="I232" s="5">
        <v>3</v>
      </c>
      <c r="J232" s="5">
        <v>5.9113300492610835E-2</v>
      </c>
      <c r="K232" s="18" t="str">
        <f>INDEX(客戶資料檔!N:N,MATCH('交易記錄檔計算購買期間(勿更改順序)'!C232,客戶資料檔!A:A,0))</f>
        <v>穩定購買型</v>
      </c>
    </row>
    <row r="233" spans="1:11">
      <c r="A233" s="1">
        <v>12912</v>
      </c>
      <c r="B233" s="4">
        <v>38882</v>
      </c>
      <c r="C233" s="1">
        <v>449</v>
      </c>
      <c r="D233" s="6">
        <v>299</v>
      </c>
      <c r="E233" s="6">
        <v>566</v>
      </c>
      <c r="F233" s="5">
        <v>29</v>
      </c>
      <c r="G233" s="17">
        <v>10</v>
      </c>
      <c r="H233" s="17">
        <v>2.2167487684729065E-2</v>
      </c>
      <c r="I233" s="5">
        <v>79</v>
      </c>
      <c r="J233" s="5">
        <v>1.7512315270935961</v>
      </c>
      <c r="K233" s="18" t="str">
        <f>INDEX(客戶資料檔!N:N,MATCH('交易記錄檔計算購買期間(勿更改順序)'!C233,客戶資料檔!A:A,0))</f>
        <v>穩定購買型</v>
      </c>
    </row>
    <row r="234" spans="1:11">
      <c r="A234" s="1">
        <v>16083</v>
      </c>
      <c r="B234" s="4">
        <v>38915</v>
      </c>
      <c r="C234" s="1">
        <v>449</v>
      </c>
      <c r="D234" s="6">
        <v>2798</v>
      </c>
      <c r="E234" s="6">
        <v>533</v>
      </c>
      <c r="F234" s="5">
        <v>29</v>
      </c>
      <c r="G234" s="17">
        <v>11</v>
      </c>
      <c r="H234" s="17">
        <v>2.4630541871921183E-2</v>
      </c>
      <c r="I234" s="5">
        <v>33</v>
      </c>
      <c r="J234" s="5">
        <v>0.81280788177339902</v>
      </c>
      <c r="K234" s="18" t="str">
        <f>INDEX(客戶資料檔!N:N,MATCH('交易記錄檔計算購買期間(勿更改順序)'!C234,客戶資料檔!A:A,0))</f>
        <v>穩定購買型</v>
      </c>
    </row>
    <row r="235" spans="1:11">
      <c r="A235" s="1">
        <v>27355</v>
      </c>
      <c r="B235" s="4">
        <v>39038</v>
      </c>
      <c r="C235" s="1">
        <v>449</v>
      </c>
      <c r="D235" s="6">
        <v>99</v>
      </c>
      <c r="E235" s="6">
        <v>410</v>
      </c>
      <c r="F235" s="5">
        <v>29</v>
      </c>
      <c r="G235" s="17">
        <v>12</v>
      </c>
      <c r="H235" s="17">
        <v>2.7093596059113302E-2</v>
      </c>
      <c r="I235" s="5">
        <v>123</v>
      </c>
      <c r="J235" s="5">
        <v>3.3325123152709359</v>
      </c>
      <c r="K235" s="18" t="str">
        <f>INDEX(客戶資料檔!N:N,MATCH('交易記錄檔計算購買期間(勿更改順序)'!C235,客戶資料檔!A:A,0))</f>
        <v>穩定購買型</v>
      </c>
    </row>
    <row r="236" spans="1:11">
      <c r="A236" s="1">
        <v>32756</v>
      </c>
      <c r="B236" s="4">
        <v>39083</v>
      </c>
      <c r="C236" s="1">
        <v>449</v>
      </c>
      <c r="D236" s="6">
        <v>2498</v>
      </c>
      <c r="E236" s="6">
        <v>365</v>
      </c>
      <c r="F236" s="5">
        <v>29</v>
      </c>
      <c r="G236" s="17">
        <v>13</v>
      </c>
      <c r="H236" s="17">
        <v>2.9556650246305417E-2</v>
      </c>
      <c r="I236" s="5">
        <v>45</v>
      </c>
      <c r="J236" s="5">
        <v>1.3300492610837438</v>
      </c>
      <c r="K236" s="18" t="str">
        <f>INDEX(客戶資料檔!N:N,MATCH('交易記錄檔計算購買期間(勿更改順序)'!C236,客戶資料檔!A:A,0))</f>
        <v>穩定購買型</v>
      </c>
    </row>
    <row r="237" spans="1:11">
      <c r="A237" s="1">
        <v>33276</v>
      </c>
      <c r="B237" s="4">
        <v>39089</v>
      </c>
      <c r="C237" s="1">
        <v>449</v>
      </c>
      <c r="D237" s="6">
        <v>2447</v>
      </c>
      <c r="E237" s="6">
        <v>359</v>
      </c>
      <c r="F237" s="5">
        <v>29</v>
      </c>
      <c r="G237" s="17">
        <v>14</v>
      </c>
      <c r="H237" s="17">
        <v>3.2019704433497539E-2</v>
      </c>
      <c r="I237" s="5">
        <v>6</v>
      </c>
      <c r="J237" s="5">
        <v>0.19211822660098524</v>
      </c>
      <c r="K237" s="18" t="str">
        <f>INDEX(客戶資料檔!N:N,MATCH('交易記錄檔計算購買期間(勿更改順序)'!C237,客戶資料檔!A:A,0))</f>
        <v>穩定購買型</v>
      </c>
    </row>
    <row r="238" spans="1:11">
      <c r="A238" s="1">
        <v>35360</v>
      </c>
      <c r="B238" s="4">
        <v>39108</v>
      </c>
      <c r="C238" s="1">
        <v>449</v>
      </c>
      <c r="D238" s="6">
        <v>1347</v>
      </c>
      <c r="E238" s="6">
        <v>340</v>
      </c>
      <c r="F238" s="5">
        <v>29</v>
      </c>
      <c r="G238" s="17">
        <v>15</v>
      </c>
      <c r="H238" s="17">
        <v>3.4482758620689655E-2</v>
      </c>
      <c r="I238" s="5">
        <v>19</v>
      </c>
      <c r="J238" s="5">
        <v>0.65517241379310343</v>
      </c>
      <c r="K238" s="18" t="str">
        <f>INDEX(客戶資料檔!N:N,MATCH('交易記錄檔計算購買期間(勿更改順序)'!C238,客戶資料檔!A:A,0))</f>
        <v>穩定購買型</v>
      </c>
    </row>
    <row r="239" spans="1:11">
      <c r="A239" s="1">
        <v>37416</v>
      </c>
      <c r="B239" s="4">
        <v>39120</v>
      </c>
      <c r="C239" s="1">
        <v>449</v>
      </c>
      <c r="D239" s="6">
        <v>1419</v>
      </c>
      <c r="E239" s="6">
        <v>328</v>
      </c>
      <c r="F239" s="5">
        <v>29</v>
      </c>
      <c r="G239" s="17">
        <v>16</v>
      </c>
      <c r="H239" s="17">
        <v>3.6945812807881777E-2</v>
      </c>
      <c r="I239" s="5">
        <v>12</v>
      </c>
      <c r="J239" s="5">
        <v>0.44334975369458129</v>
      </c>
      <c r="K239" s="18" t="str">
        <f>INDEX(客戶資料檔!N:N,MATCH('交易記錄檔計算購買期間(勿更改順序)'!C239,客戶資料檔!A:A,0))</f>
        <v>穩定購買型</v>
      </c>
    </row>
    <row r="240" spans="1:11">
      <c r="A240" s="1">
        <v>37764</v>
      </c>
      <c r="B240" s="4">
        <v>39123</v>
      </c>
      <c r="C240" s="1">
        <v>449</v>
      </c>
      <c r="D240" s="6">
        <v>699</v>
      </c>
      <c r="E240" s="6">
        <v>325</v>
      </c>
      <c r="F240" s="5">
        <v>29</v>
      </c>
      <c r="G240" s="17">
        <v>17</v>
      </c>
      <c r="H240" s="17">
        <v>3.9408866995073892E-2</v>
      </c>
      <c r="I240" s="5">
        <v>3</v>
      </c>
      <c r="J240" s="5">
        <v>0.11822660098522167</v>
      </c>
      <c r="K240" s="18" t="str">
        <f>INDEX(客戶資料檔!N:N,MATCH('交易記錄檔計算購買期間(勿更改順序)'!C240,客戶資料檔!A:A,0))</f>
        <v>穩定購買型</v>
      </c>
    </row>
    <row r="241" spans="1:11">
      <c r="A241" s="1">
        <v>46693</v>
      </c>
      <c r="B241" s="4">
        <v>39194</v>
      </c>
      <c r="C241" s="1">
        <v>449</v>
      </c>
      <c r="D241" s="6">
        <v>1498</v>
      </c>
      <c r="E241" s="6">
        <v>254</v>
      </c>
      <c r="F241" s="5">
        <v>29</v>
      </c>
      <c r="G241" s="17">
        <v>18</v>
      </c>
      <c r="H241" s="17">
        <v>4.1871921182266007E-2</v>
      </c>
      <c r="I241" s="5">
        <v>71</v>
      </c>
      <c r="J241" s="5">
        <v>2.9729064039408866</v>
      </c>
      <c r="K241" s="18" t="str">
        <f>INDEX(客戶資料檔!N:N,MATCH('交易記錄檔計算購買期間(勿更改順序)'!C241,客戶資料檔!A:A,0))</f>
        <v>穩定購買型</v>
      </c>
    </row>
    <row r="242" spans="1:11">
      <c r="A242" s="1">
        <v>47097</v>
      </c>
      <c r="B242" s="4">
        <v>39195</v>
      </c>
      <c r="C242" s="1">
        <v>449</v>
      </c>
      <c r="D242" s="6">
        <v>1598</v>
      </c>
      <c r="E242" s="6">
        <v>253</v>
      </c>
      <c r="F242" s="5">
        <v>29</v>
      </c>
      <c r="G242" s="17">
        <v>19</v>
      </c>
      <c r="H242" s="17">
        <v>4.4334975369458129E-2</v>
      </c>
      <c r="I242" s="5">
        <v>1</v>
      </c>
      <c r="J242" s="5">
        <v>4.4334975369458129E-2</v>
      </c>
      <c r="K242" s="18" t="str">
        <f>INDEX(客戶資料檔!N:N,MATCH('交易記錄檔計算購買期間(勿更改順序)'!C242,客戶資料檔!A:A,0))</f>
        <v>穩定購買型</v>
      </c>
    </row>
    <row r="243" spans="1:11">
      <c r="A243" s="1">
        <v>49848</v>
      </c>
      <c r="B243" s="4">
        <v>39218</v>
      </c>
      <c r="C243" s="1">
        <v>449</v>
      </c>
      <c r="D243" s="6">
        <v>600</v>
      </c>
      <c r="E243" s="6">
        <v>230</v>
      </c>
      <c r="F243" s="5">
        <v>29</v>
      </c>
      <c r="G243" s="17">
        <v>20</v>
      </c>
      <c r="H243" s="17">
        <v>4.6798029556650245E-2</v>
      </c>
      <c r="I243" s="5">
        <v>23</v>
      </c>
      <c r="J243" s="5">
        <v>1.0763546798029555</v>
      </c>
      <c r="K243" s="18" t="str">
        <f>INDEX(客戶資料檔!N:N,MATCH('交易記錄檔計算購買期間(勿更改順序)'!C243,客戶資料檔!A:A,0))</f>
        <v>穩定購買型</v>
      </c>
    </row>
    <row r="244" spans="1:11">
      <c r="A244" s="1">
        <v>67658</v>
      </c>
      <c r="B244" s="4">
        <v>39346</v>
      </c>
      <c r="C244" s="1">
        <v>449</v>
      </c>
      <c r="D244" s="6">
        <v>1799</v>
      </c>
      <c r="E244" s="6">
        <v>102</v>
      </c>
      <c r="F244" s="5">
        <v>29</v>
      </c>
      <c r="G244" s="17">
        <v>21</v>
      </c>
      <c r="H244" s="17">
        <v>4.9261083743842367E-2</v>
      </c>
      <c r="I244" s="5">
        <v>128</v>
      </c>
      <c r="J244" s="5">
        <v>6.305418719211823</v>
      </c>
      <c r="K244" s="18" t="str">
        <f>INDEX(客戶資料檔!N:N,MATCH('交易記錄檔計算購買期間(勿更改順序)'!C244,客戶資料檔!A:A,0))</f>
        <v>穩定購買型</v>
      </c>
    </row>
    <row r="245" spans="1:11">
      <c r="A245" s="1">
        <v>68641</v>
      </c>
      <c r="B245" s="4">
        <v>39354</v>
      </c>
      <c r="C245" s="1">
        <v>449</v>
      </c>
      <c r="D245" s="6">
        <v>899</v>
      </c>
      <c r="E245" s="6">
        <v>94</v>
      </c>
      <c r="F245" s="5">
        <v>29</v>
      </c>
      <c r="G245" s="17">
        <v>22</v>
      </c>
      <c r="H245" s="17">
        <v>5.1724137931034482E-2</v>
      </c>
      <c r="I245" s="5">
        <v>8</v>
      </c>
      <c r="J245" s="5">
        <v>0.41379310344827586</v>
      </c>
      <c r="K245" s="18" t="str">
        <f>INDEX(客戶資料檔!N:N,MATCH('交易記錄檔計算購買期間(勿更改順序)'!C245,客戶資料檔!A:A,0))</f>
        <v>穩定購買型</v>
      </c>
    </row>
    <row r="246" spans="1:11">
      <c r="A246" s="1">
        <v>71177</v>
      </c>
      <c r="B246" s="4">
        <v>39375</v>
      </c>
      <c r="C246" s="1">
        <v>449</v>
      </c>
      <c r="D246" s="6">
        <v>79</v>
      </c>
      <c r="E246" s="6">
        <v>73</v>
      </c>
      <c r="F246" s="5">
        <v>29</v>
      </c>
      <c r="G246" s="17">
        <v>23</v>
      </c>
      <c r="H246" s="17">
        <v>5.4187192118226604E-2</v>
      </c>
      <c r="I246" s="5">
        <v>21</v>
      </c>
      <c r="J246" s="5">
        <v>1.1379310344827587</v>
      </c>
      <c r="K246" s="18" t="str">
        <f>INDEX(客戶資料檔!N:N,MATCH('交易記錄檔計算購買期間(勿更改順序)'!C246,客戶資料檔!A:A,0))</f>
        <v>穩定購買型</v>
      </c>
    </row>
    <row r="247" spans="1:11">
      <c r="A247" s="1">
        <v>72867</v>
      </c>
      <c r="B247" s="4">
        <v>39389</v>
      </c>
      <c r="C247" s="1">
        <v>449</v>
      </c>
      <c r="D247" s="6">
        <v>746</v>
      </c>
      <c r="E247" s="6">
        <v>59</v>
      </c>
      <c r="F247" s="5">
        <v>29</v>
      </c>
      <c r="G247" s="17">
        <v>24</v>
      </c>
      <c r="H247" s="17">
        <v>5.6650246305418719E-2</v>
      </c>
      <c r="I247" s="5">
        <v>14</v>
      </c>
      <c r="J247" s="5">
        <v>0.7931034482758621</v>
      </c>
      <c r="K247" s="18" t="str">
        <f>INDEX(客戶資料檔!N:N,MATCH('交易記錄檔計算購買期間(勿更改順序)'!C247,客戶資料檔!A:A,0))</f>
        <v>穩定購買型</v>
      </c>
    </row>
    <row r="248" spans="1:11">
      <c r="A248" s="1">
        <v>74467</v>
      </c>
      <c r="B248" s="4">
        <v>39402</v>
      </c>
      <c r="C248" s="1">
        <v>449</v>
      </c>
      <c r="D248" s="6">
        <v>3125</v>
      </c>
      <c r="E248" s="6">
        <v>46</v>
      </c>
      <c r="F248" s="5">
        <v>29</v>
      </c>
      <c r="G248" s="17">
        <v>25</v>
      </c>
      <c r="H248" s="17">
        <v>5.9113300492610835E-2</v>
      </c>
      <c r="I248" s="5">
        <v>13</v>
      </c>
      <c r="J248" s="5">
        <v>0.76847290640394084</v>
      </c>
      <c r="K248" s="18" t="str">
        <f>INDEX(客戶資料檔!N:N,MATCH('交易記錄檔計算購買期間(勿更改順序)'!C248,客戶資料檔!A:A,0))</f>
        <v>穩定購買型</v>
      </c>
    </row>
    <row r="249" spans="1:11">
      <c r="A249" s="1">
        <v>74945</v>
      </c>
      <c r="B249" s="4">
        <v>39403</v>
      </c>
      <c r="C249" s="1">
        <v>449</v>
      </c>
      <c r="D249" s="6">
        <v>11069</v>
      </c>
      <c r="E249" s="6">
        <v>45</v>
      </c>
      <c r="F249" s="5">
        <v>29</v>
      </c>
      <c r="G249" s="17">
        <v>26</v>
      </c>
      <c r="H249" s="17">
        <v>6.1576354679802957E-2</v>
      </c>
      <c r="I249" s="5">
        <v>1</v>
      </c>
      <c r="J249" s="5">
        <v>6.1576354679802957E-2</v>
      </c>
      <c r="K249" s="18" t="str">
        <f>INDEX(客戶資料檔!N:N,MATCH('交易記錄檔計算購買期間(勿更改順序)'!C249,客戶資料檔!A:A,0))</f>
        <v>穩定購買型</v>
      </c>
    </row>
    <row r="250" spans="1:11">
      <c r="A250" s="1">
        <v>75467</v>
      </c>
      <c r="B250" s="4">
        <v>39404</v>
      </c>
      <c r="C250" s="1">
        <v>449</v>
      </c>
      <c r="D250" s="6">
        <v>399</v>
      </c>
      <c r="E250" s="6">
        <v>44</v>
      </c>
      <c r="F250" s="5">
        <v>29</v>
      </c>
      <c r="G250" s="17">
        <v>27</v>
      </c>
      <c r="H250" s="17">
        <v>6.4039408866995079E-2</v>
      </c>
      <c r="I250" s="5">
        <v>1</v>
      </c>
      <c r="J250" s="5">
        <v>6.4039408866995079E-2</v>
      </c>
      <c r="K250" s="18" t="str">
        <f>INDEX(客戶資料檔!N:N,MATCH('交易記錄檔計算購買期間(勿更改順序)'!C250,客戶資料檔!A:A,0))</f>
        <v>穩定購買型</v>
      </c>
    </row>
    <row r="251" spans="1:11">
      <c r="A251" s="1">
        <v>76128</v>
      </c>
      <c r="B251" s="4">
        <v>39405</v>
      </c>
      <c r="C251" s="1">
        <v>449</v>
      </c>
      <c r="D251" s="6">
        <v>3110</v>
      </c>
      <c r="E251" s="6">
        <v>43</v>
      </c>
      <c r="F251" s="5">
        <v>29</v>
      </c>
      <c r="G251" s="17">
        <v>28</v>
      </c>
      <c r="H251" s="17">
        <v>6.6502463054187194E-2</v>
      </c>
      <c r="I251" s="5">
        <v>1</v>
      </c>
      <c r="J251" s="5">
        <v>6.6502463054187194E-2</v>
      </c>
      <c r="K251" s="18" t="str">
        <f>INDEX(客戶資料檔!N:N,MATCH('交易記錄檔計算購買期間(勿更改順序)'!C251,客戶資料檔!A:A,0))</f>
        <v>穩定購買型</v>
      </c>
    </row>
    <row r="252" spans="1:11">
      <c r="A252" s="1">
        <v>79572</v>
      </c>
      <c r="B252" s="4">
        <v>39432</v>
      </c>
      <c r="C252" s="1">
        <v>449</v>
      </c>
      <c r="D252" s="6">
        <v>10286</v>
      </c>
      <c r="E252" s="6">
        <v>16</v>
      </c>
      <c r="F252" s="5">
        <v>29</v>
      </c>
      <c r="G252" s="17">
        <v>29</v>
      </c>
      <c r="H252" s="17">
        <v>6.8965517241379309E-2</v>
      </c>
      <c r="I252" s="5">
        <v>27</v>
      </c>
      <c r="J252" s="5">
        <v>1.8620689655172413</v>
      </c>
      <c r="K252" s="18" t="str">
        <f>INDEX(客戶資料檔!N:N,MATCH('交易記錄檔計算購買期間(勿更改順序)'!C252,客戶資料檔!A:A,0))</f>
        <v>穩定購買型</v>
      </c>
    </row>
    <row r="253" spans="1:11">
      <c r="A253" s="1">
        <v>1487</v>
      </c>
      <c r="B253" s="4">
        <v>38735</v>
      </c>
      <c r="C253" s="1">
        <v>450</v>
      </c>
      <c r="D253" s="6">
        <v>396</v>
      </c>
      <c r="E253" s="6">
        <v>713</v>
      </c>
      <c r="F253" s="5">
        <v>25</v>
      </c>
      <c r="G253" s="17">
        <v>1</v>
      </c>
      <c r="H253" s="17">
        <v>0</v>
      </c>
      <c r="I253" s="5">
        <v>0</v>
      </c>
      <c r="J253" s="5">
        <v>0</v>
      </c>
      <c r="K253" s="18" t="str">
        <f>INDEX(客戶資料檔!N:N,MATCH('交易記錄檔計算購買期間(勿更改順序)'!C253,客戶資料檔!A:A,0))</f>
        <v>穩定購買型</v>
      </c>
    </row>
    <row r="254" spans="1:11">
      <c r="A254" s="1">
        <v>5453</v>
      </c>
      <c r="B254" s="4">
        <v>38786</v>
      </c>
      <c r="C254" s="1">
        <v>450</v>
      </c>
      <c r="D254" s="6">
        <v>999</v>
      </c>
      <c r="E254" s="6">
        <v>662</v>
      </c>
      <c r="F254" s="5">
        <v>25</v>
      </c>
      <c r="G254" s="17">
        <v>2</v>
      </c>
      <c r="H254" s="17">
        <v>3.3333333333333335E-3</v>
      </c>
      <c r="I254" s="5">
        <v>51</v>
      </c>
      <c r="J254" s="5">
        <v>0.17</v>
      </c>
      <c r="K254" s="18" t="str">
        <f>INDEX(客戶資料檔!N:N,MATCH('交易記錄檔計算購買期間(勿更改順序)'!C254,客戶資料檔!A:A,0))</f>
        <v>穩定購買型</v>
      </c>
    </row>
    <row r="255" spans="1:11">
      <c r="A255" s="1">
        <v>8718</v>
      </c>
      <c r="B255" s="4">
        <v>38825</v>
      </c>
      <c r="C255" s="1">
        <v>450</v>
      </c>
      <c r="D255" s="6">
        <v>3290</v>
      </c>
      <c r="E255" s="6">
        <v>623</v>
      </c>
      <c r="F255" s="5">
        <v>25</v>
      </c>
      <c r="G255" s="17">
        <v>3</v>
      </c>
      <c r="H255" s="17">
        <v>6.6666666666666671E-3</v>
      </c>
      <c r="I255" s="5">
        <v>39</v>
      </c>
      <c r="J255" s="5">
        <v>0.26</v>
      </c>
      <c r="K255" s="18" t="str">
        <f>INDEX(客戶資料檔!N:N,MATCH('交易記錄檔計算購買期間(勿更改順序)'!C255,客戶資料檔!A:A,0))</f>
        <v>穩定購買型</v>
      </c>
    </row>
    <row r="256" spans="1:11">
      <c r="A256" s="1">
        <v>10561</v>
      </c>
      <c r="B256" s="4">
        <v>38850</v>
      </c>
      <c r="C256" s="1">
        <v>450</v>
      </c>
      <c r="D256" s="6">
        <v>1699</v>
      </c>
      <c r="E256" s="6">
        <v>598</v>
      </c>
      <c r="F256" s="5">
        <v>25</v>
      </c>
      <c r="G256" s="17">
        <v>4</v>
      </c>
      <c r="H256" s="17">
        <v>0.01</v>
      </c>
      <c r="I256" s="5">
        <v>25</v>
      </c>
      <c r="J256" s="5">
        <v>0.25</v>
      </c>
      <c r="K256" s="18" t="str">
        <f>INDEX(客戶資料檔!N:N,MATCH('交易記錄檔計算購買期間(勿更改順序)'!C256,客戶資料檔!A:A,0))</f>
        <v>穩定購買型</v>
      </c>
    </row>
    <row r="257" spans="1:11">
      <c r="A257" s="1">
        <v>11604</v>
      </c>
      <c r="B257" s="4">
        <v>38864</v>
      </c>
      <c r="C257" s="1">
        <v>450</v>
      </c>
      <c r="D257" s="6">
        <v>10498</v>
      </c>
      <c r="E257" s="6">
        <v>584</v>
      </c>
      <c r="F257" s="5">
        <v>25</v>
      </c>
      <c r="G257" s="17">
        <v>5</v>
      </c>
      <c r="H257" s="17">
        <v>1.3333333333333334E-2</v>
      </c>
      <c r="I257" s="5">
        <v>14</v>
      </c>
      <c r="J257" s="5">
        <v>0.18666666666666668</v>
      </c>
      <c r="K257" s="18" t="str">
        <f>INDEX(客戶資料檔!N:N,MATCH('交易記錄檔計算購買期間(勿更改順序)'!C257,客戶資料檔!A:A,0))</f>
        <v>穩定購買型</v>
      </c>
    </row>
    <row r="258" spans="1:11">
      <c r="A258" s="1">
        <v>15335</v>
      </c>
      <c r="B258" s="4">
        <v>38912</v>
      </c>
      <c r="C258" s="1">
        <v>450</v>
      </c>
      <c r="D258" s="6">
        <v>100</v>
      </c>
      <c r="E258" s="6">
        <v>536</v>
      </c>
      <c r="F258" s="5">
        <v>25</v>
      </c>
      <c r="G258" s="17">
        <v>6</v>
      </c>
      <c r="H258" s="17">
        <v>1.6666666666666666E-2</v>
      </c>
      <c r="I258" s="5">
        <v>48</v>
      </c>
      <c r="J258" s="5">
        <v>0.8</v>
      </c>
      <c r="K258" s="18" t="str">
        <f>INDEX(客戶資料檔!N:N,MATCH('交易記錄檔計算購買期間(勿更改順序)'!C258,客戶資料檔!A:A,0))</f>
        <v>穩定購買型</v>
      </c>
    </row>
    <row r="259" spans="1:11">
      <c r="A259" s="1">
        <v>19438</v>
      </c>
      <c r="B259" s="4">
        <v>38955</v>
      </c>
      <c r="C259" s="1">
        <v>450</v>
      </c>
      <c r="D259" s="6">
        <v>99</v>
      </c>
      <c r="E259" s="6">
        <v>493</v>
      </c>
      <c r="F259" s="5">
        <v>25</v>
      </c>
      <c r="G259" s="17">
        <v>7</v>
      </c>
      <c r="H259" s="17">
        <v>0.02</v>
      </c>
      <c r="I259" s="5">
        <v>43</v>
      </c>
      <c r="J259" s="5">
        <v>0.86</v>
      </c>
      <c r="K259" s="18" t="str">
        <f>INDEX(客戶資料檔!N:N,MATCH('交易記錄檔計算購買期間(勿更改順序)'!C259,客戶資料檔!A:A,0))</f>
        <v>穩定購買型</v>
      </c>
    </row>
    <row r="260" spans="1:11">
      <c r="A260" s="1">
        <v>22283</v>
      </c>
      <c r="B260" s="4">
        <v>38984</v>
      </c>
      <c r="C260" s="1">
        <v>450</v>
      </c>
      <c r="D260" s="6">
        <v>1600</v>
      </c>
      <c r="E260" s="6">
        <v>464</v>
      </c>
      <c r="F260" s="5">
        <v>25</v>
      </c>
      <c r="G260" s="17">
        <v>8</v>
      </c>
      <c r="H260" s="17">
        <v>2.3333333333333334E-2</v>
      </c>
      <c r="I260" s="5">
        <v>29</v>
      </c>
      <c r="J260" s="5">
        <v>0.67666666666666675</v>
      </c>
      <c r="K260" s="18" t="str">
        <f>INDEX(客戶資料檔!N:N,MATCH('交易記錄檔計算購買期間(勿更改順序)'!C260,客戶資料檔!A:A,0))</f>
        <v>穩定購買型</v>
      </c>
    </row>
    <row r="261" spans="1:11">
      <c r="A261" s="1">
        <v>26615</v>
      </c>
      <c r="B261" s="4">
        <v>39031</v>
      </c>
      <c r="C261" s="1">
        <v>450</v>
      </c>
      <c r="D261" s="6">
        <v>2151</v>
      </c>
      <c r="E261" s="6">
        <v>417</v>
      </c>
      <c r="F261" s="5">
        <v>25</v>
      </c>
      <c r="G261" s="17">
        <v>9</v>
      </c>
      <c r="H261" s="17">
        <v>2.6666666666666668E-2</v>
      </c>
      <c r="I261" s="5">
        <v>47</v>
      </c>
      <c r="J261" s="5">
        <v>1.2533333333333334</v>
      </c>
      <c r="K261" s="18" t="str">
        <f>INDEX(客戶資料檔!N:N,MATCH('交易記錄檔計算購買期間(勿更改順序)'!C261,客戶資料檔!A:A,0))</f>
        <v>穩定購買型</v>
      </c>
    </row>
    <row r="262" spans="1:11">
      <c r="A262" s="1">
        <v>28437</v>
      </c>
      <c r="B262" s="4">
        <v>39041</v>
      </c>
      <c r="C262" s="1">
        <v>450</v>
      </c>
      <c r="D262" s="6">
        <v>13250</v>
      </c>
      <c r="E262" s="6">
        <v>407</v>
      </c>
      <c r="F262" s="5">
        <v>25</v>
      </c>
      <c r="G262" s="17">
        <v>10</v>
      </c>
      <c r="H262" s="17">
        <v>0.03</v>
      </c>
      <c r="I262" s="5">
        <v>10</v>
      </c>
      <c r="J262" s="5">
        <v>0.3</v>
      </c>
      <c r="K262" s="18" t="str">
        <f>INDEX(客戶資料檔!N:N,MATCH('交易記錄檔計算購買期間(勿更改順序)'!C262,客戶資料檔!A:A,0))</f>
        <v>穩定購買型</v>
      </c>
    </row>
    <row r="263" spans="1:11">
      <c r="A263" s="1">
        <v>32502</v>
      </c>
      <c r="B263" s="4">
        <v>39081</v>
      </c>
      <c r="C263" s="1">
        <v>450</v>
      </c>
      <c r="D263" s="6">
        <v>2134</v>
      </c>
      <c r="E263" s="6">
        <v>367</v>
      </c>
      <c r="F263" s="5">
        <v>25</v>
      </c>
      <c r="G263" s="17">
        <v>11</v>
      </c>
      <c r="H263" s="17">
        <v>3.3333333333333333E-2</v>
      </c>
      <c r="I263" s="5">
        <v>40</v>
      </c>
      <c r="J263" s="5">
        <v>1.3333333333333333</v>
      </c>
      <c r="K263" s="18" t="str">
        <f>INDEX(客戶資料檔!N:N,MATCH('交易記錄檔計算購買期間(勿更改順序)'!C263,客戶資料檔!A:A,0))</f>
        <v>穩定購買型</v>
      </c>
    </row>
    <row r="264" spans="1:11">
      <c r="A264" s="1">
        <v>34491</v>
      </c>
      <c r="B264" s="4">
        <v>39101</v>
      </c>
      <c r="C264" s="1">
        <v>450</v>
      </c>
      <c r="D264" s="6">
        <v>57140</v>
      </c>
      <c r="E264" s="6">
        <v>347</v>
      </c>
      <c r="F264" s="5">
        <v>25</v>
      </c>
      <c r="G264" s="17">
        <v>12</v>
      </c>
      <c r="H264" s="17">
        <v>3.6666666666666667E-2</v>
      </c>
      <c r="I264" s="5">
        <v>20</v>
      </c>
      <c r="J264" s="5">
        <v>0.73333333333333339</v>
      </c>
      <c r="K264" s="18" t="str">
        <f>INDEX(客戶資料檔!N:N,MATCH('交易記錄檔計算購買期間(勿更改順序)'!C264,客戶資料檔!A:A,0))</f>
        <v>穩定購買型</v>
      </c>
    </row>
    <row r="265" spans="1:11">
      <c r="A265" s="1">
        <v>36264</v>
      </c>
      <c r="B265" s="4">
        <v>39111</v>
      </c>
      <c r="C265" s="1">
        <v>450</v>
      </c>
      <c r="D265" s="6">
        <v>5500</v>
      </c>
      <c r="E265" s="6">
        <v>337</v>
      </c>
      <c r="F265" s="5">
        <v>25</v>
      </c>
      <c r="G265" s="17">
        <v>13</v>
      </c>
      <c r="H265" s="17">
        <v>0.04</v>
      </c>
      <c r="I265" s="5">
        <v>10</v>
      </c>
      <c r="J265" s="5">
        <v>0.4</v>
      </c>
      <c r="K265" s="18" t="str">
        <f>INDEX(客戶資料檔!N:N,MATCH('交易記錄檔計算購買期間(勿更改順序)'!C265,客戶資料檔!A:A,0))</f>
        <v>穩定購買型</v>
      </c>
    </row>
    <row r="266" spans="1:11">
      <c r="A266" s="1">
        <v>37297</v>
      </c>
      <c r="B266" s="4">
        <v>39119</v>
      </c>
      <c r="C266" s="1">
        <v>450</v>
      </c>
      <c r="D266" s="6">
        <v>1499</v>
      </c>
      <c r="E266" s="6">
        <v>329</v>
      </c>
      <c r="F266" s="5">
        <v>25</v>
      </c>
      <c r="G266" s="17">
        <v>14</v>
      </c>
      <c r="H266" s="17">
        <v>4.3333333333333335E-2</v>
      </c>
      <c r="I266" s="5">
        <v>8</v>
      </c>
      <c r="J266" s="5">
        <v>0.34666666666666668</v>
      </c>
      <c r="K266" s="18" t="str">
        <f>INDEX(客戶資料檔!N:N,MATCH('交易記錄檔計算購買期間(勿更改順序)'!C266,客戶資料檔!A:A,0))</f>
        <v>穩定購買型</v>
      </c>
    </row>
    <row r="267" spans="1:11">
      <c r="A267" s="1">
        <v>40628</v>
      </c>
      <c r="B267" s="4">
        <v>39144</v>
      </c>
      <c r="C267" s="1">
        <v>450</v>
      </c>
      <c r="D267" s="6">
        <v>69500</v>
      </c>
      <c r="E267" s="6">
        <v>304</v>
      </c>
      <c r="F267" s="5">
        <v>25</v>
      </c>
      <c r="G267" s="17">
        <v>15</v>
      </c>
      <c r="H267" s="17">
        <v>4.6666666666666669E-2</v>
      </c>
      <c r="I267" s="5">
        <v>25</v>
      </c>
      <c r="J267" s="5">
        <v>1.1666666666666667</v>
      </c>
      <c r="K267" s="18" t="str">
        <f>INDEX(客戶資料檔!N:N,MATCH('交易記錄檔計算購買期間(勿更改順序)'!C267,客戶資料檔!A:A,0))</f>
        <v>穩定購買型</v>
      </c>
    </row>
    <row r="268" spans="1:11">
      <c r="A268" s="1">
        <v>41061</v>
      </c>
      <c r="B268" s="4">
        <v>39148</v>
      </c>
      <c r="C268" s="1">
        <v>450</v>
      </c>
      <c r="D268" s="6">
        <v>258</v>
      </c>
      <c r="E268" s="6">
        <v>300</v>
      </c>
      <c r="F268" s="5">
        <v>25</v>
      </c>
      <c r="G268" s="17">
        <v>16</v>
      </c>
      <c r="H268" s="17">
        <v>0.05</v>
      </c>
      <c r="I268" s="5">
        <v>4</v>
      </c>
      <c r="J268" s="5">
        <v>0.2</v>
      </c>
      <c r="K268" s="18" t="str">
        <f>INDEX(客戶資料檔!N:N,MATCH('交易記錄檔計算購買期間(勿更改順序)'!C268,客戶資料檔!A:A,0))</f>
        <v>穩定購買型</v>
      </c>
    </row>
    <row r="269" spans="1:11">
      <c r="A269" s="1">
        <v>44922</v>
      </c>
      <c r="B269" s="4">
        <v>39184</v>
      </c>
      <c r="C269" s="1">
        <v>450</v>
      </c>
      <c r="D269" s="6">
        <v>660</v>
      </c>
      <c r="E269" s="6">
        <v>264</v>
      </c>
      <c r="F269" s="5">
        <v>25</v>
      </c>
      <c r="G269" s="17">
        <v>17</v>
      </c>
      <c r="H269" s="17">
        <v>5.3333333333333337E-2</v>
      </c>
      <c r="I269" s="5">
        <v>36</v>
      </c>
      <c r="J269" s="5">
        <v>1.9200000000000002</v>
      </c>
      <c r="K269" s="18" t="str">
        <f>INDEX(客戶資料檔!N:N,MATCH('交易記錄檔計算購買期間(勿更改順序)'!C269,客戶資料檔!A:A,0))</f>
        <v>穩定購買型</v>
      </c>
    </row>
    <row r="270" spans="1:11">
      <c r="A270" s="1">
        <v>45964</v>
      </c>
      <c r="B270" s="4">
        <v>39192</v>
      </c>
      <c r="C270" s="1">
        <v>450</v>
      </c>
      <c r="D270" s="6">
        <v>250</v>
      </c>
      <c r="E270" s="6">
        <v>256</v>
      </c>
      <c r="F270" s="5">
        <v>25</v>
      </c>
      <c r="G270" s="17">
        <v>18</v>
      </c>
      <c r="H270" s="17">
        <v>5.6666666666666664E-2</v>
      </c>
      <c r="I270" s="5">
        <v>8</v>
      </c>
      <c r="J270" s="5">
        <v>0.45333333333333331</v>
      </c>
      <c r="K270" s="18" t="str">
        <f>INDEX(客戶資料檔!N:N,MATCH('交易記錄檔計算購買期間(勿更改順序)'!C270,客戶資料檔!A:A,0))</f>
        <v>穩定購買型</v>
      </c>
    </row>
    <row r="271" spans="1:11">
      <c r="A271" s="1">
        <v>53009</v>
      </c>
      <c r="B271" s="4">
        <v>39244</v>
      </c>
      <c r="C271" s="1">
        <v>450</v>
      </c>
      <c r="D271" s="6">
        <v>436</v>
      </c>
      <c r="E271" s="6">
        <v>204</v>
      </c>
      <c r="F271" s="5">
        <v>25</v>
      </c>
      <c r="G271" s="17">
        <v>19</v>
      </c>
      <c r="H271" s="17">
        <v>0.06</v>
      </c>
      <c r="I271" s="5">
        <v>52</v>
      </c>
      <c r="J271" s="5">
        <v>3.12</v>
      </c>
      <c r="K271" s="18" t="str">
        <f>INDEX(客戶資料檔!N:N,MATCH('交易記錄檔計算購買期間(勿更改順序)'!C271,客戶資料檔!A:A,0))</f>
        <v>穩定購買型</v>
      </c>
    </row>
    <row r="272" spans="1:11">
      <c r="A272" s="1">
        <v>59027</v>
      </c>
      <c r="B272" s="4">
        <v>39279</v>
      </c>
      <c r="C272" s="1">
        <v>450</v>
      </c>
      <c r="D272" s="6">
        <v>29530</v>
      </c>
      <c r="E272" s="6">
        <v>169</v>
      </c>
      <c r="F272" s="5">
        <v>25</v>
      </c>
      <c r="G272" s="17">
        <v>20</v>
      </c>
      <c r="H272" s="17">
        <v>6.3333333333333339E-2</v>
      </c>
      <c r="I272" s="5">
        <v>35</v>
      </c>
      <c r="J272" s="5">
        <v>2.2166666666666668</v>
      </c>
      <c r="K272" s="18" t="str">
        <f>INDEX(客戶資料檔!N:N,MATCH('交易記錄檔計算購買期間(勿更改順序)'!C272,客戶資料檔!A:A,0))</f>
        <v>穩定購買型</v>
      </c>
    </row>
    <row r="273" spans="1:11">
      <c r="A273" s="1">
        <v>65718</v>
      </c>
      <c r="B273" s="4">
        <v>39331</v>
      </c>
      <c r="C273" s="1">
        <v>450</v>
      </c>
      <c r="D273" s="6">
        <v>2890</v>
      </c>
      <c r="E273" s="6">
        <v>117</v>
      </c>
      <c r="F273" s="5">
        <v>25</v>
      </c>
      <c r="G273" s="17">
        <v>21</v>
      </c>
      <c r="H273" s="17">
        <v>6.6666666666666666E-2</v>
      </c>
      <c r="I273" s="5">
        <v>52</v>
      </c>
      <c r="J273" s="5">
        <v>3.4666666666666668</v>
      </c>
      <c r="K273" s="18" t="str">
        <f>INDEX(客戶資料檔!N:N,MATCH('交易記錄檔計算購買期間(勿更改順序)'!C273,客戶資料檔!A:A,0))</f>
        <v>穩定購買型</v>
      </c>
    </row>
    <row r="274" spans="1:11">
      <c r="A274" s="1">
        <v>73780</v>
      </c>
      <c r="B274" s="4">
        <v>39397</v>
      </c>
      <c r="C274" s="1">
        <v>450</v>
      </c>
      <c r="D274" s="6">
        <v>2700</v>
      </c>
      <c r="E274" s="6">
        <v>51</v>
      </c>
      <c r="F274" s="5">
        <v>25</v>
      </c>
      <c r="G274" s="17">
        <v>22</v>
      </c>
      <c r="H274" s="17">
        <v>7.0000000000000007E-2</v>
      </c>
      <c r="I274" s="5">
        <v>66</v>
      </c>
      <c r="J274" s="5">
        <v>4.62</v>
      </c>
      <c r="K274" s="18" t="str">
        <f>INDEX(客戶資料檔!N:N,MATCH('交易記錄檔計算購買期間(勿更改順序)'!C274,客戶資料檔!A:A,0))</f>
        <v>穩定購買型</v>
      </c>
    </row>
    <row r="275" spans="1:11">
      <c r="A275" s="1">
        <v>76129</v>
      </c>
      <c r="B275" s="4">
        <v>39405</v>
      </c>
      <c r="C275" s="1">
        <v>450</v>
      </c>
      <c r="D275" s="6">
        <v>249</v>
      </c>
      <c r="E275" s="6">
        <v>43</v>
      </c>
      <c r="F275" s="5">
        <v>25</v>
      </c>
      <c r="G275" s="17">
        <v>23</v>
      </c>
      <c r="H275" s="17">
        <v>7.3333333333333334E-2</v>
      </c>
      <c r="I275" s="5">
        <v>8</v>
      </c>
      <c r="J275" s="5">
        <v>0.58666666666666667</v>
      </c>
      <c r="K275" s="18" t="str">
        <f>INDEX(客戶資料檔!N:N,MATCH('交易記錄檔計算購買期間(勿更改順序)'!C275,客戶資料檔!A:A,0))</f>
        <v>穩定購買型</v>
      </c>
    </row>
    <row r="276" spans="1:11">
      <c r="A276" s="1">
        <v>80567</v>
      </c>
      <c r="B276" s="4">
        <v>39439</v>
      </c>
      <c r="C276" s="1">
        <v>450</v>
      </c>
      <c r="D276" s="6">
        <v>999</v>
      </c>
      <c r="E276" s="6">
        <v>9</v>
      </c>
      <c r="F276" s="5">
        <v>25</v>
      </c>
      <c r="G276" s="17">
        <v>24</v>
      </c>
      <c r="H276" s="17">
        <v>7.6666666666666661E-2</v>
      </c>
      <c r="I276" s="5">
        <v>34</v>
      </c>
      <c r="J276" s="5">
        <v>2.6066666666666665</v>
      </c>
      <c r="K276" s="18" t="str">
        <f>INDEX(客戶資料檔!N:N,MATCH('交易記錄檔計算購買期間(勿更改順序)'!C276,客戶資料檔!A:A,0))</f>
        <v>穩定購買型</v>
      </c>
    </row>
    <row r="277" spans="1:11">
      <c r="A277" s="1">
        <v>81338</v>
      </c>
      <c r="B277" s="4">
        <v>39443</v>
      </c>
      <c r="C277" s="1">
        <v>450</v>
      </c>
      <c r="D277" s="6">
        <v>1590</v>
      </c>
      <c r="E277" s="6">
        <v>5</v>
      </c>
      <c r="F277" s="5">
        <v>25</v>
      </c>
      <c r="G277" s="17">
        <v>25</v>
      </c>
      <c r="H277" s="17">
        <v>0.08</v>
      </c>
      <c r="I277" s="5">
        <v>4</v>
      </c>
      <c r="J277" s="5">
        <v>0.32</v>
      </c>
      <c r="K277" s="18" t="str">
        <f>INDEX(客戶資料檔!N:N,MATCH('交易記錄檔計算購買期間(勿更改順序)'!C277,客戶資料檔!A:A,0))</f>
        <v>穩定購買型</v>
      </c>
    </row>
    <row r="278" spans="1:11">
      <c r="A278" s="1">
        <v>361</v>
      </c>
      <c r="B278" s="4">
        <v>38722</v>
      </c>
      <c r="C278" s="1">
        <v>527</v>
      </c>
      <c r="D278" s="6">
        <v>90</v>
      </c>
      <c r="E278" s="6">
        <v>726</v>
      </c>
      <c r="F278" s="5">
        <v>5</v>
      </c>
      <c r="G278" s="17">
        <v>1</v>
      </c>
      <c r="H278" s="17">
        <v>0</v>
      </c>
      <c r="I278" s="5">
        <v>0</v>
      </c>
      <c r="J278" s="5">
        <v>0</v>
      </c>
      <c r="K278" s="18" t="str">
        <f>INDEX(客戶資料檔!N:N,MATCH('交易記錄檔計算購買期間(勿更改順序)'!C278,客戶資料檔!A:A,0))</f>
        <v>漸趨靜止型</v>
      </c>
    </row>
    <row r="279" spans="1:11">
      <c r="A279" s="1">
        <v>759</v>
      </c>
      <c r="B279" s="4">
        <v>38727</v>
      </c>
      <c r="C279" s="1">
        <v>527</v>
      </c>
      <c r="D279" s="6">
        <v>199</v>
      </c>
      <c r="E279" s="6">
        <v>721</v>
      </c>
      <c r="F279" s="5">
        <v>5</v>
      </c>
      <c r="G279" s="17">
        <v>2</v>
      </c>
      <c r="H279" s="17">
        <v>0.1</v>
      </c>
      <c r="I279" s="5">
        <v>5</v>
      </c>
      <c r="J279" s="5">
        <v>0.5</v>
      </c>
      <c r="K279" s="18" t="str">
        <f>INDEX(客戶資料檔!N:N,MATCH('交易記錄檔計算購買期間(勿更改順序)'!C279,客戶資料檔!A:A,0))</f>
        <v>漸趨靜止型</v>
      </c>
    </row>
    <row r="280" spans="1:11">
      <c r="A280" s="1">
        <v>7318</v>
      </c>
      <c r="B280" s="4">
        <v>38812</v>
      </c>
      <c r="C280" s="1">
        <v>527</v>
      </c>
      <c r="D280" s="6">
        <v>8098</v>
      </c>
      <c r="E280" s="6">
        <v>636</v>
      </c>
      <c r="F280" s="5">
        <v>5</v>
      </c>
      <c r="G280" s="17">
        <v>3</v>
      </c>
      <c r="H280" s="17">
        <v>0.2</v>
      </c>
      <c r="I280" s="5">
        <v>85</v>
      </c>
      <c r="J280" s="5">
        <v>17</v>
      </c>
      <c r="K280" s="18" t="str">
        <f>INDEX(客戶資料檔!N:N,MATCH('交易記錄檔計算購買期間(勿更改順序)'!C280,客戶資料檔!A:A,0))</f>
        <v>漸趨靜止型</v>
      </c>
    </row>
    <row r="281" spans="1:11">
      <c r="A281" s="1">
        <v>10565</v>
      </c>
      <c r="B281" s="4">
        <v>38850</v>
      </c>
      <c r="C281" s="1">
        <v>527</v>
      </c>
      <c r="D281" s="6">
        <v>65</v>
      </c>
      <c r="E281" s="6">
        <v>598</v>
      </c>
      <c r="F281" s="5">
        <v>5</v>
      </c>
      <c r="G281" s="17">
        <v>4</v>
      </c>
      <c r="H281" s="17">
        <v>0.3</v>
      </c>
      <c r="I281" s="5">
        <v>38</v>
      </c>
      <c r="J281" s="5">
        <v>11.4</v>
      </c>
      <c r="K281" s="18" t="str">
        <f>INDEX(客戶資料檔!N:N,MATCH('交易記錄檔計算購買期間(勿更改順序)'!C281,客戶資料檔!A:A,0))</f>
        <v>漸趨靜止型</v>
      </c>
    </row>
    <row r="282" spans="1:11">
      <c r="A282" s="1">
        <v>17673</v>
      </c>
      <c r="B282" s="4">
        <v>38934</v>
      </c>
      <c r="C282" s="1">
        <v>527</v>
      </c>
      <c r="D282" s="6">
        <v>289</v>
      </c>
      <c r="E282" s="6">
        <v>514</v>
      </c>
      <c r="F282" s="5">
        <v>5</v>
      </c>
      <c r="G282" s="17">
        <v>5</v>
      </c>
      <c r="H282" s="17">
        <v>0.4</v>
      </c>
      <c r="I282" s="5">
        <v>84</v>
      </c>
      <c r="J282" s="5">
        <v>33.6</v>
      </c>
      <c r="K282" s="18" t="str">
        <f>INDEX(客戶資料檔!N:N,MATCH('交易記錄檔計算購買期間(勿更改順序)'!C282,客戶資料檔!A:A,0))</f>
        <v>漸趨靜止型</v>
      </c>
    </row>
    <row r="283" spans="1:11">
      <c r="A283" s="1">
        <v>1328</v>
      </c>
      <c r="B283" s="4">
        <v>38733</v>
      </c>
      <c r="C283" s="1">
        <v>539</v>
      </c>
      <c r="D283" s="6">
        <v>2365</v>
      </c>
      <c r="E283" s="6">
        <v>715</v>
      </c>
      <c r="F283" s="5">
        <v>38</v>
      </c>
      <c r="G283" s="17">
        <v>1</v>
      </c>
      <c r="H283" s="17">
        <v>0</v>
      </c>
      <c r="I283" s="5">
        <v>0</v>
      </c>
      <c r="J283" s="5">
        <v>0</v>
      </c>
      <c r="K283" s="18" t="str">
        <f>INDEX(客戶資料檔!N:N,MATCH('交易記錄檔計算購買期間(勿更改順序)'!C283,客戶資料檔!A:A,0))</f>
        <v>穩定購買型</v>
      </c>
    </row>
    <row r="284" spans="1:11">
      <c r="A284" s="1">
        <v>3024</v>
      </c>
      <c r="B284" s="4">
        <v>38753</v>
      </c>
      <c r="C284" s="1">
        <v>539</v>
      </c>
      <c r="D284" s="6">
        <v>1988</v>
      </c>
      <c r="E284" s="6">
        <v>695</v>
      </c>
      <c r="F284" s="5">
        <v>38</v>
      </c>
      <c r="G284" s="17">
        <v>2</v>
      </c>
      <c r="H284" s="17">
        <v>1.4224751066856331E-3</v>
      </c>
      <c r="I284" s="5">
        <v>20</v>
      </c>
      <c r="J284" s="5">
        <v>2.8449502133712661E-2</v>
      </c>
      <c r="K284" s="18" t="str">
        <f>INDEX(客戶資料檔!N:N,MATCH('交易記錄檔計算購買期間(勿更改順序)'!C284,客戶資料檔!A:A,0))</f>
        <v>穩定購買型</v>
      </c>
    </row>
    <row r="285" spans="1:11">
      <c r="A285" s="1">
        <v>7320</v>
      </c>
      <c r="B285" s="4">
        <v>38812</v>
      </c>
      <c r="C285" s="1">
        <v>539</v>
      </c>
      <c r="D285" s="6">
        <v>1990</v>
      </c>
      <c r="E285" s="6">
        <v>636</v>
      </c>
      <c r="F285" s="5">
        <v>38</v>
      </c>
      <c r="G285" s="17">
        <v>3</v>
      </c>
      <c r="H285" s="17">
        <v>2.8449502133712661E-3</v>
      </c>
      <c r="I285" s="5">
        <v>59</v>
      </c>
      <c r="J285" s="5">
        <v>0.1678520625889047</v>
      </c>
      <c r="K285" s="18" t="str">
        <f>INDEX(客戶資料檔!N:N,MATCH('交易記錄檔計算購買期間(勿更改順序)'!C285,客戶資料檔!A:A,0))</f>
        <v>穩定購買型</v>
      </c>
    </row>
    <row r="286" spans="1:11">
      <c r="A286" s="1">
        <v>7526</v>
      </c>
      <c r="B286" s="4">
        <v>38815</v>
      </c>
      <c r="C286" s="1">
        <v>539</v>
      </c>
      <c r="D286" s="6">
        <v>110</v>
      </c>
      <c r="E286" s="6">
        <v>633</v>
      </c>
      <c r="F286" s="5">
        <v>38</v>
      </c>
      <c r="G286" s="17">
        <v>4</v>
      </c>
      <c r="H286" s="17">
        <v>4.2674253200568994E-3</v>
      </c>
      <c r="I286" s="5">
        <v>3</v>
      </c>
      <c r="J286" s="5">
        <v>1.2802275960170698E-2</v>
      </c>
      <c r="K286" s="18" t="str">
        <f>INDEX(客戶資料檔!N:N,MATCH('交易記錄檔計算購買期間(勿更改順序)'!C286,客戶資料檔!A:A,0))</f>
        <v>穩定購買型</v>
      </c>
    </row>
    <row r="287" spans="1:11">
      <c r="A287" s="1">
        <v>8178</v>
      </c>
      <c r="B287" s="4">
        <v>38822</v>
      </c>
      <c r="C287" s="1">
        <v>539</v>
      </c>
      <c r="D287" s="6">
        <v>500</v>
      </c>
      <c r="E287" s="6">
        <v>626</v>
      </c>
      <c r="F287" s="5">
        <v>38</v>
      </c>
      <c r="G287" s="17">
        <v>5</v>
      </c>
      <c r="H287" s="17">
        <v>5.6899004267425323E-3</v>
      </c>
      <c r="I287" s="5">
        <v>7</v>
      </c>
      <c r="J287" s="5">
        <v>3.9829302987197723E-2</v>
      </c>
      <c r="K287" s="18" t="str">
        <f>INDEX(客戶資料檔!N:N,MATCH('交易記錄檔計算購買期間(勿更改順序)'!C287,客戶資料檔!A:A,0))</f>
        <v>穩定購買型</v>
      </c>
    </row>
    <row r="288" spans="1:11">
      <c r="A288" s="1">
        <v>8626</v>
      </c>
      <c r="B288" s="4">
        <v>38824</v>
      </c>
      <c r="C288" s="1">
        <v>539</v>
      </c>
      <c r="D288" s="6">
        <v>201</v>
      </c>
      <c r="E288" s="6">
        <v>624</v>
      </c>
      <c r="F288" s="5">
        <v>38</v>
      </c>
      <c r="G288" s="17">
        <v>6</v>
      </c>
      <c r="H288" s="17">
        <v>7.1123755334281651E-3</v>
      </c>
      <c r="I288" s="5">
        <v>2</v>
      </c>
      <c r="J288" s="5">
        <v>1.422475106685633E-2</v>
      </c>
      <c r="K288" s="18" t="str">
        <f>INDEX(客戶資料檔!N:N,MATCH('交易記錄檔計算購買期間(勿更改順序)'!C288,客戶資料檔!A:A,0))</f>
        <v>穩定購買型</v>
      </c>
    </row>
    <row r="289" spans="1:11">
      <c r="A289" s="1">
        <v>9701</v>
      </c>
      <c r="B289" s="4">
        <v>38838</v>
      </c>
      <c r="C289" s="1">
        <v>539</v>
      </c>
      <c r="D289" s="6">
        <v>60</v>
      </c>
      <c r="E289" s="6">
        <v>610</v>
      </c>
      <c r="F289" s="5">
        <v>38</v>
      </c>
      <c r="G289" s="17">
        <v>7</v>
      </c>
      <c r="H289" s="17">
        <v>8.5348506401137988E-3</v>
      </c>
      <c r="I289" s="5">
        <v>14</v>
      </c>
      <c r="J289" s="5">
        <v>0.11948790896159318</v>
      </c>
      <c r="K289" s="18" t="str">
        <f>INDEX(客戶資料檔!N:N,MATCH('交易記錄檔計算購買期間(勿更改順序)'!C289,客戶資料檔!A:A,0))</f>
        <v>穩定購買型</v>
      </c>
    </row>
    <row r="290" spans="1:11">
      <c r="A290" s="1">
        <v>11889</v>
      </c>
      <c r="B290" s="4">
        <v>38868</v>
      </c>
      <c r="C290" s="1">
        <v>539</v>
      </c>
      <c r="D290" s="6">
        <v>581</v>
      </c>
      <c r="E290" s="6">
        <v>580</v>
      </c>
      <c r="F290" s="5">
        <v>38</v>
      </c>
      <c r="G290" s="17">
        <v>8</v>
      </c>
      <c r="H290" s="17">
        <v>9.9573257467994308E-3</v>
      </c>
      <c r="I290" s="5">
        <v>30</v>
      </c>
      <c r="J290" s="5">
        <v>0.29871977240398295</v>
      </c>
      <c r="K290" s="18" t="str">
        <f>INDEX(客戶資料檔!N:N,MATCH('交易記錄檔計算購買期間(勿更改順序)'!C290,客戶資料檔!A:A,0))</f>
        <v>穩定購買型</v>
      </c>
    </row>
    <row r="291" spans="1:11">
      <c r="A291" s="1">
        <v>16143</v>
      </c>
      <c r="B291" s="4">
        <v>38915</v>
      </c>
      <c r="C291" s="1">
        <v>539</v>
      </c>
      <c r="D291" s="6">
        <v>14980</v>
      </c>
      <c r="E291" s="6">
        <v>533</v>
      </c>
      <c r="F291" s="5">
        <v>38</v>
      </c>
      <c r="G291" s="17">
        <v>9</v>
      </c>
      <c r="H291" s="17">
        <v>1.1379800853485065E-2</v>
      </c>
      <c r="I291" s="5">
        <v>47</v>
      </c>
      <c r="J291" s="5">
        <v>0.53485064011379801</v>
      </c>
      <c r="K291" s="18" t="str">
        <f>INDEX(客戶資料檔!N:N,MATCH('交易記錄檔計算購買期間(勿更改順序)'!C291,客戶資料檔!A:A,0))</f>
        <v>穩定購買型</v>
      </c>
    </row>
    <row r="292" spans="1:11">
      <c r="A292" s="1">
        <v>17924</v>
      </c>
      <c r="B292" s="4">
        <v>38937</v>
      </c>
      <c r="C292" s="1">
        <v>539</v>
      </c>
      <c r="D292" s="6">
        <v>1025</v>
      </c>
      <c r="E292" s="6">
        <v>511</v>
      </c>
      <c r="F292" s="5">
        <v>38</v>
      </c>
      <c r="G292" s="17">
        <v>10</v>
      </c>
      <c r="H292" s="17">
        <v>1.2802275960170697E-2</v>
      </c>
      <c r="I292" s="5">
        <v>22</v>
      </c>
      <c r="J292" s="5">
        <v>0.28165007112375534</v>
      </c>
      <c r="K292" s="18" t="str">
        <f>INDEX(客戶資料檔!N:N,MATCH('交易記錄檔計算購買期間(勿更改順序)'!C292,客戶資料檔!A:A,0))</f>
        <v>穩定購買型</v>
      </c>
    </row>
    <row r="293" spans="1:11">
      <c r="A293" s="1">
        <v>20033</v>
      </c>
      <c r="B293" s="4">
        <v>38961</v>
      </c>
      <c r="C293" s="1">
        <v>539</v>
      </c>
      <c r="D293" s="6">
        <v>4999</v>
      </c>
      <c r="E293" s="6">
        <v>487</v>
      </c>
      <c r="F293" s="5">
        <v>38</v>
      </c>
      <c r="G293" s="17">
        <v>11</v>
      </c>
      <c r="H293" s="17">
        <v>1.422475106685633E-2</v>
      </c>
      <c r="I293" s="5">
        <v>24</v>
      </c>
      <c r="J293" s="5">
        <v>0.3413940256045519</v>
      </c>
      <c r="K293" s="18" t="str">
        <f>INDEX(客戶資料檔!N:N,MATCH('交易記錄檔計算購買期間(勿更改順序)'!C293,客戶資料檔!A:A,0))</f>
        <v>穩定購買型</v>
      </c>
    </row>
    <row r="294" spans="1:11">
      <c r="A294" s="1">
        <v>23382</v>
      </c>
      <c r="B294" s="4">
        <v>38996</v>
      </c>
      <c r="C294" s="1">
        <v>539</v>
      </c>
      <c r="D294" s="6">
        <v>300</v>
      </c>
      <c r="E294" s="6">
        <v>452</v>
      </c>
      <c r="F294" s="5">
        <v>38</v>
      </c>
      <c r="G294" s="17">
        <v>12</v>
      </c>
      <c r="H294" s="17">
        <v>1.5647226173541962E-2</v>
      </c>
      <c r="I294" s="5">
        <v>35</v>
      </c>
      <c r="J294" s="5">
        <v>0.54765291607396871</v>
      </c>
      <c r="K294" s="18" t="str">
        <f>INDEX(客戶資料檔!N:N,MATCH('交易記錄檔計算購買期間(勿更改順序)'!C294,客戶資料檔!A:A,0))</f>
        <v>穩定購買型</v>
      </c>
    </row>
    <row r="295" spans="1:11">
      <c r="A295" s="1">
        <v>23479</v>
      </c>
      <c r="B295" s="4">
        <v>38997</v>
      </c>
      <c r="C295" s="1">
        <v>539</v>
      </c>
      <c r="D295" s="6">
        <v>55</v>
      </c>
      <c r="E295" s="6">
        <v>451</v>
      </c>
      <c r="F295" s="5">
        <v>38</v>
      </c>
      <c r="G295" s="17">
        <v>13</v>
      </c>
      <c r="H295" s="17">
        <v>1.7069701280227598E-2</v>
      </c>
      <c r="I295" s="5">
        <v>1</v>
      </c>
      <c r="J295" s="5">
        <v>1.7069701280227598E-2</v>
      </c>
      <c r="K295" s="18" t="str">
        <f>INDEX(客戶資料檔!N:N,MATCH('交易記錄檔計算購買期間(勿更改順序)'!C295,客戶資料檔!A:A,0))</f>
        <v>穩定購買型</v>
      </c>
    </row>
    <row r="296" spans="1:11">
      <c r="A296" s="1">
        <v>24059</v>
      </c>
      <c r="B296" s="4">
        <v>39002</v>
      </c>
      <c r="C296" s="1">
        <v>539</v>
      </c>
      <c r="D296" s="6">
        <v>429</v>
      </c>
      <c r="E296" s="6">
        <v>446</v>
      </c>
      <c r="F296" s="5">
        <v>38</v>
      </c>
      <c r="G296" s="17">
        <v>14</v>
      </c>
      <c r="H296" s="17">
        <v>1.849217638691323E-2</v>
      </c>
      <c r="I296" s="5">
        <v>5</v>
      </c>
      <c r="J296" s="5">
        <v>9.2460881934566141E-2</v>
      </c>
      <c r="K296" s="18" t="str">
        <f>INDEX(客戶資料檔!N:N,MATCH('交易記錄檔計算購買期間(勿更改順序)'!C296,客戶資料檔!A:A,0))</f>
        <v>穩定購買型</v>
      </c>
    </row>
    <row r="297" spans="1:11">
      <c r="A297" s="1">
        <v>24781</v>
      </c>
      <c r="B297" s="4">
        <v>39010</v>
      </c>
      <c r="C297" s="1">
        <v>539</v>
      </c>
      <c r="D297" s="6">
        <v>1834</v>
      </c>
      <c r="E297" s="6">
        <v>438</v>
      </c>
      <c r="F297" s="5">
        <v>38</v>
      </c>
      <c r="G297" s="17">
        <v>15</v>
      </c>
      <c r="H297" s="17">
        <v>1.9914651493598862E-2</v>
      </c>
      <c r="I297" s="5">
        <v>8</v>
      </c>
      <c r="J297" s="5">
        <v>0.15931721194879089</v>
      </c>
      <c r="K297" s="18" t="str">
        <f>INDEX(客戶資料檔!N:N,MATCH('交易記錄檔計算購買期間(勿更改順序)'!C297,客戶資料檔!A:A,0))</f>
        <v>穩定購買型</v>
      </c>
    </row>
    <row r="298" spans="1:11">
      <c r="A298" s="1">
        <v>26551</v>
      </c>
      <c r="B298" s="4">
        <v>39030</v>
      </c>
      <c r="C298" s="1">
        <v>539</v>
      </c>
      <c r="D298" s="6">
        <v>699</v>
      </c>
      <c r="E298" s="6">
        <v>418</v>
      </c>
      <c r="F298" s="5">
        <v>38</v>
      </c>
      <c r="G298" s="17">
        <v>16</v>
      </c>
      <c r="H298" s="17">
        <v>2.1337126600284494E-2</v>
      </c>
      <c r="I298" s="5">
        <v>20</v>
      </c>
      <c r="J298" s="5">
        <v>0.4267425320056899</v>
      </c>
      <c r="K298" s="18" t="str">
        <f>INDEX(客戶資料檔!N:N,MATCH('交易記錄檔計算購買期間(勿更改順序)'!C298,客戶資料檔!A:A,0))</f>
        <v>穩定購買型</v>
      </c>
    </row>
    <row r="299" spans="1:11">
      <c r="A299" s="1">
        <v>26882</v>
      </c>
      <c r="B299" s="4">
        <v>39034</v>
      </c>
      <c r="C299" s="1">
        <v>539</v>
      </c>
      <c r="D299" s="6">
        <v>24998</v>
      </c>
      <c r="E299" s="6">
        <v>414</v>
      </c>
      <c r="F299" s="5">
        <v>38</v>
      </c>
      <c r="G299" s="17">
        <v>17</v>
      </c>
      <c r="H299" s="17">
        <v>2.2759601706970129E-2</v>
      </c>
      <c r="I299" s="5">
        <v>4</v>
      </c>
      <c r="J299" s="5">
        <v>9.1038406827880516E-2</v>
      </c>
      <c r="K299" s="18" t="str">
        <f>INDEX(客戶資料檔!N:N,MATCH('交易記錄檔計算購買期間(勿更改順序)'!C299,客戶資料檔!A:A,0))</f>
        <v>穩定購買型</v>
      </c>
    </row>
    <row r="300" spans="1:11">
      <c r="A300" s="1">
        <v>27401</v>
      </c>
      <c r="B300" s="4">
        <v>39038</v>
      </c>
      <c r="C300" s="1">
        <v>539</v>
      </c>
      <c r="D300" s="6">
        <v>500</v>
      </c>
      <c r="E300" s="6">
        <v>410</v>
      </c>
      <c r="F300" s="5">
        <v>38</v>
      </c>
      <c r="G300" s="17">
        <v>18</v>
      </c>
      <c r="H300" s="17">
        <v>2.4182076813655761E-2</v>
      </c>
      <c r="I300" s="5">
        <v>4</v>
      </c>
      <c r="J300" s="5">
        <v>9.6728307254623044E-2</v>
      </c>
      <c r="K300" s="18" t="str">
        <f>INDEX(客戶資料檔!N:N,MATCH('交易記錄檔計算購買期間(勿更改順序)'!C300,客戶資料檔!A:A,0))</f>
        <v>穩定購買型</v>
      </c>
    </row>
    <row r="301" spans="1:11">
      <c r="A301" s="1">
        <v>28498</v>
      </c>
      <c r="B301" s="4">
        <v>39041</v>
      </c>
      <c r="C301" s="1">
        <v>539</v>
      </c>
      <c r="D301" s="6">
        <v>7498</v>
      </c>
      <c r="E301" s="6">
        <v>407</v>
      </c>
      <c r="F301" s="5">
        <v>38</v>
      </c>
      <c r="G301" s="17">
        <v>19</v>
      </c>
      <c r="H301" s="17">
        <v>2.5604551920341393E-2</v>
      </c>
      <c r="I301" s="5">
        <v>3</v>
      </c>
      <c r="J301" s="5">
        <v>7.6813655761024183E-2</v>
      </c>
      <c r="K301" s="18" t="str">
        <f>INDEX(客戶資料檔!N:N,MATCH('交易記錄檔計算購買期間(勿更改順序)'!C301,客戶資料檔!A:A,0))</f>
        <v>穩定購買型</v>
      </c>
    </row>
    <row r="302" spans="1:11">
      <c r="A302" s="1">
        <v>28792</v>
      </c>
      <c r="B302" s="4">
        <v>39044</v>
      </c>
      <c r="C302" s="1">
        <v>539</v>
      </c>
      <c r="D302" s="6">
        <v>820</v>
      </c>
      <c r="E302" s="6">
        <v>404</v>
      </c>
      <c r="F302" s="5">
        <v>38</v>
      </c>
      <c r="G302" s="17">
        <v>20</v>
      </c>
      <c r="H302" s="17">
        <v>2.7027027027027029E-2</v>
      </c>
      <c r="I302" s="5">
        <v>3</v>
      </c>
      <c r="J302" s="5">
        <v>8.1081081081081086E-2</v>
      </c>
      <c r="K302" s="18" t="str">
        <f>INDEX(客戶資料檔!N:N,MATCH('交易記錄檔計算購買期間(勿更改順序)'!C302,客戶資料檔!A:A,0))</f>
        <v>穩定購買型</v>
      </c>
    </row>
    <row r="303" spans="1:11">
      <c r="A303" s="1">
        <v>29391</v>
      </c>
      <c r="B303" s="4">
        <v>39051</v>
      </c>
      <c r="C303" s="1">
        <v>539</v>
      </c>
      <c r="D303" s="6">
        <v>130</v>
      </c>
      <c r="E303" s="6">
        <v>397</v>
      </c>
      <c r="F303" s="5">
        <v>38</v>
      </c>
      <c r="G303" s="17">
        <v>21</v>
      </c>
      <c r="H303" s="17">
        <v>2.8449502133712661E-2</v>
      </c>
      <c r="I303" s="5">
        <v>7</v>
      </c>
      <c r="J303" s="5">
        <v>0.19914651493598862</v>
      </c>
      <c r="K303" s="18" t="str">
        <f>INDEX(客戶資料檔!N:N,MATCH('交易記錄檔計算購買期間(勿更改順序)'!C303,客戶資料檔!A:A,0))</f>
        <v>穩定購買型</v>
      </c>
    </row>
    <row r="304" spans="1:11">
      <c r="A304" s="1">
        <v>31944</v>
      </c>
      <c r="B304" s="4">
        <v>39077</v>
      </c>
      <c r="C304" s="1">
        <v>539</v>
      </c>
      <c r="D304" s="6">
        <v>116</v>
      </c>
      <c r="E304" s="6">
        <v>371</v>
      </c>
      <c r="F304" s="5">
        <v>38</v>
      </c>
      <c r="G304" s="17">
        <v>22</v>
      </c>
      <c r="H304" s="17">
        <v>2.9871977240398292E-2</v>
      </c>
      <c r="I304" s="5">
        <v>26</v>
      </c>
      <c r="J304" s="5">
        <v>0.77667140825035563</v>
      </c>
      <c r="K304" s="18" t="str">
        <f>INDEX(客戶資料檔!N:N,MATCH('交易記錄檔計算購買期間(勿更改順序)'!C304,客戶資料檔!A:A,0))</f>
        <v>穩定購買型</v>
      </c>
    </row>
    <row r="305" spans="1:11">
      <c r="A305" s="1">
        <v>32097</v>
      </c>
      <c r="B305" s="4">
        <v>39078</v>
      </c>
      <c r="C305" s="1">
        <v>539</v>
      </c>
      <c r="D305" s="6">
        <v>799</v>
      </c>
      <c r="E305" s="6">
        <v>370</v>
      </c>
      <c r="F305" s="5">
        <v>38</v>
      </c>
      <c r="G305" s="17">
        <v>23</v>
      </c>
      <c r="H305" s="17">
        <v>3.1294452347083924E-2</v>
      </c>
      <c r="I305" s="5">
        <v>1</v>
      </c>
      <c r="J305" s="5">
        <v>3.1294452347083924E-2</v>
      </c>
      <c r="K305" s="18" t="str">
        <f>INDEX(客戶資料檔!N:N,MATCH('交易記錄檔計算購買期間(勿更改順序)'!C305,客戶資料檔!A:A,0))</f>
        <v>穩定購買型</v>
      </c>
    </row>
    <row r="306" spans="1:11">
      <c r="A306" s="1">
        <v>33563</v>
      </c>
      <c r="B306" s="4">
        <v>39092</v>
      </c>
      <c r="C306" s="1">
        <v>539</v>
      </c>
      <c r="D306" s="6">
        <v>90</v>
      </c>
      <c r="E306" s="6">
        <v>356</v>
      </c>
      <c r="F306" s="5">
        <v>38</v>
      </c>
      <c r="G306" s="17">
        <v>24</v>
      </c>
      <c r="H306" s="17">
        <v>3.2716927453769556E-2</v>
      </c>
      <c r="I306" s="5">
        <v>14</v>
      </c>
      <c r="J306" s="5">
        <v>0.45803698435277379</v>
      </c>
      <c r="K306" s="18" t="str">
        <f>INDEX(客戶資料檔!N:N,MATCH('交易記錄檔計算購買期間(勿更改順序)'!C306,客戶資料檔!A:A,0))</f>
        <v>穩定購買型</v>
      </c>
    </row>
    <row r="307" spans="1:11">
      <c r="A307" s="1">
        <v>38707</v>
      </c>
      <c r="B307" s="4">
        <v>39129</v>
      </c>
      <c r="C307" s="1">
        <v>539</v>
      </c>
      <c r="D307" s="6">
        <v>922</v>
      </c>
      <c r="E307" s="6">
        <v>319</v>
      </c>
      <c r="F307" s="5">
        <v>38</v>
      </c>
      <c r="G307" s="17">
        <v>25</v>
      </c>
      <c r="H307" s="17">
        <v>3.4139402560455195E-2</v>
      </c>
      <c r="I307" s="5">
        <v>37</v>
      </c>
      <c r="J307" s="5">
        <v>1.2631578947368423</v>
      </c>
      <c r="K307" s="18" t="str">
        <f>INDEX(客戶資料檔!N:N,MATCH('交易記錄檔計算購買期間(勿更改順序)'!C307,客戶資料檔!A:A,0))</f>
        <v>穩定購買型</v>
      </c>
    </row>
    <row r="308" spans="1:11">
      <c r="A308" s="1">
        <v>39600</v>
      </c>
      <c r="B308" s="4">
        <v>39136</v>
      </c>
      <c r="C308" s="1">
        <v>539</v>
      </c>
      <c r="D308" s="6">
        <v>399</v>
      </c>
      <c r="E308" s="6">
        <v>312</v>
      </c>
      <c r="F308" s="5">
        <v>38</v>
      </c>
      <c r="G308" s="17">
        <v>26</v>
      </c>
      <c r="H308" s="17">
        <v>3.5561877667140827E-2</v>
      </c>
      <c r="I308" s="5">
        <v>7</v>
      </c>
      <c r="J308" s="5">
        <v>0.24893314366998578</v>
      </c>
      <c r="K308" s="18" t="str">
        <f>INDEX(客戶資料檔!N:N,MATCH('交易記錄檔計算購買期間(勿更改順序)'!C308,客戶資料檔!A:A,0))</f>
        <v>穩定購買型</v>
      </c>
    </row>
    <row r="309" spans="1:11">
      <c r="A309" s="1">
        <v>45627</v>
      </c>
      <c r="B309" s="4">
        <v>39190</v>
      </c>
      <c r="C309" s="1">
        <v>539</v>
      </c>
      <c r="D309" s="6">
        <v>299</v>
      </c>
      <c r="E309" s="6">
        <v>258</v>
      </c>
      <c r="F309" s="5">
        <v>38</v>
      </c>
      <c r="G309" s="17">
        <v>27</v>
      </c>
      <c r="H309" s="17">
        <v>3.6984352773826459E-2</v>
      </c>
      <c r="I309" s="5">
        <v>54</v>
      </c>
      <c r="J309" s="5">
        <v>1.9971550497866288</v>
      </c>
      <c r="K309" s="18" t="str">
        <f>INDEX(客戶資料檔!N:N,MATCH('交易記錄檔計算購買期間(勿更改順序)'!C309,客戶資料檔!A:A,0))</f>
        <v>穩定購買型</v>
      </c>
    </row>
    <row r="310" spans="1:11">
      <c r="A310" s="1">
        <v>47146</v>
      </c>
      <c r="B310" s="4">
        <v>39195</v>
      </c>
      <c r="C310" s="1">
        <v>539</v>
      </c>
      <c r="D310" s="6">
        <v>3997</v>
      </c>
      <c r="E310" s="6">
        <v>253</v>
      </c>
      <c r="F310" s="5">
        <v>38</v>
      </c>
      <c r="G310" s="17">
        <v>28</v>
      </c>
      <c r="H310" s="17">
        <v>3.8406827880512091E-2</v>
      </c>
      <c r="I310" s="5">
        <v>5</v>
      </c>
      <c r="J310" s="5">
        <v>0.19203413940256045</v>
      </c>
      <c r="K310" s="18" t="str">
        <f>INDEX(客戶資料檔!N:N,MATCH('交易記錄檔計算購買期間(勿更改順序)'!C310,客戶資料檔!A:A,0))</f>
        <v>穩定購買型</v>
      </c>
    </row>
    <row r="311" spans="1:11">
      <c r="A311" s="1">
        <v>51255</v>
      </c>
      <c r="B311" s="4">
        <v>39229</v>
      </c>
      <c r="C311" s="1">
        <v>539</v>
      </c>
      <c r="D311" s="6">
        <v>820</v>
      </c>
      <c r="E311" s="6">
        <v>219</v>
      </c>
      <c r="F311" s="5">
        <v>38</v>
      </c>
      <c r="G311" s="17">
        <v>29</v>
      </c>
      <c r="H311" s="17">
        <v>3.9829302987197723E-2</v>
      </c>
      <c r="I311" s="5">
        <v>34</v>
      </c>
      <c r="J311" s="5">
        <v>1.3541963015647225</v>
      </c>
      <c r="K311" s="18" t="str">
        <f>INDEX(客戶資料檔!N:N,MATCH('交易記錄檔計算購買期間(勿更改順序)'!C311,客戶資料檔!A:A,0))</f>
        <v>穩定購買型</v>
      </c>
    </row>
    <row r="312" spans="1:11">
      <c r="A312" s="1">
        <v>51388</v>
      </c>
      <c r="B312" s="4">
        <v>39230</v>
      </c>
      <c r="C312" s="1">
        <v>539</v>
      </c>
      <c r="D312" s="6">
        <v>820</v>
      </c>
      <c r="E312" s="6">
        <v>218</v>
      </c>
      <c r="F312" s="5">
        <v>38</v>
      </c>
      <c r="G312" s="17">
        <v>30</v>
      </c>
      <c r="H312" s="17">
        <v>4.1251778093883355E-2</v>
      </c>
      <c r="I312" s="5">
        <v>1</v>
      </c>
      <c r="J312" s="5">
        <v>4.1251778093883355E-2</v>
      </c>
      <c r="K312" s="18" t="str">
        <f>INDEX(客戶資料檔!N:N,MATCH('交易記錄檔計算購買期間(勿更改順序)'!C312,客戶資料檔!A:A,0))</f>
        <v>穩定購買型</v>
      </c>
    </row>
    <row r="313" spans="1:11">
      <c r="A313" s="1">
        <v>51779</v>
      </c>
      <c r="B313" s="4">
        <v>39233</v>
      </c>
      <c r="C313" s="1">
        <v>539</v>
      </c>
      <c r="D313" s="6">
        <v>47</v>
      </c>
      <c r="E313" s="6">
        <v>215</v>
      </c>
      <c r="F313" s="5">
        <v>38</v>
      </c>
      <c r="G313" s="17">
        <v>31</v>
      </c>
      <c r="H313" s="17">
        <v>4.2674253200568987E-2</v>
      </c>
      <c r="I313" s="5">
        <v>3</v>
      </c>
      <c r="J313" s="5">
        <v>0.12802275960170695</v>
      </c>
      <c r="K313" s="18" t="str">
        <f>INDEX(客戶資料檔!N:N,MATCH('交易記錄檔計算購買期間(勿更改順序)'!C313,客戶資料檔!A:A,0))</f>
        <v>穩定購買型</v>
      </c>
    </row>
    <row r="314" spans="1:11">
      <c r="A314" s="1">
        <v>52904</v>
      </c>
      <c r="B314" s="4">
        <v>39243</v>
      </c>
      <c r="C314" s="1">
        <v>539</v>
      </c>
      <c r="D314" s="6">
        <v>1690</v>
      </c>
      <c r="E314" s="6">
        <v>205</v>
      </c>
      <c r="F314" s="5">
        <v>38</v>
      </c>
      <c r="G314" s="17">
        <v>32</v>
      </c>
      <c r="H314" s="17">
        <v>4.4096728307254626E-2</v>
      </c>
      <c r="I314" s="5">
        <v>10</v>
      </c>
      <c r="J314" s="5">
        <v>0.44096728307254629</v>
      </c>
      <c r="K314" s="18" t="str">
        <f>INDEX(客戶資料檔!N:N,MATCH('交易記錄檔計算購買期間(勿更改順序)'!C314,客戶資料檔!A:A,0))</f>
        <v>穩定購買型</v>
      </c>
    </row>
    <row r="315" spans="1:11">
      <c r="A315" s="1">
        <v>53941</v>
      </c>
      <c r="B315" s="4">
        <v>39252</v>
      </c>
      <c r="C315" s="1">
        <v>539</v>
      </c>
      <c r="D315" s="6">
        <v>2190</v>
      </c>
      <c r="E315" s="6">
        <v>196</v>
      </c>
      <c r="F315" s="5">
        <v>38</v>
      </c>
      <c r="G315" s="17">
        <v>33</v>
      </c>
      <c r="H315" s="17">
        <v>4.5519203413940258E-2</v>
      </c>
      <c r="I315" s="5">
        <v>9</v>
      </c>
      <c r="J315" s="5">
        <v>0.40967283072546234</v>
      </c>
      <c r="K315" s="18" t="str">
        <f>INDEX(客戶資料檔!N:N,MATCH('交易記錄檔計算購買期間(勿更改順序)'!C315,客戶資料檔!A:A,0))</f>
        <v>穩定購買型</v>
      </c>
    </row>
    <row r="316" spans="1:11">
      <c r="A316" s="1">
        <v>54452</v>
      </c>
      <c r="B316" s="4">
        <v>39256</v>
      </c>
      <c r="C316" s="1">
        <v>539</v>
      </c>
      <c r="D316" s="6">
        <v>399</v>
      </c>
      <c r="E316" s="6">
        <v>192</v>
      </c>
      <c r="F316" s="5">
        <v>38</v>
      </c>
      <c r="G316" s="17">
        <v>34</v>
      </c>
      <c r="H316" s="17">
        <v>4.694167852062589E-2</v>
      </c>
      <c r="I316" s="5">
        <v>4</v>
      </c>
      <c r="J316" s="5">
        <v>0.18776671408250356</v>
      </c>
      <c r="K316" s="18" t="str">
        <f>INDEX(客戶資料檔!N:N,MATCH('交易記錄檔計算購買期間(勿更改順序)'!C316,客戶資料檔!A:A,0))</f>
        <v>穩定購買型</v>
      </c>
    </row>
    <row r="317" spans="1:11">
      <c r="A317" s="1">
        <v>67788</v>
      </c>
      <c r="B317" s="4">
        <v>39347</v>
      </c>
      <c r="C317" s="1">
        <v>539</v>
      </c>
      <c r="D317" s="6">
        <v>3591</v>
      </c>
      <c r="E317" s="6">
        <v>101</v>
      </c>
      <c r="F317" s="5">
        <v>38</v>
      </c>
      <c r="G317" s="17">
        <v>35</v>
      </c>
      <c r="H317" s="17">
        <v>4.8364153627311522E-2</v>
      </c>
      <c r="I317" s="5">
        <v>91</v>
      </c>
      <c r="J317" s="5">
        <v>4.4011379800853483</v>
      </c>
      <c r="K317" s="18" t="str">
        <f>INDEX(客戶資料檔!N:N,MATCH('交易記錄檔計算購買期間(勿更改順序)'!C317,客戶資料檔!A:A,0))</f>
        <v>穩定購買型</v>
      </c>
    </row>
    <row r="318" spans="1:11">
      <c r="A318" s="1">
        <v>73227</v>
      </c>
      <c r="B318" s="4">
        <v>39392</v>
      </c>
      <c r="C318" s="1">
        <v>539</v>
      </c>
      <c r="D318" s="6">
        <v>199</v>
      </c>
      <c r="E318" s="6">
        <v>56</v>
      </c>
      <c r="F318" s="5">
        <v>38</v>
      </c>
      <c r="G318" s="17">
        <v>36</v>
      </c>
      <c r="H318" s="17">
        <v>4.9786628733997154E-2</v>
      </c>
      <c r="I318" s="5">
        <v>45</v>
      </c>
      <c r="J318" s="5">
        <v>2.2403982930298718</v>
      </c>
      <c r="K318" s="18" t="str">
        <f>INDEX(客戶資料檔!N:N,MATCH('交易記錄檔計算購買期間(勿更改順序)'!C318,客戶資料檔!A:A,0))</f>
        <v>穩定購買型</v>
      </c>
    </row>
    <row r="319" spans="1:11">
      <c r="A319" s="1">
        <v>73435</v>
      </c>
      <c r="B319" s="4">
        <v>39394</v>
      </c>
      <c r="C319" s="1">
        <v>539</v>
      </c>
      <c r="D319" s="6">
        <v>2450</v>
      </c>
      <c r="E319" s="6">
        <v>54</v>
      </c>
      <c r="F319" s="5">
        <v>38</v>
      </c>
      <c r="G319" s="17">
        <v>37</v>
      </c>
      <c r="H319" s="17">
        <v>5.1209103840682786E-2</v>
      </c>
      <c r="I319" s="5">
        <v>2</v>
      </c>
      <c r="J319" s="5">
        <v>0.10241820768136557</v>
      </c>
      <c r="K319" s="18" t="str">
        <f>INDEX(客戶資料檔!N:N,MATCH('交易記錄檔計算購買期間(勿更改順序)'!C319,客戶資料檔!A:A,0))</f>
        <v>穩定購買型</v>
      </c>
    </row>
    <row r="320" spans="1:11">
      <c r="A320" s="1">
        <v>74089</v>
      </c>
      <c r="B320" s="4">
        <v>39400</v>
      </c>
      <c r="C320" s="1">
        <v>539</v>
      </c>
      <c r="D320" s="6">
        <v>1169</v>
      </c>
      <c r="E320" s="6">
        <v>48</v>
      </c>
      <c r="F320" s="5">
        <v>38</v>
      </c>
      <c r="G320" s="17">
        <v>38</v>
      </c>
      <c r="H320" s="17">
        <v>5.2631578947368418E-2</v>
      </c>
      <c r="I320" s="5">
        <v>6</v>
      </c>
      <c r="J320" s="5">
        <v>0.31578947368421051</v>
      </c>
      <c r="K320" s="18" t="str">
        <f>INDEX(客戶資料檔!N:N,MATCH('交易記錄檔計算購買期間(勿更改順序)'!C320,客戶資料檔!A:A,0))</f>
        <v>穩定購買型</v>
      </c>
    </row>
    <row r="321" spans="1:11">
      <c r="A321" s="1">
        <v>2861</v>
      </c>
      <c r="B321" s="4">
        <v>38751</v>
      </c>
      <c r="C321" s="1">
        <v>542</v>
      </c>
      <c r="D321" s="6">
        <v>115</v>
      </c>
      <c r="E321" s="6">
        <v>697</v>
      </c>
      <c r="F321" s="5">
        <v>25</v>
      </c>
      <c r="G321" s="17">
        <v>1</v>
      </c>
      <c r="H321" s="17">
        <v>0</v>
      </c>
      <c r="I321" s="5">
        <v>0</v>
      </c>
      <c r="J321" s="5">
        <v>0</v>
      </c>
      <c r="K321" s="18" t="str">
        <f>INDEX(客戶資料檔!N:N,MATCH('交易記錄檔計算購買期間(勿更改順序)'!C321,客戶資料檔!A:A,0))</f>
        <v>穩定購買型</v>
      </c>
    </row>
    <row r="322" spans="1:11">
      <c r="A322" s="1">
        <v>7460</v>
      </c>
      <c r="B322" s="4">
        <v>38814</v>
      </c>
      <c r="C322" s="1">
        <v>542</v>
      </c>
      <c r="D322" s="6">
        <v>1090</v>
      </c>
      <c r="E322" s="6">
        <v>634</v>
      </c>
      <c r="F322" s="5">
        <v>25</v>
      </c>
      <c r="G322" s="17">
        <v>2</v>
      </c>
      <c r="H322" s="17">
        <v>3.3333333333333335E-3</v>
      </c>
      <c r="I322" s="5">
        <v>63</v>
      </c>
      <c r="J322" s="5">
        <v>0.21000000000000002</v>
      </c>
      <c r="K322" s="18" t="str">
        <f>INDEX(客戶資料檔!N:N,MATCH('交易記錄檔計算購買期間(勿更改順序)'!C322,客戶資料檔!A:A,0))</f>
        <v>穩定購買型</v>
      </c>
    </row>
    <row r="323" spans="1:11">
      <c r="A323" s="1">
        <v>13163</v>
      </c>
      <c r="B323" s="4">
        <v>38885</v>
      </c>
      <c r="C323" s="1">
        <v>542</v>
      </c>
      <c r="D323" s="6">
        <v>2080</v>
      </c>
      <c r="E323" s="6">
        <v>563</v>
      </c>
      <c r="F323" s="5">
        <v>25</v>
      </c>
      <c r="G323" s="17">
        <v>3</v>
      </c>
      <c r="H323" s="17">
        <v>6.6666666666666671E-3</v>
      </c>
      <c r="I323" s="5">
        <v>71</v>
      </c>
      <c r="J323" s="5">
        <v>0.47333333333333338</v>
      </c>
      <c r="K323" s="18" t="str">
        <f>INDEX(客戶資料檔!N:N,MATCH('交易記錄檔計算購買期間(勿更改順序)'!C323,客戶資料檔!A:A,0))</f>
        <v>穩定購買型</v>
      </c>
    </row>
    <row r="324" spans="1:11">
      <c r="A324" s="1">
        <v>16257</v>
      </c>
      <c r="B324" s="4">
        <v>38916</v>
      </c>
      <c r="C324" s="1">
        <v>542</v>
      </c>
      <c r="D324" s="6">
        <v>480</v>
      </c>
      <c r="E324" s="6">
        <v>532</v>
      </c>
      <c r="F324" s="5">
        <v>25</v>
      </c>
      <c r="G324" s="17">
        <v>4</v>
      </c>
      <c r="H324" s="17">
        <v>0.01</v>
      </c>
      <c r="I324" s="5">
        <v>31</v>
      </c>
      <c r="J324" s="5">
        <v>0.31</v>
      </c>
      <c r="K324" s="18" t="str">
        <f>INDEX(客戶資料檔!N:N,MATCH('交易記錄檔計算購買期間(勿更改順序)'!C324,客戶資料檔!A:A,0))</f>
        <v>穩定購買型</v>
      </c>
    </row>
    <row r="325" spans="1:11">
      <c r="A325" s="1">
        <v>16470</v>
      </c>
      <c r="B325" s="4">
        <v>38919</v>
      </c>
      <c r="C325" s="1">
        <v>542</v>
      </c>
      <c r="D325" s="6">
        <v>99</v>
      </c>
      <c r="E325" s="6">
        <v>529</v>
      </c>
      <c r="F325" s="5">
        <v>25</v>
      </c>
      <c r="G325" s="17">
        <v>5</v>
      </c>
      <c r="H325" s="17">
        <v>1.3333333333333334E-2</v>
      </c>
      <c r="I325" s="5">
        <v>3</v>
      </c>
      <c r="J325" s="5">
        <v>0.04</v>
      </c>
      <c r="K325" s="18" t="str">
        <f>INDEX(客戶資料檔!N:N,MATCH('交易記錄檔計算購買期間(勿更改順序)'!C325,客戶資料檔!A:A,0))</f>
        <v>穩定購買型</v>
      </c>
    </row>
    <row r="326" spans="1:11">
      <c r="A326" s="1">
        <v>17440</v>
      </c>
      <c r="B326" s="4">
        <v>38931</v>
      </c>
      <c r="C326" s="1">
        <v>542</v>
      </c>
      <c r="D326" s="6">
        <v>1033</v>
      </c>
      <c r="E326" s="6">
        <v>517</v>
      </c>
      <c r="F326" s="5">
        <v>25</v>
      </c>
      <c r="G326" s="17">
        <v>6</v>
      </c>
      <c r="H326" s="17">
        <v>1.6666666666666666E-2</v>
      </c>
      <c r="I326" s="5">
        <v>12</v>
      </c>
      <c r="J326" s="5">
        <v>0.2</v>
      </c>
      <c r="K326" s="18" t="str">
        <f>INDEX(客戶資料檔!N:N,MATCH('交易記錄檔計算購買期間(勿更改順序)'!C326,客戶資料檔!A:A,0))</f>
        <v>穩定購買型</v>
      </c>
    </row>
    <row r="327" spans="1:11">
      <c r="A327" s="1">
        <v>20398</v>
      </c>
      <c r="B327" s="4">
        <v>38964</v>
      </c>
      <c r="C327" s="1">
        <v>542</v>
      </c>
      <c r="D327" s="6">
        <v>960</v>
      </c>
      <c r="E327" s="6">
        <v>484</v>
      </c>
      <c r="F327" s="5">
        <v>25</v>
      </c>
      <c r="G327" s="17">
        <v>7</v>
      </c>
      <c r="H327" s="17">
        <v>0.02</v>
      </c>
      <c r="I327" s="5">
        <v>33</v>
      </c>
      <c r="J327" s="5">
        <v>0.66</v>
      </c>
      <c r="K327" s="18" t="str">
        <f>INDEX(客戶資料檔!N:N,MATCH('交易記錄檔計算購買期間(勿更改順序)'!C327,客戶資料檔!A:A,0))</f>
        <v>穩定購買型</v>
      </c>
    </row>
    <row r="328" spans="1:11">
      <c r="A328" s="1">
        <v>22420</v>
      </c>
      <c r="B328" s="4">
        <v>38985</v>
      </c>
      <c r="C328" s="1">
        <v>542</v>
      </c>
      <c r="D328" s="6">
        <v>1033</v>
      </c>
      <c r="E328" s="6">
        <v>463</v>
      </c>
      <c r="F328" s="5">
        <v>25</v>
      </c>
      <c r="G328" s="17">
        <v>8</v>
      </c>
      <c r="H328" s="17">
        <v>2.3333333333333334E-2</v>
      </c>
      <c r="I328" s="5">
        <v>21</v>
      </c>
      <c r="J328" s="5">
        <v>0.49000000000000005</v>
      </c>
      <c r="K328" s="18" t="str">
        <f>INDEX(客戶資料檔!N:N,MATCH('交易記錄檔計算購買期間(勿更改順序)'!C328,客戶資料檔!A:A,0))</f>
        <v>穩定購買型</v>
      </c>
    </row>
    <row r="329" spans="1:11">
      <c r="A329" s="1">
        <v>23308</v>
      </c>
      <c r="B329" s="4">
        <v>38995</v>
      </c>
      <c r="C329" s="1">
        <v>542</v>
      </c>
      <c r="D329" s="6">
        <v>1317</v>
      </c>
      <c r="E329" s="6">
        <v>453</v>
      </c>
      <c r="F329" s="5">
        <v>25</v>
      </c>
      <c r="G329" s="17">
        <v>9</v>
      </c>
      <c r="H329" s="17">
        <v>2.6666666666666668E-2</v>
      </c>
      <c r="I329" s="5">
        <v>10</v>
      </c>
      <c r="J329" s="5">
        <v>0.26666666666666666</v>
      </c>
      <c r="K329" s="18" t="str">
        <f>INDEX(客戶資料檔!N:N,MATCH('交易記錄檔計算購買期間(勿更改順序)'!C329,客戶資料檔!A:A,0))</f>
        <v>穩定購買型</v>
      </c>
    </row>
    <row r="330" spans="1:11">
      <c r="A330" s="1">
        <v>23481</v>
      </c>
      <c r="B330" s="4">
        <v>38997</v>
      </c>
      <c r="C330" s="1">
        <v>542</v>
      </c>
      <c r="D330" s="6">
        <v>480</v>
      </c>
      <c r="E330" s="6">
        <v>451</v>
      </c>
      <c r="F330" s="5">
        <v>25</v>
      </c>
      <c r="G330" s="17">
        <v>10</v>
      </c>
      <c r="H330" s="17">
        <v>0.03</v>
      </c>
      <c r="I330" s="5">
        <v>2</v>
      </c>
      <c r="J330" s="5">
        <v>0.06</v>
      </c>
      <c r="K330" s="18" t="str">
        <f>INDEX(客戶資料檔!N:N,MATCH('交易記錄檔計算購買期間(勿更改順序)'!C330,客戶資料檔!A:A,0))</f>
        <v>穩定購買型</v>
      </c>
    </row>
    <row r="331" spans="1:11">
      <c r="A331" s="1">
        <v>25868</v>
      </c>
      <c r="B331" s="4">
        <v>39022</v>
      </c>
      <c r="C331" s="1">
        <v>542</v>
      </c>
      <c r="D331" s="6">
        <v>1033</v>
      </c>
      <c r="E331" s="6">
        <v>426</v>
      </c>
      <c r="F331" s="5">
        <v>25</v>
      </c>
      <c r="G331" s="17">
        <v>11</v>
      </c>
      <c r="H331" s="17">
        <v>3.3333333333333333E-2</v>
      </c>
      <c r="I331" s="5">
        <v>25</v>
      </c>
      <c r="J331" s="5">
        <v>0.83333333333333337</v>
      </c>
      <c r="K331" s="18" t="str">
        <f>INDEX(客戶資料檔!N:N,MATCH('交易記錄檔計算購買期間(勿更改順序)'!C331,客戶資料檔!A:A,0))</f>
        <v>穩定購買型</v>
      </c>
    </row>
    <row r="332" spans="1:11">
      <c r="A332" s="1">
        <v>26627</v>
      </c>
      <c r="B332" s="4">
        <v>39031</v>
      </c>
      <c r="C332" s="1">
        <v>542</v>
      </c>
      <c r="D332" s="6">
        <v>480</v>
      </c>
      <c r="E332" s="6">
        <v>417</v>
      </c>
      <c r="F332" s="5">
        <v>25</v>
      </c>
      <c r="G332" s="17">
        <v>12</v>
      </c>
      <c r="H332" s="17">
        <v>3.6666666666666667E-2</v>
      </c>
      <c r="I332" s="5">
        <v>9</v>
      </c>
      <c r="J332" s="5">
        <v>0.33</v>
      </c>
      <c r="K332" s="18" t="str">
        <f>INDEX(客戶資料檔!N:N,MATCH('交易記錄檔計算購買期間(勿更改順序)'!C332,客戶資料檔!A:A,0))</f>
        <v>穩定購買型</v>
      </c>
    </row>
    <row r="333" spans="1:11">
      <c r="A333" s="1">
        <v>27089</v>
      </c>
      <c r="B333" s="4">
        <v>39037</v>
      </c>
      <c r="C333" s="1">
        <v>542</v>
      </c>
      <c r="D333" s="6">
        <v>1033</v>
      </c>
      <c r="E333" s="6">
        <v>411</v>
      </c>
      <c r="F333" s="5">
        <v>25</v>
      </c>
      <c r="G333" s="17">
        <v>13</v>
      </c>
      <c r="H333" s="17">
        <v>0.04</v>
      </c>
      <c r="I333" s="5">
        <v>6</v>
      </c>
      <c r="J333" s="5">
        <v>0.24</v>
      </c>
      <c r="K333" s="18" t="str">
        <f>INDEX(客戶資料檔!N:N,MATCH('交易記錄檔計算購買期間(勿更改順序)'!C333,客戶資料檔!A:A,0))</f>
        <v>穩定購買型</v>
      </c>
    </row>
    <row r="334" spans="1:11">
      <c r="A334" s="1">
        <v>33476</v>
      </c>
      <c r="B334" s="4">
        <v>39091</v>
      </c>
      <c r="C334" s="1">
        <v>542</v>
      </c>
      <c r="D334" s="6">
        <v>960</v>
      </c>
      <c r="E334" s="6">
        <v>357</v>
      </c>
      <c r="F334" s="5">
        <v>25</v>
      </c>
      <c r="G334" s="17">
        <v>14</v>
      </c>
      <c r="H334" s="17">
        <v>4.3333333333333335E-2</v>
      </c>
      <c r="I334" s="5">
        <v>54</v>
      </c>
      <c r="J334" s="5">
        <v>2.34</v>
      </c>
      <c r="K334" s="18" t="str">
        <f>INDEX(客戶資料檔!N:N,MATCH('交易記錄檔計算購買期間(勿更改順序)'!C334,客戶資料檔!A:A,0))</f>
        <v>穩定購買型</v>
      </c>
    </row>
    <row r="335" spans="1:11">
      <c r="A335" s="1">
        <v>43941</v>
      </c>
      <c r="B335" s="4">
        <v>39175</v>
      </c>
      <c r="C335" s="1">
        <v>542</v>
      </c>
      <c r="D335" s="6">
        <v>1465</v>
      </c>
      <c r="E335" s="6">
        <v>273</v>
      </c>
      <c r="F335" s="5">
        <v>25</v>
      </c>
      <c r="G335" s="17">
        <v>15</v>
      </c>
      <c r="H335" s="17">
        <v>4.6666666666666669E-2</v>
      </c>
      <c r="I335" s="5">
        <v>84</v>
      </c>
      <c r="J335" s="5">
        <v>3.9200000000000004</v>
      </c>
      <c r="K335" s="18" t="str">
        <f>INDEX(客戶資料檔!N:N,MATCH('交易記錄檔計算購買期間(勿更改順序)'!C335,客戶資料檔!A:A,0))</f>
        <v>穩定購買型</v>
      </c>
    </row>
    <row r="336" spans="1:11">
      <c r="A336" s="1">
        <v>44047</v>
      </c>
      <c r="B336" s="4">
        <v>39176</v>
      </c>
      <c r="C336" s="1">
        <v>542</v>
      </c>
      <c r="D336" s="6">
        <v>69</v>
      </c>
      <c r="E336" s="6">
        <v>272</v>
      </c>
      <c r="F336" s="5">
        <v>25</v>
      </c>
      <c r="G336" s="17">
        <v>16</v>
      </c>
      <c r="H336" s="17">
        <v>0.05</v>
      </c>
      <c r="I336" s="5">
        <v>1</v>
      </c>
      <c r="J336" s="5">
        <v>0.05</v>
      </c>
      <c r="K336" s="18" t="str">
        <f>INDEX(客戶資料檔!N:N,MATCH('交易記錄檔計算購買期間(勿更改順序)'!C336,客戶資料檔!A:A,0))</f>
        <v>穩定購買型</v>
      </c>
    </row>
    <row r="337" spans="1:11">
      <c r="A337" s="1">
        <v>46010</v>
      </c>
      <c r="B337" s="4">
        <v>39192</v>
      </c>
      <c r="C337" s="1">
        <v>542</v>
      </c>
      <c r="D337" s="6">
        <v>6980</v>
      </c>
      <c r="E337" s="6">
        <v>256</v>
      </c>
      <c r="F337" s="5">
        <v>25</v>
      </c>
      <c r="G337" s="17">
        <v>17</v>
      </c>
      <c r="H337" s="17">
        <v>5.3333333333333337E-2</v>
      </c>
      <c r="I337" s="5">
        <v>16</v>
      </c>
      <c r="J337" s="5">
        <v>0.85333333333333339</v>
      </c>
      <c r="K337" s="18" t="str">
        <f>INDEX(客戶資料檔!N:N,MATCH('交易記錄檔計算購買期間(勿更改順序)'!C337,客戶資料檔!A:A,0))</f>
        <v>穩定購買型</v>
      </c>
    </row>
    <row r="338" spans="1:11">
      <c r="A338" s="1">
        <v>48822</v>
      </c>
      <c r="B338" s="4">
        <v>39209</v>
      </c>
      <c r="C338" s="1">
        <v>542</v>
      </c>
      <c r="D338" s="6">
        <v>553</v>
      </c>
      <c r="E338" s="6">
        <v>239</v>
      </c>
      <c r="F338" s="5">
        <v>25</v>
      </c>
      <c r="G338" s="17">
        <v>18</v>
      </c>
      <c r="H338" s="17">
        <v>5.6666666666666664E-2</v>
      </c>
      <c r="I338" s="5">
        <v>17</v>
      </c>
      <c r="J338" s="5">
        <v>0.96333333333333326</v>
      </c>
      <c r="K338" s="18" t="str">
        <f>INDEX(客戶資料檔!N:N,MATCH('交易記錄檔計算購買期間(勿更改順序)'!C338,客戶資料檔!A:A,0))</f>
        <v>穩定購買型</v>
      </c>
    </row>
    <row r="339" spans="1:11">
      <c r="A339" s="1">
        <v>50407</v>
      </c>
      <c r="B339" s="4">
        <v>39223</v>
      </c>
      <c r="C339" s="1">
        <v>542</v>
      </c>
      <c r="D339" s="6">
        <v>1459</v>
      </c>
      <c r="E339" s="6">
        <v>225</v>
      </c>
      <c r="F339" s="5">
        <v>25</v>
      </c>
      <c r="G339" s="17">
        <v>19</v>
      </c>
      <c r="H339" s="17">
        <v>0.06</v>
      </c>
      <c r="I339" s="5">
        <v>14</v>
      </c>
      <c r="J339" s="5">
        <v>0.84</v>
      </c>
      <c r="K339" s="18" t="str">
        <f>INDEX(客戶資料檔!N:N,MATCH('交易記錄檔計算購買期間(勿更改順序)'!C339,客戶資料檔!A:A,0))</f>
        <v>穩定購買型</v>
      </c>
    </row>
    <row r="340" spans="1:11">
      <c r="A340" s="1">
        <v>53428</v>
      </c>
      <c r="B340" s="4">
        <v>39248</v>
      </c>
      <c r="C340" s="1">
        <v>542</v>
      </c>
      <c r="D340" s="6">
        <v>1456</v>
      </c>
      <c r="E340" s="6">
        <v>200</v>
      </c>
      <c r="F340" s="5">
        <v>25</v>
      </c>
      <c r="G340" s="17">
        <v>20</v>
      </c>
      <c r="H340" s="17">
        <v>6.3333333333333339E-2</v>
      </c>
      <c r="I340" s="5">
        <v>25</v>
      </c>
      <c r="J340" s="5">
        <v>1.5833333333333335</v>
      </c>
      <c r="K340" s="18" t="str">
        <f>INDEX(客戶資料檔!N:N,MATCH('交易記錄檔計算購買期間(勿更改順序)'!C340,客戶資料檔!A:A,0))</f>
        <v>穩定購買型</v>
      </c>
    </row>
    <row r="341" spans="1:11">
      <c r="A341" s="1">
        <v>57260</v>
      </c>
      <c r="B341" s="4">
        <v>39276</v>
      </c>
      <c r="C341" s="1">
        <v>542</v>
      </c>
      <c r="D341" s="6">
        <v>4998</v>
      </c>
      <c r="E341" s="6">
        <v>172</v>
      </c>
      <c r="F341" s="5">
        <v>25</v>
      </c>
      <c r="G341" s="17">
        <v>21</v>
      </c>
      <c r="H341" s="17">
        <v>6.6666666666666666E-2</v>
      </c>
      <c r="I341" s="5">
        <v>28</v>
      </c>
      <c r="J341" s="5">
        <v>1.8666666666666667</v>
      </c>
      <c r="K341" s="18" t="str">
        <f>INDEX(客戶資料檔!N:N,MATCH('交易記錄檔計算購買期間(勿更改順序)'!C341,客戶資料檔!A:A,0))</f>
        <v>穩定購買型</v>
      </c>
    </row>
    <row r="342" spans="1:11">
      <c r="A342" s="1">
        <v>70048</v>
      </c>
      <c r="B342" s="4">
        <v>39366</v>
      </c>
      <c r="C342" s="1">
        <v>542</v>
      </c>
      <c r="D342" s="6">
        <v>10990</v>
      </c>
      <c r="E342" s="6">
        <v>82</v>
      </c>
      <c r="F342" s="5">
        <v>25</v>
      </c>
      <c r="G342" s="17">
        <v>22</v>
      </c>
      <c r="H342" s="17">
        <v>7.0000000000000007E-2</v>
      </c>
      <c r="I342" s="5">
        <v>90</v>
      </c>
      <c r="J342" s="5">
        <v>6.3000000000000007</v>
      </c>
      <c r="K342" s="18" t="str">
        <f>INDEX(客戶資料檔!N:N,MATCH('交易記錄檔計算購買期間(勿更改順序)'!C342,客戶資料檔!A:A,0))</f>
        <v>穩定購買型</v>
      </c>
    </row>
    <row r="343" spans="1:11">
      <c r="A343" s="1">
        <v>73797</v>
      </c>
      <c r="B343" s="4">
        <v>39397</v>
      </c>
      <c r="C343" s="1">
        <v>542</v>
      </c>
      <c r="D343" s="6">
        <v>7990</v>
      </c>
      <c r="E343" s="6">
        <v>51</v>
      </c>
      <c r="F343" s="5">
        <v>25</v>
      </c>
      <c r="G343" s="17">
        <v>23</v>
      </c>
      <c r="H343" s="17">
        <v>7.3333333333333334E-2</v>
      </c>
      <c r="I343" s="5">
        <v>31</v>
      </c>
      <c r="J343" s="5">
        <v>2.2733333333333334</v>
      </c>
      <c r="K343" s="18" t="str">
        <f>INDEX(客戶資料檔!N:N,MATCH('交易記錄檔計算購買期間(勿更改順序)'!C343,客戶資料檔!A:A,0))</f>
        <v>穩定購買型</v>
      </c>
    </row>
    <row r="344" spans="1:11">
      <c r="A344" s="1">
        <v>75548</v>
      </c>
      <c r="B344" s="4">
        <v>39404</v>
      </c>
      <c r="C344" s="1">
        <v>542</v>
      </c>
      <c r="D344" s="6">
        <v>338</v>
      </c>
      <c r="E344" s="6">
        <v>44</v>
      </c>
      <c r="F344" s="5">
        <v>25</v>
      </c>
      <c r="G344" s="17">
        <v>24</v>
      </c>
      <c r="H344" s="17">
        <v>7.6666666666666661E-2</v>
      </c>
      <c r="I344" s="5">
        <v>7</v>
      </c>
      <c r="J344" s="5">
        <v>0.53666666666666663</v>
      </c>
      <c r="K344" s="18" t="str">
        <f>INDEX(客戶資料檔!N:N,MATCH('交易記錄檔計算購買期間(勿更改順序)'!C344,客戶資料檔!A:A,0))</f>
        <v>穩定購買型</v>
      </c>
    </row>
    <row r="345" spans="1:11">
      <c r="A345" s="1">
        <v>76220</v>
      </c>
      <c r="B345" s="4">
        <v>39405</v>
      </c>
      <c r="C345" s="1">
        <v>542</v>
      </c>
      <c r="D345" s="6">
        <v>500</v>
      </c>
      <c r="E345" s="6">
        <v>43</v>
      </c>
      <c r="F345" s="5">
        <v>25</v>
      </c>
      <c r="G345" s="17">
        <v>25</v>
      </c>
      <c r="H345" s="17">
        <v>0.08</v>
      </c>
      <c r="I345" s="5">
        <v>1</v>
      </c>
      <c r="J345" s="5">
        <v>0.08</v>
      </c>
      <c r="K345" s="18" t="str">
        <f>INDEX(客戶資料檔!N:N,MATCH('交易記錄檔計算購買期間(勿更改順序)'!C345,客戶資料檔!A:A,0))</f>
        <v>穩定購買型</v>
      </c>
    </row>
    <row r="346" spans="1:11">
      <c r="A346" s="1">
        <v>443</v>
      </c>
      <c r="B346" s="4">
        <v>38723</v>
      </c>
      <c r="C346" s="1">
        <v>637</v>
      </c>
      <c r="D346" s="6">
        <v>715</v>
      </c>
      <c r="E346" s="6">
        <v>725</v>
      </c>
      <c r="F346" s="5">
        <v>32</v>
      </c>
      <c r="G346" s="17">
        <v>1</v>
      </c>
      <c r="H346" s="17">
        <v>0</v>
      </c>
      <c r="I346" s="5">
        <v>0</v>
      </c>
      <c r="J346" s="5">
        <v>0</v>
      </c>
      <c r="K346" s="18" t="str">
        <f>INDEX(客戶資料檔!N:N,MATCH('交易記錄檔計算購買期間(勿更改順序)'!C346,客戶資料檔!A:A,0))</f>
        <v>穩定購買型</v>
      </c>
    </row>
    <row r="347" spans="1:11">
      <c r="A347" s="1">
        <v>1118</v>
      </c>
      <c r="B347" s="4">
        <v>38731</v>
      </c>
      <c r="C347" s="1">
        <v>637</v>
      </c>
      <c r="D347" s="6">
        <v>1899</v>
      </c>
      <c r="E347" s="6">
        <v>717</v>
      </c>
      <c r="F347" s="5">
        <v>32</v>
      </c>
      <c r="G347" s="17">
        <v>2</v>
      </c>
      <c r="H347" s="17">
        <v>2.0161290322580645E-3</v>
      </c>
      <c r="I347" s="5">
        <v>8</v>
      </c>
      <c r="J347" s="5">
        <v>1.6129032258064516E-2</v>
      </c>
      <c r="K347" s="18" t="str">
        <f>INDEX(客戶資料檔!N:N,MATCH('交易記錄檔計算購買期間(勿更改順序)'!C347,客戶資料檔!A:A,0))</f>
        <v>穩定購買型</v>
      </c>
    </row>
    <row r="348" spans="1:11">
      <c r="A348" s="1">
        <v>1756</v>
      </c>
      <c r="B348" s="4">
        <v>38738</v>
      </c>
      <c r="C348" s="1">
        <v>637</v>
      </c>
      <c r="D348" s="6">
        <v>2100</v>
      </c>
      <c r="E348" s="6">
        <v>710</v>
      </c>
      <c r="F348" s="5">
        <v>32</v>
      </c>
      <c r="G348" s="17">
        <v>3</v>
      </c>
      <c r="H348" s="17">
        <v>4.0322580645161289E-3</v>
      </c>
      <c r="I348" s="5">
        <v>7</v>
      </c>
      <c r="J348" s="5">
        <v>2.8225806451612902E-2</v>
      </c>
      <c r="K348" s="18" t="str">
        <f>INDEX(客戶資料檔!N:N,MATCH('交易記錄檔計算購買期間(勿更改順序)'!C348,客戶資料檔!A:A,0))</f>
        <v>穩定購買型</v>
      </c>
    </row>
    <row r="349" spans="1:11">
      <c r="A349" s="1">
        <v>3508</v>
      </c>
      <c r="B349" s="4">
        <v>38759</v>
      </c>
      <c r="C349" s="1">
        <v>637</v>
      </c>
      <c r="D349" s="6">
        <v>249</v>
      </c>
      <c r="E349" s="6">
        <v>689</v>
      </c>
      <c r="F349" s="5">
        <v>32</v>
      </c>
      <c r="G349" s="17">
        <v>4</v>
      </c>
      <c r="H349" s="17">
        <v>6.0483870967741934E-3</v>
      </c>
      <c r="I349" s="5">
        <v>21</v>
      </c>
      <c r="J349" s="5">
        <v>0.12701612903225806</v>
      </c>
      <c r="K349" s="18" t="str">
        <f>INDEX(客戶資料檔!N:N,MATCH('交易記錄檔計算購買期間(勿更改順序)'!C349,客戶資料檔!A:A,0))</f>
        <v>穩定購買型</v>
      </c>
    </row>
    <row r="350" spans="1:11">
      <c r="A350" s="1">
        <v>6706</v>
      </c>
      <c r="B350" s="4">
        <v>38803</v>
      </c>
      <c r="C350" s="1">
        <v>637</v>
      </c>
      <c r="D350" s="6">
        <v>699</v>
      </c>
      <c r="E350" s="6">
        <v>645</v>
      </c>
      <c r="F350" s="5">
        <v>32</v>
      </c>
      <c r="G350" s="17">
        <v>5</v>
      </c>
      <c r="H350" s="17">
        <v>8.0645161290322578E-3</v>
      </c>
      <c r="I350" s="5">
        <v>44</v>
      </c>
      <c r="J350" s="5">
        <v>0.35483870967741937</v>
      </c>
      <c r="K350" s="18" t="str">
        <f>INDEX(客戶資料檔!N:N,MATCH('交易記錄檔計算購買期間(勿更改順序)'!C350,客戶資料檔!A:A,0))</f>
        <v>穩定購買型</v>
      </c>
    </row>
    <row r="351" spans="1:11">
      <c r="A351" s="1">
        <v>6949</v>
      </c>
      <c r="B351" s="4">
        <v>38807</v>
      </c>
      <c r="C351" s="1">
        <v>637</v>
      </c>
      <c r="D351" s="6">
        <v>688</v>
      </c>
      <c r="E351" s="6">
        <v>641</v>
      </c>
      <c r="F351" s="5">
        <v>32</v>
      </c>
      <c r="G351" s="17">
        <v>6</v>
      </c>
      <c r="H351" s="17">
        <v>1.0080645161290322E-2</v>
      </c>
      <c r="I351" s="5">
        <v>4</v>
      </c>
      <c r="J351" s="5">
        <v>4.0322580645161289E-2</v>
      </c>
      <c r="K351" s="18" t="str">
        <f>INDEX(客戶資料檔!N:N,MATCH('交易記錄檔計算購買期間(勿更改順序)'!C351,客戶資料檔!A:A,0))</f>
        <v>穩定購買型</v>
      </c>
    </row>
    <row r="352" spans="1:11">
      <c r="A352" s="1">
        <v>7656</v>
      </c>
      <c r="B352" s="4">
        <v>38817</v>
      </c>
      <c r="C352" s="1">
        <v>637</v>
      </c>
      <c r="D352" s="6">
        <v>1109</v>
      </c>
      <c r="E352" s="6">
        <v>631</v>
      </c>
      <c r="F352" s="5">
        <v>32</v>
      </c>
      <c r="G352" s="17">
        <v>7</v>
      </c>
      <c r="H352" s="17">
        <v>1.2096774193548387E-2</v>
      </c>
      <c r="I352" s="5">
        <v>10</v>
      </c>
      <c r="J352" s="5">
        <v>0.12096774193548387</v>
      </c>
      <c r="K352" s="18" t="str">
        <f>INDEX(客戶資料檔!N:N,MATCH('交易記錄檔計算購買期間(勿更改順序)'!C352,客戶資料檔!A:A,0))</f>
        <v>穩定購買型</v>
      </c>
    </row>
    <row r="353" spans="1:11">
      <c r="A353" s="1">
        <v>9215</v>
      </c>
      <c r="B353" s="4">
        <v>38832</v>
      </c>
      <c r="C353" s="1">
        <v>637</v>
      </c>
      <c r="D353" s="6">
        <v>1530</v>
      </c>
      <c r="E353" s="6">
        <v>616</v>
      </c>
      <c r="F353" s="5">
        <v>32</v>
      </c>
      <c r="G353" s="17">
        <v>8</v>
      </c>
      <c r="H353" s="17">
        <v>1.4112903225806451E-2</v>
      </c>
      <c r="I353" s="5">
        <v>15</v>
      </c>
      <c r="J353" s="5">
        <v>0.21169354838709678</v>
      </c>
      <c r="K353" s="18" t="str">
        <f>INDEX(客戶資料檔!N:N,MATCH('交易記錄檔計算購買期間(勿更改順序)'!C353,客戶資料檔!A:A,0))</f>
        <v>穩定購買型</v>
      </c>
    </row>
    <row r="354" spans="1:11">
      <c r="A354" s="1">
        <v>11251</v>
      </c>
      <c r="B354" s="4">
        <v>38859</v>
      </c>
      <c r="C354" s="1">
        <v>637</v>
      </c>
      <c r="D354" s="6">
        <v>715</v>
      </c>
      <c r="E354" s="6">
        <v>589</v>
      </c>
      <c r="F354" s="5">
        <v>32</v>
      </c>
      <c r="G354" s="17">
        <v>9</v>
      </c>
      <c r="H354" s="17">
        <v>1.6129032258064516E-2</v>
      </c>
      <c r="I354" s="5">
        <v>27</v>
      </c>
      <c r="J354" s="5">
        <v>0.43548387096774194</v>
      </c>
      <c r="K354" s="18" t="str">
        <f>INDEX(客戶資料檔!N:N,MATCH('交易記錄檔計算購買期間(勿更改順序)'!C354,客戶資料檔!A:A,0))</f>
        <v>穩定購買型</v>
      </c>
    </row>
    <row r="355" spans="1:11">
      <c r="A355" s="1">
        <v>12332</v>
      </c>
      <c r="B355" s="4">
        <v>38874</v>
      </c>
      <c r="C355" s="1">
        <v>637</v>
      </c>
      <c r="D355" s="6">
        <v>1446</v>
      </c>
      <c r="E355" s="6">
        <v>574</v>
      </c>
      <c r="F355" s="5">
        <v>32</v>
      </c>
      <c r="G355" s="17">
        <v>10</v>
      </c>
      <c r="H355" s="17">
        <v>1.8145161290322582E-2</v>
      </c>
      <c r="I355" s="5">
        <v>15</v>
      </c>
      <c r="J355" s="5">
        <v>0.27217741935483875</v>
      </c>
      <c r="K355" s="18" t="str">
        <f>INDEX(客戶資料檔!N:N,MATCH('交易記錄檔計算購買期間(勿更改順序)'!C355,客戶資料檔!A:A,0))</f>
        <v>穩定購買型</v>
      </c>
    </row>
    <row r="356" spans="1:11">
      <c r="A356" s="1">
        <v>12922</v>
      </c>
      <c r="B356" s="4">
        <v>38882</v>
      </c>
      <c r="C356" s="1">
        <v>637</v>
      </c>
      <c r="D356" s="6">
        <v>460</v>
      </c>
      <c r="E356" s="6">
        <v>566</v>
      </c>
      <c r="F356" s="5">
        <v>32</v>
      </c>
      <c r="G356" s="17">
        <v>11</v>
      </c>
      <c r="H356" s="17">
        <v>2.0161290322580645E-2</v>
      </c>
      <c r="I356" s="5">
        <v>8</v>
      </c>
      <c r="J356" s="5">
        <v>0.16129032258064516</v>
      </c>
      <c r="K356" s="18" t="str">
        <f>INDEX(客戶資料檔!N:N,MATCH('交易記錄檔計算購買期間(勿更改順序)'!C356,客戶資料檔!A:A,0))</f>
        <v>穩定購買型</v>
      </c>
    </row>
    <row r="357" spans="1:11">
      <c r="A357" s="1">
        <v>17996</v>
      </c>
      <c r="B357" s="4">
        <v>38938</v>
      </c>
      <c r="C357" s="1">
        <v>637</v>
      </c>
      <c r="D357" s="6">
        <v>399</v>
      </c>
      <c r="E357" s="6">
        <v>510</v>
      </c>
      <c r="F357" s="5">
        <v>32</v>
      </c>
      <c r="G357" s="17">
        <v>12</v>
      </c>
      <c r="H357" s="17">
        <v>2.2177419354838711E-2</v>
      </c>
      <c r="I357" s="5">
        <v>56</v>
      </c>
      <c r="J357" s="5">
        <v>1.2419354838709677</v>
      </c>
      <c r="K357" s="18" t="str">
        <f>INDEX(客戶資料檔!N:N,MATCH('交易記錄檔計算購買期間(勿更改順序)'!C357,客戶資料檔!A:A,0))</f>
        <v>穩定購買型</v>
      </c>
    </row>
    <row r="358" spans="1:11">
      <c r="A358" s="1">
        <v>19864</v>
      </c>
      <c r="B358" s="4">
        <v>38959</v>
      </c>
      <c r="C358" s="1">
        <v>637</v>
      </c>
      <c r="D358" s="6">
        <v>634</v>
      </c>
      <c r="E358" s="6">
        <v>489</v>
      </c>
      <c r="F358" s="5">
        <v>32</v>
      </c>
      <c r="G358" s="17">
        <v>13</v>
      </c>
      <c r="H358" s="17">
        <v>2.4193548387096774E-2</v>
      </c>
      <c r="I358" s="5">
        <v>21</v>
      </c>
      <c r="J358" s="5">
        <v>0.50806451612903225</v>
      </c>
      <c r="K358" s="18" t="str">
        <f>INDEX(客戶資料檔!N:N,MATCH('交易記錄檔計算購買期間(勿更改順序)'!C358,客戶資料檔!A:A,0))</f>
        <v>穩定購買型</v>
      </c>
    </row>
    <row r="359" spans="1:11">
      <c r="A359" s="1">
        <v>21987</v>
      </c>
      <c r="B359" s="4">
        <v>38981</v>
      </c>
      <c r="C359" s="1">
        <v>637</v>
      </c>
      <c r="D359" s="6">
        <v>110</v>
      </c>
      <c r="E359" s="6">
        <v>467</v>
      </c>
      <c r="F359" s="5">
        <v>32</v>
      </c>
      <c r="G359" s="17">
        <v>14</v>
      </c>
      <c r="H359" s="17">
        <v>2.620967741935484E-2</v>
      </c>
      <c r="I359" s="5">
        <v>22</v>
      </c>
      <c r="J359" s="5">
        <v>0.57661290322580649</v>
      </c>
      <c r="K359" s="18" t="str">
        <f>INDEX(客戶資料檔!N:N,MATCH('交易記錄檔計算購買期間(勿更改順序)'!C359,客戶資料檔!A:A,0))</f>
        <v>穩定購買型</v>
      </c>
    </row>
    <row r="360" spans="1:11">
      <c r="A360" s="1">
        <v>22970</v>
      </c>
      <c r="B360" s="4">
        <v>38991</v>
      </c>
      <c r="C360" s="1">
        <v>637</v>
      </c>
      <c r="D360" s="6">
        <v>599</v>
      </c>
      <c r="E360" s="6">
        <v>457</v>
      </c>
      <c r="F360" s="5">
        <v>32</v>
      </c>
      <c r="G360" s="17">
        <v>15</v>
      </c>
      <c r="H360" s="17">
        <v>2.8225806451612902E-2</v>
      </c>
      <c r="I360" s="5">
        <v>10</v>
      </c>
      <c r="J360" s="5">
        <v>0.282258064516129</v>
      </c>
      <c r="K360" s="18" t="str">
        <f>INDEX(客戶資料檔!N:N,MATCH('交易記錄檔計算購買期間(勿更改順序)'!C360,客戶資料檔!A:A,0))</f>
        <v>穩定購買型</v>
      </c>
    </row>
    <row r="361" spans="1:11">
      <c r="A361" s="1">
        <v>26035</v>
      </c>
      <c r="B361" s="4">
        <v>39024</v>
      </c>
      <c r="C361" s="1">
        <v>637</v>
      </c>
      <c r="D361" s="6">
        <v>399</v>
      </c>
      <c r="E361" s="6">
        <v>424</v>
      </c>
      <c r="F361" s="5">
        <v>32</v>
      </c>
      <c r="G361" s="17">
        <v>16</v>
      </c>
      <c r="H361" s="17">
        <v>3.0241935483870969E-2</v>
      </c>
      <c r="I361" s="5">
        <v>33</v>
      </c>
      <c r="J361" s="5">
        <v>0.99798387096774199</v>
      </c>
      <c r="K361" s="18" t="str">
        <f>INDEX(客戶資料檔!N:N,MATCH('交易記錄檔計算購買期間(勿更改順序)'!C361,客戶資料檔!A:A,0))</f>
        <v>穩定購買型</v>
      </c>
    </row>
    <row r="362" spans="1:11">
      <c r="A362" s="1">
        <v>27095</v>
      </c>
      <c r="B362" s="4">
        <v>39037</v>
      </c>
      <c r="C362" s="1">
        <v>637</v>
      </c>
      <c r="D362" s="6">
        <v>368</v>
      </c>
      <c r="E362" s="6">
        <v>411</v>
      </c>
      <c r="F362" s="5">
        <v>32</v>
      </c>
      <c r="G362" s="17">
        <v>17</v>
      </c>
      <c r="H362" s="17">
        <v>3.2258064516129031E-2</v>
      </c>
      <c r="I362" s="5">
        <v>13</v>
      </c>
      <c r="J362" s="5">
        <v>0.41935483870967738</v>
      </c>
      <c r="K362" s="18" t="str">
        <f>INDEX(客戶資料檔!N:N,MATCH('交易記錄檔計算購買期間(勿更改順序)'!C362,客戶資料檔!A:A,0))</f>
        <v>穩定購買型</v>
      </c>
    </row>
    <row r="363" spans="1:11">
      <c r="A363" s="1">
        <v>28544</v>
      </c>
      <c r="B363" s="4">
        <v>39041</v>
      </c>
      <c r="C363" s="1">
        <v>637</v>
      </c>
      <c r="D363" s="6">
        <v>643</v>
      </c>
      <c r="E363" s="6">
        <v>407</v>
      </c>
      <c r="F363" s="5">
        <v>32</v>
      </c>
      <c r="G363" s="17">
        <v>18</v>
      </c>
      <c r="H363" s="17">
        <v>3.4274193548387094E-2</v>
      </c>
      <c r="I363" s="5">
        <v>4</v>
      </c>
      <c r="J363" s="5">
        <v>0.13709677419354838</v>
      </c>
      <c r="K363" s="18" t="str">
        <f>INDEX(客戶資料檔!N:N,MATCH('交易記錄檔計算購買期間(勿更改順序)'!C363,客戶資料檔!A:A,0))</f>
        <v>穩定購買型</v>
      </c>
    </row>
    <row r="364" spans="1:11">
      <c r="A364" s="1">
        <v>29176</v>
      </c>
      <c r="B364" s="4">
        <v>39048</v>
      </c>
      <c r="C364" s="1">
        <v>637</v>
      </c>
      <c r="D364" s="6">
        <v>1805</v>
      </c>
      <c r="E364" s="6">
        <v>400</v>
      </c>
      <c r="F364" s="5">
        <v>32</v>
      </c>
      <c r="G364" s="17">
        <v>19</v>
      </c>
      <c r="H364" s="17">
        <v>3.6290322580645164E-2</v>
      </c>
      <c r="I364" s="5">
        <v>7</v>
      </c>
      <c r="J364" s="5">
        <v>0.25403225806451613</v>
      </c>
      <c r="K364" s="18" t="str">
        <f>INDEX(客戶資料檔!N:N,MATCH('交易記錄檔計算購買期間(勿更改順序)'!C364,客戶資料檔!A:A,0))</f>
        <v>穩定購買型</v>
      </c>
    </row>
    <row r="365" spans="1:11">
      <c r="A365" s="1">
        <v>31966</v>
      </c>
      <c r="B365" s="4">
        <v>39077</v>
      </c>
      <c r="C365" s="1">
        <v>637</v>
      </c>
      <c r="D365" s="6">
        <v>220</v>
      </c>
      <c r="E365" s="6">
        <v>371</v>
      </c>
      <c r="F365" s="5">
        <v>32</v>
      </c>
      <c r="G365" s="17">
        <v>20</v>
      </c>
      <c r="H365" s="17">
        <v>3.8306451612903226E-2</v>
      </c>
      <c r="I365" s="5">
        <v>29</v>
      </c>
      <c r="J365" s="5">
        <v>1.1108870967741935</v>
      </c>
      <c r="K365" s="18" t="str">
        <f>INDEX(客戶資料檔!N:N,MATCH('交易記錄檔計算購買期間(勿更改順序)'!C365,客戶資料檔!A:A,0))</f>
        <v>穩定購買型</v>
      </c>
    </row>
    <row r="366" spans="1:11">
      <c r="A366" s="1">
        <v>32274</v>
      </c>
      <c r="B366" s="4">
        <v>39079</v>
      </c>
      <c r="C366" s="1">
        <v>637</v>
      </c>
      <c r="D366" s="6">
        <v>89</v>
      </c>
      <c r="E366" s="6">
        <v>369</v>
      </c>
      <c r="F366" s="5">
        <v>32</v>
      </c>
      <c r="G366" s="17">
        <v>21</v>
      </c>
      <c r="H366" s="17">
        <v>4.0322580645161289E-2</v>
      </c>
      <c r="I366" s="5">
        <v>2</v>
      </c>
      <c r="J366" s="5">
        <v>8.0645161290322578E-2</v>
      </c>
      <c r="K366" s="18" t="str">
        <f>INDEX(客戶資料檔!N:N,MATCH('交易記錄檔計算購買期間(勿更改順序)'!C366,客戶資料檔!A:A,0))</f>
        <v>穩定購買型</v>
      </c>
    </row>
    <row r="367" spans="1:11">
      <c r="A367" s="1">
        <v>36711</v>
      </c>
      <c r="B367" s="4">
        <v>39114</v>
      </c>
      <c r="C367" s="1">
        <v>637</v>
      </c>
      <c r="D367" s="6">
        <v>634</v>
      </c>
      <c r="E367" s="6">
        <v>334</v>
      </c>
      <c r="F367" s="5">
        <v>32</v>
      </c>
      <c r="G367" s="17">
        <v>22</v>
      </c>
      <c r="H367" s="17">
        <v>4.2338709677419352E-2</v>
      </c>
      <c r="I367" s="5">
        <v>35</v>
      </c>
      <c r="J367" s="5">
        <v>1.4818548387096773</v>
      </c>
      <c r="K367" s="18" t="str">
        <f>INDEX(客戶資料檔!N:N,MATCH('交易記錄檔計算購買期間(勿更改順序)'!C367,客戶資料檔!A:A,0))</f>
        <v>穩定購買型</v>
      </c>
    </row>
    <row r="368" spans="1:11">
      <c r="A368" s="1">
        <v>37543</v>
      </c>
      <c r="B368" s="4">
        <v>39121</v>
      </c>
      <c r="C368" s="1">
        <v>637</v>
      </c>
      <c r="D368" s="6">
        <v>100</v>
      </c>
      <c r="E368" s="6">
        <v>327</v>
      </c>
      <c r="F368" s="5">
        <v>32</v>
      </c>
      <c r="G368" s="17">
        <v>23</v>
      </c>
      <c r="H368" s="17">
        <v>4.4354838709677422E-2</v>
      </c>
      <c r="I368" s="5">
        <v>7</v>
      </c>
      <c r="J368" s="5">
        <v>0.31048387096774194</v>
      </c>
      <c r="K368" s="18" t="str">
        <f>INDEX(客戶資料檔!N:N,MATCH('交易記錄檔計算購買期間(勿更改順序)'!C368,客戶資料檔!A:A,0))</f>
        <v>穩定購買型</v>
      </c>
    </row>
    <row r="369" spans="1:11">
      <c r="A369" s="1">
        <v>41177</v>
      </c>
      <c r="B369" s="4">
        <v>39149</v>
      </c>
      <c r="C369" s="1">
        <v>637</v>
      </c>
      <c r="D369" s="6">
        <v>516</v>
      </c>
      <c r="E369" s="6">
        <v>299</v>
      </c>
      <c r="F369" s="5">
        <v>32</v>
      </c>
      <c r="G369" s="17">
        <v>24</v>
      </c>
      <c r="H369" s="17">
        <v>4.6370967741935484E-2</v>
      </c>
      <c r="I369" s="5">
        <v>28</v>
      </c>
      <c r="J369" s="5">
        <v>1.2983870967741935</v>
      </c>
      <c r="K369" s="18" t="str">
        <f>INDEX(客戶資料檔!N:N,MATCH('交易記錄檔計算購買期間(勿更改順序)'!C369,客戶資料檔!A:A,0))</f>
        <v>穩定購買型</v>
      </c>
    </row>
    <row r="370" spans="1:11">
      <c r="A370" s="1">
        <v>42730</v>
      </c>
      <c r="B370" s="4">
        <v>39163</v>
      </c>
      <c r="C370" s="1">
        <v>637</v>
      </c>
      <c r="D370" s="6">
        <v>2490</v>
      </c>
      <c r="E370" s="6">
        <v>285</v>
      </c>
      <c r="F370" s="5">
        <v>32</v>
      </c>
      <c r="G370" s="17">
        <v>25</v>
      </c>
      <c r="H370" s="17">
        <v>4.8387096774193547E-2</v>
      </c>
      <c r="I370" s="5">
        <v>14</v>
      </c>
      <c r="J370" s="5">
        <v>0.67741935483870963</v>
      </c>
      <c r="K370" s="18" t="str">
        <f>INDEX(客戶資料檔!N:N,MATCH('交易記錄檔計算購買期間(勿更改順序)'!C370,客戶資料檔!A:A,0))</f>
        <v>穩定購買型</v>
      </c>
    </row>
    <row r="371" spans="1:11">
      <c r="A371" s="1">
        <v>48834</v>
      </c>
      <c r="B371" s="4">
        <v>39209</v>
      </c>
      <c r="C371" s="1">
        <v>637</v>
      </c>
      <c r="D371" s="6">
        <v>1480</v>
      </c>
      <c r="E371" s="6">
        <v>239</v>
      </c>
      <c r="F371" s="5">
        <v>32</v>
      </c>
      <c r="G371" s="17">
        <v>26</v>
      </c>
      <c r="H371" s="17">
        <v>5.040322580645161E-2</v>
      </c>
      <c r="I371" s="5">
        <v>46</v>
      </c>
      <c r="J371" s="5">
        <v>2.318548387096774</v>
      </c>
      <c r="K371" s="18" t="str">
        <f>INDEX(客戶資料檔!N:N,MATCH('交易記錄檔計算購買期間(勿更改順序)'!C371,客戶資料檔!A:A,0))</f>
        <v>穩定購買型</v>
      </c>
    </row>
    <row r="372" spans="1:11">
      <c r="A372" s="1">
        <v>51529</v>
      </c>
      <c r="B372" s="4">
        <v>39231</v>
      </c>
      <c r="C372" s="1">
        <v>637</v>
      </c>
      <c r="D372" s="6">
        <v>765</v>
      </c>
      <c r="E372" s="6">
        <v>217</v>
      </c>
      <c r="F372" s="5">
        <v>32</v>
      </c>
      <c r="G372" s="17">
        <v>27</v>
      </c>
      <c r="H372" s="17">
        <v>5.2419354838709679E-2</v>
      </c>
      <c r="I372" s="5">
        <v>22</v>
      </c>
      <c r="J372" s="5">
        <v>1.153225806451613</v>
      </c>
      <c r="K372" s="18" t="str">
        <f>INDEX(客戶資料檔!N:N,MATCH('交易記錄檔計算購買期間(勿更改順序)'!C372,客戶資料檔!A:A,0))</f>
        <v>穩定購買型</v>
      </c>
    </row>
    <row r="373" spans="1:11">
      <c r="A373" s="1">
        <v>59743</v>
      </c>
      <c r="B373" s="4">
        <v>39283</v>
      </c>
      <c r="C373" s="1">
        <v>637</v>
      </c>
      <c r="D373" s="6">
        <v>656</v>
      </c>
      <c r="E373" s="6">
        <v>165</v>
      </c>
      <c r="F373" s="5">
        <v>32</v>
      </c>
      <c r="G373" s="17">
        <v>28</v>
      </c>
      <c r="H373" s="17">
        <v>5.4435483870967742E-2</v>
      </c>
      <c r="I373" s="5">
        <v>52</v>
      </c>
      <c r="J373" s="5">
        <v>2.8306451612903225</v>
      </c>
      <c r="K373" s="18" t="str">
        <f>INDEX(客戶資料檔!N:N,MATCH('交易記錄檔計算購買期間(勿更改順序)'!C373,客戶資料檔!A:A,0))</f>
        <v>穩定購買型</v>
      </c>
    </row>
    <row r="374" spans="1:11">
      <c r="A374" s="1">
        <v>62061</v>
      </c>
      <c r="B374" s="4">
        <v>39302</v>
      </c>
      <c r="C374" s="1">
        <v>637</v>
      </c>
      <c r="D374" s="6">
        <v>140</v>
      </c>
      <c r="E374" s="6">
        <v>146</v>
      </c>
      <c r="F374" s="5">
        <v>32</v>
      </c>
      <c r="G374" s="17">
        <v>29</v>
      </c>
      <c r="H374" s="17">
        <v>5.6451612903225805E-2</v>
      </c>
      <c r="I374" s="5">
        <v>19</v>
      </c>
      <c r="J374" s="5">
        <v>1.0725806451612903</v>
      </c>
      <c r="K374" s="18" t="str">
        <f>INDEX(客戶資料檔!N:N,MATCH('交易記錄檔計算購買期間(勿更改順序)'!C374,客戶資料檔!A:A,0))</f>
        <v>穩定購買型</v>
      </c>
    </row>
    <row r="375" spans="1:11">
      <c r="A375" s="1">
        <v>64136</v>
      </c>
      <c r="B375" s="4">
        <v>39319</v>
      </c>
      <c r="C375" s="1">
        <v>637</v>
      </c>
      <c r="D375" s="6">
        <v>547</v>
      </c>
      <c r="E375" s="6">
        <v>129</v>
      </c>
      <c r="F375" s="5">
        <v>32</v>
      </c>
      <c r="G375" s="17">
        <v>30</v>
      </c>
      <c r="H375" s="17">
        <v>5.8467741935483868E-2</v>
      </c>
      <c r="I375" s="5">
        <v>17</v>
      </c>
      <c r="J375" s="5">
        <v>0.99395161290322576</v>
      </c>
      <c r="K375" s="18" t="str">
        <f>INDEX(客戶資料檔!N:N,MATCH('交易記錄檔計算購買期間(勿更改順序)'!C375,客戶資料檔!A:A,0))</f>
        <v>穩定購買型</v>
      </c>
    </row>
    <row r="376" spans="1:11">
      <c r="A376" s="1">
        <v>72378</v>
      </c>
      <c r="B376" s="4">
        <v>39384</v>
      </c>
      <c r="C376" s="1">
        <v>637</v>
      </c>
      <c r="D376" s="6">
        <v>199</v>
      </c>
      <c r="E376" s="6">
        <v>64</v>
      </c>
      <c r="F376" s="5">
        <v>32</v>
      </c>
      <c r="G376" s="17">
        <v>31</v>
      </c>
      <c r="H376" s="17">
        <v>6.0483870967741937E-2</v>
      </c>
      <c r="I376" s="5">
        <v>65</v>
      </c>
      <c r="J376" s="5">
        <v>3.931451612903226</v>
      </c>
      <c r="K376" s="18" t="str">
        <f>INDEX(客戶資料檔!N:N,MATCH('交易記錄檔計算購買期間(勿更改順序)'!C376,客戶資料檔!A:A,0))</f>
        <v>穩定購買型</v>
      </c>
    </row>
    <row r="377" spans="1:11">
      <c r="A377" s="1">
        <v>76942</v>
      </c>
      <c r="B377" s="4">
        <v>39409</v>
      </c>
      <c r="C377" s="1">
        <v>637</v>
      </c>
      <c r="D377" s="6">
        <v>558</v>
      </c>
      <c r="E377" s="6">
        <v>39</v>
      </c>
      <c r="F377" s="5">
        <v>32</v>
      </c>
      <c r="G377" s="17">
        <v>32</v>
      </c>
      <c r="H377" s="17">
        <v>6.25E-2</v>
      </c>
      <c r="I377" s="5">
        <v>25</v>
      </c>
      <c r="J377" s="5">
        <v>1.5625</v>
      </c>
      <c r="K377" s="18" t="str">
        <f>INDEX(客戶資料檔!N:N,MATCH('交易記錄檔計算購買期間(勿更改順序)'!C377,客戶資料檔!A:A,0))</f>
        <v>穩定購買型</v>
      </c>
    </row>
    <row r="378" spans="1:11">
      <c r="A378" s="1">
        <v>44166</v>
      </c>
      <c r="B378" s="4">
        <v>39177</v>
      </c>
      <c r="C378" s="1">
        <v>646</v>
      </c>
      <c r="D378" s="6">
        <v>4999</v>
      </c>
      <c r="E378" s="6">
        <v>271</v>
      </c>
      <c r="F378" s="5">
        <v>3</v>
      </c>
      <c r="G378" s="17">
        <v>1</v>
      </c>
      <c r="H378" s="17">
        <v>0</v>
      </c>
      <c r="I378" s="5">
        <v>0</v>
      </c>
      <c r="J378" s="5">
        <v>0</v>
      </c>
      <c r="K378" s="18" t="str">
        <f>INDEX(客戶資料檔!N:N,MATCH('交易記錄檔計算購買期間(勿更改順序)'!C378,客戶資料檔!A:A,0))</f>
        <v>穩定購買型</v>
      </c>
    </row>
    <row r="379" spans="1:11">
      <c r="A379" s="1">
        <v>66288</v>
      </c>
      <c r="B379" s="4">
        <v>39335</v>
      </c>
      <c r="C379" s="1">
        <v>646</v>
      </c>
      <c r="D379" s="6">
        <v>1178</v>
      </c>
      <c r="E379" s="6">
        <v>113</v>
      </c>
      <c r="F379" s="5">
        <v>3</v>
      </c>
      <c r="G379" s="17">
        <v>2</v>
      </c>
      <c r="H379" s="17">
        <v>0.33333333333333331</v>
      </c>
      <c r="I379" s="5">
        <v>158</v>
      </c>
      <c r="J379" s="5">
        <v>52.666666666666664</v>
      </c>
      <c r="K379" s="18" t="str">
        <f>INDEX(客戶資料檔!N:N,MATCH('交易記錄檔計算購買期間(勿更改順序)'!C379,客戶資料檔!A:A,0))</f>
        <v>穩定購買型</v>
      </c>
    </row>
    <row r="380" spans="1:11">
      <c r="A380" s="1">
        <v>81578</v>
      </c>
      <c r="B380" s="4">
        <v>39444</v>
      </c>
      <c r="C380" s="1">
        <v>646</v>
      </c>
      <c r="D380" s="6">
        <v>1159</v>
      </c>
      <c r="E380" s="6">
        <v>4</v>
      </c>
      <c r="F380" s="5">
        <v>3</v>
      </c>
      <c r="G380" s="17">
        <v>3</v>
      </c>
      <c r="H380" s="17">
        <v>0.66666666666666663</v>
      </c>
      <c r="I380" s="5">
        <v>109</v>
      </c>
      <c r="J380" s="5">
        <v>72.666666666666657</v>
      </c>
      <c r="K380" s="18" t="str">
        <f>INDEX(客戶資料檔!N:N,MATCH('交易記錄檔計算購買期間(勿更改順序)'!C380,客戶資料檔!A:A,0))</f>
        <v>穩定購買型</v>
      </c>
    </row>
    <row r="381" spans="1:11">
      <c r="A381" s="1">
        <v>14044</v>
      </c>
      <c r="B381" s="4">
        <v>38896</v>
      </c>
      <c r="C381" s="1">
        <v>655</v>
      </c>
      <c r="D381" s="6">
        <v>105</v>
      </c>
      <c r="E381" s="6">
        <v>552</v>
      </c>
      <c r="F381" s="5">
        <v>6</v>
      </c>
      <c r="G381" s="17">
        <v>1</v>
      </c>
      <c r="H381" s="17">
        <v>0</v>
      </c>
      <c r="I381" s="5">
        <v>0</v>
      </c>
      <c r="J381" s="5">
        <v>0</v>
      </c>
      <c r="K381" s="18" t="str">
        <f>INDEX(客戶資料檔!N:N,MATCH('交易記錄檔計算購買期間(勿更改順序)'!C381,客戶資料檔!A:A,0))</f>
        <v>穩定購買型</v>
      </c>
    </row>
    <row r="382" spans="1:11">
      <c r="A382" s="1">
        <v>18934</v>
      </c>
      <c r="B382" s="4">
        <v>38949</v>
      </c>
      <c r="C382" s="1">
        <v>655</v>
      </c>
      <c r="D382" s="6">
        <v>199</v>
      </c>
      <c r="E382" s="6">
        <v>499</v>
      </c>
      <c r="F382" s="5">
        <v>6</v>
      </c>
      <c r="G382" s="17">
        <v>2</v>
      </c>
      <c r="H382" s="17">
        <v>6.6666666666666666E-2</v>
      </c>
      <c r="I382" s="5">
        <v>53</v>
      </c>
      <c r="J382" s="5">
        <v>3.5333333333333332</v>
      </c>
      <c r="K382" s="18" t="str">
        <f>INDEX(客戶資料檔!N:N,MATCH('交易記錄檔計算購買期間(勿更改順序)'!C382,客戶資料檔!A:A,0))</f>
        <v>穩定購買型</v>
      </c>
    </row>
    <row r="383" spans="1:11">
      <c r="A383" s="1">
        <v>21159</v>
      </c>
      <c r="B383" s="4">
        <v>38972</v>
      </c>
      <c r="C383" s="1">
        <v>655</v>
      </c>
      <c r="D383" s="6">
        <v>1240</v>
      </c>
      <c r="E383" s="6">
        <v>476</v>
      </c>
      <c r="F383" s="5">
        <v>6</v>
      </c>
      <c r="G383" s="17">
        <v>3</v>
      </c>
      <c r="H383" s="17">
        <v>0.13333333333333333</v>
      </c>
      <c r="I383" s="5">
        <v>23</v>
      </c>
      <c r="J383" s="5">
        <v>3.0666666666666664</v>
      </c>
      <c r="K383" s="18" t="str">
        <f>INDEX(客戶資料檔!N:N,MATCH('交易記錄檔計算購買期間(勿更改順序)'!C383,客戶資料檔!A:A,0))</f>
        <v>穩定購買型</v>
      </c>
    </row>
    <row r="384" spans="1:11">
      <c r="A384" s="1">
        <v>36712</v>
      </c>
      <c r="B384" s="4">
        <v>39114</v>
      </c>
      <c r="C384" s="1">
        <v>655</v>
      </c>
      <c r="D384" s="6">
        <v>1488</v>
      </c>
      <c r="E384" s="6">
        <v>334</v>
      </c>
      <c r="F384" s="5">
        <v>6</v>
      </c>
      <c r="G384" s="17">
        <v>4</v>
      </c>
      <c r="H384" s="17">
        <v>0.2</v>
      </c>
      <c r="I384" s="5">
        <v>142</v>
      </c>
      <c r="J384" s="5">
        <v>28.400000000000002</v>
      </c>
      <c r="K384" s="18" t="str">
        <f>INDEX(客戶資料檔!N:N,MATCH('交易記錄檔計算購買期間(勿更改順序)'!C384,客戶資料檔!A:A,0))</f>
        <v>穩定購買型</v>
      </c>
    </row>
    <row r="385" spans="1:11">
      <c r="A385" s="1">
        <v>75054</v>
      </c>
      <c r="B385" s="4">
        <v>39403</v>
      </c>
      <c r="C385" s="1">
        <v>655</v>
      </c>
      <c r="D385" s="6">
        <v>11068</v>
      </c>
      <c r="E385" s="6">
        <v>45</v>
      </c>
      <c r="F385" s="5">
        <v>6</v>
      </c>
      <c r="G385" s="17">
        <v>5</v>
      </c>
      <c r="H385" s="17">
        <v>0.26666666666666666</v>
      </c>
      <c r="I385" s="5">
        <v>289</v>
      </c>
      <c r="J385" s="5">
        <v>77.066666666666663</v>
      </c>
      <c r="K385" s="18" t="str">
        <f>INDEX(客戶資料檔!N:N,MATCH('交易記錄檔計算購買期間(勿更改順序)'!C385,客戶資料檔!A:A,0))</f>
        <v>穩定購買型</v>
      </c>
    </row>
    <row r="386" spans="1:11">
      <c r="A386" s="1">
        <v>77465</v>
      </c>
      <c r="B386" s="4">
        <v>39414</v>
      </c>
      <c r="C386" s="1">
        <v>655</v>
      </c>
      <c r="D386" s="6">
        <v>4223</v>
      </c>
      <c r="E386" s="6">
        <v>34</v>
      </c>
      <c r="F386" s="5">
        <v>6</v>
      </c>
      <c r="G386" s="17">
        <v>6</v>
      </c>
      <c r="H386" s="17">
        <v>0.33333333333333331</v>
      </c>
      <c r="I386" s="5">
        <v>11</v>
      </c>
      <c r="J386" s="5">
        <v>3.6666666666666665</v>
      </c>
      <c r="K386" s="18" t="str">
        <f>INDEX(客戶資料檔!N:N,MATCH('交易記錄檔計算購買期間(勿更改順序)'!C386,客戶資料檔!A:A,0))</f>
        <v>穩定購買型</v>
      </c>
    </row>
    <row r="387" spans="1:11">
      <c r="A387" s="1">
        <v>522</v>
      </c>
      <c r="B387" s="4">
        <v>38724</v>
      </c>
      <c r="C387" s="1">
        <v>742</v>
      </c>
      <c r="D387" s="6">
        <v>499</v>
      </c>
      <c r="E387" s="6">
        <v>724</v>
      </c>
      <c r="F387" s="5">
        <v>11</v>
      </c>
      <c r="G387" s="17">
        <v>1</v>
      </c>
      <c r="H387" s="17">
        <v>0</v>
      </c>
      <c r="I387" s="5">
        <v>0</v>
      </c>
      <c r="J387" s="5">
        <v>0</v>
      </c>
      <c r="K387" s="18" t="str">
        <f>INDEX(客戶資料檔!N:N,MATCH('交易記錄檔計算購買期間(勿更改順序)'!C387,客戶資料檔!A:A,0))</f>
        <v>穩定購買型</v>
      </c>
    </row>
    <row r="388" spans="1:11">
      <c r="A388" s="1">
        <v>3604</v>
      </c>
      <c r="B388" s="4">
        <v>38760</v>
      </c>
      <c r="C388" s="1">
        <v>742</v>
      </c>
      <c r="D388" s="6">
        <v>765</v>
      </c>
      <c r="E388" s="6">
        <v>688</v>
      </c>
      <c r="F388" s="5">
        <v>11</v>
      </c>
      <c r="G388" s="17">
        <v>2</v>
      </c>
      <c r="H388" s="17">
        <v>1.8181818181818181E-2</v>
      </c>
      <c r="I388" s="5">
        <v>36</v>
      </c>
      <c r="J388" s="5">
        <v>0.65454545454545454</v>
      </c>
      <c r="K388" s="18" t="str">
        <f>INDEX(客戶資料檔!N:N,MATCH('交易記錄檔計算購買期間(勿更改順序)'!C388,客戶資料檔!A:A,0))</f>
        <v>穩定購買型</v>
      </c>
    </row>
    <row r="389" spans="1:11">
      <c r="A389" s="1">
        <v>6249</v>
      </c>
      <c r="B389" s="4">
        <v>38796</v>
      </c>
      <c r="C389" s="1">
        <v>742</v>
      </c>
      <c r="D389" s="6">
        <v>620</v>
      </c>
      <c r="E389" s="6">
        <v>652</v>
      </c>
      <c r="F389" s="5">
        <v>11</v>
      </c>
      <c r="G389" s="17">
        <v>3</v>
      </c>
      <c r="H389" s="17">
        <v>3.6363636363636362E-2</v>
      </c>
      <c r="I389" s="5">
        <v>36</v>
      </c>
      <c r="J389" s="5">
        <v>1.3090909090909091</v>
      </c>
      <c r="K389" s="18" t="str">
        <f>INDEX(客戶資料檔!N:N,MATCH('交易記錄檔計算購買期間(勿更改順序)'!C389,客戶資料檔!A:A,0))</f>
        <v>穩定購買型</v>
      </c>
    </row>
    <row r="390" spans="1:11">
      <c r="A390" s="1">
        <v>15608</v>
      </c>
      <c r="B390" s="4">
        <v>38913</v>
      </c>
      <c r="C390" s="1">
        <v>742</v>
      </c>
      <c r="D390" s="6">
        <v>185</v>
      </c>
      <c r="E390" s="6">
        <v>535</v>
      </c>
      <c r="F390" s="5">
        <v>11</v>
      </c>
      <c r="G390" s="17">
        <v>4</v>
      </c>
      <c r="H390" s="17">
        <v>5.4545454545454543E-2</v>
      </c>
      <c r="I390" s="5">
        <v>117</v>
      </c>
      <c r="J390" s="5">
        <v>6.3818181818181818</v>
      </c>
      <c r="K390" s="18" t="str">
        <f>INDEX(客戶資料檔!N:N,MATCH('交易記錄檔計算購買期間(勿更改順序)'!C390,客戶資料檔!A:A,0))</f>
        <v>穩定購買型</v>
      </c>
    </row>
    <row r="391" spans="1:11">
      <c r="A391" s="1">
        <v>26243</v>
      </c>
      <c r="B391" s="4">
        <v>39026</v>
      </c>
      <c r="C391" s="1">
        <v>742</v>
      </c>
      <c r="D391" s="6">
        <v>298</v>
      </c>
      <c r="E391" s="6">
        <v>422</v>
      </c>
      <c r="F391" s="5">
        <v>11</v>
      </c>
      <c r="G391" s="17">
        <v>5</v>
      </c>
      <c r="H391" s="17">
        <v>7.2727272727272724E-2</v>
      </c>
      <c r="I391" s="5">
        <v>113</v>
      </c>
      <c r="J391" s="5">
        <v>8.2181818181818169</v>
      </c>
      <c r="K391" s="18" t="str">
        <f>INDEX(客戶資料檔!N:N,MATCH('交易記錄檔計算購買期間(勿更改順序)'!C391,客戶資料檔!A:A,0))</f>
        <v>穩定購買型</v>
      </c>
    </row>
    <row r="392" spans="1:11">
      <c r="A392" s="1">
        <v>61691</v>
      </c>
      <c r="B392" s="4">
        <v>39299</v>
      </c>
      <c r="C392" s="1">
        <v>742</v>
      </c>
      <c r="D392" s="6">
        <v>623</v>
      </c>
      <c r="E392" s="6">
        <v>149</v>
      </c>
      <c r="F392" s="5">
        <v>11</v>
      </c>
      <c r="G392" s="17">
        <v>6</v>
      </c>
      <c r="H392" s="17">
        <v>9.0909090909090912E-2</v>
      </c>
      <c r="I392" s="5">
        <v>273</v>
      </c>
      <c r="J392" s="5">
        <v>24.81818181818182</v>
      </c>
      <c r="K392" s="18" t="str">
        <f>INDEX(客戶資料檔!N:N,MATCH('交易記錄檔計算購買期間(勿更改順序)'!C392,客戶資料檔!A:A,0))</f>
        <v>穩定購買型</v>
      </c>
    </row>
    <row r="393" spans="1:11">
      <c r="A393" s="1">
        <v>65066</v>
      </c>
      <c r="B393" s="4">
        <v>39326</v>
      </c>
      <c r="C393" s="1">
        <v>742</v>
      </c>
      <c r="D393" s="6">
        <v>849</v>
      </c>
      <c r="E393" s="6">
        <v>122</v>
      </c>
      <c r="F393" s="5">
        <v>11</v>
      </c>
      <c r="G393" s="17">
        <v>7</v>
      </c>
      <c r="H393" s="17">
        <v>0.10909090909090909</v>
      </c>
      <c r="I393" s="5">
        <v>27</v>
      </c>
      <c r="J393" s="5">
        <v>2.9454545454545453</v>
      </c>
      <c r="K393" s="18" t="str">
        <f>INDEX(客戶資料檔!N:N,MATCH('交易記錄檔計算購買期間(勿更改順序)'!C393,客戶資料檔!A:A,0))</f>
        <v>穩定購買型</v>
      </c>
    </row>
    <row r="394" spans="1:11">
      <c r="A394" s="1">
        <v>70340</v>
      </c>
      <c r="B394" s="4">
        <v>39368</v>
      </c>
      <c r="C394" s="1">
        <v>742</v>
      </c>
      <c r="D394" s="6">
        <v>2601</v>
      </c>
      <c r="E394" s="6">
        <v>80</v>
      </c>
      <c r="F394" s="5">
        <v>11</v>
      </c>
      <c r="G394" s="17">
        <v>8</v>
      </c>
      <c r="H394" s="17">
        <v>0.12727272727272726</v>
      </c>
      <c r="I394" s="5">
        <v>42</v>
      </c>
      <c r="J394" s="5">
        <v>5.3454545454545448</v>
      </c>
      <c r="K394" s="18" t="str">
        <f>INDEX(客戶資料檔!N:N,MATCH('交易記錄檔計算購買期間(勿更改順序)'!C394,客戶資料檔!A:A,0))</f>
        <v>穩定購買型</v>
      </c>
    </row>
    <row r="395" spans="1:11">
      <c r="A395" s="1">
        <v>71091</v>
      </c>
      <c r="B395" s="4">
        <v>39374</v>
      </c>
      <c r="C395" s="1">
        <v>742</v>
      </c>
      <c r="D395" s="6">
        <v>650</v>
      </c>
      <c r="E395" s="6">
        <v>74</v>
      </c>
      <c r="F395" s="5">
        <v>11</v>
      </c>
      <c r="G395" s="17">
        <v>9</v>
      </c>
      <c r="H395" s="17">
        <v>0.14545454545454545</v>
      </c>
      <c r="I395" s="5">
        <v>6</v>
      </c>
      <c r="J395" s="5">
        <v>0.87272727272727268</v>
      </c>
      <c r="K395" s="18" t="str">
        <f>INDEX(客戶資料檔!N:N,MATCH('交易記錄檔計算購買期間(勿更改順序)'!C395,客戶資料檔!A:A,0))</f>
        <v>穩定購買型</v>
      </c>
    </row>
    <row r="396" spans="1:11">
      <c r="A396" s="1">
        <v>71379</v>
      </c>
      <c r="B396" s="4">
        <v>39376</v>
      </c>
      <c r="C396" s="1">
        <v>742</v>
      </c>
      <c r="D396" s="6">
        <v>947</v>
      </c>
      <c r="E396" s="6">
        <v>72</v>
      </c>
      <c r="F396" s="5">
        <v>11</v>
      </c>
      <c r="G396" s="17">
        <v>10</v>
      </c>
      <c r="H396" s="17">
        <v>0.16363636363636364</v>
      </c>
      <c r="I396" s="5">
        <v>2</v>
      </c>
      <c r="J396" s="5">
        <v>0.32727272727272727</v>
      </c>
      <c r="K396" s="18" t="str">
        <f>INDEX(客戶資料檔!N:N,MATCH('交易記錄檔計算購買期間(勿更改順序)'!C396,客戶資料檔!A:A,0))</f>
        <v>穩定購買型</v>
      </c>
    </row>
    <row r="397" spans="1:11">
      <c r="A397" s="1">
        <v>78769</v>
      </c>
      <c r="B397" s="4">
        <v>39425</v>
      </c>
      <c r="C397" s="1">
        <v>742</v>
      </c>
      <c r="D397" s="6">
        <v>2</v>
      </c>
      <c r="E397" s="6">
        <v>23</v>
      </c>
      <c r="F397" s="5">
        <v>11</v>
      </c>
      <c r="G397" s="17">
        <v>11</v>
      </c>
      <c r="H397" s="17">
        <v>0.18181818181818182</v>
      </c>
      <c r="I397" s="5">
        <v>49</v>
      </c>
      <c r="J397" s="5">
        <v>8.9090909090909101</v>
      </c>
      <c r="K397" s="18" t="str">
        <f>INDEX(客戶資料檔!N:N,MATCH('交易記錄檔計算購買期間(勿更改順序)'!C397,客戶資料檔!A:A,0))</f>
        <v>穩定購買型</v>
      </c>
    </row>
    <row r="398" spans="1:11">
      <c r="A398" s="1">
        <v>525</v>
      </c>
      <c r="B398" s="4">
        <v>38724</v>
      </c>
      <c r="C398" s="1">
        <v>748</v>
      </c>
      <c r="D398" s="6">
        <v>79</v>
      </c>
      <c r="E398" s="6">
        <v>724</v>
      </c>
      <c r="F398" s="5">
        <v>2</v>
      </c>
      <c r="G398" s="17">
        <v>1</v>
      </c>
      <c r="H398" s="17">
        <v>0</v>
      </c>
      <c r="I398" s="5">
        <v>0</v>
      </c>
      <c r="J398" s="5">
        <v>0</v>
      </c>
      <c r="K398" s="18">
        <f>INDEX(客戶資料檔!N:N,MATCH('交易記錄檔計算購買期間(勿更改順序)'!C398,客戶資料檔!A:A,0))</f>
        <v>0</v>
      </c>
    </row>
    <row r="399" spans="1:11">
      <c r="A399" s="1">
        <v>78148</v>
      </c>
      <c r="B399" s="4">
        <v>39420</v>
      </c>
      <c r="C399" s="1">
        <v>748</v>
      </c>
      <c r="D399" s="6">
        <v>95</v>
      </c>
      <c r="E399" s="6">
        <v>28</v>
      </c>
      <c r="F399" s="5">
        <v>2</v>
      </c>
      <c r="G399" s="17">
        <v>2</v>
      </c>
      <c r="H399" s="17">
        <v>1</v>
      </c>
      <c r="I399" s="5">
        <v>696</v>
      </c>
      <c r="J399" s="5">
        <v>696</v>
      </c>
      <c r="K399" s="18">
        <f>INDEX(客戶資料檔!N:N,MATCH('交易記錄檔計算購買期間(勿更改順序)'!C399,客戶資料檔!A:A,0))</f>
        <v>0</v>
      </c>
    </row>
    <row r="400" spans="1:11">
      <c r="A400" s="1">
        <v>596</v>
      </c>
      <c r="B400" s="4">
        <v>38725</v>
      </c>
      <c r="C400" s="1">
        <v>805</v>
      </c>
      <c r="D400" s="6">
        <v>1420</v>
      </c>
      <c r="E400" s="6">
        <v>723</v>
      </c>
      <c r="F400" s="5">
        <v>16</v>
      </c>
      <c r="G400" s="17">
        <v>1</v>
      </c>
      <c r="H400" s="17">
        <v>0</v>
      </c>
      <c r="I400" s="5">
        <v>0</v>
      </c>
      <c r="J400" s="5">
        <v>0</v>
      </c>
      <c r="K400" s="18" t="str">
        <f>INDEX(客戶資料檔!N:N,MATCH('交易記錄檔計算購買期間(勿更改順序)'!C400,客戶資料檔!A:A,0))</f>
        <v>漸趨靜止型</v>
      </c>
    </row>
    <row r="401" spans="1:11">
      <c r="A401" s="1">
        <v>1227</v>
      </c>
      <c r="B401" s="4">
        <v>38732</v>
      </c>
      <c r="C401" s="1">
        <v>805</v>
      </c>
      <c r="D401" s="6">
        <v>660</v>
      </c>
      <c r="E401" s="6">
        <v>716</v>
      </c>
      <c r="F401" s="5">
        <v>16</v>
      </c>
      <c r="G401" s="17">
        <v>2</v>
      </c>
      <c r="H401" s="17">
        <v>8.3333333333333332E-3</v>
      </c>
      <c r="I401" s="5">
        <v>7</v>
      </c>
      <c r="J401" s="5">
        <v>5.8333333333333334E-2</v>
      </c>
      <c r="K401" s="18" t="str">
        <f>INDEX(客戶資料檔!N:N,MATCH('交易記錄檔計算購買期間(勿更改順序)'!C401,客戶資料檔!A:A,0))</f>
        <v>漸趨靜止型</v>
      </c>
    </row>
    <row r="402" spans="1:11">
      <c r="A402" s="1">
        <v>7465</v>
      </c>
      <c r="B402" s="4">
        <v>38814</v>
      </c>
      <c r="C402" s="1">
        <v>805</v>
      </c>
      <c r="D402" s="6">
        <v>1874</v>
      </c>
      <c r="E402" s="6">
        <v>634</v>
      </c>
      <c r="F402" s="5">
        <v>16</v>
      </c>
      <c r="G402" s="17">
        <v>3</v>
      </c>
      <c r="H402" s="17">
        <v>1.6666666666666666E-2</v>
      </c>
      <c r="I402" s="5">
        <v>82</v>
      </c>
      <c r="J402" s="5">
        <v>1.3666666666666667</v>
      </c>
      <c r="K402" s="18" t="str">
        <f>INDEX(客戶資料檔!N:N,MATCH('交易記錄檔計算購買期間(勿更改順序)'!C402,客戶資料檔!A:A,0))</f>
        <v>漸趨靜止型</v>
      </c>
    </row>
    <row r="403" spans="1:11">
      <c r="A403" s="1">
        <v>8979</v>
      </c>
      <c r="B403" s="4">
        <v>38829</v>
      </c>
      <c r="C403" s="1">
        <v>805</v>
      </c>
      <c r="D403" s="6">
        <v>875</v>
      </c>
      <c r="E403" s="6">
        <v>619</v>
      </c>
      <c r="F403" s="5">
        <v>16</v>
      </c>
      <c r="G403" s="17">
        <v>4</v>
      </c>
      <c r="H403" s="17">
        <v>2.5000000000000001E-2</v>
      </c>
      <c r="I403" s="5">
        <v>15</v>
      </c>
      <c r="J403" s="5">
        <v>0.375</v>
      </c>
      <c r="K403" s="18" t="str">
        <f>INDEX(客戶資料檔!N:N,MATCH('交易記錄檔計算購買期間(勿更改順序)'!C403,客戶資料檔!A:A,0))</f>
        <v>漸趨靜止型</v>
      </c>
    </row>
    <row r="404" spans="1:11">
      <c r="A404" s="1">
        <v>10575</v>
      </c>
      <c r="B404" s="4">
        <v>38850</v>
      </c>
      <c r="C404" s="1">
        <v>805</v>
      </c>
      <c r="D404" s="6">
        <v>1205</v>
      </c>
      <c r="E404" s="6">
        <v>598</v>
      </c>
      <c r="F404" s="5">
        <v>16</v>
      </c>
      <c r="G404" s="17">
        <v>5</v>
      </c>
      <c r="H404" s="17">
        <v>3.3333333333333333E-2</v>
      </c>
      <c r="I404" s="5">
        <v>21</v>
      </c>
      <c r="J404" s="5">
        <v>0.7</v>
      </c>
      <c r="K404" s="18" t="str">
        <f>INDEX(客戶資料檔!N:N,MATCH('交易記錄檔計算購買期間(勿更改順序)'!C404,客戶資料檔!A:A,0))</f>
        <v>漸趨靜止型</v>
      </c>
    </row>
    <row r="405" spans="1:11">
      <c r="A405" s="1">
        <v>13268</v>
      </c>
      <c r="B405" s="4">
        <v>38886</v>
      </c>
      <c r="C405" s="1">
        <v>805</v>
      </c>
      <c r="D405" s="6">
        <v>545</v>
      </c>
      <c r="E405" s="6">
        <v>562</v>
      </c>
      <c r="F405" s="5">
        <v>16</v>
      </c>
      <c r="G405" s="17">
        <v>6</v>
      </c>
      <c r="H405" s="17">
        <v>4.1666666666666664E-2</v>
      </c>
      <c r="I405" s="5">
        <v>36</v>
      </c>
      <c r="J405" s="5">
        <v>1.5</v>
      </c>
      <c r="K405" s="18" t="str">
        <f>INDEX(客戶資料檔!N:N,MATCH('交易記錄檔計算購買期間(勿更改順序)'!C405,客戶資料檔!A:A,0))</f>
        <v>漸趨靜止型</v>
      </c>
    </row>
    <row r="406" spans="1:11">
      <c r="A406" s="1">
        <v>14189</v>
      </c>
      <c r="B406" s="4">
        <v>38898</v>
      </c>
      <c r="C406" s="1">
        <v>805</v>
      </c>
      <c r="D406" s="6">
        <v>330</v>
      </c>
      <c r="E406" s="6">
        <v>550</v>
      </c>
      <c r="F406" s="5">
        <v>16</v>
      </c>
      <c r="G406" s="17">
        <v>7</v>
      </c>
      <c r="H406" s="17">
        <v>0.05</v>
      </c>
      <c r="I406" s="5">
        <v>12</v>
      </c>
      <c r="J406" s="5">
        <v>0.60000000000000009</v>
      </c>
      <c r="K406" s="18" t="str">
        <f>INDEX(客戶資料檔!N:N,MATCH('交易記錄檔計算購買期間(勿更改順序)'!C406,客戶資料檔!A:A,0))</f>
        <v>漸趨靜止型</v>
      </c>
    </row>
    <row r="407" spans="1:11">
      <c r="A407" s="1">
        <v>16171</v>
      </c>
      <c r="B407" s="4">
        <v>38915</v>
      </c>
      <c r="C407" s="1">
        <v>805</v>
      </c>
      <c r="D407" s="6">
        <v>545</v>
      </c>
      <c r="E407" s="6">
        <v>533</v>
      </c>
      <c r="F407" s="5">
        <v>16</v>
      </c>
      <c r="G407" s="17">
        <v>8</v>
      </c>
      <c r="H407" s="17">
        <v>5.8333333333333334E-2</v>
      </c>
      <c r="I407" s="5">
        <v>17</v>
      </c>
      <c r="J407" s="5">
        <v>0.9916666666666667</v>
      </c>
      <c r="K407" s="18" t="str">
        <f>INDEX(客戶資料檔!N:N,MATCH('交易記錄檔計算購買期間(勿更改順序)'!C407,客戶資料檔!A:A,0))</f>
        <v>漸趨靜止型</v>
      </c>
    </row>
    <row r="408" spans="1:11">
      <c r="A408" s="1">
        <v>20874</v>
      </c>
      <c r="B408" s="4">
        <v>38969</v>
      </c>
      <c r="C408" s="1">
        <v>805</v>
      </c>
      <c r="D408" s="6">
        <v>545</v>
      </c>
      <c r="E408" s="6">
        <v>479</v>
      </c>
      <c r="F408" s="5">
        <v>16</v>
      </c>
      <c r="G408" s="17">
        <v>9</v>
      </c>
      <c r="H408" s="17">
        <v>6.6666666666666666E-2</v>
      </c>
      <c r="I408" s="5">
        <v>54</v>
      </c>
      <c r="J408" s="5">
        <v>3.6</v>
      </c>
      <c r="K408" s="18" t="str">
        <f>INDEX(客戶資料檔!N:N,MATCH('交易記錄檔計算購買期間(勿更改順序)'!C408,客戶資料檔!A:A,0))</f>
        <v>漸趨靜止型</v>
      </c>
    </row>
    <row r="409" spans="1:11">
      <c r="A409" s="1">
        <v>24269</v>
      </c>
      <c r="B409" s="4">
        <v>39004</v>
      </c>
      <c r="C409" s="1">
        <v>805</v>
      </c>
      <c r="D409" s="6">
        <v>875</v>
      </c>
      <c r="E409" s="6">
        <v>444</v>
      </c>
      <c r="F409" s="5">
        <v>16</v>
      </c>
      <c r="G409" s="17">
        <v>10</v>
      </c>
      <c r="H409" s="17">
        <v>7.4999999999999997E-2</v>
      </c>
      <c r="I409" s="5">
        <v>35</v>
      </c>
      <c r="J409" s="5">
        <v>2.625</v>
      </c>
      <c r="K409" s="18" t="str">
        <f>INDEX(客戶資料檔!N:N,MATCH('交易記錄檔計算購買期間(勿更改順序)'!C409,客戶資料檔!A:A,0))</f>
        <v>漸趨靜止型</v>
      </c>
    </row>
    <row r="410" spans="1:11">
      <c r="A410" s="1">
        <v>27783</v>
      </c>
      <c r="B410" s="4">
        <v>39039</v>
      </c>
      <c r="C410" s="1">
        <v>805</v>
      </c>
      <c r="D410" s="6">
        <v>1084</v>
      </c>
      <c r="E410" s="6">
        <v>409</v>
      </c>
      <c r="F410" s="5">
        <v>16</v>
      </c>
      <c r="G410" s="17">
        <v>11</v>
      </c>
      <c r="H410" s="17">
        <v>8.3333333333333329E-2</v>
      </c>
      <c r="I410" s="5">
        <v>35</v>
      </c>
      <c r="J410" s="5">
        <v>2.9166666666666665</v>
      </c>
      <c r="K410" s="18" t="str">
        <f>INDEX(客戶資料檔!N:N,MATCH('交易記錄檔計算購買期間(勿更改順序)'!C410,客戶資料檔!A:A,0))</f>
        <v>漸趨靜止型</v>
      </c>
    </row>
    <row r="411" spans="1:11">
      <c r="A411" s="1">
        <v>31660</v>
      </c>
      <c r="B411" s="4">
        <v>39075</v>
      </c>
      <c r="C411" s="1">
        <v>805</v>
      </c>
      <c r="D411" s="6">
        <v>313</v>
      </c>
      <c r="E411" s="6">
        <v>373</v>
      </c>
      <c r="F411" s="5">
        <v>16</v>
      </c>
      <c r="G411" s="17">
        <v>12</v>
      </c>
      <c r="H411" s="17">
        <v>9.166666666666666E-2</v>
      </c>
      <c r="I411" s="5">
        <v>36</v>
      </c>
      <c r="J411" s="5">
        <v>3.3</v>
      </c>
      <c r="K411" s="18" t="str">
        <f>INDEX(客戶資料檔!N:N,MATCH('交易記錄檔計算購買期間(勿更改順序)'!C411,客戶資料檔!A:A,0))</f>
        <v>漸趨靜止型</v>
      </c>
    </row>
    <row r="412" spans="1:11">
      <c r="A412" s="1">
        <v>44174</v>
      </c>
      <c r="B412" s="4">
        <v>39177</v>
      </c>
      <c r="C412" s="1">
        <v>805</v>
      </c>
      <c r="D412" s="6">
        <v>699</v>
      </c>
      <c r="E412" s="6">
        <v>271</v>
      </c>
      <c r="F412" s="5">
        <v>16</v>
      </c>
      <c r="G412" s="17">
        <v>13</v>
      </c>
      <c r="H412" s="17">
        <v>0.1</v>
      </c>
      <c r="I412" s="5">
        <v>102</v>
      </c>
      <c r="J412" s="5">
        <v>10.200000000000001</v>
      </c>
      <c r="K412" s="18" t="str">
        <f>INDEX(客戶資料檔!N:N,MATCH('交易記錄檔計算購買期間(勿更改順序)'!C412,客戶資料檔!A:A,0))</f>
        <v>漸趨靜止型</v>
      </c>
    </row>
    <row r="413" spans="1:11">
      <c r="A413" s="1">
        <v>63273</v>
      </c>
      <c r="B413" s="4">
        <v>39312</v>
      </c>
      <c r="C413" s="1">
        <v>805</v>
      </c>
      <c r="D413" s="6">
        <v>1999</v>
      </c>
      <c r="E413" s="6">
        <v>136</v>
      </c>
      <c r="F413" s="5">
        <v>16</v>
      </c>
      <c r="G413" s="17">
        <v>14</v>
      </c>
      <c r="H413" s="17">
        <v>0.10833333333333334</v>
      </c>
      <c r="I413" s="5">
        <v>135</v>
      </c>
      <c r="J413" s="5">
        <v>14.625</v>
      </c>
      <c r="K413" s="18" t="str">
        <f>INDEX(客戶資料檔!N:N,MATCH('交易記錄檔計算購買期間(勿更改順序)'!C413,客戶資料檔!A:A,0))</f>
        <v>漸趨靜止型</v>
      </c>
    </row>
    <row r="414" spans="1:11">
      <c r="A414" s="1">
        <v>66975</v>
      </c>
      <c r="B414" s="4">
        <v>39340</v>
      </c>
      <c r="C414" s="1">
        <v>805</v>
      </c>
      <c r="D414" s="6">
        <v>3998</v>
      </c>
      <c r="E414" s="6">
        <v>108</v>
      </c>
      <c r="F414" s="5">
        <v>16</v>
      </c>
      <c r="G414" s="17">
        <v>15</v>
      </c>
      <c r="H414" s="17">
        <v>0.11666666666666667</v>
      </c>
      <c r="I414" s="5">
        <v>28</v>
      </c>
      <c r="J414" s="5">
        <v>3.2666666666666666</v>
      </c>
      <c r="K414" s="18" t="str">
        <f>INDEX(客戶資料檔!N:N,MATCH('交易記錄檔計算購買期間(勿更改順序)'!C414,客戶資料檔!A:A,0))</f>
        <v>漸趨靜止型</v>
      </c>
    </row>
    <row r="415" spans="1:11">
      <c r="A415" s="1">
        <v>69585</v>
      </c>
      <c r="B415" s="4">
        <v>39362</v>
      </c>
      <c r="C415" s="1">
        <v>805</v>
      </c>
      <c r="D415" s="6">
        <v>199</v>
      </c>
      <c r="E415" s="6">
        <v>86</v>
      </c>
      <c r="F415" s="5">
        <v>16</v>
      </c>
      <c r="G415" s="17">
        <v>16</v>
      </c>
      <c r="H415" s="17">
        <v>0.125</v>
      </c>
      <c r="I415" s="5">
        <v>22</v>
      </c>
      <c r="J415" s="5">
        <v>2.75</v>
      </c>
      <c r="K415" s="18" t="str">
        <f>INDEX(客戶資料檔!N:N,MATCH('交易記錄檔計算購買期間(勿更改順序)'!C415,客戶資料檔!A:A,0))</f>
        <v>漸趨靜止型</v>
      </c>
    </row>
    <row r="416" spans="1:11">
      <c r="A416" s="1">
        <v>605</v>
      </c>
      <c r="B416" s="4">
        <v>38725</v>
      </c>
      <c r="C416" s="1">
        <v>820</v>
      </c>
      <c r="D416" s="6">
        <v>29509</v>
      </c>
      <c r="E416" s="6">
        <v>723</v>
      </c>
      <c r="F416" s="5">
        <v>1</v>
      </c>
      <c r="G416" s="17">
        <v>1</v>
      </c>
      <c r="H416" s="17" t="s">
        <v>1111</v>
      </c>
      <c r="I416" s="5">
        <v>0</v>
      </c>
      <c r="J416" s="5" t="s">
        <v>1111</v>
      </c>
      <c r="K416" s="18">
        <f>INDEX(客戶資料檔!N:N,MATCH('交易記錄檔計算購買期間(勿更改順序)'!C416,客戶資料檔!A:A,0))</f>
        <v>0</v>
      </c>
    </row>
    <row r="417" spans="1:11">
      <c r="A417" s="1">
        <v>693</v>
      </c>
      <c r="B417" s="4">
        <v>38726</v>
      </c>
      <c r="C417" s="1">
        <v>915</v>
      </c>
      <c r="D417" s="6">
        <v>997</v>
      </c>
      <c r="E417" s="6">
        <v>722</v>
      </c>
      <c r="F417" s="5">
        <v>12</v>
      </c>
      <c r="G417" s="17">
        <v>1</v>
      </c>
      <c r="H417" s="17">
        <v>0</v>
      </c>
      <c r="I417" s="5">
        <v>0</v>
      </c>
      <c r="J417" s="5">
        <v>0</v>
      </c>
      <c r="K417" s="18" t="str">
        <f>INDEX(客戶資料檔!N:N,MATCH('交易記錄檔計算購買期間(勿更改順序)'!C417,客戶資料檔!A:A,0))</f>
        <v>漸趨靜止型</v>
      </c>
    </row>
    <row r="418" spans="1:11">
      <c r="A418" s="1">
        <v>5322</v>
      </c>
      <c r="B418" s="4">
        <v>38784</v>
      </c>
      <c r="C418" s="1">
        <v>915</v>
      </c>
      <c r="D418" s="6">
        <v>95</v>
      </c>
      <c r="E418" s="6">
        <v>664</v>
      </c>
      <c r="F418" s="5">
        <v>12</v>
      </c>
      <c r="G418" s="17">
        <v>2</v>
      </c>
      <c r="H418" s="17">
        <v>1.5151515151515152E-2</v>
      </c>
      <c r="I418" s="5">
        <v>58</v>
      </c>
      <c r="J418" s="5">
        <v>0.87878787878787878</v>
      </c>
      <c r="K418" s="18" t="str">
        <f>INDEX(客戶資料檔!N:N,MATCH('交易記錄檔計算購買期間(勿更改順序)'!C418,客戶資料檔!A:A,0))</f>
        <v>漸趨靜止型</v>
      </c>
    </row>
    <row r="419" spans="1:11">
      <c r="A419" s="1">
        <v>5930</v>
      </c>
      <c r="B419" s="4">
        <v>38792</v>
      </c>
      <c r="C419" s="1">
        <v>915</v>
      </c>
      <c r="D419" s="6">
        <v>349</v>
      </c>
      <c r="E419" s="6">
        <v>656</v>
      </c>
      <c r="F419" s="5">
        <v>12</v>
      </c>
      <c r="G419" s="17">
        <v>3</v>
      </c>
      <c r="H419" s="17">
        <v>3.0303030303030304E-2</v>
      </c>
      <c r="I419" s="5">
        <v>8</v>
      </c>
      <c r="J419" s="5">
        <v>0.24242424242424243</v>
      </c>
      <c r="K419" s="18" t="str">
        <f>INDEX(客戶資料檔!N:N,MATCH('交易記錄檔計算購買期間(勿更改順序)'!C419,客戶資料檔!A:A,0))</f>
        <v>漸趨靜止型</v>
      </c>
    </row>
    <row r="420" spans="1:11">
      <c r="A420" s="1">
        <v>6709</v>
      </c>
      <c r="B420" s="4">
        <v>38803</v>
      </c>
      <c r="C420" s="1">
        <v>915</v>
      </c>
      <c r="D420" s="6">
        <v>1129</v>
      </c>
      <c r="E420" s="6">
        <v>645</v>
      </c>
      <c r="F420" s="5">
        <v>12</v>
      </c>
      <c r="G420" s="17">
        <v>4</v>
      </c>
      <c r="H420" s="17">
        <v>4.5454545454545456E-2</v>
      </c>
      <c r="I420" s="5">
        <v>11</v>
      </c>
      <c r="J420" s="5">
        <v>0.5</v>
      </c>
      <c r="K420" s="18" t="str">
        <f>INDEX(客戶資料檔!N:N,MATCH('交易記錄檔計算購買期間(勿更改順序)'!C420,客戶資料檔!A:A,0))</f>
        <v>漸趨靜止型</v>
      </c>
    </row>
    <row r="421" spans="1:11">
      <c r="A421" s="1">
        <v>10832</v>
      </c>
      <c r="B421" s="4">
        <v>38853</v>
      </c>
      <c r="C421" s="1">
        <v>915</v>
      </c>
      <c r="D421" s="6">
        <v>96</v>
      </c>
      <c r="E421" s="6">
        <v>595</v>
      </c>
      <c r="F421" s="5">
        <v>12</v>
      </c>
      <c r="G421" s="17">
        <v>5</v>
      </c>
      <c r="H421" s="17">
        <v>6.0606060606060608E-2</v>
      </c>
      <c r="I421" s="5">
        <v>50</v>
      </c>
      <c r="J421" s="5">
        <v>3.0303030303030303</v>
      </c>
      <c r="K421" s="18" t="str">
        <f>INDEX(客戶資料檔!N:N,MATCH('交易記錄檔計算購買期間(勿更改順序)'!C421,客戶資料檔!A:A,0))</f>
        <v>漸趨靜止型</v>
      </c>
    </row>
    <row r="422" spans="1:11">
      <c r="A422" s="1">
        <v>11957</v>
      </c>
      <c r="B422" s="4">
        <v>38869</v>
      </c>
      <c r="C422" s="1">
        <v>915</v>
      </c>
      <c r="D422" s="6">
        <v>1056</v>
      </c>
      <c r="E422" s="6">
        <v>579</v>
      </c>
      <c r="F422" s="5">
        <v>12</v>
      </c>
      <c r="G422" s="17">
        <v>6</v>
      </c>
      <c r="H422" s="17">
        <v>7.575757575757576E-2</v>
      </c>
      <c r="I422" s="5">
        <v>16</v>
      </c>
      <c r="J422" s="5">
        <v>1.2121212121212122</v>
      </c>
      <c r="K422" s="18" t="str">
        <f>INDEX(客戶資料檔!N:N,MATCH('交易記錄檔計算購買期間(勿更改順序)'!C422,客戶資料檔!A:A,0))</f>
        <v>漸趨靜止型</v>
      </c>
    </row>
    <row r="423" spans="1:11">
      <c r="A423" s="1">
        <v>14520</v>
      </c>
      <c r="B423" s="4">
        <v>38902</v>
      </c>
      <c r="C423" s="1">
        <v>915</v>
      </c>
      <c r="D423" s="6">
        <v>389</v>
      </c>
      <c r="E423" s="6">
        <v>546</v>
      </c>
      <c r="F423" s="5">
        <v>12</v>
      </c>
      <c r="G423" s="17">
        <v>7</v>
      </c>
      <c r="H423" s="17">
        <v>9.0909090909090912E-2</v>
      </c>
      <c r="I423" s="5">
        <v>33</v>
      </c>
      <c r="J423" s="5">
        <v>3</v>
      </c>
      <c r="K423" s="18" t="str">
        <f>INDEX(客戶資料檔!N:N,MATCH('交易記錄檔計算購買期間(勿更改順序)'!C423,客戶資料檔!A:A,0))</f>
        <v>漸趨靜止型</v>
      </c>
    </row>
    <row r="424" spans="1:11">
      <c r="A424" s="1">
        <v>28575</v>
      </c>
      <c r="B424" s="4">
        <v>39041</v>
      </c>
      <c r="C424" s="1">
        <v>915</v>
      </c>
      <c r="D424" s="6">
        <v>898</v>
      </c>
      <c r="E424" s="6">
        <v>407</v>
      </c>
      <c r="F424" s="5">
        <v>12</v>
      </c>
      <c r="G424" s="17">
        <v>8</v>
      </c>
      <c r="H424" s="17">
        <v>0.10606060606060606</v>
      </c>
      <c r="I424" s="5">
        <v>139</v>
      </c>
      <c r="J424" s="5">
        <v>14.742424242424242</v>
      </c>
      <c r="K424" s="18" t="str">
        <f>INDEX(客戶資料檔!N:N,MATCH('交易記錄檔計算購買期間(勿更改順序)'!C424,客戶資料檔!A:A,0))</f>
        <v>漸趨靜止型</v>
      </c>
    </row>
    <row r="425" spans="1:11">
      <c r="A425" s="1">
        <v>38148</v>
      </c>
      <c r="B425" s="4">
        <v>39125</v>
      </c>
      <c r="C425" s="1">
        <v>915</v>
      </c>
      <c r="D425" s="6">
        <v>1101</v>
      </c>
      <c r="E425" s="6">
        <v>323</v>
      </c>
      <c r="F425" s="5">
        <v>12</v>
      </c>
      <c r="G425" s="17">
        <v>9</v>
      </c>
      <c r="H425" s="17">
        <v>0.12121212121212122</v>
      </c>
      <c r="I425" s="5">
        <v>84</v>
      </c>
      <c r="J425" s="5">
        <v>10.181818181818182</v>
      </c>
      <c r="K425" s="18" t="str">
        <f>INDEX(客戶資料檔!N:N,MATCH('交易記錄檔計算購買期間(勿更改順序)'!C425,客戶資料檔!A:A,0))</f>
        <v>漸趨靜止型</v>
      </c>
    </row>
    <row r="426" spans="1:11">
      <c r="A426" s="1">
        <v>38753</v>
      </c>
      <c r="B426" s="4">
        <v>39129</v>
      </c>
      <c r="C426" s="1">
        <v>915</v>
      </c>
      <c r="D426" s="6">
        <v>768</v>
      </c>
      <c r="E426" s="6">
        <v>319</v>
      </c>
      <c r="F426" s="5">
        <v>12</v>
      </c>
      <c r="G426" s="17">
        <v>10</v>
      </c>
      <c r="H426" s="17">
        <v>0.13636363636363635</v>
      </c>
      <c r="I426" s="5">
        <v>4</v>
      </c>
      <c r="J426" s="5">
        <v>0.54545454545454541</v>
      </c>
      <c r="K426" s="18" t="str">
        <f>INDEX(客戶資料檔!N:N,MATCH('交易記錄檔計算購買期間(勿更改順序)'!C426,客戶資料檔!A:A,0))</f>
        <v>漸趨靜止型</v>
      </c>
    </row>
    <row r="427" spans="1:11">
      <c r="A427" s="1">
        <v>70185</v>
      </c>
      <c r="B427" s="4">
        <v>39367</v>
      </c>
      <c r="C427" s="1">
        <v>915</v>
      </c>
      <c r="D427" s="6">
        <v>11300</v>
      </c>
      <c r="E427" s="6">
        <v>81</v>
      </c>
      <c r="F427" s="5">
        <v>12</v>
      </c>
      <c r="G427" s="17">
        <v>11</v>
      </c>
      <c r="H427" s="17">
        <v>0.15151515151515152</v>
      </c>
      <c r="I427" s="5">
        <v>238</v>
      </c>
      <c r="J427" s="5">
        <v>36.060606060606062</v>
      </c>
      <c r="K427" s="18" t="str">
        <f>INDEX(客戶資料檔!N:N,MATCH('交易記錄檔計算購買期間(勿更改順序)'!C427,客戶資料檔!A:A,0))</f>
        <v>漸趨靜止型</v>
      </c>
    </row>
    <row r="428" spans="1:11">
      <c r="A428" s="1">
        <v>72495</v>
      </c>
      <c r="B428" s="4">
        <v>39385</v>
      </c>
      <c r="C428" s="1">
        <v>915</v>
      </c>
      <c r="D428" s="6">
        <v>699</v>
      </c>
      <c r="E428" s="6">
        <v>63</v>
      </c>
      <c r="F428" s="5">
        <v>12</v>
      </c>
      <c r="G428" s="17">
        <v>12</v>
      </c>
      <c r="H428" s="17">
        <v>0.16666666666666666</v>
      </c>
      <c r="I428" s="5">
        <v>18</v>
      </c>
      <c r="J428" s="5">
        <v>3</v>
      </c>
      <c r="K428" s="18" t="str">
        <f>INDEX(客戶資料檔!N:N,MATCH('交易記錄檔計算購買期間(勿更改順序)'!C428,客戶資料檔!A:A,0))</f>
        <v>漸趨靜止型</v>
      </c>
    </row>
    <row r="429" spans="1:11">
      <c r="A429" s="1">
        <v>696</v>
      </c>
      <c r="B429" s="4">
        <v>38726</v>
      </c>
      <c r="C429" s="1">
        <v>921</v>
      </c>
      <c r="D429" s="6">
        <v>1527</v>
      </c>
      <c r="E429" s="6">
        <v>722</v>
      </c>
      <c r="F429" s="5">
        <v>8</v>
      </c>
      <c r="G429" s="17">
        <v>1</v>
      </c>
      <c r="H429" s="17">
        <v>0</v>
      </c>
      <c r="I429" s="5">
        <v>0</v>
      </c>
      <c r="J429" s="5">
        <v>0</v>
      </c>
      <c r="K429" s="18" t="str">
        <f>INDEX(客戶資料檔!N:N,MATCH('交易記錄檔計算購買期間(勿更改順序)'!C429,客戶資料檔!A:A,0))</f>
        <v>穩定購買型</v>
      </c>
    </row>
    <row r="430" spans="1:11">
      <c r="A430" s="1">
        <v>8022</v>
      </c>
      <c r="B430" s="4">
        <v>38821</v>
      </c>
      <c r="C430" s="1">
        <v>921</v>
      </c>
      <c r="D430" s="6">
        <v>4820</v>
      </c>
      <c r="E430" s="6">
        <v>627</v>
      </c>
      <c r="F430" s="5">
        <v>8</v>
      </c>
      <c r="G430" s="17">
        <v>2</v>
      </c>
      <c r="H430" s="17">
        <v>3.5714285714285712E-2</v>
      </c>
      <c r="I430" s="5">
        <v>95</v>
      </c>
      <c r="J430" s="5">
        <v>3.3928571428571428</v>
      </c>
      <c r="K430" s="18" t="str">
        <f>INDEX(客戶資料檔!N:N,MATCH('交易記錄檔計算購買期間(勿更改順序)'!C430,客戶資料檔!A:A,0))</f>
        <v>穩定購買型</v>
      </c>
    </row>
    <row r="431" spans="1:11">
      <c r="A431" s="1">
        <v>17450</v>
      </c>
      <c r="B431" s="4">
        <v>38931</v>
      </c>
      <c r="C431" s="1">
        <v>921</v>
      </c>
      <c r="D431" s="6">
        <v>768</v>
      </c>
      <c r="E431" s="6">
        <v>517</v>
      </c>
      <c r="F431" s="5">
        <v>8</v>
      </c>
      <c r="G431" s="17">
        <v>3</v>
      </c>
      <c r="H431" s="17">
        <v>7.1428571428571425E-2</v>
      </c>
      <c r="I431" s="5">
        <v>110</v>
      </c>
      <c r="J431" s="5">
        <v>7.8571428571428568</v>
      </c>
      <c r="K431" s="18" t="str">
        <f>INDEX(客戶資料檔!N:N,MATCH('交易記錄檔計算購買期間(勿更改順序)'!C431,客戶資料檔!A:A,0))</f>
        <v>穩定購買型</v>
      </c>
    </row>
    <row r="432" spans="1:11">
      <c r="A432" s="1">
        <v>29258</v>
      </c>
      <c r="B432" s="4">
        <v>39049</v>
      </c>
      <c r="C432" s="1">
        <v>921</v>
      </c>
      <c r="D432" s="6">
        <v>3599</v>
      </c>
      <c r="E432" s="6">
        <v>399</v>
      </c>
      <c r="F432" s="5">
        <v>8</v>
      </c>
      <c r="G432" s="17">
        <v>4</v>
      </c>
      <c r="H432" s="17">
        <v>0.10714285714285714</v>
      </c>
      <c r="I432" s="5">
        <v>118</v>
      </c>
      <c r="J432" s="5">
        <v>12.642857142857142</v>
      </c>
      <c r="K432" s="18" t="str">
        <f>INDEX(客戶資料檔!N:N,MATCH('交易記錄檔計算購買期間(勿更改順序)'!C432,客戶資料檔!A:A,0))</f>
        <v>穩定購買型</v>
      </c>
    </row>
    <row r="433" spans="1:11">
      <c r="A433" s="1">
        <v>36399</v>
      </c>
      <c r="B433" s="4">
        <v>39111</v>
      </c>
      <c r="C433" s="1">
        <v>921</v>
      </c>
      <c r="D433" s="6">
        <v>46</v>
      </c>
      <c r="E433" s="6">
        <v>337</v>
      </c>
      <c r="F433" s="5">
        <v>8</v>
      </c>
      <c r="G433" s="17">
        <v>5</v>
      </c>
      <c r="H433" s="17">
        <v>0.14285714285714285</v>
      </c>
      <c r="I433" s="5">
        <v>62</v>
      </c>
      <c r="J433" s="5">
        <v>8.8571428571428559</v>
      </c>
      <c r="K433" s="18" t="str">
        <f>INDEX(客戶資料檔!N:N,MATCH('交易記錄檔計算購買期間(勿更改順序)'!C433,客戶資料檔!A:A,0))</f>
        <v>穩定購買型</v>
      </c>
    </row>
    <row r="434" spans="1:11">
      <c r="A434" s="1">
        <v>64663</v>
      </c>
      <c r="B434" s="4">
        <v>39323</v>
      </c>
      <c r="C434" s="1">
        <v>921</v>
      </c>
      <c r="D434" s="6">
        <v>299</v>
      </c>
      <c r="E434" s="6">
        <v>125</v>
      </c>
      <c r="F434" s="5">
        <v>8</v>
      </c>
      <c r="G434" s="17">
        <v>6</v>
      </c>
      <c r="H434" s="17">
        <v>0.17857142857142858</v>
      </c>
      <c r="I434" s="5">
        <v>212</v>
      </c>
      <c r="J434" s="5">
        <v>37.857142857142861</v>
      </c>
      <c r="K434" s="18" t="str">
        <f>INDEX(客戶資料檔!N:N,MATCH('交易記錄檔計算購買期間(勿更改順序)'!C434,客戶資料檔!A:A,0))</f>
        <v>穩定購買型</v>
      </c>
    </row>
    <row r="435" spans="1:11">
      <c r="A435" s="1">
        <v>75161</v>
      </c>
      <c r="B435" s="4">
        <v>39403</v>
      </c>
      <c r="C435" s="1">
        <v>921</v>
      </c>
      <c r="D435" s="6">
        <v>81</v>
      </c>
      <c r="E435" s="6">
        <v>45</v>
      </c>
      <c r="F435" s="5">
        <v>8</v>
      </c>
      <c r="G435" s="17">
        <v>7</v>
      </c>
      <c r="H435" s="17">
        <v>0.21428571428571427</v>
      </c>
      <c r="I435" s="5">
        <v>80</v>
      </c>
      <c r="J435" s="5">
        <v>17.142857142857142</v>
      </c>
      <c r="K435" s="18" t="str">
        <f>INDEX(客戶資料檔!N:N,MATCH('交易記錄檔計算購買期間(勿更改順序)'!C435,客戶資料檔!A:A,0))</f>
        <v>穩定購買型</v>
      </c>
    </row>
    <row r="436" spans="1:11">
      <c r="A436" s="1">
        <v>80083</v>
      </c>
      <c r="B436" s="4">
        <v>39436</v>
      </c>
      <c r="C436" s="1">
        <v>921</v>
      </c>
      <c r="D436" s="6">
        <v>2490</v>
      </c>
      <c r="E436" s="6">
        <v>12</v>
      </c>
      <c r="F436" s="5">
        <v>8</v>
      </c>
      <c r="G436" s="17">
        <v>8</v>
      </c>
      <c r="H436" s="17">
        <v>0.25</v>
      </c>
      <c r="I436" s="5">
        <v>33</v>
      </c>
      <c r="J436" s="5">
        <v>8.25</v>
      </c>
      <c r="K436" s="18" t="str">
        <f>INDEX(客戶資料檔!N:N,MATCH('交易記錄檔計算購買期間(勿更改順序)'!C436,客戶資料檔!A:A,0))</f>
        <v>穩定購買型</v>
      </c>
    </row>
    <row r="437" spans="1:11">
      <c r="A437" s="1">
        <v>697</v>
      </c>
      <c r="B437" s="4">
        <v>38726</v>
      </c>
      <c r="C437" s="1">
        <v>923</v>
      </c>
      <c r="D437" s="6">
        <v>1499</v>
      </c>
      <c r="E437" s="6">
        <v>722</v>
      </c>
      <c r="F437" s="5">
        <v>13</v>
      </c>
      <c r="G437" s="17">
        <v>1</v>
      </c>
      <c r="H437" s="17">
        <v>0</v>
      </c>
      <c r="I437" s="5">
        <v>0</v>
      </c>
      <c r="J437" s="5">
        <v>0</v>
      </c>
      <c r="K437" s="18" t="str">
        <f>INDEX(客戶資料檔!N:N,MATCH('交易記錄檔計算購買期間(勿更改順序)'!C437,客戶資料檔!A:A,0))</f>
        <v>穩定購買型</v>
      </c>
    </row>
    <row r="438" spans="1:11">
      <c r="A438" s="1">
        <v>6253</v>
      </c>
      <c r="B438" s="4">
        <v>38796</v>
      </c>
      <c r="C438" s="1">
        <v>923</v>
      </c>
      <c r="D438" s="6">
        <v>289</v>
      </c>
      <c r="E438" s="6">
        <v>652</v>
      </c>
      <c r="F438" s="5">
        <v>13</v>
      </c>
      <c r="G438" s="17">
        <v>2</v>
      </c>
      <c r="H438" s="17">
        <v>1.282051282051282E-2</v>
      </c>
      <c r="I438" s="5">
        <v>70</v>
      </c>
      <c r="J438" s="5">
        <v>0.89743589743589736</v>
      </c>
      <c r="K438" s="18" t="str">
        <f>INDEX(客戶資料檔!N:N,MATCH('交易記錄檔計算購買期間(勿更改順序)'!C438,客戶資料檔!A:A,0))</f>
        <v>穩定購買型</v>
      </c>
    </row>
    <row r="439" spans="1:11">
      <c r="A439" s="1">
        <v>15621</v>
      </c>
      <c r="B439" s="4">
        <v>38913</v>
      </c>
      <c r="C439" s="1">
        <v>923</v>
      </c>
      <c r="D439" s="6">
        <v>1990</v>
      </c>
      <c r="E439" s="6">
        <v>535</v>
      </c>
      <c r="F439" s="5">
        <v>13</v>
      </c>
      <c r="G439" s="17">
        <v>3</v>
      </c>
      <c r="H439" s="17">
        <v>2.564102564102564E-2</v>
      </c>
      <c r="I439" s="5">
        <v>117</v>
      </c>
      <c r="J439" s="5">
        <v>3</v>
      </c>
      <c r="K439" s="18" t="str">
        <f>INDEX(客戶資料檔!N:N,MATCH('交易記錄檔計算購買期間(勿更改順序)'!C439,客戶資料檔!A:A,0))</f>
        <v>穩定購買型</v>
      </c>
    </row>
    <row r="440" spans="1:11">
      <c r="A440" s="1">
        <v>27476</v>
      </c>
      <c r="B440" s="4">
        <v>39038</v>
      </c>
      <c r="C440" s="1">
        <v>923</v>
      </c>
      <c r="D440" s="6">
        <v>2688</v>
      </c>
      <c r="E440" s="6">
        <v>410</v>
      </c>
      <c r="F440" s="5">
        <v>13</v>
      </c>
      <c r="G440" s="17">
        <v>4</v>
      </c>
      <c r="H440" s="17">
        <v>3.8461538461538464E-2</v>
      </c>
      <c r="I440" s="5">
        <v>125</v>
      </c>
      <c r="J440" s="5">
        <v>4.8076923076923084</v>
      </c>
      <c r="K440" s="18" t="str">
        <f>INDEX(客戶資料檔!N:N,MATCH('交易記錄檔計算購買期間(勿更改順序)'!C440,客戶資料檔!A:A,0))</f>
        <v>穩定購買型</v>
      </c>
    </row>
    <row r="441" spans="1:11">
      <c r="A441" s="1">
        <v>28154</v>
      </c>
      <c r="B441" s="4">
        <v>39040</v>
      </c>
      <c r="C441" s="1">
        <v>923</v>
      </c>
      <c r="D441" s="6">
        <v>2173</v>
      </c>
      <c r="E441" s="6">
        <v>408</v>
      </c>
      <c r="F441" s="5">
        <v>13</v>
      </c>
      <c r="G441" s="17">
        <v>5</v>
      </c>
      <c r="H441" s="17">
        <v>5.128205128205128E-2</v>
      </c>
      <c r="I441" s="5">
        <v>2</v>
      </c>
      <c r="J441" s="5">
        <v>0.10256410256410256</v>
      </c>
      <c r="K441" s="18" t="str">
        <f>INDEX(客戶資料檔!N:N,MATCH('交易記錄檔計算購買期間(勿更改順序)'!C441,客戶資料檔!A:A,0))</f>
        <v>穩定購買型</v>
      </c>
    </row>
    <row r="442" spans="1:11">
      <c r="A442" s="1">
        <v>34037</v>
      </c>
      <c r="B442" s="4">
        <v>39096</v>
      </c>
      <c r="C442" s="1">
        <v>923</v>
      </c>
      <c r="D442" s="6">
        <v>499</v>
      </c>
      <c r="E442" s="6">
        <v>352</v>
      </c>
      <c r="F442" s="5">
        <v>13</v>
      </c>
      <c r="G442" s="17">
        <v>6</v>
      </c>
      <c r="H442" s="17">
        <v>6.4102564102564097E-2</v>
      </c>
      <c r="I442" s="5">
        <v>56</v>
      </c>
      <c r="J442" s="5">
        <v>3.5897435897435894</v>
      </c>
      <c r="K442" s="18" t="str">
        <f>INDEX(客戶資料檔!N:N,MATCH('交易記錄檔計算購買期間(勿更改順序)'!C442,客戶資料檔!A:A,0))</f>
        <v>穩定購買型</v>
      </c>
    </row>
    <row r="443" spans="1:11">
      <c r="A443" s="1">
        <v>38754</v>
      </c>
      <c r="B443" s="4">
        <v>39129</v>
      </c>
      <c r="C443" s="1">
        <v>923</v>
      </c>
      <c r="D443" s="6">
        <v>99</v>
      </c>
      <c r="E443" s="6">
        <v>319</v>
      </c>
      <c r="F443" s="5">
        <v>13</v>
      </c>
      <c r="G443" s="17">
        <v>7</v>
      </c>
      <c r="H443" s="17">
        <v>7.6923076923076927E-2</v>
      </c>
      <c r="I443" s="5">
        <v>33</v>
      </c>
      <c r="J443" s="5">
        <v>2.5384615384615388</v>
      </c>
      <c r="K443" s="18" t="str">
        <f>INDEX(客戶資料檔!N:N,MATCH('交易記錄檔計算購買期間(勿更改順序)'!C443,客戶資料檔!A:A,0))</f>
        <v>穩定購買型</v>
      </c>
    </row>
    <row r="444" spans="1:11">
      <c r="A444" s="1">
        <v>46126</v>
      </c>
      <c r="B444" s="4">
        <v>39192</v>
      </c>
      <c r="C444" s="1">
        <v>923</v>
      </c>
      <c r="D444" s="6">
        <v>355</v>
      </c>
      <c r="E444" s="6">
        <v>256</v>
      </c>
      <c r="F444" s="5">
        <v>13</v>
      </c>
      <c r="G444" s="17">
        <v>8</v>
      </c>
      <c r="H444" s="17">
        <v>8.9743589743589744E-2</v>
      </c>
      <c r="I444" s="5">
        <v>63</v>
      </c>
      <c r="J444" s="5">
        <v>5.6538461538461542</v>
      </c>
      <c r="K444" s="18" t="str">
        <f>INDEX(客戶資料檔!N:N,MATCH('交易記錄檔計算購買期間(勿更改順序)'!C444,客戶資料檔!A:A,0))</f>
        <v>穩定購買型</v>
      </c>
    </row>
    <row r="445" spans="1:11">
      <c r="A445" s="1">
        <v>59319</v>
      </c>
      <c r="B445" s="4">
        <v>39279</v>
      </c>
      <c r="C445" s="1">
        <v>923</v>
      </c>
      <c r="D445" s="6">
        <v>2587</v>
      </c>
      <c r="E445" s="6">
        <v>169</v>
      </c>
      <c r="F445" s="5">
        <v>13</v>
      </c>
      <c r="G445" s="17">
        <v>9</v>
      </c>
      <c r="H445" s="17">
        <v>0.10256410256410256</v>
      </c>
      <c r="I445" s="5">
        <v>87</v>
      </c>
      <c r="J445" s="5">
        <v>8.9230769230769234</v>
      </c>
      <c r="K445" s="18" t="str">
        <f>INDEX(客戶資料檔!N:N,MATCH('交易記錄檔計算購買期間(勿更改順序)'!C445,客戶資料檔!A:A,0))</f>
        <v>穩定購買型</v>
      </c>
    </row>
    <row r="446" spans="1:11">
      <c r="A446" s="1">
        <v>65254</v>
      </c>
      <c r="B446" s="4">
        <v>39327</v>
      </c>
      <c r="C446" s="1">
        <v>923</v>
      </c>
      <c r="D446" s="6">
        <v>2890</v>
      </c>
      <c r="E446" s="6">
        <v>121</v>
      </c>
      <c r="F446" s="5">
        <v>13</v>
      </c>
      <c r="G446" s="17">
        <v>10</v>
      </c>
      <c r="H446" s="17">
        <v>0.11538461538461539</v>
      </c>
      <c r="I446" s="5">
        <v>48</v>
      </c>
      <c r="J446" s="5">
        <v>5.5384615384615383</v>
      </c>
      <c r="K446" s="18" t="str">
        <f>INDEX(客戶資料檔!N:N,MATCH('交易記錄檔計算購買期間(勿更改順序)'!C446,客戶資料檔!A:A,0))</f>
        <v>穩定購買型</v>
      </c>
    </row>
    <row r="447" spans="1:11">
      <c r="A447" s="1">
        <v>65891</v>
      </c>
      <c r="B447" s="4">
        <v>39332</v>
      </c>
      <c r="C447" s="1">
        <v>923</v>
      </c>
      <c r="D447" s="6">
        <v>1190</v>
      </c>
      <c r="E447" s="6">
        <v>116</v>
      </c>
      <c r="F447" s="5">
        <v>13</v>
      </c>
      <c r="G447" s="17">
        <v>11</v>
      </c>
      <c r="H447" s="17">
        <v>0.12820512820512819</v>
      </c>
      <c r="I447" s="5">
        <v>5</v>
      </c>
      <c r="J447" s="5">
        <v>0.64102564102564097</v>
      </c>
      <c r="K447" s="18" t="str">
        <f>INDEX(客戶資料檔!N:N,MATCH('交易記錄檔計算購買期間(勿更改順序)'!C447,客戶資料檔!A:A,0))</f>
        <v>穩定購買型</v>
      </c>
    </row>
    <row r="448" spans="1:11">
      <c r="A448" s="1">
        <v>69288</v>
      </c>
      <c r="B448" s="4">
        <v>39359</v>
      </c>
      <c r="C448" s="1">
        <v>923</v>
      </c>
      <c r="D448" s="6">
        <v>450</v>
      </c>
      <c r="E448" s="6">
        <v>89</v>
      </c>
      <c r="F448" s="5">
        <v>13</v>
      </c>
      <c r="G448" s="17">
        <v>12</v>
      </c>
      <c r="H448" s="17">
        <v>0.14102564102564102</v>
      </c>
      <c r="I448" s="5">
        <v>27</v>
      </c>
      <c r="J448" s="5">
        <v>3.8076923076923075</v>
      </c>
      <c r="K448" s="18" t="str">
        <f>INDEX(客戶資料檔!N:N,MATCH('交易記錄檔計算購買期間(勿更改順序)'!C448,客戶資料檔!A:A,0))</f>
        <v>穩定購買型</v>
      </c>
    </row>
    <row r="449" spans="1:11">
      <c r="A449" s="1">
        <v>74661</v>
      </c>
      <c r="B449" s="4">
        <v>39402</v>
      </c>
      <c r="C449" s="1">
        <v>923</v>
      </c>
      <c r="D449" s="6">
        <v>1517</v>
      </c>
      <c r="E449" s="6">
        <v>46</v>
      </c>
      <c r="F449" s="5">
        <v>13</v>
      </c>
      <c r="G449" s="17">
        <v>13</v>
      </c>
      <c r="H449" s="17">
        <v>0.15384615384615385</v>
      </c>
      <c r="I449" s="5">
        <v>43</v>
      </c>
      <c r="J449" s="5">
        <v>6.6153846153846159</v>
      </c>
      <c r="K449" s="18" t="str">
        <f>INDEX(客戶資料檔!N:N,MATCH('交易記錄檔計算購買期間(勿更改順序)'!C449,客戶資料檔!A:A,0))</f>
        <v>穩定購買型</v>
      </c>
    </row>
    <row r="450" spans="1:11">
      <c r="A450" s="1">
        <v>781</v>
      </c>
      <c r="B450" s="4">
        <v>38727</v>
      </c>
      <c r="C450" s="1">
        <v>977</v>
      </c>
      <c r="D450" s="6">
        <v>2990</v>
      </c>
      <c r="E450" s="6">
        <v>721</v>
      </c>
      <c r="F450" s="5">
        <v>21</v>
      </c>
      <c r="G450" s="17">
        <v>1</v>
      </c>
      <c r="H450" s="17">
        <v>0</v>
      </c>
      <c r="I450" s="5">
        <v>0</v>
      </c>
      <c r="J450" s="5">
        <v>0</v>
      </c>
      <c r="K450" s="18" t="str">
        <f>INDEX(客戶資料檔!N:N,MATCH('交易記錄檔計算購買期間(勿更改順序)'!C450,客戶資料檔!A:A,0))</f>
        <v>漸趨靜止型</v>
      </c>
    </row>
    <row r="451" spans="1:11">
      <c r="A451" s="1">
        <v>1039</v>
      </c>
      <c r="B451" s="4">
        <v>38730</v>
      </c>
      <c r="C451" s="1">
        <v>977</v>
      </c>
      <c r="D451" s="6">
        <v>889</v>
      </c>
      <c r="E451" s="6">
        <v>718</v>
      </c>
      <c r="F451" s="5">
        <v>21</v>
      </c>
      <c r="G451" s="17">
        <v>2</v>
      </c>
      <c r="H451" s="17">
        <v>4.7619047619047623E-3</v>
      </c>
      <c r="I451" s="5">
        <v>3</v>
      </c>
      <c r="J451" s="5">
        <v>1.4285714285714287E-2</v>
      </c>
      <c r="K451" s="18" t="str">
        <f>INDEX(客戶資料檔!N:N,MATCH('交易記錄檔計算購買期間(勿更改順序)'!C451,客戶資料檔!A:A,0))</f>
        <v>漸趨靜止型</v>
      </c>
    </row>
    <row r="452" spans="1:11">
      <c r="A452" s="1">
        <v>1580</v>
      </c>
      <c r="B452" s="4">
        <v>38736</v>
      </c>
      <c r="C452" s="1">
        <v>977</v>
      </c>
      <c r="D452" s="6">
        <v>2460</v>
      </c>
      <c r="E452" s="6">
        <v>712</v>
      </c>
      <c r="F452" s="5">
        <v>21</v>
      </c>
      <c r="G452" s="17">
        <v>3</v>
      </c>
      <c r="H452" s="17">
        <v>9.5238095238095247E-3</v>
      </c>
      <c r="I452" s="5">
        <v>6</v>
      </c>
      <c r="J452" s="5">
        <v>5.7142857142857148E-2</v>
      </c>
      <c r="K452" s="18" t="str">
        <f>INDEX(客戶資料檔!N:N,MATCH('交易記錄檔計算購買期間(勿更改順序)'!C452,客戶資料檔!A:A,0))</f>
        <v>漸趨靜止型</v>
      </c>
    </row>
    <row r="453" spans="1:11">
      <c r="A453" s="1">
        <v>2106</v>
      </c>
      <c r="B453" s="4">
        <v>38742</v>
      </c>
      <c r="C453" s="1">
        <v>977</v>
      </c>
      <c r="D453" s="6">
        <v>3990</v>
      </c>
      <c r="E453" s="6">
        <v>706</v>
      </c>
      <c r="F453" s="5">
        <v>21</v>
      </c>
      <c r="G453" s="17">
        <v>4</v>
      </c>
      <c r="H453" s="17">
        <v>1.4285714285714285E-2</v>
      </c>
      <c r="I453" s="5">
        <v>6</v>
      </c>
      <c r="J453" s="5">
        <v>8.5714285714285715E-2</v>
      </c>
      <c r="K453" s="18" t="str">
        <f>INDEX(客戶資料檔!N:N,MATCH('交易記錄檔計算購買期間(勿更改順序)'!C453,客戶資料檔!A:A,0))</f>
        <v>漸趨靜止型</v>
      </c>
    </row>
    <row r="454" spans="1:11">
      <c r="A454" s="1">
        <v>2622</v>
      </c>
      <c r="B454" s="4">
        <v>38748</v>
      </c>
      <c r="C454" s="1">
        <v>977</v>
      </c>
      <c r="D454" s="6">
        <v>237</v>
      </c>
      <c r="E454" s="6">
        <v>700</v>
      </c>
      <c r="F454" s="5">
        <v>21</v>
      </c>
      <c r="G454" s="17">
        <v>5</v>
      </c>
      <c r="H454" s="17">
        <v>1.9047619047619049E-2</v>
      </c>
      <c r="I454" s="5">
        <v>6</v>
      </c>
      <c r="J454" s="5">
        <v>0.1142857142857143</v>
      </c>
      <c r="K454" s="18" t="str">
        <f>INDEX(客戶資料檔!N:N,MATCH('交易記錄檔計算購買期間(勿更改順序)'!C454,客戶資料檔!A:A,0))</f>
        <v>漸趨靜止型</v>
      </c>
    </row>
    <row r="455" spans="1:11">
      <c r="A455" s="1">
        <v>5713</v>
      </c>
      <c r="B455" s="4">
        <v>38789</v>
      </c>
      <c r="C455" s="1">
        <v>977</v>
      </c>
      <c r="D455" s="6">
        <v>100</v>
      </c>
      <c r="E455" s="6">
        <v>659</v>
      </c>
      <c r="F455" s="5">
        <v>21</v>
      </c>
      <c r="G455" s="17">
        <v>6</v>
      </c>
      <c r="H455" s="17">
        <v>2.3809523809523808E-2</v>
      </c>
      <c r="I455" s="5">
        <v>41</v>
      </c>
      <c r="J455" s="5">
        <v>0.97619047619047616</v>
      </c>
      <c r="K455" s="18" t="str">
        <f>INDEX(客戶資料檔!N:N,MATCH('交易記錄檔計算購買期間(勿更改順序)'!C455,客戶資料檔!A:A,0))</f>
        <v>漸趨靜止型</v>
      </c>
    </row>
    <row r="456" spans="1:11">
      <c r="A456" s="1">
        <v>10892</v>
      </c>
      <c r="B456" s="4">
        <v>38854</v>
      </c>
      <c r="C456" s="1">
        <v>977</v>
      </c>
      <c r="D456" s="6">
        <v>58</v>
      </c>
      <c r="E456" s="6">
        <v>594</v>
      </c>
      <c r="F456" s="5">
        <v>21</v>
      </c>
      <c r="G456" s="17">
        <v>7</v>
      </c>
      <c r="H456" s="17">
        <v>2.8571428571428571E-2</v>
      </c>
      <c r="I456" s="5">
        <v>65</v>
      </c>
      <c r="J456" s="5">
        <v>1.857142857142857</v>
      </c>
      <c r="K456" s="18" t="str">
        <f>INDEX(客戶資料檔!N:N,MATCH('交易記錄檔計算購買期間(勿更改順序)'!C456,客戶資料檔!A:A,0))</f>
        <v>漸趨靜止型</v>
      </c>
    </row>
    <row r="457" spans="1:11">
      <c r="A457" s="1">
        <v>12792</v>
      </c>
      <c r="B457" s="4">
        <v>38880</v>
      </c>
      <c r="C457" s="1">
        <v>977</v>
      </c>
      <c r="D457" s="6">
        <v>2510</v>
      </c>
      <c r="E457" s="6">
        <v>568</v>
      </c>
      <c r="F457" s="5">
        <v>21</v>
      </c>
      <c r="G457" s="17">
        <v>8</v>
      </c>
      <c r="H457" s="17">
        <v>3.3333333333333333E-2</v>
      </c>
      <c r="I457" s="5">
        <v>26</v>
      </c>
      <c r="J457" s="5">
        <v>0.8666666666666667</v>
      </c>
      <c r="K457" s="18" t="str">
        <f>INDEX(客戶資料檔!N:N,MATCH('交易記錄檔計算購買期間(勿更改順序)'!C457,客戶資料檔!A:A,0))</f>
        <v>漸趨靜止型</v>
      </c>
    </row>
    <row r="458" spans="1:11">
      <c r="A458" s="1">
        <v>16186</v>
      </c>
      <c r="B458" s="4">
        <v>38915</v>
      </c>
      <c r="C458" s="1">
        <v>977</v>
      </c>
      <c r="D458" s="6">
        <v>24008</v>
      </c>
      <c r="E458" s="6">
        <v>533</v>
      </c>
      <c r="F458" s="5">
        <v>21</v>
      </c>
      <c r="G458" s="17">
        <v>9</v>
      </c>
      <c r="H458" s="17">
        <v>3.8095238095238099E-2</v>
      </c>
      <c r="I458" s="5">
        <v>35</v>
      </c>
      <c r="J458" s="5">
        <v>1.3333333333333335</v>
      </c>
      <c r="K458" s="18" t="str">
        <f>INDEX(客戶資料檔!N:N,MATCH('交易記錄檔計算購買期間(勿更改順序)'!C458,客戶資料檔!A:A,0))</f>
        <v>漸趨靜止型</v>
      </c>
    </row>
    <row r="459" spans="1:11">
      <c r="A459" s="1">
        <v>17134</v>
      </c>
      <c r="B459" s="4">
        <v>38927</v>
      </c>
      <c r="C459" s="1">
        <v>977</v>
      </c>
      <c r="D459" s="6">
        <v>1299</v>
      </c>
      <c r="E459" s="6">
        <v>521</v>
      </c>
      <c r="F459" s="5">
        <v>21</v>
      </c>
      <c r="G459" s="17">
        <v>10</v>
      </c>
      <c r="H459" s="17">
        <v>4.2857142857142858E-2</v>
      </c>
      <c r="I459" s="5">
        <v>12</v>
      </c>
      <c r="J459" s="5">
        <v>0.51428571428571423</v>
      </c>
      <c r="K459" s="18" t="str">
        <f>INDEX(客戶資料檔!N:N,MATCH('交易記錄檔計算購買期間(勿更改順序)'!C459,客戶資料檔!A:A,0))</f>
        <v>漸趨靜止型</v>
      </c>
    </row>
    <row r="460" spans="1:11">
      <c r="A460" s="1">
        <v>22694</v>
      </c>
      <c r="B460" s="4">
        <v>38988</v>
      </c>
      <c r="C460" s="1">
        <v>977</v>
      </c>
      <c r="D460" s="6">
        <v>1519</v>
      </c>
      <c r="E460" s="6">
        <v>460</v>
      </c>
      <c r="F460" s="5">
        <v>21</v>
      </c>
      <c r="G460" s="17">
        <v>11</v>
      </c>
      <c r="H460" s="17">
        <v>4.7619047619047616E-2</v>
      </c>
      <c r="I460" s="5">
        <v>61</v>
      </c>
      <c r="J460" s="5">
        <v>2.9047619047619047</v>
      </c>
      <c r="K460" s="18" t="str">
        <f>INDEX(客戶資料檔!N:N,MATCH('交易記錄檔計算購買期間(勿更改順序)'!C460,客戶資料檔!A:A,0))</f>
        <v>漸趨靜止型</v>
      </c>
    </row>
    <row r="461" spans="1:11">
      <c r="A461" s="1">
        <v>23063</v>
      </c>
      <c r="B461" s="4">
        <v>38992</v>
      </c>
      <c r="C461" s="1">
        <v>977</v>
      </c>
      <c r="D461" s="6">
        <v>234</v>
      </c>
      <c r="E461" s="6">
        <v>456</v>
      </c>
      <c r="F461" s="5">
        <v>21</v>
      </c>
      <c r="G461" s="17">
        <v>12</v>
      </c>
      <c r="H461" s="17">
        <v>5.2380952380952382E-2</v>
      </c>
      <c r="I461" s="5">
        <v>4</v>
      </c>
      <c r="J461" s="5">
        <v>0.20952380952380953</v>
      </c>
      <c r="K461" s="18" t="str">
        <f>INDEX(客戶資料檔!N:N,MATCH('交易記錄檔計算購買期間(勿更改順序)'!C461,客戶資料檔!A:A,0))</f>
        <v>漸趨靜止型</v>
      </c>
    </row>
    <row r="462" spans="1:11">
      <c r="A462" s="1">
        <v>25716</v>
      </c>
      <c r="B462" s="4">
        <v>39020</v>
      </c>
      <c r="C462" s="1">
        <v>977</v>
      </c>
      <c r="D462" s="6">
        <v>99</v>
      </c>
      <c r="E462" s="6">
        <v>428</v>
      </c>
      <c r="F462" s="5">
        <v>21</v>
      </c>
      <c r="G462" s="17">
        <v>13</v>
      </c>
      <c r="H462" s="17">
        <v>5.7142857142857141E-2</v>
      </c>
      <c r="I462" s="5">
        <v>28</v>
      </c>
      <c r="J462" s="5">
        <v>1.5999999999999999</v>
      </c>
      <c r="K462" s="18" t="str">
        <f>INDEX(客戶資料檔!N:N,MATCH('交易記錄檔計算購買期間(勿更改順序)'!C462,客戶資料檔!A:A,0))</f>
        <v>漸趨靜止型</v>
      </c>
    </row>
    <row r="463" spans="1:11">
      <c r="A463" s="1">
        <v>25958</v>
      </c>
      <c r="B463" s="4">
        <v>39023</v>
      </c>
      <c r="C463" s="1">
        <v>977</v>
      </c>
      <c r="D463" s="6">
        <v>979</v>
      </c>
      <c r="E463" s="6">
        <v>425</v>
      </c>
      <c r="F463" s="5">
        <v>21</v>
      </c>
      <c r="G463" s="17">
        <v>14</v>
      </c>
      <c r="H463" s="17">
        <v>6.1904761904761907E-2</v>
      </c>
      <c r="I463" s="5">
        <v>3</v>
      </c>
      <c r="J463" s="5">
        <v>0.18571428571428572</v>
      </c>
      <c r="K463" s="18" t="str">
        <f>INDEX(客戶資料檔!N:N,MATCH('交易記錄檔計算購買期間(勿更改順序)'!C463,客戶資料檔!A:A,0))</f>
        <v>漸趨靜止型</v>
      </c>
    </row>
    <row r="464" spans="1:11">
      <c r="A464" s="1">
        <v>28577</v>
      </c>
      <c r="B464" s="4">
        <v>39041</v>
      </c>
      <c r="C464" s="1">
        <v>977</v>
      </c>
      <c r="D464" s="6">
        <v>727</v>
      </c>
      <c r="E464" s="6">
        <v>407</v>
      </c>
      <c r="F464" s="5">
        <v>21</v>
      </c>
      <c r="G464" s="17">
        <v>15</v>
      </c>
      <c r="H464" s="17">
        <v>6.6666666666666666E-2</v>
      </c>
      <c r="I464" s="5">
        <v>18</v>
      </c>
      <c r="J464" s="5">
        <v>1.2</v>
      </c>
      <c r="K464" s="18" t="str">
        <f>INDEX(客戶資料檔!N:N,MATCH('交易記錄檔計算購買期間(勿更改順序)'!C464,客戶資料檔!A:A,0))</f>
        <v>漸趨靜止型</v>
      </c>
    </row>
    <row r="465" spans="1:11">
      <c r="A465" s="1">
        <v>34723</v>
      </c>
      <c r="B465" s="4">
        <v>39103</v>
      </c>
      <c r="C465" s="1">
        <v>977</v>
      </c>
      <c r="D465" s="6">
        <v>238</v>
      </c>
      <c r="E465" s="6">
        <v>345</v>
      </c>
      <c r="F465" s="5">
        <v>21</v>
      </c>
      <c r="G465" s="17">
        <v>16</v>
      </c>
      <c r="H465" s="17">
        <v>7.1428571428571425E-2</v>
      </c>
      <c r="I465" s="5">
        <v>62</v>
      </c>
      <c r="J465" s="5">
        <v>4.4285714285714279</v>
      </c>
      <c r="K465" s="18" t="str">
        <f>INDEX(客戶資料檔!N:N,MATCH('交易記錄檔計算購買期間(勿更改順序)'!C465,客戶資料檔!A:A,0))</f>
        <v>漸趨靜止型</v>
      </c>
    </row>
    <row r="466" spans="1:11">
      <c r="A466" s="1">
        <v>40804</v>
      </c>
      <c r="B466" s="4">
        <v>39145</v>
      </c>
      <c r="C466" s="1">
        <v>977</v>
      </c>
      <c r="D466" s="6">
        <v>1150</v>
      </c>
      <c r="E466" s="6">
        <v>303</v>
      </c>
      <c r="F466" s="5">
        <v>21</v>
      </c>
      <c r="G466" s="17">
        <v>17</v>
      </c>
      <c r="H466" s="17">
        <v>7.6190476190476197E-2</v>
      </c>
      <c r="I466" s="5">
        <v>42</v>
      </c>
      <c r="J466" s="5">
        <v>3.2</v>
      </c>
      <c r="K466" s="18" t="str">
        <f>INDEX(客戶資料檔!N:N,MATCH('交易記錄檔計算購買期間(勿更改順序)'!C466,客戶資料檔!A:A,0))</f>
        <v>漸趨靜止型</v>
      </c>
    </row>
    <row r="467" spans="1:11">
      <c r="A467" s="1">
        <v>42645</v>
      </c>
      <c r="B467" s="4">
        <v>39162</v>
      </c>
      <c r="C467" s="1">
        <v>977</v>
      </c>
      <c r="D467" s="6">
        <v>500</v>
      </c>
      <c r="E467" s="6">
        <v>286</v>
      </c>
      <c r="F467" s="5">
        <v>21</v>
      </c>
      <c r="G467" s="17">
        <v>18</v>
      </c>
      <c r="H467" s="17">
        <v>8.0952380952380956E-2</v>
      </c>
      <c r="I467" s="5">
        <v>17</v>
      </c>
      <c r="J467" s="5">
        <v>1.3761904761904762</v>
      </c>
      <c r="K467" s="18" t="str">
        <f>INDEX(客戶資料檔!N:N,MATCH('交易記錄檔計算購買期間(勿更改順序)'!C467,客戶資料檔!A:A,0))</f>
        <v>漸趨靜止型</v>
      </c>
    </row>
    <row r="468" spans="1:11">
      <c r="A468" s="1">
        <v>54089</v>
      </c>
      <c r="B468" s="4">
        <v>39253</v>
      </c>
      <c r="C468" s="1">
        <v>977</v>
      </c>
      <c r="D468" s="6">
        <v>800</v>
      </c>
      <c r="E468" s="6">
        <v>195</v>
      </c>
      <c r="F468" s="5">
        <v>21</v>
      </c>
      <c r="G468" s="17">
        <v>19</v>
      </c>
      <c r="H468" s="17">
        <v>8.5714285714285715E-2</v>
      </c>
      <c r="I468" s="5">
        <v>91</v>
      </c>
      <c r="J468" s="5">
        <v>7.8</v>
      </c>
      <c r="K468" s="18" t="str">
        <f>INDEX(客戶資料檔!N:N,MATCH('交易記錄檔計算購買期間(勿更改順序)'!C468,客戶資料檔!A:A,0))</f>
        <v>漸趨靜止型</v>
      </c>
    </row>
    <row r="469" spans="1:11">
      <c r="A469" s="1">
        <v>66199</v>
      </c>
      <c r="B469" s="4">
        <v>39334</v>
      </c>
      <c r="C469" s="1">
        <v>977</v>
      </c>
      <c r="D469" s="6">
        <v>1288</v>
      </c>
      <c r="E469" s="6">
        <v>114</v>
      </c>
      <c r="F469" s="5">
        <v>21</v>
      </c>
      <c r="G469" s="17">
        <v>20</v>
      </c>
      <c r="H469" s="17">
        <v>9.0476190476190474E-2</v>
      </c>
      <c r="I469" s="5">
        <v>81</v>
      </c>
      <c r="J469" s="5">
        <v>7.3285714285714283</v>
      </c>
      <c r="K469" s="18" t="str">
        <f>INDEX(客戶資料檔!N:N,MATCH('交易記錄檔計算購買期間(勿更改順序)'!C469,客戶資料檔!A:A,0))</f>
        <v>漸趨靜止型</v>
      </c>
    </row>
    <row r="470" spans="1:11">
      <c r="A470" s="1">
        <v>77395</v>
      </c>
      <c r="B470" s="4">
        <v>39413</v>
      </c>
      <c r="C470" s="1">
        <v>977</v>
      </c>
      <c r="D470" s="6">
        <v>3048</v>
      </c>
      <c r="E470" s="6">
        <v>35</v>
      </c>
      <c r="F470" s="5">
        <v>21</v>
      </c>
      <c r="G470" s="17">
        <v>21</v>
      </c>
      <c r="H470" s="17">
        <v>9.5238095238095233E-2</v>
      </c>
      <c r="I470" s="5">
        <v>79</v>
      </c>
      <c r="J470" s="5">
        <v>7.5238095238095237</v>
      </c>
      <c r="K470" s="18" t="str">
        <f>INDEX(客戶資料檔!N:N,MATCH('交易記錄檔計算購買期間(勿更改順序)'!C470,客戶資料檔!A:A,0))</f>
        <v>漸趨靜止型</v>
      </c>
    </row>
    <row r="471" spans="1:11">
      <c r="A471" s="1">
        <v>720</v>
      </c>
      <c r="B471" s="4">
        <v>38727</v>
      </c>
      <c r="C471" s="1">
        <v>1006</v>
      </c>
      <c r="D471" s="6">
        <v>279</v>
      </c>
      <c r="E471" s="6">
        <v>721</v>
      </c>
      <c r="F471" s="5">
        <v>18</v>
      </c>
      <c r="G471" s="17">
        <v>1</v>
      </c>
      <c r="H471" s="17">
        <v>0</v>
      </c>
      <c r="I471" s="5">
        <v>0</v>
      </c>
      <c r="J471" s="5">
        <v>0</v>
      </c>
      <c r="K471" s="18" t="str">
        <f>INDEX(客戶資料檔!N:N,MATCH('交易記錄檔計算購買期間(勿更改順序)'!C471,客戶資料檔!A:A,0))</f>
        <v>穩定購買型</v>
      </c>
    </row>
    <row r="472" spans="1:11">
      <c r="A472" s="1">
        <v>1416</v>
      </c>
      <c r="B472" s="4">
        <v>38735</v>
      </c>
      <c r="C472" s="1">
        <v>1006</v>
      </c>
      <c r="D472" s="6">
        <v>395</v>
      </c>
      <c r="E472" s="6">
        <v>713</v>
      </c>
      <c r="F472" s="5">
        <v>18</v>
      </c>
      <c r="G472" s="17">
        <v>2</v>
      </c>
      <c r="H472" s="17">
        <v>6.5359477124183009E-3</v>
      </c>
      <c r="I472" s="5">
        <v>8</v>
      </c>
      <c r="J472" s="5">
        <v>5.2287581699346407E-2</v>
      </c>
      <c r="K472" s="18" t="str">
        <f>INDEX(客戶資料檔!N:N,MATCH('交易記錄檔計算購買期間(勿更改順序)'!C472,客戶資料檔!A:A,0))</f>
        <v>穩定購買型</v>
      </c>
    </row>
    <row r="473" spans="1:11">
      <c r="A473" s="1">
        <v>6087</v>
      </c>
      <c r="B473" s="4">
        <v>38795</v>
      </c>
      <c r="C473" s="1">
        <v>1006</v>
      </c>
      <c r="D473" s="6">
        <v>15206</v>
      </c>
      <c r="E473" s="6">
        <v>653</v>
      </c>
      <c r="F473" s="5">
        <v>18</v>
      </c>
      <c r="G473" s="17">
        <v>3</v>
      </c>
      <c r="H473" s="17">
        <v>1.3071895424836602E-2</v>
      </c>
      <c r="I473" s="5">
        <v>60</v>
      </c>
      <c r="J473" s="5">
        <v>0.78431372549019607</v>
      </c>
      <c r="K473" s="18" t="str">
        <f>INDEX(客戶資料檔!N:N,MATCH('交易記錄檔計算購買期間(勿更改順序)'!C473,客戶資料檔!A:A,0))</f>
        <v>穩定購買型</v>
      </c>
    </row>
    <row r="474" spans="1:11">
      <c r="A474" s="1">
        <v>7532</v>
      </c>
      <c r="B474" s="4">
        <v>38816</v>
      </c>
      <c r="C474" s="1">
        <v>1006</v>
      </c>
      <c r="D474" s="6">
        <v>24110</v>
      </c>
      <c r="E474" s="6">
        <v>632</v>
      </c>
      <c r="F474" s="5">
        <v>18</v>
      </c>
      <c r="G474" s="17">
        <v>4</v>
      </c>
      <c r="H474" s="17">
        <v>1.9607843137254902E-2</v>
      </c>
      <c r="I474" s="5">
        <v>21</v>
      </c>
      <c r="J474" s="5">
        <v>0.41176470588235292</v>
      </c>
      <c r="K474" s="18" t="str">
        <f>INDEX(客戶資料檔!N:N,MATCH('交易記錄檔計算購買期間(勿更改順序)'!C474,客戶資料檔!A:A,0))</f>
        <v>穩定購買型</v>
      </c>
    </row>
    <row r="475" spans="1:11">
      <c r="A475" s="1">
        <v>7659</v>
      </c>
      <c r="B475" s="4">
        <v>38818</v>
      </c>
      <c r="C475" s="1">
        <v>1006</v>
      </c>
      <c r="D475" s="6">
        <v>329</v>
      </c>
      <c r="E475" s="6">
        <v>630</v>
      </c>
      <c r="F475" s="5">
        <v>18</v>
      </c>
      <c r="G475" s="17">
        <v>5</v>
      </c>
      <c r="H475" s="17">
        <v>2.6143790849673203E-2</v>
      </c>
      <c r="I475" s="5">
        <v>2</v>
      </c>
      <c r="J475" s="5">
        <v>5.2287581699346407E-2</v>
      </c>
      <c r="K475" s="18" t="str">
        <f>INDEX(客戶資料檔!N:N,MATCH('交易記錄檔計算購買期間(勿更改順序)'!C475,客戶資料檔!A:A,0))</f>
        <v>穩定購買型</v>
      </c>
    </row>
    <row r="476" spans="1:11">
      <c r="A476" s="1">
        <v>14991</v>
      </c>
      <c r="B476" s="4">
        <v>38909</v>
      </c>
      <c r="C476" s="1">
        <v>1006</v>
      </c>
      <c r="D476" s="6">
        <v>990</v>
      </c>
      <c r="E476" s="6">
        <v>539</v>
      </c>
      <c r="F476" s="5">
        <v>18</v>
      </c>
      <c r="G476" s="17">
        <v>6</v>
      </c>
      <c r="H476" s="17">
        <v>3.2679738562091505E-2</v>
      </c>
      <c r="I476" s="5">
        <v>91</v>
      </c>
      <c r="J476" s="5">
        <v>2.9738562091503269</v>
      </c>
      <c r="K476" s="18" t="str">
        <f>INDEX(客戶資料檔!N:N,MATCH('交易記錄檔計算購買期間(勿更改順序)'!C476,客戶資料檔!A:A,0))</f>
        <v>穩定購買型</v>
      </c>
    </row>
    <row r="477" spans="1:11">
      <c r="A477" s="1">
        <v>18944</v>
      </c>
      <c r="B477" s="4">
        <v>38950</v>
      </c>
      <c r="C477" s="1">
        <v>1006</v>
      </c>
      <c r="D477" s="6">
        <v>168</v>
      </c>
      <c r="E477" s="6">
        <v>498</v>
      </c>
      <c r="F477" s="5">
        <v>18</v>
      </c>
      <c r="G477" s="17">
        <v>7</v>
      </c>
      <c r="H477" s="17">
        <v>3.9215686274509803E-2</v>
      </c>
      <c r="I477" s="5">
        <v>41</v>
      </c>
      <c r="J477" s="5">
        <v>1.607843137254902</v>
      </c>
      <c r="K477" s="18" t="str">
        <f>INDEX(客戶資料檔!N:N,MATCH('交易記錄檔計算購買期間(勿更改順序)'!C477,客戶資料檔!A:A,0))</f>
        <v>穩定購買型</v>
      </c>
    </row>
    <row r="478" spans="1:11">
      <c r="A478" s="1">
        <v>27799</v>
      </c>
      <c r="B478" s="4">
        <v>39040</v>
      </c>
      <c r="C478" s="1">
        <v>1006</v>
      </c>
      <c r="D478" s="6">
        <v>7580</v>
      </c>
      <c r="E478" s="6">
        <v>408</v>
      </c>
      <c r="F478" s="5">
        <v>18</v>
      </c>
      <c r="G478" s="17">
        <v>8</v>
      </c>
      <c r="H478" s="17">
        <v>4.5751633986928102E-2</v>
      </c>
      <c r="I478" s="5">
        <v>90</v>
      </c>
      <c r="J478" s="5">
        <v>4.117647058823529</v>
      </c>
      <c r="K478" s="18" t="str">
        <f>INDEX(客戶資料檔!N:N,MATCH('交易記錄檔計算購買期間(勿更改順序)'!C478,客戶資料檔!A:A,0))</f>
        <v>穩定購買型</v>
      </c>
    </row>
    <row r="479" spans="1:11">
      <c r="A479" s="1">
        <v>29576</v>
      </c>
      <c r="B479" s="4">
        <v>39054</v>
      </c>
      <c r="C479" s="1">
        <v>1006</v>
      </c>
      <c r="D479" s="6">
        <v>797</v>
      </c>
      <c r="E479" s="6">
        <v>394</v>
      </c>
      <c r="F479" s="5">
        <v>18</v>
      </c>
      <c r="G479" s="17">
        <v>9</v>
      </c>
      <c r="H479" s="17">
        <v>5.2287581699346407E-2</v>
      </c>
      <c r="I479" s="5">
        <v>14</v>
      </c>
      <c r="J479" s="5">
        <v>0.73202614379084974</v>
      </c>
      <c r="K479" s="18" t="str">
        <f>INDEX(客戶資料檔!N:N,MATCH('交易記錄檔計算購買期間(勿更改順序)'!C479,客戶資料檔!A:A,0))</f>
        <v>穩定購買型</v>
      </c>
    </row>
    <row r="480" spans="1:11">
      <c r="A480" s="1">
        <v>31978</v>
      </c>
      <c r="B480" s="4">
        <v>39078</v>
      </c>
      <c r="C480" s="1">
        <v>1006</v>
      </c>
      <c r="D480" s="6">
        <v>49</v>
      </c>
      <c r="E480" s="6">
        <v>370</v>
      </c>
      <c r="F480" s="5">
        <v>18</v>
      </c>
      <c r="G480" s="17">
        <v>10</v>
      </c>
      <c r="H480" s="17">
        <v>5.8823529411764705E-2</v>
      </c>
      <c r="I480" s="5">
        <v>24</v>
      </c>
      <c r="J480" s="5">
        <v>1.4117647058823528</v>
      </c>
      <c r="K480" s="18" t="str">
        <f>INDEX(客戶資料檔!N:N,MATCH('交易記錄檔計算購買期間(勿更改順序)'!C480,客戶資料檔!A:A,0))</f>
        <v>穩定購買型</v>
      </c>
    </row>
    <row r="481" spans="1:11">
      <c r="A481" s="1">
        <v>33796</v>
      </c>
      <c r="B481" s="4">
        <v>39095</v>
      </c>
      <c r="C481" s="1">
        <v>1006</v>
      </c>
      <c r="D481" s="6">
        <v>199</v>
      </c>
      <c r="E481" s="6">
        <v>353</v>
      </c>
      <c r="F481" s="5">
        <v>18</v>
      </c>
      <c r="G481" s="17">
        <v>11</v>
      </c>
      <c r="H481" s="17">
        <v>6.535947712418301E-2</v>
      </c>
      <c r="I481" s="5">
        <v>17</v>
      </c>
      <c r="J481" s="5">
        <v>1.1111111111111112</v>
      </c>
      <c r="K481" s="18" t="str">
        <f>INDEX(客戶資料檔!N:N,MATCH('交易記錄檔計算購買期間(勿更改順序)'!C481,客戶資料檔!A:A,0))</f>
        <v>穩定購買型</v>
      </c>
    </row>
    <row r="482" spans="1:11">
      <c r="A482" s="1">
        <v>43099</v>
      </c>
      <c r="B482" s="4">
        <v>39167</v>
      </c>
      <c r="C482" s="1">
        <v>1006</v>
      </c>
      <c r="D482" s="6">
        <v>2490</v>
      </c>
      <c r="E482" s="6">
        <v>281</v>
      </c>
      <c r="F482" s="5">
        <v>18</v>
      </c>
      <c r="G482" s="17">
        <v>12</v>
      </c>
      <c r="H482" s="17">
        <v>7.1895424836601302E-2</v>
      </c>
      <c r="I482" s="5">
        <v>72</v>
      </c>
      <c r="J482" s="5">
        <v>5.1764705882352935</v>
      </c>
      <c r="K482" s="18" t="str">
        <f>INDEX(客戶資料檔!N:N,MATCH('交易記錄檔計算購買期間(勿更改順序)'!C482,客戶資料檔!A:A,0))</f>
        <v>穩定購買型</v>
      </c>
    </row>
    <row r="483" spans="1:11">
      <c r="A483" s="1">
        <v>46133</v>
      </c>
      <c r="B483" s="4">
        <v>39193</v>
      </c>
      <c r="C483" s="1">
        <v>1006</v>
      </c>
      <c r="D483" s="6">
        <v>454</v>
      </c>
      <c r="E483" s="6">
        <v>255</v>
      </c>
      <c r="F483" s="5">
        <v>18</v>
      </c>
      <c r="G483" s="17">
        <v>13</v>
      </c>
      <c r="H483" s="17">
        <v>7.8431372549019607E-2</v>
      </c>
      <c r="I483" s="5">
        <v>26</v>
      </c>
      <c r="J483" s="5">
        <v>2.0392156862745097</v>
      </c>
      <c r="K483" s="18" t="str">
        <f>INDEX(客戶資料檔!N:N,MATCH('交易記錄檔計算購買期間(勿更改順序)'!C483,客戶資料檔!A:A,0))</f>
        <v>穩定購買型</v>
      </c>
    </row>
    <row r="484" spans="1:11">
      <c r="A484" s="1">
        <v>48065</v>
      </c>
      <c r="B484" s="4">
        <v>39203</v>
      </c>
      <c r="C484" s="1">
        <v>1006</v>
      </c>
      <c r="D484" s="6">
        <v>395</v>
      </c>
      <c r="E484" s="6">
        <v>245</v>
      </c>
      <c r="F484" s="5">
        <v>18</v>
      </c>
      <c r="G484" s="17">
        <v>14</v>
      </c>
      <c r="H484" s="17">
        <v>8.4967320261437912E-2</v>
      </c>
      <c r="I484" s="5">
        <v>10</v>
      </c>
      <c r="J484" s="5">
        <v>0.84967320261437917</v>
      </c>
      <c r="K484" s="18" t="str">
        <f>INDEX(客戶資料檔!N:N,MATCH('交易記錄檔計算購買期間(勿更改順序)'!C484,客戶資料檔!A:A,0))</f>
        <v>穩定購買型</v>
      </c>
    </row>
    <row r="485" spans="1:11">
      <c r="A485" s="1">
        <v>52943</v>
      </c>
      <c r="B485" s="4">
        <v>39244</v>
      </c>
      <c r="C485" s="1">
        <v>1006</v>
      </c>
      <c r="D485" s="6">
        <v>522</v>
      </c>
      <c r="E485" s="6">
        <v>204</v>
      </c>
      <c r="F485" s="5">
        <v>18</v>
      </c>
      <c r="G485" s="17">
        <v>15</v>
      </c>
      <c r="H485" s="17">
        <v>9.1503267973856203E-2</v>
      </c>
      <c r="I485" s="5">
        <v>41</v>
      </c>
      <c r="J485" s="5">
        <v>3.7516339869281041</v>
      </c>
      <c r="K485" s="18" t="str">
        <f>INDEX(客戶資料檔!N:N,MATCH('交易記錄檔計算購買期間(勿更改順序)'!C485,客戶資料檔!A:A,0))</f>
        <v>穩定購買型</v>
      </c>
    </row>
    <row r="486" spans="1:11">
      <c r="A486" s="1">
        <v>55121</v>
      </c>
      <c r="B486" s="4">
        <v>39262</v>
      </c>
      <c r="C486" s="1">
        <v>1006</v>
      </c>
      <c r="D486" s="6">
        <v>349</v>
      </c>
      <c r="E486" s="6">
        <v>186</v>
      </c>
      <c r="F486" s="5">
        <v>18</v>
      </c>
      <c r="G486" s="17">
        <v>16</v>
      </c>
      <c r="H486" s="17">
        <v>9.8039215686274508E-2</v>
      </c>
      <c r="I486" s="5">
        <v>18</v>
      </c>
      <c r="J486" s="5">
        <v>1.7647058823529411</v>
      </c>
      <c r="K486" s="18" t="str">
        <f>INDEX(客戶資料檔!N:N,MATCH('交易記錄檔計算購買期間(勿更改順序)'!C486,客戶資料檔!A:A,0))</f>
        <v>穩定購買型</v>
      </c>
    </row>
    <row r="487" spans="1:11">
      <c r="A487" s="1">
        <v>60724</v>
      </c>
      <c r="B487" s="4">
        <v>39292</v>
      </c>
      <c r="C487" s="1">
        <v>1006</v>
      </c>
      <c r="D487" s="6">
        <v>239</v>
      </c>
      <c r="E487" s="6">
        <v>156</v>
      </c>
      <c r="F487" s="5">
        <v>18</v>
      </c>
      <c r="G487" s="17">
        <v>17</v>
      </c>
      <c r="H487" s="17">
        <v>0.10457516339869281</v>
      </c>
      <c r="I487" s="5">
        <v>30</v>
      </c>
      <c r="J487" s="5">
        <v>3.1372549019607843</v>
      </c>
      <c r="K487" s="18" t="str">
        <f>INDEX(客戶資料檔!N:N,MATCH('交易記錄檔計算購買期間(勿更改順序)'!C487,客戶資料檔!A:A,0))</f>
        <v>穩定購買型</v>
      </c>
    </row>
    <row r="488" spans="1:11">
      <c r="A488" s="1">
        <v>74118</v>
      </c>
      <c r="B488" s="4">
        <v>39401</v>
      </c>
      <c r="C488" s="1">
        <v>1006</v>
      </c>
      <c r="D488" s="6">
        <v>798</v>
      </c>
      <c r="E488" s="6">
        <v>47</v>
      </c>
      <c r="F488" s="5">
        <v>18</v>
      </c>
      <c r="G488" s="17">
        <v>18</v>
      </c>
      <c r="H488" s="17">
        <v>0.1111111111111111</v>
      </c>
      <c r="I488" s="5">
        <v>109</v>
      </c>
      <c r="J488" s="5">
        <v>12.111111111111111</v>
      </c>
      <c r="K488" s="18" t="str">
        <f>INDEX(客戶資料檔!N:N,MATCH('交易記錄檔計算購買期間(勿更改順序)'!C488,客戶資料檔!A:A,0))</f>
        <v>穩定購買型</v>
      </c>
    </row>
    <row r="489" spans="1:11">
      <c r="A489" s="1">
        <v>796</v>
      </c>
      <c r="B489" s="4">
        <v>38728</v>
      </c>
      <c r="C489" s="1">
        <v>1041</v>
      </c>
      <c r="D489" s="6">
        <v>490</v>
      </c>
      <c r="E489" s="6">
        <v>720</v>
      </c>
      <c r="F489" s="5">
        <v>4</v>
      </c>
      <c r="G489" s="17">
        <v>1</v>
      </c>
      <c r="H489" s="17">
        <v>0</v>
      </c>
      <c r="I489" s="5">
        <v>0</v>
      </c>
      <c r="J489" s="5">
        <v>0</v>
      </c>
      <c r="K489" s="18" t="str">
        <f>INDEX(客戶資料檔!N:N,MATCH('交易記錄檔計算購買期間(勿更改順序)'!C489,客戶資料檔!A:A,0))</f>
        <v>漸趨活躍型</v>
      </c>
    </row>
    <row r="490" spans="1:11">
      <c r="A490" s="1">
        <v>38438</v>
      </c>
      <c r="B490" s="4">
        <v>39128</v>
      </c>
      <c r="C490" s="1">
        <v>1041</v>
      </c>
      <c r="D490" s="6">
        <v>3839</v>
      </c>
      <c r="E490" s="6">
        <v>320</v>
      </c>
      <c r="F490" s="5">
        <v>4</v>
      </c>
      <c r="G490" s="17">
        <v>2</v>
      </c>
      <c r="H490" s="17">
        <v>0.16666666666666666</v>
      </c>
      <c r="I490" s="5">
        <v>400</v>
      </c>
      <c r="J490" s="5">
        <v>66.666666666666657</v>
      </c>
      <c r="K490" s="18" t="str">
        <f>INDEX(客戶資料檔!N:N,MATCH('交易記錄檔計算購買期間(勿更改順序)'!C490,客戶資料檔!A:A,0))</f>
        <v>漸趨活躍型</v>
      </c>
    </row>
    <row r="491" spans="1:11">
      <c r="A491" s="1">
        <v>40891</v>
      </c>
      <c r="B491" s="4">
        <v>39147</v>
      </c>
      <c r="C491" s="1">
        <v>1041</v>
      </c>
      <c r="D491" s="6">
        <v>499</v>
      </c>
      <c r="E491" s="6">
        <v>301</v>
      </c>
      <c r="F491" s="5">
        <v>4</v>
      </c>
      <c r="G491" s="17">
        <v>3</v>
      </c>
      <c r="H491" s="17">
        <v>0.33333333333333331</v>
      </c>
      <c r="I491" s="5">
        <v>19</v>
      </c>
      <c r="J491" s="5">
        <v>6.333333333333333</v>
      </c>
      <c r="K491" s="18" t="str">
        <f>INDEX(客戶資料檔!N:N,MATCH('交易記錄檔計算購買期間(勿更改順序)'!C491,客戶資料檔!A:A,0))</f>
        <v>漸趨活躍型</v>
      </c>
    </row>
    <row r="492" spans="1:11">
      <c r="A492" s="1">
        <v>45749</v>
      </c>
      <c r="B492" s="4">
        <v>39192</v>
      </c>
      <c r="C492" s="1">
        <v>1041</v>
      </c>
      <c r="D492" s="6">
        <v>499</v>
      </c>
      <c r="E492" s="6">
        <v>256</v>
      </c>
      <c r="F492" s="5">
        <v>4</v>
      </c>
      <c r="G492" s="17">
        <v>4</v>
      </c>
      <c r="H492" s="17">
        <v>0.5</v>
      </c>
      <c r="I492" s="5">
        <v>45</v>
      </c>
      <c r="J492" s="5">
        <v>22.5</v>
      </c>
      <c r="K492" s="18" t="str">
        <f>INDEX(客戶資料檔!N:N,MATCH('交易記錄檔計算購買期間(勿更改順序)'!C492,客戶資料檔!A:A,0))</f>
        <v>漸趨活躍型</v>
      </c>
    </row>
    <row r="493" spans="1:11">
      <c r="A493" s="1">
        <v>829</v>
      </c>
      <c r="B493" s="4">
        <v>38728</v>
      </c>
      <c r="C493" s="1">
        <v>1096</v>
      </c>
      <c r="D493" s="6">
        <v>1299</v>
      </c>
      <c r="E493" s="6">
        <v>720</v>
      </c>
      <c r="F493" s="5">
        <v>11</v>
      </c>
      <c r="G493" s="17">
        <v>1</v>
      </c>
      <c r="H493" s="17">
        <v>0</v>
      </c>
      <c r="I493" s="5">
        <v>0</v>
      </c>
      <c r="J493" s="5">
        <v>0</v>
      </c>
      <c r="K493" s="18" t="str">
        <f>INDEX(客戶資料檔!N:N,MATCH('交易記錄檔計算購買期間(勿更改順序)'!C493,客戶資料檔!A:A,0))</f>
        <v>漸趨靜止型</v>
      </c>
    </row>
    <row r="494" spans="1:11">
      <c r="A494" s="1">
        <v>2460</v>
      </c>
      <c r="B494" s="4">
        <v>38747</v>
      </c>
      <c r="C494" s="1">
        <v>1096</v>
      </c>
      <c r="D494" s="6">
        <v>151</v>
      </c>
      <c r="E494" s="6">
        <v>701</v>
      </c>
      <c r="F494" s="5">
        <v>11</v>
      </c>
      <c r="G494" s="17">
        <v>2</v>
      </c>
      <c r="H494" s="17">
        <v>1.8181818181818181E-2</v>
      </c>
      <c r="I494" s="5">
        <v>19</v>
      </c>
      <c r="J494" s="5">
        <v>0.34545454545454546</v>
      </c>
      <c r="K494" s="18" t="str">
        <f>INDEX(客戶資料檔!N:N,MATCH('交易記錄檔計算購買期間(勿更改順序)'!C494,客戶資料檔!A:A,0))</f>
        <v>漸趨靜止型</v>
      </c>
    </row>
    <row r="495" spans="1:11">
      <c r="A495" s="1">
        <v>3894</v>
      </c>
      <c r="B495" s="4">
        <v>38765</v>
      </c>
      <c r="C495" s="1">
        <v>1096</v>
      </c>
      <c r="D495" s="6">
        <v>2</v>
      </c>
      <c r="E495" s="6">
        <v>683</v>
      </c>
      <c r="F495" s="5">
        <v>11</v>
      </c>
      <c r="G495" s="17">
        <v>3</v>
      </c>
      <c r="H495" s="17">
        <v>3.6363636363636362E-2</v>
      </c>
      <c r="I495" s="5">
        <v>18</v>
      </c>
      <c r="J495" s="5">
        <v>0.65454545454545454</v>
      </c>
      <c r="K495" s="18" t="str">
        <f>INDEX(客戶資料檔!N:N,MATCH('交易記錄檔計算購買期間(勿更改順序)'!C495,客戶資料檔!A:A,0))</f>
        <v>漸趨靜止型</v>
      </c>
    </row>
    <row r="496" spans="1:11">
      <c r="A496" s="1">
        <v>4712</v>
      </c>
      <c r="B496" s="4">
        <v>38776</v>
      </c>
      <c r="C496" s="1">
        <v>1096</v>
      </c>
      <c r="D496" s="6">
        <v>1325</v>
      </c>
      <c r="E496" s="6">
        <v>672</v>
      </c>
      <c r="F496" s="5">
        <v>11</v>
      </c>
      <c r="G496" s="17">
        <v>4</v>
      </c>
      <c r="H496" s="17">
        <v>5.4545454545454543E-2</v>
      </c>
      <c r="I496" s="5">
        <v>11</v>
      </c>
      <c r="J496" s="5">
        <v>0.6</v>
      </c>
      <c r="K496" s="18" t="str">
        <f>INDEX(客戶資料檔!N:N,MATCH('交易記錄檔計算購買期間(勿更改順序)'!C496,客戶資料檔!A:A,0))</f>
        <v>漸趨靜止型</v>
      </c>
    </row>
    <row r="497" spans="1:11">
      <c r="A497" s="1">
        <v>9525</v>
      </c>
      <c r="B497" s="4">
        <v>38837</v>
      </c>
      <c r="C497" s="1">
        <v>1096</v>
      </c>
      <c r="D497" s="6">
        <v>998</v>
      </c>
      <c r="E497" s="6">
        <v>611</v>
      </c>
      <c r="F497" s="5">
        <v>11</v>
      </c>
      <c r="G497" s="17">
        <v>5</v>
      </c>
      <c r="H497" s="17">
        <v>7.2727272727272724E-2</v>
      </c>
      <c r="I497" s="5">
        <v>61</v>
      </c>
      <c r="J497" s="5">
        <v>4.4363636363636365</v>
      </c>
      <c r="K497" s="18" t="str">
        <f>INDEX(客戶資料檔!N:N,MATCH('交易記錄檔計算購買期間(勿更改順序)'!C497,客戶資料檔!A:A,0))</f>
        <v>漸趨靜止型</v>
      </c>
    </row>
    <row r="498" spans="1:11">
      <c r="A498" s="1">
        <v>13822</v>
      </c>
      <c r="B498" s="4">
        <v>38894</v>
      </c>
      <c r="C498" s="1">
        <v>1096</v>
      </c>
      <c r="D498" s="6">
        <v>12850</v>
      </c>
      <c r="E498" s="6">
        <v>554</v>
      </c>
      <c r="F498" s="5">
        <v>11</v>
      </c>
      <c r="G498" s="17">
        <v>6</v>
      </c>
      <c r="H498" s="17">
        <v>9.0909090909090912E-2</v>
      </c>
      <c r="I498" s="5">
        <v>57</v>
      </c>
      <c r="J498" s="5">
        <v>5.1818181818181817</v>
      </c>
      <c r="K498" s="18" t="str">
        <f>INDEX(客戶資料檔!N:N,MATCH('交易記錄檔計算購買期間(勿更改順序)'!C498,客戶資料檔!A:A,0))</f>
        <v>漸趨靜止型</v>
      </c>
    </row>
    <row r="499" spans="1:11">
      <c r="A499" s="1">
        <v>24915</v>
      </c>
      <c r="B499" s="4">
        <v>39012</v>
      </c>
      <c r="C499" s="1">
        <v>1096</v>
      </c>
      <c r="D499" s="6">
        <v>448</v>
      </c>
      <c r="E499" s="6">
        <v>436</v>
      </c>
      <c r="F499" s="5">
        <v>11</v>
      </c>
      <c r="G499" s="17">
        <v>7</v>
      </c>
      <c r="H499" s="17">
        <v>0.10909090909090909</v>
      </c>
      <c r="I499" s="5">
        <v>118</v>
      </c>
      <c r="J499" s="5">
        <v>12.872727272727271</v>
      </c>
      <c r="K499" s="18" t="str">
        <f>INDEX(客戶資料檔!N:N,MATCH('交易記錄檔計算購買期間(勿更改順序)'!C499,客戶資料檔!A:A,0))</f>
        <v>漸趨靜止型</v>
      </c>
    </row>
    <row r="500" spans="1:11">
      <c r="A500" s="1">
        <v>35703</v>
      </c>
      <c r="B500" s="4">
        <v>39110</v>
      </c>
      <c r="C500" s="1">
        <v>1096</v>
      </c>
      <c r="D500" s="6">
        <v>151</v>
      </c>
      <c r="E500" s="6">
        <v>338</v>
      </c>
      <c r="F500" s="5">
        <v>11</v>
      </c>
      <c r="G500" s="17">
        <v>8</v>
      </c>
      <c r="H500" s="17">
        <v>0.12727272727272726</v>
      </c>
      <c r="I500" s="5">
        <v>98</v>
      </c>
      <c r="J500" s="5">
        <v>12.472727272727271</v>
      </c>
      <c r="K500" s="18" t="str">
        <f>INDEX(客戶資料檔!N:N,MATCH('交易記錄檔計算購買期間(勿更改順序)'!C500,客戶資料檔!A:A,0))</f>
        <v>漸趨靜止型</v>
      </c>
    </row>
    <row r="501" spans="1:11">
      <c r="A501" s="1">
        <v>57999</v>
      </c>
      <c r="B501" s="4">
        <v>39278</v>
      </c>
      <c r="C501" s="1">
        <v>1096</v>
      </c>
      <c r="D501" s="6">
        <v>1688</v>
      </c>
      <c r="E501" s="6">
        <v>170</v>
      </c>
      <c r="F501" s="5">
        <v>11</v>
      </c>
      <c r="G501" s="17">
        <v>9</v>
      </c>
      <c r="H501" s="17">
        <v>0.14545454545454545</v>
      </c>
      <c r="I501" s="5">
        <v>168</v>
      </c>
      <c r="J501" s="5">
        <v>24.436363636363634</v>
      </c>
      <c r="K501" s="18" t="str">
        <f>INDEX(客戶資料檔!N:N,MATCH('交易記錄檔計算購買期間(勿更改順序)'!C501,客戶資料檔!A:A,0))</f>
        <v>漸趨靜止型</v>
      </c>
    </row>
    <row r="502" spans="1:11">
      <c r="A502" s="1">
        <v>58674</v>
      </c>
      <c r="B502" s="4">
        <v>39279</v>
      </c>
      <c r="C502" s="1">
        <v>1096</v>
      </c>
      <c r="D502" s="6">
        <v>7589</v>
      </c>
      <c r="E502" s="6">
        <v>169</v>
      </c>
      <c r="F502" s="5">
        <v>11</v>
      </c>
      <c r="G502" s="17">
        <v>10</v>
      </c>
      <c r="H502" s="17">
        <v>0.16363636363636364</v>
      </c>
      <c r="I502" s="5">
        <v>1</v>
      </c>
      <c r="J502" s="5">
        <v>0.16363636363636364</v>
      </c>
      <c r="K502" s="18" t="str">
        <f>INDEX(客戶資料檔!N:N,MATCH('交易記錄檔計算購買期間(勿更改順序)'!C502,客戶資料檔!A:A,0))</f>
        <v>漸趨靜止型</v>
      </c>
    </row>
    <row r="503" spans="1:11">
      <c r="A503" s="1">
        <v>72803</v>
      </c>
      <c r="B503" s="4">
        <v>39389</v>
      </c>
      <c r="C503" s="1">
        <v>1096</v>
      </c>
      <c r="D503" s="6">
        <v>58</v>
      </c>
      <c r="E503" s="6">
        <v>59</v>
      </c>
      <c r="F503" s="5">
        <v>11</v>
      </c>
      <c r="G503" s="17">
        <v>11</v>
      </c>
      <c r="H503" s="17">
        <v>0.18181818181818182</v>
      </c>
      <c r="I503" s="5">
        <v>110</v>
      </c>
      <c r="J503" s="5">
        <v>20</v>
      </c>
      <c r="K503" s="18" t="str">
        <f>INDEX(客戶資料檔!N:N,MATCH('交易記錄檔計算購買期間(勿更改順序)'!C503,客戶資料檔!A:A,0))</f>
        <v>漸趨靜止型</v>
      </c>
    </row>
    <row r="504" spans="1:11">
      <c r="A504" s="1">
        <v>4776</v>
      </c>
      <c r="B504" s="4">
        <v>38777</v>
      </c>
      <c r="C504" s="1">
        <v>1117</v>
      </c>
      <c r="D504" s="6">
        <v>289</v>
      </c>
      <c r="E504" s="6">
        <v>671</v>
      </c>
      <c r="F504" s="5">
        <v>11</v>
      </c>
      <c r="G504" s="17">
        <v>1</v>
      </c>
      <c r="H504" s="17">
        <v>0</v>
      </c>
      <c r="I504" s="5">
        <v>0</v>
      </c>
      <c r="J504" s="5">
        <v>0</v>
      </c>
      <c r="K504" s="18" t="str">
        <f>INDEX(客戶資料檔!N:N,MATCH('交易記錄檔計算購買期間(勿更改順序)'!C504,客戶資料檔!A:A,0))</f>
        <v>穩定購買型</v>
      </c>
    </row>
    <row r="505" spans="1:11">
      <c r="A505" s="1">
        <v>11702</v>
      </c>
      <c r="B505" s="4">
        <v>38866</v>
      </c>
      <c r="C505" s="1">
        <v>1117</v>
      </c>
      <c r="D505" s="6">
        <v>1237</v>
      </c>
      <c r="E505" s="6">
        <v>582</v>
      </c>
      <c r="F505" s="5">
        <v>11</v>
      </c>
      <c r="G505" s="17">
        <v>2</v>
      </c>
      <c r="H505" s="17">
        <v>1.8181818181818181E-2</v>
      </c>
      <c r="I505" s="5">
        <v>89</v>
      </c>
      <c r="J505" s="5">
        <v>1.6181818181818182</v>
      </c>
      <c r="K505" s="18" t="str">
        <f>INDEX(客戶資料檔!N:N,MATCH('交易記錄檔計算購買期間(勿更改順序)'!C505,客戶資料檔!A:A,0))</f>
        <v>穩定購買型</v>
      </c>
    </row>
    <row r="506" spans="1:11">
      <c r="A506" s="1">
        <v>16652</v>
      </c>
      <c r="B506" s="4">
        <v>38922</v>
      </c>
      <c r="C506" s="1">
        <v>1117</v>
      </c>
      <c r="D506" s="6">
        <v>1025</v>
      </c>
      <c r="E506" s="6">
        <v>526</v>
      </c>
      <c r="F506" s="5">
        <v>11</v>
      </c>
      <c r="G506" s="17">
        <v>3</v>
      </c>
      <c r="H506" s="17">
        <v>3.6363636363636362E-2</v>
      </c>
      <c r="I506" s="5">
        <v>56</v>
      </c>
      <c r="J506" s="5">
        <v>2.0363636363636362</v>
      </c>
      <c r="K506" s="18" t="str">
        <f>INDEX(客戶資料檔!N:N,MATCH('交易記錄檔計算購買期間(勿更改順序)'!C506,客戶資料檔!A:A,0))</f>
        <v>穩定購買型</v>
      </c>
    </row>
    <row r="507" spans="1:11">
      <c r="A507" s="1">
        <v>21660</v>
      </c>
      <c r="B507" s="4">
        <v>38978</v>
      </c>
      <c r="C507" s="1">
        <v>1117</v>
      </c>
      <c r="D507" s="6">
        <v>395</v>
      </c>
      <c r="E507" s="6">
        <v>470</v>
      </c>
      <c r="F507" s="5">
        <v>11</v>
      </c>
      <c r="G507" s="17">
        <v>4</v>
      </c>
      <c r="H507" s="17">
        <v>5.4545454545454543E-2</v>
      </c>
      <c r="I507" s="5">
        <v>56</v>
      </c>
      <c r="J507" s="5">
        <v>3.0545454545454542</v>
      </c>
      <c r="K507" s="18" t="str">
        <f>INDEX(客戶資料檔!N:N,MATCH('交易記錄檔計算購買期間(勿更改順序)'!C507,客戶資料檔!A:A,0))</f>
        <v>穩定購買型</v>
      </c>
    </row>
    <row r="508" spans="1:11">
      <c r="A508" s="1">
        <v>26410</v>
      </c>
      <c r="B508" s="4">
        <v>39029</v>
      </c>
      <c r="C508" s="1">
        <v>1117</v>
      </c>
      <c r="D508" s="6">
        <v>395</v>
      </c>
      <c r="E508" s="6">
        <v>419</v>
      </c>
      <c r="F508" s="5">
        <v>11</v>
      </c>
      <c r="G508" s="17">
        <v>5</v>
      </c>
      <c r="H508" s="17">
        <v>7.2727272727272724E-2</v>
      </c>
      <c r="I508" s="5">
        <v>51</v>
      </c>
      <c r="J508" s="5">
        <v>3.709090909090909</v>
      </c>
      <c r="K508" s="18" t="str">
        <f>INDEX(客戶資料檔!N:N,MATCH('交易記錄檔計算購買期間(勿更改順序)'!C508,客戶資料檔!A:A,0))</f>
        <v>穩定購買型</v>
      </c>
    </row>
    <row r="509" spans="1:11">
      <c r="A509" s="1">
        <v>46144</v>
      </c>
      <c r="B509" s="4">
        <v>39193</v>
      </c>
      <c r="C509" s="1">
        <v>1117</v>
      </c>
      <c r="D509" s="6">
        <v>500</v>
      </c>
      <c r="E509" s="6">
        <v>255</v>
      </c>
      <c r="F509" s="5">
        <v>11</v>
      </c>
      <c r="G509" s="17">
        <v>6</v>
      </c>
      <c r="H509" s="17">
        <v>9.0909090909090912E-2</v>
      </c>
      <c r="I509" s="5">
        <v>164</v>
      </c>
      <c r="J509" s="5">
        <v>14.90909090909091</v>
      </c>
      <c r="K509" s="18" t="str">
        <f>INDEX(客戶資料檔!N:N,MATCH('交易記錄檔計算購買期間(勿更改順序)'!C509,客戶資料檔!A:A,0))</f>
        <v>穩定購買型</v>
      </c>
    </row>
    <row r="510" spans="1:11">
      <c r="A510" s="1">
        <v>49661</v>
      </c>
      <c r="B510" s="4">
        <v>39217</v>
      </c>
      <c r="C510" s="1">
        <v>1117</v>
      </c>
      <c r="D510" s="6">
        <v>606</v>
      </c>
      <c r="E510" s="6">
        <v>231</v>
      </c>
      <c r="F510" s="5">
        <v>11</v>
      </c>
      <c r="G510" s="17">
        <v>7</v>
      </c>
      <c r="H510" s="17">
        <v>0.10909090909090909</v>
      </c>
      <c r="I510" s="5">
        <v>24</v>
      </c>
      <c r="J510" s="5">
        <v>2.6181818181818182</v>
      </c>
      <c r="K510" s="18" t="str">
        <f>INDEX(客戶資料檔!N:N,MATCH('交易記錄檔計算購買期間(勿更改順序)'!C510,客戶資料檔!A:A,0))</f>
        <v>穩定購買型</v>
      </c>
    </row>
    <row r="511" spans="1:11">
      <c r="A511" s="1">
        <v>58002</v>
      </c>
      <c r="B511" s="4">
        <v>39278</v>
      </c>
      <c r="C511" s="1">
        <v>1117</v>
      </c>
      <c r="D511" s="6">
        <v>17283</v>
      </c>
      <c r="E511" s="6">
        <v>170</v>
      </c>
      <c r="F511" s="5">
        <v>11</v>
      </c>
      <c r="G511" s="17">
        <v>8</v>
      </c>
      <c r="H511" s="17">
        <v>0.12727272727272726</v>
      </c>
      <c r="I511" s="5">
        <v>61</v>
      </c>
      <c r="J511" s="5">
        <v>7.7636363636363628</v>
      </c>
      <c r="K511" s="18" t="str">
        <f>INDEX(客戶資料檔!N:N,MATCH('交易記錄檔計算購買期間(勿更改順序)'!C511,客戶資料檔!A:A,0))</f>
        <v>穩定購買型</v>
      </c>
    </row>
    <row r="512" spans="1:11">
      <c r="A512" s="1">
        <v>61298</v>
      </c>
      <c r="B512" s="4">
        <v>39297</v>
      </c>
      <c r="C512" s="1">
        <v>1117</v>
      </c>
      <c r="D512" s="6">
        <v>960</v>
      </c>
      <c r="E512" s="6">
        <v>151</v>
      </c>
      <c r="F512" s="5">
        <v>11</v>
      </c>
      <c r="G512" s="17">
        <v>9</v>
      </c>
      <c r="H512" s="17">
        <v>0.14545454545454545</v>
      </c>
      <c r="I512" s="5">
        <v>19</v>
      </c>
      <c r="J512" s="5">
        <v>2.7636363636363637</v>
      </c>
      <c r="K512" s="18" t="str">
        <f>INDEX(客戶資料檔!N:N,MATCH('交易記錄檔計算購買期間(勿更改順序)'!C512,客戶資料檔!A:A,0))</f>
        <v>穩定購買型</v>
      </c>
    </row>
    <row r="513" spans="1:11">
      <c r="A513" s="1">
        <v>74231</v>
      </c>
      <c r="B513" s="4">
        <v>39402</v>
      </c>
      <c r="C513" s="1">
        <v>1117</v>
      </c>
      <c r="D513" s="6">
        <v>450</v>
      </c>
      <c r="E513" s="6">
        <v>46</v>
      </c>
      <c r="F513" s="5">
        <v>11</v>
      </c>
      <c r="G513" s="17">
        <v>10</v>
      </c>
      <c r="H513" s="17">
        <v>0.16363636363636364</v>
      </c>
      <c r="I513" s="5">
        <v>105</v>
      </c>
      <c r="J513" s="5">
        <v>17.181818181818183</v>
      </c>
      <c r="K513" s="18" t="str">
        <f>INDEX(客戶資料檔!N:N,MATCH('交易記錄檔計算購買期間(勿更改順序)'!C513,客戶資料檔!A:A,0))</f>
        <v>穩定購買型</v>
      </c>
    </row>
    <row r="514" spans="1:11">
      <c r="A514" s="1">
        <v>79132</v>
      </c>
      <c r="B514" s="4">
        <v>39429</v>
      </c>
      <c r="C514" s="1">
        <v>1117</v>
      </c>
      <c r="D514" s="6">
        <v>250</v>
      </c>
      <c r="E514" s="6">
        <v>19</v>
      </c>
      <c r="F514" s="5">
        <v>11</v>
      </c>
      <c r="G514" s="17">
        <v>11</v>
      </c>
      <c r="H514" s="17">
        <v>0.18181818181818182</v>
      </c>
      <c r="I514" s="5">
        <v>27</v>
      </c>
      <c r="J514" s="5">
        <v>4.9090909090909092</v>
      </c>
      <c r="K514" s="18" t="str">
        <f>INDEX(客戶資料檔!N:N,MATCH('交易記錄檔計算購買期間(勿更改順序)'!C514,客戶資料檔!A:A,0))</f>
        <v>穩定購買型</v>
      </c>
    </row>
    <row r="515" spans="1:11">
      <c r="A515" s="1">
        <v>17683</v>
      </c>
      <c r="B515" s="4">
        <v>38935</v>
      </c>
      <c r="C515" s="1">
        <v>1118</v>
      </c>
      <c r="D515" s="6">
        <v>1294</v>
      </c>
      <c r="E515" s="6">
        <v>513</v>
      </c>
      <c r="F515" s="5">
        <v>6</v>
      </c>
      <c r="G515" s="17">
        <v>1</v>
      </c>
      <c r="H515" s="17">
        <v>0</v>
      </c>
      <c r="I515" s="5">
        <v>0</v>
      </c>
      <c r="J515" s="5">
        <v>0</v>
      </c>
      <c r="K515" s="18" t="str">
        <f>INDEX(客戶資料檔!N:N,MATCH('交易記錄檔計算購買期間(勿更改順序)'!C515,客戶資料檔!A:A,0))</f>
        <v>穩定購買型</v>
      </c>
    </row>
    <row r="516" spans="1:11">
      <c r="A516" s="1">
        <v>18679</v>
      </c>
      <c r="B516" s="4">
        <v>38947</v>
      </c>
      <c r="C516" s="1">
        <v>1118</v>
      </c>
      <c r="D516" s="6">
        <v>28676</v>
      </c>
      <c r="E516" s="6">
        <v>501</v>
      </c>
      <c r="F516" s="5">
        <v>6</v>
      </c>
      <c r="G516" s="17">
        <v>2</v>
      </c>
      <c r="H516" s="17">
        <v>6.6666666666666666E-2</v>
      </c>
      <c r="I516" s="5">
        <v>12</v>
      </c>
      <c r="J516" s="5">
        <v>0.8</v>
      </c>
      <c r="K516" s="18" t="str">
        <f>INDEX(客戶資料檔!N:N,MATCH('交易記錄檔計算購買期間(勿更改順序)'!C516,客戶資料檔!A:A,0))</f>
        <v>穩定購買型</v>
      </c>
    </row>
    <row r="517" spans="1:11">
      <c r="A517" s="1">
        <v>24486</v>
      </c>
      <c r="B517" s="4">
        <v>39007</v>
      </c>
      <c r="C517" s="1">
        <v>1118</v>
      </c>
      <c r="D517" s="6">
        <v>129</v>
      </c>
      <c r="E517" s="6">
        <v>441</v>
      </c>
      <c r="F517" s="5">
        <v>6</v>
      </c>
      <c r="G517" s="17">
        <v>3</v>
      </c>
      <c r="H517" s="17">
        <v>0.13333333333333333</v>
      </c>
      <c r="I517" s="5">
        <v>60</v>
      </c>
      <c r="J517" s="5">
        <v>8</v>
      </c>
      <c r="K517" s="18" t="str">
        <f>INDEX(客戶資料檔!N:N,MATCH('交易記錄檔計算購買期間(勿更改順序)'!C517,客戶資料檔!A:A,0))</f>
        <v>穩定購買型</v>
      </c>
    </row>
    <row r="518" spans="1:11">
      <c r="A518" s="1">
        <v>56859</v>
      </c>
      <c r="B518" s="4">
        <v>39276</v>
      </c>
      <c r="C518" s="1">
        <v>1118</v>
      </c>
      <c r="D518" s="6">
        <v>99</v>
      </c>
      <c r="E518" s="6">
        <v>172</v>
      </c>
      <c r="F518" s="5">
        <v>6</v>
      </c>
      <c r="G518" s="17">
        <v>4</v>
      </c>
      <c r="H518" s="17">
        <v>0.2</v>
      </c>
      <c r="I518" s="5">
        <v>269</v>
      </c>
      <c r="J518" s="5">
        <v>53.800000000000004</v>
      </c>
      <c r="K518" s="18" t="str">
        <f>INDEX(客戶資料檔!N:N,MATCH('交易記錄檔計算購買期間(勿更改順序)'!C518,客戶資料檔!A:A,0))</f>
        <v>穩定購買型</v>
      </c>
    </row>
    <row r="519" spans="1:11">
      <c r="A519" s="1">
        <v>74676</v>
      </c>
      <c r="B519" s="4">
        <v>39403</v>
      </c>
      <c r="C519" s="1">
        <v>1118</v>
      </c>
      <c r="D519" s="6">
        <v>129</v>
      </c>
      <c r="E519" s="6">
        <v>45</v>
      </c>
      <c r="F519" s="5">
        <v>6</v>
      </c>
      <c r="G519" s="17">
        <v>5</v>
      </c>
      <c r="H519" s="17">
        <v>0.26666666666666666</v>
      </c>
      <c r="I519" s="5">
        <v>127</v>
      </c>
      <c r="J519" s="5">
        <v>33.866666666666667</v>
      </c>
      <c r="K519" s="18" t="str">
        <f>INDEX(客戶資料檔!N:N,MATCH('交易記錄檔計算購買期間(勿更改順序)'!C519,客戶資料檔!A:A,0))</f>
        <v>穩定購買型</v>
      </c>
    </row>
    <row r="520" spans="1:11">
      <c r="A520" s="1">
        <v>78640</v>
      </c>
      <c r="B520" s="4">
        <v>39425</v>
      </c>
      <c r="C520" s="1">
        <v>1118</v>
      </c>
      <c r="D520" s="6">
        <v>2890</v>
      </c>
      <c r="E520" s="6">
        <v>23</v>
      </c>
      <c r="F520" s="5">
        <v>6</v>
      </c>
      <c r="G520" s="17">
        <v>6</v>
      </c>
      <c r="H520" s="17">
        <v>0.33333333333333331</v>
      </c>
      <c r="I520" s="5">
        <v>22</v>
      </c>
      <c r="J520" s="5">
        <v>7.333333333333333</v>
      </c>
      <c r="K520" s="18" t="str">
        <f>INDEX(客戶資料檔!N:N,MATCH('交易記錄檔計算購買期間(勿更改順序)'!C520,客戶資料檔!A:A,0))</f>
        <v>穩定購買型</v>
      </c>
    </row>
    <row r="521" spans="1:11">
      <c r="A521" s="1">
        <v>879</v>
      </c>
      <c r="B521" s="4">
        <v>38729</v>
      </c>
      <c r="C521" s="1">
        <v>1121</v>
      </c>
      <c r="D521" s="6">
        <v>239</v>
      </c>
      <c r="E521" s="6">
        <v>719</v>
      </c>
      <c r="F521" s="5">
        <v>33</v>
      </c>
      <c r="G521" s="17">
        <v>1</v>
      </c>
      <c r="H521" s="17">
        <v>0</v>
      </c>
      <c r="I521" s="5">
        <v>0</v>
      </c>
      <c r="J521" s="5">
        <v>0</v>
      </c>
      <c r="K521" s="18" t="str">
        <f>INDEX(客戶資料檔!N:N,MATCH('交易記錄檔計算購買期間(勿更改順序)'!C521,客戶資料檔!A:A,0))</f>
        <v>穩定購買型</v>
      </c>
    </row>
    <row r="522" spans="1:11">
      <c r="A522" s="1">
        <v>1046</v>
      </c>
      <c r="B522" s="4">
        <v>38731</v>
      </c>
      <c r="C522" s="1">
        <v>1121</v>
      </c>
      <c r="D522" s="6">
        <v>3001</v>
      </c>
      <c r="E522" s="6">
        <v>717</v>
      </c>
      <c r="F522" s="5">
        <v>33</v>
      </c>
      <c r="G522" s="17">
        <v>2</v>
      </c>
      <c r="H522" s="17">
        <v>1.893939393939394E-3</v>
      </c>
      <c r="I522" s="5">
        <v>2</v>
      </c>
      <c r="J522" s="5">
        <v>3.787878787878788E-3</v>
      </c>
      <c r="K522" s="18" t="str">
        <f>INDEX(客戶資料檔!N:N,MATCH('交易記錄檔計算購買期間(勿更改順序)'!C522,客戶資料檔!A:A,0))</f>
        <v>穩定購買型</v>
      </c>
    </row>
    <row r="523" spans="1:11">
      <c r="A523" s="1">
        <v>1134</v>
      </c>
      <c r="B523" s="4">
        <v>38732</v>
      </c>
      <c r="C523" s="1">
        <v>1121</v>
      </c>
      <c r="D523" s="6">
        <v>8999</v>
      </c>
      <c r="E523" s="6">
        <v>716</v>
      </c>
      <c r="F523" s="5">
        <v>33</v>
      </c>
      <c r="G523" s="17">
        <v>3</v>
      </c>
      <c r="H523" s="17">
        <v>3.787878787878788E-3</v>
      </c>
      <c r="I523" s="5">
        <v>1</v>
      </c>
      <c r="J523" s="5">
        <v>3.787878787878788E-3</v>
      </c>
      <c r="K523" s="18" t="str">
        <f>INDEX(客戶資料檔!N:N,MATCH('交易記錄檔計算購買期間(勿更改順序)'!C523,客戶資料檔!A:A,0))</f>
        <v>穩定購買型</v>
      </c>
    </row>
    <row r="524" spans="1:11">
      <c r="A524" s="1">
        <v>1242</v>
      </c>
      <c r="B524" s="4">
        <v>38733</v>
      </c>
      <c r="C524" s="1">
        <v>1121</v>
      </c>
      <c r="D524" s="6">
        <v>999</v>
      </c>
      <c r="E524" s="6">
        <v>715</v>
      </c>
      <c r="F524" s="5">
        <v>33</v>
      </c>
      <c r="G524" s="17">
        <v>4</v>
      </c>
      <c r="H524" s="17">
        <v>5.681818181818182E-3</v>
      </c>
      <c r="I524" s="5">
        <v>1</v>
      </c>
      <c r="J524" s="5">
        <v>5.681818181818182E-3</v>
      </c>
      <c r="K524" s="18" t="str">
        <f>INDEX(客戶資料檔!N:N,MATCH('交易記錄檔計算購買期間(勿更改順序)'!C524,客戶資料檔!A:A,0))</f>
        <v>穩定購買型</v>
      </c>
    </row>
    <row r="525" spans="1:11">
      <c r="A525" s="1">
        <v>1940</v>
      </c>
      <c r="B525" s="4">
        <v>38741</v>
      </c>
      <c r="C525" s="1">
        <v>1121</v>
      </c>
      <c r="D525" s="6">
        <v>188</v>
      </c>
      <c r="E525" s="6">
        <v>707</v>
      </c>
      <c r="F525" s="5">
        <v>33</v>
      </c>
      <c r="G525" s="17">
        <v>5</v>
      </c>
      <c r="H525" s="17">
        <v>7.575757575757576E-3</v>
      </c>
      <c r="I525" s="5">
        <v>8</v>
      </c>
      <c r="J525" s="5">
        <v>6.0606060606060608E-2</v>
      </c>
      <c r="K525" s="18" t="str">
        <f>INDEX(客戶資料檔!N:N,MATCH('交易記錄檔計算購買期間(勿更改順序)'!C525,客戶資料檔!A:A,0))</f>
        <v>穩定購買型</v>
      </c>
    </row>
    <row r="526" spans="1:11">
      <c r="A526" s="1">
        <v>2871</v>
      </c>
      <c r="B526" s="4">
        <v>38752</v>
      </c>
      <c r="C526" s="1">
        <v>1121</v>
      </c>
      <c r="D526" s="6">
        <v>649</v>
      </c>
      <c r="E526" s="6">
        <v>696</v>
      </c>
      <c r="F526" s="5">
        <v>33</v>
      </c>
      <c r="G526" s="17">
        <v>6</v>
      </c>
      <c r="H526" s="17">
        <v>9.46969696969697E-3</v>
      </c>
      <c r="I526" s="5">
        <v>11</v>
      </c>
      <c r="J526" s="5">
        <v>0.10416666666666667</v>
      </c>
      <c r="K526" s="18" t="str">
        <f>INDEX(客戶資料檔!N:N,MATCH('交易記錄檔計算購買期間(勿更改順序)'!C526,客戶資料檔!A:A,0))</f>
        <v>穩定購買型</v>
      </c>
    </row>
    <row r="527" spans="1:11">
      <c r="A527" s="1">
        <v>3372</v>
      </c>
      <c r="B527" s="4">
        <v>38758</v>
      </c>
      <c r="C527" s="1">
        <v>1121</v>
      </c>
      <c r="D527" s="6">
        <v>1860</v>
      </c>
      <c r="E527" s="6">
        <v>690</v>
      </c>
      <c r="F527" s="5">
        <v>33</v>
      </c>
      <c r="G527" s="17">
        <v>7</v>
      </c>
      <c r="H527" s="17">
        <v>1.1363636363636364E-2</v>
      </c>
      <c r="I527" s="5">
        <v>6</v>
      </c>
      <c r="J527" s="5">
        <v>6.8181818181818177E-2</v>
      </c>
      <c r="K527" s="18" t="str">
        <f>INDEX(客戶資料檔!N:N,MATCH('交易記錄檔計算購買期間(勿更改順序)'!C527,客戶資料檔!A:A,0))</f>
        <v>穩定購買型</v>
      </c>
    </row>
    <row r="528" spans="1:11">
      <c r="A528" s="1">
        <v>4344</v>
      </c>
      <c r="B528" s="4">
        <v>38771</v>
      </c>
      <c r="C528" s="1">
        <v>1121</v>
      </c>
      <c r="D528" s="6">
        <v>408</v>
      </c>
      <c r="E528" s="6">
        <v>677</v>
      </c>
      <c r="F528" s="5">
        <v>33</v>
      </c>
      <c r="G528" s="17">
        <v>8</v>
      </c>
      <c r="H528" s="17">
        <v>1.3257575757575758E-2</v>
      </c>
      <c r="I528" s="5">
        <v>13</v>
      </c>
      <c r="J528" s="5">
        <v>0.17234848484848486</v>
      </c>
      <c r="K528" s="18" t="str">
        <f>INDEX(客戶資料檔!N:N,MATCH('交易記錄檔計算購買期間(勿更改順序)'!C528,客戶資料檔!A:A,0))</f>
        <v>穩定購買型</v>
      </c>
    </row>
    <row r="529" spans="1:11">
      <c r="A529" s="1">
        <v>13352</v>
      </c>
      <c r="B529" s="4">
        <v>38888</v>
      </c>
      <c r="C529" s="1">
        <v>1121</v>
      </c>
      <c r="D529" s="6">
        <v>996</v>
      </c>
      <c r="E529" s="6">
        <v>560</v>
      </c>
      <c r="F529" s="5">
        <v>33</v>
      </c>
      <c r="G529" s="17">
        <v>9</v>
      </c>
      <c r="H529" s="17">
        <v>1.5151515151515152E-2</v>
      </c>
      <c r="I529" s="5">
        <v>117</v>
      </c>
      <c r="J529" s="5">
        <v>1.7727272727272727</v>
      </c>
      <c r="K529" s="18" t="str">
        <f>INDEX(客戶資料檔!N:N,MATCH('交易記錄檔計算購買期間(勿更改順序)'!C529,客戶資料檔!A:A,0))</f>
        <v>穩定購買型</v>
      </c>
    </row>
    <row r="530" spans="1:11">
      <c r="A530" s="1">
        <v>14677</v>
      </c>
      <c r="B530" s="4">
        <v>38905</v>
      </c>
      <c r="C530" s="1">
        <v>1121</v>
      </c>
      <c r="D530" s="6">
        <v>1694</v>
      </c>
      <c r="E530" s="6">
        <v>543</v>
      </c>
      <c r="F530" s="5">
        <v>33</v>
      </c>
      <c r="G530" s="17">
        <v>10</v>
      </c>
      <c r="H530" s="17">
        <v>1.7045454545454544E-2</v>
      </c>
      <c r="I530" s="5">
        <v>17</v>
      </c>
      <c r="J530" s="5">
        <v>0.28977272727272724</v>
      </c>
      <c r="K530" s="18" t="str">
        <f>INDEX(客戶資料檔!N:N,MATCH('交易記錄檔計算購買期間(勿更改順序)'!C530,客戶資料檔!A:A,0))</f>
        <v>穩定購買型</v>
      </c>
    </row>
    <row r="531" spans="1:11">
      <c r="A531" s="1">
        <v>14747</v>
      </c>
      <c r="B531" s="4">
        <v>38906</v>
      </c>
      <c r="C531" s="1">
        <v>1121</v>
      </c>
      <c r="D531" s="6">
        <v>990</v>
      </c>
      <c r="E531" s="6">
        <v>542</v>
      </c>
      <c r="F531" s="5">
        <v>33</v>
      </c>
      <c r="G531" s="17">
        <v>11</v>
      </c>
      <c r="H531" s="17">
        <v>1.893939393939394E-2</v>
      </c>
      <c r="I531" s="5">
        <v>1</v>
      </c>
      <c r="J531" s="5">
        <v>1.893939393939394E-2</v>
      </c>
      <c r="K531" s="18" t="str">
        <f>INDEX(客戶資料檔!N:N,MATCH('交易記錄檔計算購買期間(勿更改順序)'!C531,客戶資料檔!A:A,0))</f>
        <v>穩定購買型</v>
      </c>
    </row>
    <row r="532" spans="1:11">
      <c r="A532" s="1">
        <v>17045</v>
      </c>
      <c r="B532" s="4">
        <v>38927</v>
      </c>
      <c r="C532" s="1">
        <v>1121</v>
      </c>
      <c r="D532" s="6">
        <v>1380</v>
      </c>
      <c r="E532" s="6">
        <v>521</v>
      </c>
      <c r="F532" s="5">
        <v>33</v>
      </c>
      <c r="G532" s="17">
        <v>12</v>
      </c>
      <c r="H532" s="17">
        <v>2.0833333333333332E-2</v>
      </c>
      <c r="I532" s="5">
        <v>21</v>
      </c>
      <c r="J532" s="5">
        <v>0.4375</v>
      </c>
      <c r="K532" s="18" t="str">
        <f>INDEX(客戶資料檔!N:N,MATCH('交易記錄檔計算購買期間(勿更改順序)'!C532,客戶資料檔!A:A,0))</f>
        <v>穩定購買型</v>
      </c>
    </row>
    <row r="533" spans="1:11">
      <c r="A533" s="1">
        <v>18608</v>
      </c>
      <c r="B533" s="4">
        <v>38946</v>
      </c>
      <c r="C533" s="1">
        <v>1121</v>
      </c>
      <c r="D533" s="6">
        <v>659</v>
      </c>
      <c r="E533" s="6">
        <v>502</v>
      </c>
      <c r="F533" s="5">
        <v>33</v>
      </c>
      <c r="G533" s="17">
        <v>13</v>
      </c>
      <c r="H533" s="17">
        <v>2.2727272727272728E-2</v>
      </c>
      <c r="I533" s="5">
        <v>19</v>
      </c>
      <c r="J533" s="5">
        <v>0.43181818181818182</v>
      </c>
      <c r="K533" s="18" t="str">
        <f>INDEX(客戶資料檔!N:N,MATCH('交易記錄檔計算購買期間(勿更改順序)'!C533,客戶資料檔!A:A,0))</f>
        <v>穩定購買型</v>
      </c>
    </row>
    <row r="534" spans="1:11">
      <c r="A534" s="1">
        <v>20882</v>
      </c>
      <c r="B534" s="4">
        <v>38970</v>
      </c>
      <c r="C534" s="1">
        <v>1121</v>
      </c>
      <c r="D534" s="6">
        <v>999</v>
      </c>
      <c r="E534" s="6">
        <v>478</v>
      </c>
      <c r="F534" s="5">
        <v>33</v>
      </c>
      <c r="G534" s="17">
        <v>14</v>
      </c>
      <c r="H534" s="17">
        <v>2.462121212121212E-2</v>
      </c>
      <c r="I534" s="5">
        <v>24</v>
      </c>
      <c r="J534" s="5">
        <v>0.59090909090909083</v>
      </c>
      <c r="K534" s="18" t="str">
        <f>INDEX(客戶資料檔!N:N,MATCH('交易記錄檔計算購買期間(勿更改順序)'!C534,客戶資料檔!A:A,0))</f>
        <v>穩定購買型</v>
      </c>
    </row>
    <row r="535" spans="1:11">
      <c r="A535" s="1">
        <v>21075</v>
      </c>
      <c r="B535" s="4">
        <v>38972</v>
      </c>
      <c r="C535" s="1">
        <v>1121</v>
      </c>
      <c r="D535" s="6">
        <v>1015</v>
      </c>
      <c r="E535" s="6">
        <v>476</v>
      </c>
      <c r="F535" s="5">
        <v>33</v>
      </c>
      <c r="G535" s="17">
        <v>15</v>
      </c>
      <c r="H535" s="17">
        <v>2.6515151515151516E-2</v>
      </c>
      <c r="I535" s="5">
        <v>2</v>
      </c>
      <c r="J535" s="5">
        <v>5.3030303030303032E-2</v>
      </c>
      <c r="K535" s="18" t="str">
        <f>INDEX(客戶資料檔!N:N,MATCH('交易記錄檔計算購買期間(勿更改順序)'!C535,客戶資料檔!A:A,0))</f>
        <v>穩定購買型</v>
      </c>
    </row>
    <row r="536" spans="1:11">
      <c r="A536" s="1">
        <v>23505</v>
      </c>
      <c r="B536" s="4">
        <v>38998</v>
      </c>
      <c r="C536" s="1">
        <v>1121</v>
      </c>
      <c r="D536" s="6">
        <v>78</v>
      </c>
      <c r="E536" s="6">
        <v>450</v>
      </c>
      <c r="F536" s="5">
        <v>33</v>
      </c>
      <c r="G536" s="17">
        <v>16</v>
      </c>
      <c r="H536" s="17">
        <v>2.8409090909090908E-2</v>
      </c>
      <c r="I536" s="5">
        <v>26</v>
      </c>
      <c r="J536" s="5">
        <v>0.73863636363636365</v>
      </c>
      <c r="K536" s="18" t="str">
        <f>INDEX(客戶資料檔!N:N,MATCH('交易記錄檔計算購買期間(勿更改順序)'!C536,客戶資料檔!A:A,0))</f>
        <v>穩定購買型</v>
      </c>
    </row>
    <row r="537" spans="1:11">
      <c r="A537" s="1">
        <v>24078</v>
      </c>
      <c r="B537" s="4">
        <v>39003</v>
      </c>
      <c r="C537" s="1">
        <v>1121</v>
      </c>
      <c r="D537" s="6">
        <v>49</v>
      </c>
      <c r="E537" s="6">
        <v>445</v>
      </c>
      <c r="F537" s="5">
        <v>33</v>
      </c>
      <c r="G537" s="17">
        <v>17</v>
      </c>
      <c r="H537" s="17">
        <v>3.0303030303030304E-2</v>
      </c>
      <c r="I537" s="5">
        <v>5</v>
      </c>
      <c r="J537" s="5">
        <v>0.15151515151515152</v>
      </c>
      <c r="K537" s="18" t="str">
        <f>INDEX(客戶資料檔!N:N,MATCH('交易記錄檔計算購買期間(勿更改順序)'!C537,客戶資料檔!A:A,0))</f>
        <v>穩定購買型</v>
      </c>
    </row>
    <row r="538" spans="1:11">
      <c r="A538" s="1">
        <v>24804</v>
      </c>
      <c r="B538" s="4">
        <v>39011</v>
      </c>
      <c r="C538" s="1">
        <v>1121</v>
      </c>
      <c r="D538" s="6">
        <v>9</v>
      </c>
      <c r="E538" s="6">
        <v>437</v>
      </c>
      <c r="F538" s="5">
        <v>33</v>
      </c>
      <c r="G538" s="17">
        <v>18</v>
      </c>
      <c r="H538" s="17">
        <v>3.2196969696969696E-2</v>
      </c>
      <c r="I538" s="5">
        <v>8</v>
      </c>
      <c r="J538" s="5">
        <v>0.25757575757575757</v>
      </c>
      <c r="K538" s="18" t="str">
        <f>INDEX(客戶資料檔!N:N,MATCH('交易記錄檔計算購買期間(勿更改順序)'!C538,客戶資料檔!A:A,0))</f>
        <v>穩定購買型</v>
      </c>
    </row>
    <row r="539" spans="1:11">
      <c r="A539" s="1">
        <v>33802</v>
      </c>
      <c r="B539" s="4">
        <v>39095</v>
      </c>
      <c r="C539" s="1">
        <v>1121</v>
      </c>
      <c r="D539" s="6">
        <v>983</v>
      </c>
      <c r="E539" s="6">
        <v>353</v>
      </c>
      <c r="F539" s="5">
        <v>33</v>
      </c>
      <c r="G539" s="17">
        <v>19</v>
      </c>
      <c r="H539" s="17">
        <v>3.4090909090909088E-2</v>
      </c>
      <c r="I539" s="5">
        <v>84</v>
      </c>
      <c r="J539" s="5">
        <v>2.8636363636363633</v>
      </c>
      <c r="K539" s="18" t="str">
        <f>INDEX(客戶資料檔!N:N,MATCH('交易記錄檔計算購買期間(勿更改順序)'!C539,客戶資料檔!A:A,0))</f>
        <v>穩定購買型</v>
      </c>
    </row>
    <row r="540" spans="1:11">
      <c r="A540" s="1">
        <v>34333</v>
      </c>
      <c r="B540" s="4">
        <v>39100</v>
      </c>
      <c r="C540" s="1">
        <v>1121</v>
      </c>
      <c r="D540" s="6">
        <v>599</v>
      </c>
      <c r="E540" s="6">
        <v>348</v>
      </c>
      <c r="F540" s="5">
        <v>33</v>
      </c>
      <c r="G540" s="17">
        <v>20</v>
      </c>
      <c r="H540" s="17">
        <v>3.5984848484848488E-2</v>
      </c>
      <c r="I540" s="5">
        <v>5</v>
      </c>
      <c r="J540" s="5">
        <v>0.17992424242424243</v>
      </c>
      <c r="K540" s="18" t="str">
        <f>INDEX(客戶資料檔!N:N,MATCH('交易記錄檔計算購買期間(勿更改順序)'!C540,客戶資料檔!A:A,0))</f>
        <v>穩定購買型</v>
      </c>
    </row>
    <row r="541" spans="1:11">
      <c r="A541" s="1">
        <v>35184</v>
      </c>
      <c r="B541" s="4">
        <v>39108</v>
      </c>
      <c r="C541" s="1">
        <v>1121</v>
      </c>
      <c r="D541" s="6">
        <v>599</v>
      </c>
      <c r="E541" s="6">
        <v>340</v>
      </c>
      <c r="F541" s="5">
        <v>33</v>
      </c>
      <c r="G541" s="17">
        <v>21</v>
      </c>
      <c r="H541" s="17">
        <v>3.787878787878788E-2</v>
      </c>
      <c r="I541" s="5">
        <v>8</v>
      </c>
      <c r="J541" s="5">
        <v>0.30303030303030304</v>
      </c>
      <c r="K541" s="18" t="str">
        <f>INDEX(客戶資料檔!N:N,MATCH('交易記錄檔計算購買期間(勿更改順序)'!C541,客戶資料檔!A:A,0))</f>
        <v>穩定購買型</v>
      </c>
    </row>
    <row r="542" spans="1:11">
      <c r="A542" s="1">
        <v>39490</v>
      </c>
      <c r="B542" s="4">
        <v>39136</v>
      </c>
      <c r="C542" s="1">
        <v>1121</v>
      </c>
      <c r="D542" s="6">
        <v>249</v>
      </c>
      <c r="E542" s="6">
        <v>312</v>
      </c>
      <c r="F542" s="5">
        <v>33</v>
      </c>
      <c r="G542" s="17">
        <v>22</v>
      </c>
      <c r="H542" s="17">
        <v>3.9772727272727272E-2</v>
      </c>
      <c r="I542" s="5">
        <v>28</v>
      </c>
      <c r="J542" s="5">
        <v>1.1136363636363635</v>
      </c>
      <c r="K542" s="18" t="str">
        <f>INDEX(客戶資料檔!N:N,MATCH('交易記錄檔計算購買期間(勿更改順序)'!C542,客戶資料檔!A:A,0))</f>
        <v>穩定購買型</v>
      </c>
    </row>
    <row r="543" spans="1:11">
      <c r="A543" s="1">
        <v>42963</v>
      </c>
      <c r="B543" s="4">
        <v>39166</v>
      </c>
      <c r="C543" s="1">
        <v>1121</v>
      </c>
      <c r="D543" s="6">
        <v>1299</v>
      </c>
      <c r="E543" s="6">
        <v>282</v>
      </c>
      <c r="F543" s="5">
        <v>33</v>
      </c>
      <c r="G543" s="17">
        <v>23</v>
      </c>
      <c r="H543" s="17">
        <v>4.1666666666666664E-2</v>
      </c>
      <c r="I543" s="5">
        <v>30</v>
      </c>
      <c r="J543" s="5">
        <v>1.25</v>
      </c>
      <c r="K543" s="18" t="str">
        <f>INDEX(客戶資料檔!N:N,MATCH('交易記錄檔計算購買期間(勿更改順序)'!C543,客戶資料檔!A:A,0))</f>
        <v>穩定購買型</v>
      </c>
    </row>
    <row r="544" spans="1:11">
      <c r="A544" s="1">
        <v>45215</v>
      </c>
      <c r="B544" s="4">
        <v>39187</v>
      </c>
      <c r="C544" s="1">
        <v>1121</v>
      </c>
      <c r="D544" s="6">
        <v>798</v>
      </c>
      <c r="E544" s="6">
        <v>261</v>
      </c>
      <c r="F544" s="5">
        <v>33</v>
      </c>
      <c r="G544" s="17">
        <v>24</v>
      </c>
      <c r="H544" s="17">
        <v>4.3560606060606064E-2</v>
      </c>
      <c r="I544" s="5">
        <v>21</v>
      </c>
      <c r="J544" s="5">
        <v>0.91477272727272729</v>
      </c>
      <c r="K544" s="18" t="str">
        <f>INDEX(客戶資料檔!N:N,MATCH('交易記錄檔計算購買期間(勿更改順序)'!C544,客戶資料檔!A:A,0))</f>
        <v>穩定購買型</v>
      </c>
    </row>
    <row r="545" spans="1:11">
      <c r="A545" s="1">
        <v>46146</v>
      </c>
      <c r="B545" s="4">
        <v>39193</v>
      </c>
      <c r="C545" s="1">
        <v>1121</v>
      </c>
      <c r="D545" s="6">
        <v>1120</v>
      </c>
      <c r="E545" s="6">
        <v>255</v>
      </c>
      <c r="F545" s="5">
        <v>33</v>
      </c>
      <c r="G545" s="17">
        <v>25</v>
      </c>
      <c r="H545" s="17">
        <v>4.5454545454545456E-2</v>
      </c>
      <c r="I545" s="5">
        <v>6</v>
      </c>
      <c r="J545" s="5">
        <v>0.27272727272727271</v>
      </c>
      <c r="K545" s="18" t="str">
        <f>INDEX(客戶資料檔!N:N,MATCH('交易記錄檔計算購買期間(勿更改順序)'!C545,客戶資料檔!A:A,0))</f>
        <v>穩定購買型</v>
      </c>
    </row>
    <row r="546" spans="1:11">
      <c r="A546" s="1">
        <v>47953</v>
      </c>
      <c r="B546" s="4">
        <v>39202</v>
      </c>
      <c r="C546" s="1">
        <v>1121</v>
      </c>
      <c r="D546" s="6">
        <v>838</v>
      </c>
      <c r="E546" s="6">
        <v>246</v>
      </c>
      <c r="F546" s="5">
        <v>33</v>
      </c>
      <c r="G546" s="17">
        <v>26</v>
      </c>
      <c r="H546" s="17">
        <v>4.7348484848484848E-2</v>
      </c>
      <c r="I546" s="5">
        <v>9</v>
      </c>
      <c r="J546" s="5">
        <v>0.42613636363636365</v>
      </c>
      <c r="K546" s="18" t="str">
        <f>INDEX(客戶資料檔!N:N,MATCH('交易記錄檔計算購買期間(勿更改順序)'!C546,客戶資料檔!A:A,0))</f>
        <v>穩定購買型</v>
      </c>
    </row>
    <row r="547" spans="1:11">
      <c r="A547" s="1">
        <v>49051</v>
      </c>
      <c r="B547" s="4">
        <v>39212</v>
      </c>
      <c r="C547" s="1">
        <v>1121</v>
      </c>
      <c r="D547" s="6">
        <v>690</v>
      </c>
      <c r="E547" s="6">
        <v>236</v>
      </c>
      <c r="F547" s="5">
        <v>33</v>
      </c>
      <c r="G547" s="17">
        <v>27</v>
      </c>
      <c r="H547" s="17">
        <v>4.924242424242424E-2</v>
      </c>
      <c r="I547" s="5">
        <v>10</v>
      </c>
      <c r="J547" s="5">
        <v>0.49242424242424243</v>
      </c>
      <c r="K547" s="18" t="str">
        <f>INDEX(客戶資料檔!N:N,MATCH('交易記錄檔計算購買期間(勿更改順序)'!C547,客戶資料檔!A:A,0))</f>
        <v>穩定購買型</v>
      </c>
    </row>
    <row r="548" spans="1:11">
      <c r="A548" s="1">
        <v>49163</v>
      </c>
      <c r="B548" s="4">
        <v>39213</v>
      </c>
      <c r="C548" s="1">
        <v>1121</v>
      </c>
      <c r="D548" s="6">
        <v>690</v>
      </c>
      <c r="E548" s="6">
        <v>235</v>
      </c>
      <c r="F548" s="5">
        <v>33</v>
      </c>
      <c r="G548" s="17">
        <v>28</v>
      </c>
      <c r="H548" s="17">
        <v>5.113636363636364E-2</v>
      </c>
      <c r="I548" s="5">
        <v>1</v>
      </c>
      <c r="J548" s="5">
        <v>5.113636363636364E-2</v>
      </c>
      <c r="K548" s="18" t="str">
        <f>INDEX(客戶資料檔!N:N,MATCH('交易記錄檔計算購買期間(勿更改順序)'!C548,客戶資料檔!A:A,0))</f>
        <v>穩定購買型</v>
      </c>
    </row>
    <row r="549" spans="1:11">
      <c r="A549" s="1">
        <v>50782</v>
      </c>
      <c r="B549" s="4">
        <v>39227</v>
      </c>
      <c r="C549" s="1">
        <v>1121</v>
      </c>
      <c r="D549" s="6">
        <v>800</v>
      </c>
      <c r="E549" s="6">
        <v>221</v>
      </c>
      <c r="F549" s="5">
        <v>33</v>
      </c>
      <c r="G549" s="17">
        <v>29</v>
      </c>
      <c r="H549" s="17">
        <v>5.3030303030303032E-2</v>
      </c>
      <c r="I549" s="5">
        <v>14</v>
      </c>
      <c r="J549" s="5">
        <v>0.74242424242424243</v>
      </c>
      <c r="K549" s="18" t="str">
        <f>INDEX(客戶資料檔!N:N,MATCH('交易記錄檔計算購買期間(勿更改順序)'!C549,客戶資料檔!A:A,0))</f>
        <v>穩定購買型</v>
      </c>
    </row>
    <row r="550" spans="1:11">
      <c r="A550" s="1">
        <v>55886</v>
      </c>
      <c r="B550" s="4">
        <v>39268</v>
      </c>
      <c r="C550" s="1">
        <v>1121</v>
      </c>
      <c r="D550" s="6">
        <v>559</v>
      </c>
      <c r="E550" s="6">
        <v>180</v>
      </c>
      <c r="F550" s="5">
        <v>33</v>
      </c>
      <c r="G550" s="17">
        <v>30</v>
      </c>
      <c r="H550" s="17">
        <v>5.4924242424242424E-2</v>
      </c>
      <c r="I550" s="5">
        <v>41</v>
      </c>
      <c r="J550" s="5">
        <v>2.2518939393939394</v>
      </c>
      <c r="K550" s="18" t="str">
        <f>INDEX(客戶資料檔!N:N,MATCH('交易記錄檔計算購買期間(勿更改順序)'!C550,客戶資料檔!A:A,0))</f>
        <v>穩定購買型</v>
      </c>
    </row>
    <row r="551" spans="1:11">
      <c r="A551" s="1">
        <v>61950</v>
      </c>
      <c r="B551" s="4">
        <v>39302</v>
      </c>
      <c r="C551" s="1">
        <v>1121</v>
      </c>
      <c r="D551" s="6">
        <v>800</v>
      </c>
      <c r="E551" s="6">
        <v>146</v>
      </c>
      <c r="F551" s="5">
        <v>33</v>
      </c>
      <c r="G551" s="17">
        <v>31</v>
      </c>
      <c r="H551" s="17">
        <v>5.6818181818181816E-2</v>
      </c>
      <c r="I551" s="5">
        <v>34</v>
      </c>
      <c r="J551" s="5">
        <v>1.9318181818181817</v>
      </c>
      <c r="K551" s="18" t="str">
        <f>INDEX(客戶資料檔!N:N,MATCH('交易記錄檔計算購買期間(勿更改順序)'!C551,客戶資料檔!A:A,0))</f>
        <v>穩定購買型</v>
      </c>
    </row>
    <row r="552" spans="1:11">
      <c r="A552" s="1">
        <v>67700</v>
      </c>
      <c r="B552" s="4">
        <v>39347</v>
      </c>
      <c r="C552" s="1">
        <v>1121</v>
      </c>
      <c r="D552" s="6">
        <v>59</v>
      </c>
      <c r="E552" s="6">
        <v>101</v>
      </c>
      <c r="F552" s="5">
        <v>33</v>
      </c>
      <c r="G552" s="17">
        <v>32</v>
      </c>
      <c r="H552" s="17">
        <v>5.8712121212121215E-2</v>
      </c>
      <c r="I552" s="5">
        <v>45</v>
      </c>
      <c r="J552" s="5">
        <v>2.6420454545454546</v>
      </c>
      <c r="K552" s="18" t="str">
        <f>INDEX(客戶資料檔!N:N,MATCH('交易記錄檔計算購買期間(勿更改順序)'!C552,客戶資料檔!A:A,0))</f>
        <v>穩定購買型</v>
      </c>
    </row>
    <row r="553" spans="1:11">
      <c r="A553" s="1">
        <v>72939</v>
      </c>
      <c r="B553" s="4">
        <v>39390</v>
      </c>
      <c r="C553" s="1">
        <v>1121</v>
      </c>
      <c r="D553" s="6">
        <v>629</v>
      </c>
      <c r="E553" s="6">
        <v>58</v>
      </c>
      <c r="F553" s="5">
        <v>33</v>
      </c>
      <c r="G553" s="17">
        <v>33</v>
      </c>
      <c r="H553" s="17">
        <v>6.0606060606060608E-2</v>
      </c>
      <c r="I553" s="5">
        <v>43</v>
      </c>
      <c r="J553" s="5">
        <v>2.606060606060606</v>
      </c>
      <c r="K553" s="18" t="str">
        <f>INDEX(客戶資料檔!N:N,MATCH('交易記錄檔計算購買期間(勿更改順序)'!C553,客戶資料檔!A:A,0))</f>
        <v>穩定購買型</v>
      </c>
    </row>
    <row r="554" spans="1:11">
      <c r="A554" s="1">
        <v>1004</v>
      </c>
      <c r="B554" s="4">
        <v>38730</v>
      </c>
      <c r="C554" s="1">
        <v>1246</v>
      </c>
      <c r="D554" s="6">
        <v>19999</v>
      </c>
      <c r="E554" s="6">
        <v>718</v>
      </c>
      <c r="F554" s="5">
        <v>32</v>
      </c>
      <c r="G554" s="17">
        <v>1</v>
      </c>
      <c r="H554" s="17">
        <v>0</v>
      </c>
      <c r="I554" s="5">
        <v>0</v>
      </c>
      <c r="J554" s="5">
        <v>0</v>
      </c>
      <c r="K554" s="18" t="str">
        <f>INDEX(客戶資料檔!N:N,MATCH('交易記錄檔計算購買期間(勿更改順序)'!C554,客戶資料檔!A:A,0))</f>
        <v>漸趨靜止型</v>
      </c>
    </row>
    <row r="555" spans="1:11">
      <c r="A555" s="1">
        <v>2025</v>
      </c>
      <c r="B555" s="4">
        <v>38742</v>
      </c>
      <c r="C555" s="1">
        <v>1246</v>
      </c>
      <c r="D555" s="6">
        <v>3690</v>
      </c>
      <c r="E555" s="6">
        <v>706</v>
      </c>
      <c r="F555" s="5">
        <v>32</v>
      </c>
      <c r="G555" s="17">
        <v>2</v>
      </c>
      <c r="H555" s="17">
        <v>2.0161290322580645E-3</v>
      </c>
      <c r="I555" s="5">
        <v>12</v>
      </c>
      <c r="J555" s="5">
        <v>2.4193548387096774E-2</v>
      </c>
      <c r="K555" s="18" t="str">
        <f>INDEX(客戶資料檔!N:N,MATCH('交易記錄檔計算購買期間(勿更改順序)'!C555,客戶資料檔!A:A,0))</f>
        <v>漸趨靜止型</v>
      </c>
    </row>
    <row r="556" spans="1:11">
      <c r="A556" s="1">
        <v>2721</v>
      </c>
      <c r="B556" s="4">
        <v>38750</v>
      </c>
      <c r="C556" s="1">
        <v>1246</v>
      </c>
      <c r="D556" s="6">
        <v>400</v>
      </c>
      <c r="E556" s="6">
        <v>698</v>
      </c>
      <c r="F556" s="5">
        <v>32</v>
      </c>
      <c r="G556" s="17">
        <v>3</v>
      </c>
      <c r="H556" s="17">
        <v>4.0322580645161289E-3</v>
      </c>
      <c r="I556" s="5">
        <v>8</v>
      </c>
      <c r="J556" s="5">
        <v>3.2258064516129031E-2</v>
      </c>
      <c r="K556" s="18" t="str">
        <f>INDEX(客戶資料檔!N:N,MATCH('交易記錄檔計算購買期間(勿更改順序)'!C556,客戶資料檔!A:A,0))</f>
        <v>漸趨靜止型</v>
      </c>
    </row>
    <row r="557" spans="1:11">
      <c r="A557" s="1">
        <v>3041</v>
      </c>
      <c r="B557" s="4">
        <v>38754</v>
      </c>
      <c r="C557" s="1">
        <v>1246</v>
      </c>
      <c r="D557" s="6">
        <v>1050</v>
      </c>
      <c r="E557" s="6">
        <v>694</v>
      </c>
      <c r="F557" s="5">
        <v>32</v>
      </c>
      <c r="G557" s="17">
        <v>4</v>
      </c>
      <c r="H557" s="17">
        <v>6.0483870967741934E-3</v>
      </c>
      <c r="I557" s="5">
        <v>4</v>
      </c>
      <c r="J557" s="5">
        <v>2.4193548387096774E-2</v>
      </c>
      <c r="K557" s="18" t="str">
        <f>INDEX(客戶資料檔!N:N,MATCH('交易記錄檔計算購買期間(勿更改順序)'!C557,客戶資料檔!A:A,0))</f>
        <v>漸趨靜止型</v>
      </c>
    </row>
    <row r="558" spans="1:11">
      <c r="A558" s="1">
        <v>3618</v>
      </c>
      <c r="B558" s="4">
        <v>38761</v>
      </c>
      <c r="C558" s="1">
        <v>1246</v>
      </c>
      <c r="D558" s="6">
        <v>1198</v>
      </c>
      <c r="E558" s="6">
        <v>687</v>
      </c>
      <c r="F558" s="5">
        <v>32</v>
      </c>
      <c r="G558" s="17">
        <v>5</v>
      </c>
      <c r="H558" s="17">
        <v>8.0645161290322578E-3</v>
      </c>
      <c r="I558" s="5">
        <v>7</v>
      </c>
      <c r="J558" s="5">
        <v>5.6451612903225805E-2</v>
      </c>
      <c r="K558" s="18" t="str">
        <f>INDEX(客戶資料檔!N:N,MATCH('交易記錄檔計算購買期間(勿更改順序)'!C558,客戶資料檔!A:A,0))</f>
        <v>漸趨靜止型</v>
      </c>
    </row>
    <row r="559" spans="1:11">
      <c r="A559" s="1">
        <v>7806</v>
      </c>
      <c r="B559" s="4">
        <v>38820</v>
      </c>
      <c r="C559" s="1">
        <v>1246</v>
      </c>
      <c r="D559" s="6">
        <v>620</v>
      </c>
      <c r="E559" s="6">
        <v>628</v>
      </c>
      <c r="F559" s="5">
        <v>32</v>
      </c>
      <c r="G559" s="17">
        <v>6</v>
      </c>
      <c r="H559" s="17">
        <v>1.0080645161290322E-2</v>
      </c>
      <c r="I559" s="5">
        <v>59</v>
      </c>
      <c r="J559" s="5">
        <v>0.594758064516129</v>
      </c>
      <c r="K559" s="18" t="str">
        <f>INDEX(客戶資料檔!N:N,MATCH('交易記錄檔計算購買期間(勿更改順序)'!C559,客戶資料檔!A:A,0))</f>
        <v>漸趨靜止型</v>
      </c>
    </row>
    <row r="560" spans="1:11">
      <c r="A560" s="1">
        <v>8668</v>
      </c>
      <c r="B560" s="4">
        <v>38825</v>
      </c>
      <c r="C560" s="1">
        <v>1246</v>
      </c>
      <c r="D560" s="6">
        <v>800</v>
      </c>
      <c r="E560" s="6">
        <v>623</v>
      </c>
      <c r="F560" s="5">
        <v>32</v>
      </c>
      <c r="G560" s="17">
        <v>7</v>
      </c>
      <c r="H560" s="17">
        <v>1.2096774193548387E-2</v>
      </c>
      <c r="I560" s="5">
        <v>5</v>
      </c>
      <c r="J560" s="5">
        <v>6.0483870967741937E-2</v>
      </c>
      <c r="K560" s="18" t="str">
        <f>INDEX(客戶資料檔!N:N,MATCH('交易記錄檔計算購買期間(勿更改順序)'!C560,客戶資料檔!A:A,0))</f>
        <v>漸趨靜止型</v>
      </c>
    </row>
    <row r="561" spans="1:11">
      <c r="A561" s="1">
        <v>10343</v>
      </c>
      <c r="B561" s="4">
        <v>38848</v>
      </c>
      <c r="C561" s="1">
        <v>1246</v>
      </c>
      <c r="D561" s="6">
        <v>180</v>
      </c>
      <c r="E561" s="6">
        <v>600</v>
      </c>
      <c r="F561" s="5">
        <v>32</v>
      </c>
      <c r="G561" s="17">
        <v>8</v>
      </c>
      <c r="H561" s="17">
        <v>1.4112903225806451E-2</v>
      </c>
      <c r="I561" s="5">
        <v>23</v>
      </c>
      <c r="J561" s="5">
        <v>0.32459677419354838</v>
      </c>
      <c r="K561" s="18" t="str">
        <f>INDEX(客戶資料檔!N:N,MATCH('交易記錄檔計算購買期間(勿更改順序)'!C561,客戶資料檔!A:A,0))</f>
        <v>漸趨靜止型</v>
      </c>
    </row>
    <row r="562" spans="1:11">
      <c r="A562" s="1">
        <v>10968</v>
      </c>
      <c r="B562" s="4">
        <v>38856</v>
      </c>
      <c r="C562" s="1">
        <v>1246</v>
      </c>
      <c r="D562" s="6">
        <v>459</v>
      </c>
      <c r="E562" s="6">
        <v>592</v>
      </c>
      <c r="F562" s="5">
        <v>32</v>
      </c>
      <c r="G562" s="17">
        <v>9</v>
      </c>
      <c r="H562" s="17">
        <v>1.6129032258064516E-2</v>
      </c>
      <c r="I562" s="5">
        <v>8</v>
      </c>
      <c r="J562" s="5">
        <v>0.12903225806451613</v>
      </c>
      <c r="K562" s="18" t="str">
        <f>INDEX(客戶資料檔!N:N,MATCH('交易記錄檔計算購買期間(勿更改順序)'!C562,客戶資料檔!A:A,0))</f>
        <v>漸趨靜止型</v>
      </c>
    </row>
    <row r="563" spans="1:11">
      <c r="A563" s="1">
        <v>11967</v>
      </c>
      <c r="B563" s="4">
        <v>38870</v>
      </c>
      <c r="C563" s="1">
        <v>1246</v>
      </c>
      <c r="D563" s="6">
        <v>998</v>
      </c>
      <c r="E563" s="6">
        <v>578</v>
      </c>
      <c r="F563" s="5">
        <v>32</v>
      </c>
      <c r="G563" s="17">
        <v>10</v>
      </c>
      <c r="H563" s="17">
        <v>1.8145161290322582E-2</v>
      </c>
      <c r="I563" s="5">
        <v>14</v>
      </c>
      <c r="J563" s="5">
        <v>0.25403225806451613</v>
      </c>
      <c r="K563" s="18" t="str">
        <f>INDEX(客戶資料檔!N:N,MATCH('交易記錄檔計算購買期間(勿更改順序)'!C563,客戶資料檔!A:A,0))</f>
        <v>漸趨靜止型</v>
      </c>
    </row>
    <row r="564" spans="1:11">
      <c r="A564" s="1">
        <v>12729</v>
      </c>
      <c r="B564" s="4">
        <v>38880</v>
      </c>
      <c r="C564" s="1">
        <v>1246</v>
      </c>
      <c r="D564" s="6">
        <v>2741</v>
      </c>
      <c r="E564" s="6">
        <v>568</v>
      </c>
      <c r="F564" s="5">
        <v>32</v>
      </c>
      <c r="G564" s="17">
        <v>11</v>
      </c>
      <c r="H564" s="17">
        <v>2.0161290322580645E-2</v>
      </c>
      <c r="I564" s="5">
        <v>10</v>
      </c>
      <c r="J564" s="5">
        <v>0.20161290322580644</v>
      </c>
      <c r="K564" s="18" t="str">
        <f>INDEX(客戶資料檔!N:N,MATCH('交易記錄檔計算購買期間(勿更改順序)'!C564,客戶資料檔!A:A,0))</f>
        <v>漸趨靜止型</v>
      </c>
    </row>
    <row r="565" spans="1:11">
      <c r="A565" s="1">
        <v>12797</v>
      </c>
      <c r="B565" s="4">
        <v>38881</v>
      </c>
      <c r="C565" s="1">
        <v>1246</v>
      </c>
      <c r="D565" s="6">
        <v>2005</v>
      </c>
      <c r="E565" s="6">
        <v>567</v>
      </c>
      <c r="F565" s="5">
        <v>32</v>
      </c>
      <c r="G565" s="17">
        <v>12</v>
      </c>
      <c r="H565" s="17">
        <v>2.2177419354838711E-2</v>
      </c>
      <c r="I565" s="5">
        <v>1</v>
      </c>
      <c r="J565" s="5">
        <v>2.2177419354838711E-2</v>
      </c>
      <c r="K565" s="18" t="str">
        <f>INDEX(客戶資料檔!N:N,MATCH('交易記錄檔計算購買期間(勿更改順序)'!C565,客戶資料檔!A:A,0))</f>
        <v>漸趨靜止型</v>
      </c>
    </row>
    <row r="566" spans="1:11">
      <c r="A566" s="1">
        <v>13629</v>
      </c>
      <c r="B566" s="4">
        <v>38892</v>
      </c>
      <c r="C566" s="1">
        <v>1246</v>
      </c>
      <c r="D566" s="6">
        <v>5888</v>
      </c>
      <c r="E566" s="6">
        <v>556</v>
      </c>
      <c r="F566" s="5">
        <v>32</v>
      </c>
      <c r="G566" s="17">
        <v>13</v>
      </c>
      <c r="H566" s="17">
        <v>2.4193548387096774E-2</v>
      </c>
      <c r="I566" s="5">
        <v>11</v>
      </c>
      <c r="J566" s="5">
        <v>0.2661290322580645</v>
      </c>
      <c r="K566" s="18" t="str">
        <f>INDEX(客戶資料檔!N:N,MATCH('交易記錄檔計算購買期間(勿更改順序)'!C566,客戶資料檔!A:A,0))</f>
        <v>漸趨靜止型</v>
      </c>
    </row>
    <row r="567" spans="1:11">
      <c r="A567" s="1">
        <v>13826</v>
      </c>
      <c r="B567" s="4">
        <v>38894</v>
      </c>
      <c r="C567" s="1">
        <v>1246</v>
      </c>
      <c r="D567" s="6">
        <v>581</v>
      </c>
      <c r="E567" s="6">
        <v>554</v>
      </c>
      <c r="F567" s="5">
        <v>32</v>
      </c>
      <c r="G567" s="17">
        <v>14</v>
      </c>
      <c r="H567" s="17">
        <v>2.620967741935484E-2</v>
      </c>
      <c r="I567" s="5">
        <v>2</v>
      </c>
      <c r="J567" s="5">
        <v>5.2419354838709679E-2</v>
      </c>
      <c r="K567" s="18" t="str">
        <f>INDEX(客戶資料檔!N:N,MATCH('交易記錄檔計算購買期間(勿更改順序)'!C567,客戶資料檔!A:A,0))</f>
        <v>漸趨靜止型</v>
      </c>
    </row>
    <row r="568" spans="1:11">
      <c r="A568" s="1">
        <v>14360</v>
      </c>
      <c r="B568" s="4">
        <v>38901</v>
      </c>
      <c r="C568" s="1">
        <v>1246</v>
      </c>
      <c r="D568" s="6">
        <v>4700</v>
      </c>
      <c r="E568" s="6">
        <v>547</v>
      </c>
      <c r="F568" s="5">
        <v>32</v>
      </c>
      <c r="G568" s="17">
        <v>15</v>
      </c>
      <c r="H568" s="17">
        <v>2.8225806451612902E-2</v>
      </c>
      <c r="I568" s="5">
        <v>7</v>
      </c>
      <c r="J568" s="5">
        <v>0.19758064516129031</v>
      </c>
      <c r="K568" s="18" t="str">
        <f>INDEX(客戶資料檔!N:N,MATCH('交易記錄檔計算購買期間(勿更改順序)'!C568,客戶資料檔!A:A,0))</f>
        <v>漸趨靜止型</v>
      </c>
    </row>
    <row r="569" spans="1:11">
      <c r="A569" s="1">
        <v>14445</v>
      </c>
      <c r="B569" s="4">
        <v>38902</v>
      </c>
      <c r="C569" s="1">
        <v>1246</v>
      </c>
      <c r="D569" s="6">
        <v>2085</v>
      </c>
      <c r="E569" s="6">
        <v>546</v>
      </c>
      <c r="F569" s="5">
        <v>32</v>
      </c>
      <c r="G569" s="17">
        <v>16</v>
      </c>
      <c r="H569" s="17">
        <v>3.0241935483870969E-2</v>
      </c>
      <c r="I569" s="5">
        <v>1</v>
      </c>
      <c r="J569" s="5">
        <v>3.0241935483870969E-2</v>
      </c>
      <c r="K569" s="18" t="str">
        <f>INDEX(客戶資料檔!N:N,MATCH('交易記錄檔計算購買期間(勿更改順序)'!C569,客戶資料檔!A:A,0))</f>
        <v>漸趨靜止型</v>
      </c>
    </row>
    <row r="570" spans="1:11">
      <c r="A570" s="1">
        <v>15202</v>
      </c>
      <c r="B570" s="4">
        <v>38912</v>
      </c>
      <c r="C570" s="1">
        <v>1246</v>
      </c>
      <c r="D570" s="6">
        <v>1947</v>
      </c>
      <c r="E570" s="6">
        <v>536</v>
      </c>
      <c r="F570" s="5">
        <v>32</v>
      </c>
      <c r="G570" s="17">
        <v>17</v>
      </c>
      <c r="H570" s="17">
        <v>3.2258064516129031E-2</v>
      </c>
      <c r="I570" s="5">
        <v>10</v>
      </c>
      <c r="J570" s="5">
        <v>0.32258064516129031</v>
      </c>
      <c r="K570" s="18" t="str">
        <f>INDEX(客戶資料檔!N:N,MATCH('交易記錄檔計算購買期間(勿更改順序)'!C570,客戶資料檔!A:A,0))</f>
        <v>漸趨靜止型</v>
      </c>
    </row>
    <row r="571" spans="1:11">
      <c r="A571" s="1">
        <v>16194</v>
      </c>
      <c r="B571" s="4">
        <v>38916</v>
      </c>
      <c r="C571" s="1">
        <v>1246</v>
      </c>
      <c r="D571" s="6">
        <v>1087</v>
      </c>
      <c r="E571" s="6">
        <v>532</v>
      </c>
      <c r="F571" s="5">
        <v>32</v>
      </c>
      <c r="G571" s="17">
        <v>18</v>
      </c>
      <c r="H571" s="17">
        <v>3.4274193548387094E-2</v>
      </c>
      <c r="I571" s="5">
        <v>4</v>
      </c>
      <c r="J571" s="5">
        <v>0.13709677419354838</v>
      </c>
      <c r="K571" s="18" t="str">
        <f>INDEX(客戶資料檔!N:N,MATCH('交易記錄檔計算購買期間(勿更改順序)'!C571,客戶資料檔!A:A,0))</f>
        <v>漸趨靜止型</v>
      </c>
    </row>
    <row r="572" spans="1:11">
      <c r="A572" s="1">
        <v>20060</v>
      </c>
      <c r="B572" s="4">
        <v>38962</v>
      </c>
      <c r="C572" s="1">
        <v>1246</v>
      </c>
      <c r="D572" s="6">
        <v>499</v>
      </c>
      <c r="E572" s="6">
        <v>486</v>
      </c>
      <c r="F572" s="5">
        <v>32</v>
      </c>
      <c r="G572" s="17">
        <v>19</v>
      </c>
      <c r="H572" s="17">
        <v>3.6290322580645164E-2</v>
      </c>
      <c r="I572" s="5">
        <v>46</v>
      </c>
      <c r="J572" s="5">
        <v>1.6693548387096775</v>
      </c>
      <c r="K572" s="18" t="str">
        <f>INDEX(客戶資料檔!N:N,MATCH('交易記錄檔計算購買期間(勿更改順序)'!C572,客戶資料檔!A:A,0))</f>
        <v>漸趨靜止型</v>
      </c>
    </row>
    <row r="573" spans="1:11">
      <c r="A573" s="1">
        <v>22521</v>
      </c>
      <c r="B573" s="4">
        <v>38987</v>
      </c>
      <c r="C573" s="1">
        <v>1246</v>
      </c>
      <c r="D573" s="6">
        <v>218</v>
      </c>
      <c r="E573" s="6">
        <v>461</v>
      </c>
      <c r="F573" s="5">
        <v>32</v>
      </c>
      <c r="G573" s="17">
        <v>20</v>
      </c>
      <c r="H573" s="17">
        <v>3.8306451612903226E-2</v>
      </c>
      <c r="I573" s="5">
        <v>25</v>
      </c>
      <c r="J573" s="5">
        <v>0.95766129032258063</v>
      </c>
      <c r="K573" s="18" t="str">
        <f>INDEX(客戶資料檔!N:N,MATCH('交易記錄檔計算購買期間(勿更改順序)'!C573,客戶資料檔!A:A,0))</f>
        <v>漸趨靜止型</v>
      </c>
    </row>
    <row r="574" spans="1:11">
      <c r="A574" s="1">
        <v>25201</v>
      </c>
      <c r="B574" s="4">
        <v>39015</v>
      </c>
      <c r="C574" s="1">
        <v>1246</v>
      </c>
      <c r="D574" s="6">
        <v>161</v>
      </c>
      <c r="E574" s="6">
        <v>433</v>
      </c>
      <c r="F574" s="5">
        <v>32</v>
      </c>
      <c r="G574" s="17">
        <v>21</v>
      </c>
      <c r="H574" s="17">
        <v>4.0322580645161289E-2</v>
      </c>
      <c r="I574" s="5">
        <v>28</v>
      </c>
      <c r="J574" s="5">
        <v>1.129032258064516</v>
      </c>
      <c r="K574" s="18" t="str">
        <f>INDEX(客戶資料檔!N:N,MATCH('交易記錄檔計算購買期間(勿更改順序)'!C574,客戶資料檔!A:A,0))</f>
        <v>漸趨靜止型</v>
      </c>
    </row>
    <row r="575" spans="1:11">
      <c r="A575" s="1">
        <v>25887</v>
      </c>
      <c r="B575" s="4">
        <v>39023</v>
      </c>
      <c r="C575" s="1">
        <v>1246</v>
      </c>
      <c r="D575" s="6">
        <v>4688</v>
      </c>
      <c r="E575" s="6">
        <v>425</v>
      </c>
      <c r="F575" s="5">
        <v>32</v>
      </c>
      <c r="G575" s="17">
        <v>22</v>
      </c>
      <c r="H575" s="17">
        <v>4.2338709677419352E-2</v>
      </c>
      <c r="I575" s="5">
        <v>8</v>
      </c>
      <c r="J575" s="5">
        <v>0.33870967741935482</v>
      </c>
      <c r="K575" s="18" t="str">
        <f>INDEX(客戶資料檔!N:N,MATCH('交易記錄檔計算購買期間(勿更改順序)'!C575,客戶資料檔!A:A,0))</f>
        <v>漸趨靜止型</v>
      </c>
    </row>
    <row r="576" spans="1:11">
      <c r="A576" s="1">
        <v>29264</v>
      </c>
      <c r="B576" s="4">
        <v>39050</v>
      </c>
      <c r="C576" s="1">
        <v>1246</v>
      </c>
      <c r="D576" s="6">
        <v>715</v>
      </c>
      <c r="E576" s="6">
        <v>398</v>
      </c>
      <c r="F576" s="5">
        <v>32</v>
      </c>
      <c r="G576" s="17">
        <v>23</v>
      </c>
      <c r="H576" s="17">
        <v>4.4354838709677422E-2</v>
      </c>
      <c r="I576" s="5">
        <v>27</v>
      </c>
      <c r="J576" s="5">
        <v>1.1975806451612905</v>
      </c>
      <c r="K576" s="18" t="str">
        <f>INDEX(客戶資料檔!N:N,MATCH('交易記錄檔計算購買期間(勿更改順序)'!C576,客戶資料檔!A:A,0))</f>
        <v>漸趨靜止型</v>
      </c>
    </row>
    <row r="577" spans="1:11">
      <c r="A577" s="1">
        <v>30408</v>
      </c>
      <c r="B577" s="4">
        <v>39064</v>
      </c>
      <c r="C577" s="1">
        <v>1246</v>
      </c>
      <c r="D577" s="6">
        <v>3579</v>
      </c>
      <c r="E577" s="6">
        <v>384</v>
      </c>
      <c r="F577" s="5">
        <v>32</v>
      </c>
      <c r="G577" s="17">
        <v>24</v>
      </c>
      <c r="H577" s="17">
        <v>4.6370967741935484E-2</v>
      </c>
      <c r="I577" s="5">
        <v>14</v>
      </c>
      <c r="J577" s="5">
        <v>0.64919354838709675</v>
      </c>
      <c r="K577" s="18" t="str">
        <f>INDEX(客戶資料檔!N:N,MATCH('交易記錄檔計算購買期間(勿更改順序)'!C577,客戶資料檔!A:A,0))</f>
        <v>漸趨靜止型</v>
      </c>
    </row>
    <row r="578" spans="1:11">
      <c r="A578" s="1">
        <v>31674</v>
      </c>
      <c r="B578" s="4">
        <v>39076</v>
      </c>
      <c r="C578" s="1">
        <v>1246</v>
      </c>
      <c r="D578" s="6">
        <v>1033</v>
      </c>
      <c r="E578" s="6">
        <v>372</v>
      </c>
      <c r="F578" s="5">
        <v>32</v>
      </c>
      <c r="G578" s="17">
        <v>25</v>
      </c>
      <c r="H578" s="17">
        <v>4.8387096774193547E-2</v>
      </c>
      <c r="I578" s="5">
        <v>12</v>
      </c>
      <c r="J578" s="5">
        <v>0.58064516129032251</v>
      </c>
      <c r="K578" s="18" t="str">
        <f>INDEX(客戶資料檔!N:N,MATCH('交易記錄檔計算購買期間(勿更改順序)'!C578,客戶資料檔!A:A,0))</f>
        <v>漸趨靜止型</v>
      </c>
    </row>
    <row r="579" spans="1:11">
      <c r="A579" s="1">
        <v>34963</v>
      </c>
      <c r="B579" s="4">
        <v>39106</v>
      </c>
      <c r="C579" s="1">
        <v>1246</v>
      </c>
      <c r="D579" s="6">
        <v>3990</v>
      </c>
      <c r="E579" s="6">
        <v>342</v>
      </c>
      <c r="F579" s="5">
        <v>32</v>
      </c>
      <c r="G579" s="17">
        <v>26</v>
      </c>
      <c r="H579" s="17">
        <v>5.040322580645161E-2</v>
      </c>
      <c r="I579" s="5">
        <v>30</v>
      </c>
      <c r="J579" s="5">
        <v>1.5120967741935483</v>
      </c>
      <c r="K579" s="18" t="str">
        <f>INDEX(客戶資料檔!N:N,MATCH('交易記錄檔計算購買期間(勿更改順序)'!C579,客戶資料檔!A:A,0))</f>
        <v>漸趨靜止型</v>
      </c>
    </row>
    <row r="580" spans="1:11">
      <c r="A580" s="1">
        <v>35716</v>
      </c>
      <c r="B580" s="4">
        <v>39110</v>
      </c>
      <c r="C580" s="1">
        <v>1246</v>
      </c>
      <c r="D580" s="6">
        <v>3321</v>
      </c>
      <c r="E580" s="6">
        <v>338</v>
      </c>
      <c r="F580" s="5">
        <v>32</v>
      </c>
      <c r="G580" s="17">
        <v>27</v>
      </c>
      <c r="H580" s="17">
        <v>5.2419354838709679E-2</v>
      </c>
      <c r="I580" s="5">
        <v>4</v>
      </c>
      <c r="J580" s="5">
        <v>0.20967741935483872</v>
      </c>
      <c r="K580" s="18" t="str">
        <f>INDEX(客戶資料檔!N:N,MATCH('交易記錄檔計算購買期間(勿更改順序)'!C580,客戶資料檔!A:A,0))</f>
        <v>漸趨靜止型</v>
      </c>
    </row>
    <row r="581" spans="1:11">
      <c r="A581" s="1">
        <v>41770</v>
      </c>
      <c r="B581" s="4">
        <v>39155</v>
      </c>
      <c r="C581" s="1">
        <v>1246</v>
      </c>
      <c r="D581" s="6">
        <v>715</v>
      </c>
      <c r="E581" s="6">
        <v>293</v>
      </c>
      <c r="F581" s="5">
        <v>32</v>
      </c>
      <c r="G581" s="17">
        <v>28</v>
      </c>
      <c r="H581" s="17">
        <v>5.4435483870967742E-2</v>
      </c>
      <c r="I581" s="5">
        <v>45</v>
      </c>
      <c r="J581" s="5">
        <v>2.4495967741935485</v>
      </c>
      <c r="K581" s="18" t="str">
        <f>INDEX(客戶資料檔!N:N,MATCH('交易記錄檔計算購買期間(勿更改順序)'!C581,客戶資料檔!A:A,0))</f>
        <v>漸趨靜止型</v>
      </c>
    </row>
    <row r="582" spans="1:11">
      <c r="A582" s="1">
        <v>45376</v>
      </c>
      <c r="B582" s="4">
        <v>39188</v>
      </c>
      <c r="C582" s="1">
        <v>1246</v>
      </c>
      <c r="D582" s="6">
        <v>709</v>
      </c>
      <c r="E582" s="6">
        <v>260</v>
      </c>
      <c r="F582" s="5">
        <v>32</v>
      </c>
      <c r="G582" s="17">
        <v>29</v>
      </c>
      <c r="H582" s="17">
        <v>5.6451612903225805E-2</v>
      </c>
      <c r="I582" s="5">
        <v>33</v>
      </c>
      <c r="J582" s="5">
        <v>1.8629032258064515</v>
      </c>
      <c r="K582" s="18" t="str">
        <f>INDEX(客戶資料檔!N:N,MATCH('交易記錄檔計算購買期間(勿更改順序)'!C582,客戶資料檔!A:A,0))</f>
        <v>漸趨靜止型</v>
      </c>
    </row>
    <row r="583" spans="1:11">
      <c r="A583" s="1">
        <v>67844</v>
      </c>
      <c r="B583" s="4">
        <v>39348</v>
      </c>
      <c r="C583" s="1">
        <v>1246</v>
      </c>
      <c r="D583" s="6">
        <v>1499</v>
      </c>
      <c r="E583" s="6">
        <v>100</v>
      </c>
      <c r="F583" s="5">
        <v>32</v>
      </c>
      <c r="G583" s="17">
        <v>30</v>
      </c>
      <c r="H583" s="17">
        <v>5.8467741935483868E-2</v>
      </c>
      <c r="I583" s="5">
        <v>160</v>
      </c>
      <c r="J583" s="5">
        <v>9.3548387096774182</v>
      </c>
      <c r="K583" s="18" t="str">
        <f>INDEX(客戶資料檔!N:N,MATCH('交易記錄檔計算購買期間(勿更改順序)'!C583,客戶資料檔!A:A,0))</f>
        <v>漸趨靜止型</v>
      </c>
    </row>
    <row r="584" spans="1:11">
      <c r="A584" s="1">
        <v>77299</v>
      </c>
      <c r="B584" s="4">
        <v>39413</v>
      </c>
      <c r="C584" s="1">
        <v>1246</v>
      </c>
      <c r="D584" s="6">
        <v>350</v>
      </c>
      <c r="E584" s="6">
        <v>35</v>
      </c>
      <c r="F584" s="5">
        <v>32</v>
      </c>
      <c r="G584" s="17">
        <v>31</v>
      </c>
      <c r="H584" s="17">
        <v>6.0483870967741937E-2</v>
      </c>
      <c r="I584" s="5">
        <v>65</v>
      </c>
      <c r="J584" s="5">
        <v>3.931451612903226</v>
      </c>
      <c r="K584" s="18" t="str">
        <f>INDEX(客戶資料檔!N:N,MATCH('交易記錄檔計算購買期間(勿更改順序)'!C584,客戶資料檔!A:A,0))</f>
        <v>漸趨靜止型</v>
      </c>
    </row>
    <row r="585" spans="1:11">
      <c r="A585" s="1">
        <v>78264</v>
      </c>
      <c r="B585" s="4">
        <v>39422</v>
      </c>
      <c r="C585" s="1">
        <v>1246</v>
      </c>
      <c r="D585" s="6">
        <v>1050</v>
      </c>
      <c r="E585" s="6">
        <v>26</v>
      </c>
      <c r="F585" s="5">
        <v>32</v>
      </c>
      <c r="G585" s="17">
        <v>32</v>
      </c>
      <c r="H585" s="17">
        <v>6.25E-2</v>
      </c>
      <c r="I585" s="5">
        <v>9</v>
      </c>
      <c r="J585" s="5">
        <v>0.5625</v>
      </c>
      <c r="K585" s="18" t="str">
        <f>INDEX(客戶資料檔!N:N,MATCH('交易記錄檔計算購買期間(勿更改順序)'!C585,客戶資料檔!A:A,0))</f>
        <v>漸趨靜止型</v>
      </c>
    </row>
    <row r="586" spans="1:11">
      <c r="A586" s="1">
        <v>3044</v>
      </c>
      <c r="B586" s="4">
        <v>38754</v>
      </c>
      <c r="C586" s="1">
        <v>1276</v>
      </c>
      <c r="D586" s="6">
        <v>5760</v>
      </c>
      <c r="E586" s="6">
        <v>694</v>
      </c>
      <c r="F586" s="5">
        <v>9</v>
      </c>
      <c r="G586" s="17">
        <v>1</v>
      </c>
      <c r="H586" s="17">
        <v>0</v>
      </c>
      <c r="I586" s="5">
        <v>0</v>
      </c>
      <c r="J586" s="5">
        <v>0</v>
      </c>
      <c r="K586" s="18" t="str">
        <f>INDEX(客戶資料檔!N:N,MATCH('交易記錄檔計算購買期間(勿更改順序)'!C586,客戶資料檔!A:A,0))</f>
        <v>漸趨活躍型</v>
      </c>
    </row>
    <row r="587" spans="1:11">
      <c r="A587" s="1">
        <v>19879</v>
      </c>
      <c r="B587" s="4">
        <v>38960</v>
      </c>
      <c r="C587" s="1">
        <v>1276</v>
      </c>
      <c r="D587" s="6">
        <v>494</v>
      </c>
      <c r="E587" s="6">
        <v>488</v>
      </c>
      <c r="F587" s="5">
        <v>9</v>
      </c>
      <c r="G587" s="17">
        <v>2</v>
      </c>
      <c r="H587" s="17">
        <v>2.7777777777777776E-2</v>
      </c>
      <c r="I587" s="5">
        <v>206</v>
      </c>
      <c r="J587" s="5">
        <v>5.7222222222222223</v>
      </c>
      <c r="K587" s="18" t="str">
        <f>INDEX(客戶資料檔!N:N,MATCH('交易記錄檔計算購買期間(勿更改順序)'!C587,客戶資料檔!A:A,0))</f>
        <v>漸趨活躍型</v>
      </c>
    </row>
    <row r="588" spans="1:11">
      <c r="A588" s="1">
        <v>24710</v>
      </c>
      <c r="B588" s="4">
        <v>39010</v>
      </c>
      <c r="C588" s="1">
        <v>1276</v>
      </c>
      <c r="D588" s="6">
        <v>648</v>
      </c>
      <c r="E588" s="6">
        <v>438</v>
      </c>
      <c r="F588" s="5">
        <v>9</v>
      </c>
      <c r="G588" s="17">
        <v>3</v>
      </c>
      <c r="H588" s="17">
        <v>5.5555555555555552E-2</v>
      </c>
      <c r="I588" s="5">
        <v>50</v>
      </c>
      <c r="J588" s="5">
        <v>2.7777777777777777</v>
      </c>
      <c r="K588" s="18" t="str">
        <f>INDEX(客戶資料檔!N:N,MATCH('交易記錄檔計算購買期間(勿更改順序)'!C588,客戶資料檔!A:A,0))</f>
        <v>漸趨活躍型</v>
      </c>
    </row>
    <row r="589" spans="1:11">
      <c r="A589" s="1">
        <v>30926</v>
      </c>
      <c r="B589" s="4">
        <v>39070</v>
      </c>
      <c r="C589" s="1">
        <v>1276</v>
      </c>
      <c r="D589" s="6">
        <v>140</v>
      </c>
      <c r="E589" s="6">
        <v>378</v>
      </c>
      <c r="F589" s="5">
        <v>9</v>
      </c>
      <c r="G589" s="17">
        <v>4</v>
      </c>
      <c r="H589" s="17">
        <v>8.3333333333333329E-2</v>
      </c>
      <c r="I589" s="5">
        <v>60</v>
      </c>
      <c r="J589" s="5">
        <v>5</v>
      </c>
      <c r="K589" s="18" t="str">
        <f>INDEX(客戶資料檔!N:N,MATCH('交易記錄檔計算購買期間(勿更改順序)'!C589,客戶資料檔!A:A,0))</f>
        <v>漸趨活躍型</v>
      </c>
    </row>
    <row r="590" spans="1:11">
      <c r="A590" s="1">
        <v>36074</v>
      </c>
      <c r="B590" s="4">
        <v>39111</v>
      </c>
      <c r="C590" s="1">
        <v>1276</v>
      </c>
      <c r="D590" s="6">
        <v>799</v>
      </c>
      <c r="E590" s="6">
        <v>337</v>
      </c>
      <c r="F590" s="5">
        <v>9</v>
      </c>
      <c r="G590" s="17">
        <v>5</v>
      </c>
      <c r="H590" s="17">
        <v>0.1111111111111111</v>
      </c>
      <c r="I590" s="5">
        <v>41</v>
      </c>
      <c r="J590" s="5">
        <v>4.5555555555555554</v>
      </c>
      <c r="K590" s="18" t="str">
        <f>INDEX(客戶資料檔!N:N,MATCH('交易記錄檔計算購買期間(勿更改順序)'!C590,客戶資料檔!A:A,0))</f>
        <v>漸趨活躍型</v>
      </c>
    </row>
    <row r="591" spans="1:11">
      <c r="A591" s="1">
        <v>38590</v>
      </c>
      <c r="B591" s="4">
        <v>39129</v>
      </c>
      <c r="C591" s="1">
        <v>1276</v>
      </c>
      <c r="D591" s="6">
        <v>299</v>
      </c>
      <c r="E591" s="6">
        <v>319</v>
      </c>
      <c r="F591" s="5">
        <v>9</v>
      </c>
      <c r="G591" s="17">
        <v>6</v>
      </c>
      <c r="H591" s="17">
        <v>0.1388888888888889</v>
      </c>
      <c r="I591" s="5">
        <v>18</v>
      </c>
      <c r="J591" s="5">
        <v>2.5</v>
      </c>
      <c r="K591" s="18" t="str">
        <f>INDEX(客戶資料檔!N:N,MATCH('交易記錄檔計算購買期間(勿更改順序)'!C591,客戶資料檔!A:A,0))</f>
        <v>漸趨活躍型</v>
      </c>
    </row>
    <row r="592" spans="1:11">
      <c r="A592" s="1">
        <v>38907</v>
      </c>
      <c r="B592" s="4">
        <v>39131</v>
      </c>
      <c r="C592" s="1">
        <v>1276</v>
      </c>
      <c r="D592" s="6">
        <v>3690</v>
      </c>
      <c r="E592" s="6">
        <v>317</v>
      </c>
      <c r="F592" s="5">
        <v>9</v>
      </c>
      <c r="G592" s="17">
        <v>7</v>
      </c>
      <c r="H592" s="17">
        <v>0.16666666666666666</v>
      </c>
      <c r="I592" s="5">
        <v>2</v>
      </c>
      <c r="J592" s="5">
        <v>0.33333333333333331</v>
      </c>
      <c r="K592" s="18" t="str">
        <f>INDEX(客戶資料檔!N:N,MATCH('交易記錄檔計算購買期間(勿更改順序)'!C592,客戶資料檔!A:A,0))</f>
        <v>漸趨活躍型</v>
      </c>
    </row>
    <row r="593" spans="1:11">
      <c r="A593" s="1">
        <v>39965</v>
      </c>
      <c r="B593" s="4">
        <v>39139</v>
      </c>
      <c r="C593" s="1">
        <v>1276</v>
      </c>
      <c r="D593" s="6">
        <v>355</v>
      </c>
      <c r="E593" s="6">
        <v>309</v>
      </c>
      <c r="F593" s="5">
        <v>9</v>
      </c>
      <c r="G593" s="17">
        <v>8</v>
      </c>
      <c r="H593" s="17">
        <v>0.19444444444444445</v>
      </c>
      <c r="I593" s="5">
        <v>8</v>
      </c>
      <c r="J593" s="5">
        <v>1.5555555555555556</v>
      </c>
      <c r="K593" s="18" t="str">
        <f>INDEX(客戶資料檔!N:N,MATCH('交易記錄檔計算購買期間(勿更改順序)'!C593,客戶資料檔!A:A,0))</f>
        <v>漸趨活躍型</v>
      </c>
    </row>
    <row r="594" spans="1:11">
      <c r="A594" s="1">
        <v>51437</v>
      </c>
      <c r="B594" s="4">
        <v>39231</v>
      </c>
      <c r="C594" s="1">
        <v>1276</v>
      </c>
      <c r="D594" s="6">
        <v>349</v>
      </c>
      <c r="E594" s="6">
        <v>217</v>
      </c>
      <c r="F594" s="5">
        <v>9</v>
      </c>
      <c r="G594" s="17">
        <v>9</v>
      </c>
      <c r="H594" s="17">
        <v>0.22222222222222221</v>
      </c>
      <c r="I594" s="5">
        <v>92</v>
      </c>
      <c r="J594" s="5">
        <v>20.444444444444443</v>
      </c>
      <c r="K594" s="18" t="str">
        <f>INDEX(客戶資料檔!N:N,MATCH('交易記錄檔計算購買期間(勿更改順序)'!C594,客戶資料檔!A:A,0))</f>
        <v>漸趨活躍型</v>
      </c>
    </row>
    <row r="595" spans="1:11">
      <c r="A595" s="1">
        <v>5408</v>
      </c>
      <c r="B595" s="4">
        <v>38786</v>
      </c>
      <c r="C595" s="1">
        <v>1286</v>
      </c>
      <c r="D595" s="6">
        <v>369</v>
      </c>
      <c r="E595" s="6">
        <v>662</v>
      </c>
      <c r="F595" s="5">
        <v>12</v>
      </c>
      <c r="G595" s="17">
        <v>1</v>
      </c>
      <c r="H595" s="17">
        <v>0</v>
      </c>
      <c r="I595" s="5">
        <v>0</v>
      </c>
      <c r="J595" s="5">
        <v>0</v>
      </c>
      <c r="K595" s="18" t="str">
        <f>INDEX(客戶資料檔!N:N,MATCH('交易記錄檔計算購買期間(勿更改順序)'!C595,客戶資料檔!A:A,0))</f>
        <v>穩定購買型</v>
      </c>
    </row>
    <row r="596" spans="1:11">
      <c r="A596" s="1">
        <v>6098</v>
      </c>
      <c r="B596" s="4">
        <v>38795</v>
      </c>
      <c r="C596" s="1">
        <v>1286</v>
      </c>
      <c r="D596" s="6">
        <v>55</v>
      </c>
      <c r="E596" s="6">
        <v>653</v>
      </c>
      <c r="F596" s="5">
        <v>12</v>
      </c>
      <c r="G596" s="17">
        <v>2</v>
      </c>
      <c r="H596" s="17">
        <v>1.5151515151515152E-2</v>
      </c>
      <c r="I596" s="5">
        <v>9</v>
      </c>
      <c r="J596" s="5">
        <v>0.13636363636363635</v>
      </c>
      <c r="K596" s="18" t="str">
        <f>INDEX(客戶資料檔!N:N,MATCH('交易記錄檔計算購買期間(勿更改順序)'!C596,客戶資料檔!A:A,0))</f>
        <v>穩定購買型</v>
      </c>
    </row>
    <row r="597" spans="1:11">
      <c r="A597" s="1">
        <v>13739</v>
      </c>
      <c r="B597" s="4">
        <v>38893</v>
      </c>
      <c r="C597" s="1">
        <v>1286</v>
      </c>
      <c r="D597" s="6">
        <v>380</v>
      </c>
      <c r="E597" s="6">
        <v>555</v>
      </c>
      <c r="F597" s="5">
        <v>12</v>
      </c>
      <c r="G597" s="17">
        <v>3</v>
      </c>
      <c r="H597" s="17">
        <v>3.0303030303030304E-2</v>
      </c>
      <c r="I597" s="5">
        <v>98</v>
      </c>
      <c r="J597" s="5">
        <v>2.9696969696969697</v>
      </c>
      <c r="K597" s="18" t="str">
        <f>INDEX(客戶資料檔!N:N,MATCH('交易記錄檔計算購買期間(勿更改順序)'!C597,客戶資料檔!A:A,0))</f>
        <v>穩定購買型</v>
      </c>
    </row>
    <row r="598" spans="1:11">
      <c r="A598" s="1">
        <v>17141</v>
      </c>
      <c r="B598" s="4">
        <v>38928</v>
      </c>
      <c r="C598" s="1">
        <v>1286</v>
      </c>
      <c r="D598" s="6">
        <v>599</v>
      </c>
      <c r="E598" s="6">
        <v>520</v>
      </c>
      <c r="F598" s="5">
        <v>12</v>
      </c>
      <c r="G598" s="17">
        <v>4</v>
      </c>
      <c r="H598" s="17">
        <v>4.5454545454545456E-2</v>
      </c>
      <c r="I598" s="5">
        <v>35</v>
      </c>
      <c r="J598" s="5">
        <v>1.5909090909090911</v>
      </c>
      <c r="K598" s="18" t="str">
        <f>INDEX(客戶資料檔!N:N,MATCH('交易記錄檔計算購買期間(勿更改順序)'!C598,客戶資料檔!A:A,0))</f>
        <v>穩定購買型</v>
      </c>
    </row>
    <row r="599" spans="1:11">
      <c r="A599" s="1">
        <v>41407</v>
      </c>
      <c r="B599" s="4">
        <v>39152</v>
      </c>
      <c r="C599" s="1">
        <v>1286</v>
      </c>
      <c r="D599" s="6">
        <v>99</v>
      </c>
      <c r="E599" s="6">
        <v>296</v>
      </c>
      <c r="F599" s="5">
        <v>12</v>
      </c>
      <c r="G599" s="17">
        <v>5</v>
      </c>
      <c r="H599" s="17">
        <v>6.0606060606060608E-2</v>
      </c>
      <c r="I599" s="5">
        <v>224</v>
      </c>
      <c r="J599" s="5">
        <v>13.575757575757576</v>
      </c>
      <c r="K599" s="18" t="str">
        <f>INDEX(客戶資料檔!N:N,MATCH('交易記錄檔計算購買期間(勿更改順序)'!C599,客戶資料檔!A:A,0))</f>
        <v>穩定購買型</v>
      </c>
    </row>
    <row r="600" spans="1:11">
      <c r="A600" s="1">
        <v>50104</v>
      </c>
      <c r="B600" s="4">
        <v>39221</v>
      </c>
      <c r="C600" s="1">
        <v>1286</v>
      </c>
      <c r="D600" s="6">
        <v>3989</v>
      </c>
      <c r="E600" s="6">
        <v>227</v>
      </c>
      <c r="F600" s="5">
        <v>12</v>
      </c>
      <c r="G600" s="17">
        <v>6</v>
      </c>
      <c r="H600" s="17">
        <v>7.575757575757576E-2</v>
      </c>
      <c r="I600" s="5">
        <v>69</v>
      </c>
      <c r="J600" s="5">
        <v>5.2272727272727275</v>
      </c>
      <c r="K600" s="18" t="str">
        <f>INDEX(客戶資料檔!N:N,MATCH('交易記錄檔計算購買期間(勿更改順序)'!C600,客戶資料檔!A:A,0))</f>
        <v>穩定購買型</v>
      </c>
    </row>
    <row r="601" spans="1:11">
      <c r="A601" s="1">
        <v>54923</v>
      </c>
      <c r="B601" s="4">
        <v>39260</v>
      </c>
      <c r="C601" s="1">
        <v>1286</v>
      </c>
      <c r="D601" s="6">
        <v>435</v>
      </c>
      <c r="E601" s="6">
        <v>188</v>
      </c>
      <c r="F601" s="5">
        <v>12</v>
      </c>
      <c r="G601" s="17">
        <v>7</v>
      </c>
      <c r="H601" s="17">
        <v>9.0909090909090912E-2</v>
      </c>
      <c r="I601" s="5">
        <v>39</v>
      </c>
      <c r="J601" s="5">
        <v>3.5454545454545454</v>
      </c>
      <c r="K601" s="18" t="str">
        <f>INDEX(客戶資料檔!N:N,MATCH('交易記錄檔計算購買期間(勿更改順序)'!C601,客戶資料檔!A:A,0))</f>
        <v>穩定購買型</v>
      </c>
    </row>
    <row r="602" spans="1:11">
      <c r="A602" s="1">
        <v>56878</v>
      </c>
      <c r="B602" s="4">
        <v>39276</v>
      </c>
      <c r="C602" s="1">
        <v>1286</v>
      </c>
      <c r="D602" s="6">
        <v>389</v>
      </c>
      <c r="E602" s="6">
        <v>172</v>
      </c>
      <c r="F602" s="5">
        <v>12</v>
      </c>
      <c r="G602" s="17">
        <v>8</v>
      </c>
      <c r="H602" s="17">
        <v>0.10606060606060606</v>
      </c>
      <c r="I602" s="5">
        <v>16</v>
      </c>
      <c r="J602" s="5">
        <v>1.696969696969697</v>
      </c>
      <c r="K602" s="18" t="str">
        <f>INDEX(客戶資料檔!N:N,MATCH('交易記錄檔計算購買期間(勿更改順序)'!C602,客戶資料檔!A:A,0))</f>
        <v>穩定購買型</v>
      </c>
    </row>
    <row r="603" spans="1:11">
      <c r="A603" s="1">
        <v>66820</v>
      </c>
      <c r="B603" s="4">
        <v>39340</v>
      </c>
      <c r="C603" s="1">
        <v>1286</v>
      </c>
      <c r="D603" s="6">
        <v>6990</v>
      </c>
      <c r="E603" s="6">
        <v>108</v>
      </c>
      <c r="F603" s="5">
        <v>12</v>
      </c>
      <c r="G603" s="17">
        <v>9</v>
      </c>
      <c r="H603" s="17">
        <v>0.12121212121212122</v>
      </c>
      <c r="I603" s="5">
        <v>64</v>
      </c>
      <c r="J603" s="5">
        <v>7.7575757575757578</v>
      </c>
      <c r="K603" s="18" t="str">
        <f>INDEX(客戶資料檔!N:N,MATCH('交易記錄檔計算購買期間(勿更改順序)'!C603,客戶資料檔!A:A,0))</f>
        <v>穩定購買型</v>
      </c>
    </row>
    <row r="604" spans="1:11">
      <c r="A604" s="1">
        <v>73849</v>
      </c>
      <c r="B604" s="4">
        <v>39398</v>
      </c>
      <c r="C604" s="1">
        <v>1286</v>
      </c>
      <c r="D604" s="6">
        <v>239</v>
      </c>
      <c r="E604" s="6">
        <v>50</v>
      </c>
      <c r="F604" s="5">
        <v>12</v>
      </c>
      <c r="G604" s="17">
        <v>10</v>
      </c>
      <c r="H604" s="17">
        <v>0.13636363636363635</v>
      </c>
      <c r="I604" s="5">
        <v>58</v>
      </c>
      <c r="J604" s="5">
        <v>7.9090909090909083</v>
      </c>
      <c r="K604" s="18" t="str">
        <f>INDEX(客戶資料檔!N:N,MATCH('交易記錄檔計算購買期間(勿更改順序)'!C604,客戶資料檔!A:A,0))</f>
        <v>穩定購買型</v>
      </c>
    </row>
    <row r="605" spans="1:11">
      <c r="A605" s="1">
        <v>78796</v>
      </c>
      <c r="B605" s="4">
        <v>39426</v>
      </c>
      <c r="C605" s="1">
        <v>1286</v>
      </c>
      <c r="D605" s="6">
        <v>1788</v>
      </c>
      <c r="E605" s="6">
        <v>22</v>
      </c>
      <c r="F605" s="5">
        <v>12</v>
      </c>
      <c r="G605" s="17">
        <v>11</v>
      </c>
      <c r="H605" s="17">
        <v>0.15151515151515152</v>
      </c>
      <c r="I605" s="5">
        <v>28</v>
      </c>
      <c r="J605" s="5">
        <v>4.2424242424242422</v>
      </c>
      <c r="K605" s="18" t="str">
        <f>INDEX(客戶資料檔!N:N,MATCH('交易記錄檔計算購買期間(勿更改順序)'!C605,客戶資料檔!A:A,0))</f>
        <v>穩定購買型</v>
      </c>
    </row>
    <row r="606" spans="1:11">
      <c r="A606" s="1">
        <v>80451</v>
      </c>
      <c r="B606" s="4">
        <v>39439</v>
      </c>
      <c r="C606" s="1">
        <v>1286</v>
      </c>
      <c r="D606" s="6">
        <v>198</v>
      </c>
      <c r="E606" s="6">
        <v>9</v>
      </c>
      <c r="F606" s="5">
        <v>12</v>
      </c>
      <c r="G606" s="17">
        <v>12</v>
      </c>
      <c r="H606" s="17">
        <v>0.16666666666666666</v>
      </c>
      <c r="I606" s="5">
        <v>13</v>
      </c>
      <c r="J606" s="5">
        <v>2.1666666666666665</v>
      </c>
      <c r="K606" s="18" t="str">
        <f>INDEX(客戶資料檔!N:N,MATCH('交易記錄檔計算購買期間(勿更改順序)'!C606,客戶資料檔!A:A,0))</f>
        <v>穩定購買型</v>
      </c>
    </row>
    <row r="607" spans="1:11">
      <c r="A607" s="1">
        <v>1144</v>
      </c>
      <c r="B607" s="4">
        <v>38732</v>
      </c>
      <c r="C607" s="1">
        <v>1335</v>
      </c>
      <c r="D607" s="6">
        <v>1699</v>
      </c>
      <c r="E607" s="6">
        <v>716</v>
      </c>
      <c r="F607" s="5">
        <v>21</v>
      </c>
      <c r="G607" s="17">
        <v>1</v>
      </c>
      <c r="H607" s="17">
        <v>0</v>
      </c>
      <c r="I607" s="5">
        <v>0</v>
      </c>
      <c r="J607" s="5">
        <v>0</v>
      </c>
      <c r="K607" s="18" t="str">
        <f>INDEX(客戶資料檔!N:N,MATCH('交易記錄檔計算購買期間(勿更改順序)'!C607,客戶資料檔!A:A,0))</f>
        <v>穩定購買型</v>
      </c>
    </row>
    <row r="608" spans="1:11">
      <c r="A608" s="1">
        <v>7666</v>
      </c>
      <c r="B608" s="4">
        <v>38818</v>
      </c>
      <c r="C608" s="1">
        <v>1335</v>
      </c>
      <c r="D608" s="6">
        <v>838</v>
      </c>
      <c r="E608" s="6">
        <v>630</v>
      </c>
      <c r="F608" s="5">
        <v>21</v>
      </c>
      <c r="G608" s="17">
        <v>2</v>
      </c>
      <c r="H608" s="17">
        <v>4.7619047619047623E-3</v>
      </c>
      <c r="I608" s="5">
        <v>86</v>
      </c>
      <c r="J608" s="5">
        <v>0.40952380952380957</v>
      </c>
      <c r="K608" s="18" t="str">
        <f>INDEX(客戶資料檔!N:N,MATCH('交易記錄檔計算購買期間(勿更改順序)'!C608,客戶資料檔!A:A,0))</f>
        <v>穩定購買型</v>
      </c>
    </row>
    <row r="609" spans="1:11">
      <c r="A609" s="1">
        <v>10344</v>
      </c>
      <c r="B609" s="4">
        <v>38848</v>
      </c>
      <c r="C609" s="1">
        <v>1335</v>
      </c>
      <c r="D609" s="6">
        <v>19999</v>
      </c>
      <c r="E609" s="6">
        <v>600</v>
      </c>
      <c r="F609" s="5">
        <v>21</v>
      </c>
      <c r="G609" s="17">
        <v>3</v>
      </c>
      <c r="H609" s="17">
        <v>9.5238095238095247E-3</v>
      </c>
      <c r="I609" s="5">
        <v>30</v>
      </c>
      <c r="J609" s="5">
        <v>0.28571428571428575</v>
      </c>
      <c r="K609" s="18" t="str">
        <f>INDEX(客戶資料檔!N:N,MATCH('交易記錄檔計算購買期間(勿更改順序)'!C609,客戶資料檔!A:A,0))</f>
        <v>穩定購買型</v>
      </c>
    </row>
    <row r="610" spans="1:11">
      <c r="A610" s="1">
        <v>15074</v>
      </c>
      <c r="B610" s="4">
        <v>38910</v>
      </c>
      <c r="C610" s="1">
        <v>1335</v>
      </c>
      <c r="D610" s="6">
        <v>769</v>
      </c>
      <c r="E610" s="6">
        <v>538</v>
      </c>
      <c r="F610" s="5">
        <v>21</v>
      </c>
      <c r="G610" s="17">
        <v>4</v>
      </c>
      <c r="H610" s="17">
        <v>1.4285714285714285E-2</v>
      </c>
      <c r="I610" s="5">
        <v>62</v>
      </c>
      <c r="J610" s="5">
        <v>0.88571428571428568</v>
      </c>
      <c r="K610" s="18" t="str">
        <f>INDEX(客戶資料檔!N:N,MATCH('交易記錄檔計算購買期間(勿更改順序)'!C610,客戶資料檔!A:A,0))</f>
        <v>穩定購買型</v>
      </c>
    </row>
    <row r="611" spans="1:11">
      <c r="A611" s="1">
        <v>15904</v>
      </c>
      <c r="B611" s="4">
        <v>38915</v>
      </c>
      <c r="C611" s="1">
        <v>1335</v>
      </c>
      <c r="D611" s="6">
        <v>1999</v>
      </c>
      <c r="E611" s="6">
        <v>533</v>
      </c>
      <c r="F611" s="5">
        <v>21</v>
      </c>
      <c r="G611" s="17">
        <v>5</v>
      </c>
      <c r="H611" s="17">
        <v>1.9047619047619049E-2</v>
      </c>
      <c r="I611" s="5">
        <v>5</v>
      </c>
      <c r="J611" s="5">
        <v>9.5238095238095247E-2</v>
      </c>
      <c r="K611" s="18" t="str">
        <f>INDEX(客戶資料檔!N:N,MATCH('交易記錄檔計算購買期間(勿更改順序)'!C611,客戶資料檔!A:A,0))</f>
        <v>穩定購買型</v>
      </c>
    </row>
    <row r="612" spans="1:11">
      <c r="A612" s="1">
        <v>17050</v>
      </c>
      <c r="B612" s="4">
        <v>38927</v>
      </c>
      <c r="C612" s="1">
        <v>1335</v>
      </c>
      <c r="D612" s="6">
        <v>1587</v>
      </c>
      <c r="E612" s="6">
        <v>521</v>
      </c>
      <c r="F612" s="5">
        <v>21</v>
      </c>
      <c r="G612" s="17">
        <v>6</v>
      </c>
      <c r="H612" s="17">
        <v>2.3809523809523808E-2</v>
      </c>
      <c r="I612" s="5">
        <v>12</v>
      </c>
      <c r="J612" s="5">
        <v>0.2857142857142857</v>
      </c>
      <c r="K612" s="18" t="str">
        <f>INDEX(客戶資料檔!N:N,MATCH('交易記錄檔計算購買期間(勿更改順序)'!C612,客戶資料檔!A:A,0))</f>
        <v>穩定購買型</v>
      </c>
    </row>
    <row r="613" spans="1:11">
      <c r="A613" s="1">
        <v>19171</v>
      </c>
      <c r="B613" s="4">
        <v>38953</v>
      </c>
      <c r="C613" s="1">
        <v>1335</v>
      </c>
      <c r="D613" s="6">
        <v>998</v>
      </c>
      <c r="E613" s="6">
        <v>495</v>
      </c>
      <c r="F613" s="5">
        <v>21</v>
      </c>
      <c r="G613" s="17">
        <v>7</v>
      </c>
      <c r="H613" s="17">
        <v>2.8571428571428571E-2</v>
      </c>
      <c r="I613" s="5">
        <v>26</v>
      </c>
      <c r="J613" s="5">
        <v>0.74285714285714288</v>
      </c>
      <c r="K613" s="18" t="str">
        <f>INDEX(客戶資料檔!N:N,MATCH('交易記錄檔計算購買期間(勿更改順序)'!C613,客戶資料檔!A:A,0))</f>
        <v>穩定購買型</v>
      </c>
    </row>
    <row r="614" spans="1:11">
      <c r="A614" s="1">
        <v>23518</v>
      </c>
      <c r="B614" s="4">
        <v>38998</v>
      </c>
      <c r="C614" s="1">
        <v>1335</v>
      </c>
      <c r="D614" s="6">
        <v>117</v>
      </c>
      <c r="E614" s="6">
        <v>450</v>
      </c>
      <c r="F614" s="5">
        <v>21</v>
      </c>
      <c r="G614" s="17">
        <v>8</v>
      </c>
      <c r="H614" s="17">
        <v>3.3333333333333333E-2</v>
      </c>
      <c r="I614" s="5">
        <v>45</v>
      </c>
      <c r="J614" s="5">
        <v>1.5</v>
      </c>
      <c r="K614" s="18" t="str">
        <f>INDEX(客戶資料檔!N:N,MATCH('交易記錄檔計算購買期間(勿更改順序)'!C614,客戶資料檔!A:A,0))</f>
        <v>穩定購買型</v>
      </c>
    </row>
    <row r="615" spans="1:11">
      <c r="A615" s="1">
        <v>27506</v>
      </c>
      <c r="B615" s="4">
        <v>39039</v>
      </c>
      <c r="C615" s="1">
        <v>1335</v>
      </c>
      <c r="D615" s="6">
        <v>6500</v>
      </c>
      <c r="E615" s="6">
        <v>409</v>
      </c>
      <c r="F615" s="5">
        <v>21</v>
      </c>
      <c r="G615" s="17">
        <v>9</v>
      </c>
      <c r="H615" s="17">
        <v>3.8095238095238099E-2</v>
      </c>
      <c r="I615" s="5">
        <v>41</v>
      </c>
      <c r="J615" s="5">
        <v>1.5619047619047621</v>
      </c>
      <c r="K615" s="18" t="str">
        <f>INDEX(客戶資料檔!N:N,MATCH('交易記錄檔計算購買期間(勿更改順序)'!C615,客戶資料檔!A:A,0))</f>
        <v>穩定購買型</v>
      </c>
    </row>
    <row r="616" spans="1:11">
      <c r="A616" s="1">
        <v>28197</v>
      </c>
      <c r="B616" s="4">
        <v>39041</v>
      </c>
      <c r="C616" s="1">
        <v>1335</v>
      </c>
      <c r="D616" s="6">
        <v>307</v>
      </c>
      <c r="E616" s="6">
        <v>407</v>
      </c>
      <c r="F616" s="5">
        <v>21</v>
      </c>
      <c r="G616" s="17">
        <v>10</v>
      </c>
      <c r="H616" s="17">
        <v>4.2857142857142858E-2</v>
      </c>
      <c r="I616" s="5">
        <v>2</v>
      </c>
      <c r="J616" s="5">
        <v>8.5714285714285715E-2</v>
      </c>
      <c r="K616" s="18" t="str">
        <f>INDEX(客戶資料檔!N:N,MATCH('交易記錄檔計算購買期間(勿更改順序)'!C616,客戶資料檔!A:A,0))</f>
        <v>穩定購買型</v>
      </c>
    </row>
    <row r="617" spans="1:11">
      <c r="A617" s="1">
        <v>31316</v>
      </c>
      <c r="B617" s="4">
        <v>39074</v>
      </c>
      <c r="C617" s="1">
        <v>1335</v>
      </c>
      <c r="D617" s="6">
        <v>299</v>
      </c>
      <c r="E617" s="6">
        <v>374</v>
      </c>
      <c r="F617" s="5">
        <v>21</v>
      </c>
      <c r="G617" s="17">
        <v>11</v>
      </c>
      <c r="H617" s="17">
        <v>4.7619047619047616E-2</v>
      </c>
      <c r="I617" s="5">
        <v>33</v>
      </c>
      <c r="J617" s="5">
        <v>1.5714285714285714</v>
      </c>
      <c r="K617" s="18" t="str">
        <f>INDEX(客戶資料檔!N:N,MATCH('交易記錄檔計算購買期間(勿更改順序)'!C617,客戶資料檔!A:A,0))</f>
        <v>穩定購買型</v>
      </c>
    </row>
    <row r="618" spans="1:11">
      <c r="A618" s="1">
        <v>31680</v>
      </c>
      <c r="B618" s="4">
        <v>39076</v>
      </c>
      <c r="C618" s="1">
        <v>1335</v>
      </c>
      <c r="D618" s="6">
        <v>857</v>
      </c>
      <c r="E618" s="6">
        <v>372</v>
      </c>
      <c r="F618" s="5">
        <v>21</v>
      </c>
      <c r="G618" s="17">
        <v>12</v>
      </c>
      <c r="H618" s="17">
        <v>5.2380952380952382E-2</v>
      </c>
      <c r="I618" s="5">
        <v>2</v>
      </c>
      <c r="J618" s="5">
        <v>0.10476190476190476</v>
      </c>
      <c r="K618" s="18" t="str">
        <f>INDEX(客戶資料檔!N:N,MATCH('交易記錄檔計算購買期間(勿更改順序)'!C618,客戶資料檔!A:A,0))</f>
        <v>穩定購買型</v>
      </c>
    </row>
    <row r="619" spans="1:11">
      <c r="A619" s="1">
        <v>34731</v>
      </c>
      <c r="B619" s="4">
        <v>39104</v>
      </c>
      <c r="C619" s="1">
        <v>1335</v>
      </c>
      <c r="D619" s="6">
        <v>1790</v>
      </c>
      <c r="E619" s="6">
        <v>344</v>
      </c>
      <c r="F619" s="5">
        <v>21</v>
      </c>
      <c r="G619" s="17">
        <v>13</v>
      </c>
      <c r="H619" s="17">
        <v>5.7142857142857141E-2</v>
      </c>
      <c r="I619" s="5">
        <v>28</v>
      </c>
      <c r="J619" s="5">
        <v>1.5999999999999999</v>
      </c>
      <c r="K619" s="18" t="str">
        <f>INDEX(客戶資料檔!N:N,MATCH('交易記錄檔計算購買期間(勿更改順序)'!C619,客戶資料檔!A:A,0))</f>
        <v>穩定購買型</v>
      </c>
    </row>
    <row r="620" spans="1:11">
      <c r="A620" s="1">
        <v>37672</v>
      </c>
      <c r="B620" s="4">
        <v>39123</v>
      </c>
      <c r="C620" s="1">
        <v>1335</v>
      </c>
      <c r="D620" s="6">
        <v>199</v>
      </c>
      <c r="E620" s="6">
        <v>325</v>
      </c>
      <c r="F620" s="5">
        <v>21</v>
      </c>
      <c r="G620" s="17">
        <v>14</v>
      </c>
      <c r="H620" s="17">
        <v>6.1904761904761907E-2</v>
      </c>
      <c r="I620" s="5">
        <v>19</v>
      </c>
      <c r="J620" s="5">
        <v>1.1761904761904762</v>
      </c>
      <c r="K620" s="18" t="str">
        <f>INDEX(客戶資料檔!N:N,MATCH('交易記錄檔計算購買期間(勿更改順序)'!C620,客戶資料檔!A:A,0))</f>
        <v>穩定購買型</v>
      </c>
    </row>
    <row r="621" spans="1:11">
      <c r="A621" s="1">
        <v>40213</v>
      </c>
      <c r="B621" s="4">
        <v>39141</v>
      </c>
      <c r="C621" s="1">
        <v>1335</v>
      </c>
      <c r="D621" s="6">
        <v>180</v>
      </c>
      <c r="E621" s="6">
        <v>307</v>
      </c>
      <c r="F621" s="5">
        <v>21</v>
      </c>
      <c r="G621" s="17">
        <v>15</v>
      </c>
      <c r="H621" s="17">
        <v>6.6666666666666666E-2</v>
      </c>
      <c r="I621" s="5">
        <v>18</v>
      </c>
      <c r="J621" s="5">
        <v>1.2</v>
      </c>
      <c r="K621" s="18" t="str">
        <f>INDEX(客戶資料檔!N:N,MATCH('交易記錄檔計算購買期間(勿更改順序)'!C621,客戶資料檔!A:A,0))</f>
        <v>穩定購買型</v>
      </c>
    </row>
    <row r="622" spans="1:11">
      <c r="A622" s="1">
        <v>42651</v>
      </c>
      <c r="B622" s="4">
        <v>39163</v>
      </c>
      <c r="C622" s="1">
        <v>1335</v>
      </c>
      <c r="D622" s="6">
        <v>250</v>
      </c>
      <c r="E622" s="6">
        <v>285</v>
      </c>
      <c r="F622" s="5">
        <v>21</v>
      </c>
      <c r="G622" s="17">
        <v>16</v>
      </c>
      <c r="H622" s="17">
        <v>7.1428571428571425E-2</v>
      </c>
      <c r="I622" s="5">
        <v>22</v>
      </c>
      <c r="J622" s="5">
        <v>1.5714285714285714</v>
      </c>
      <c r="K622" s="18" t="str">
        <f>INDEX(客戶資料檔!N:N,MATCH('交易記錄檔計算購買期間(勿更改順序)'!C622,客戶資料檔!A:A,0))</f>
        <v>穩定購買型</v>
      </c>
    </row>
    <row r="623" spans="1:11">
      <c r="A623" s="1">
        <v>47556</v>
      </c>
      <c r="B623" s="4">
        <v>39199</v>
      </c>
      <c r="C623" s="1">
        <v>1335</v>
      </c>
      <c r="D623" s="6">
        <v>12900</v>
      </c>
      <c r="E623" s="6">
        <v>249</v>
      </c>
      <c r="F623" s="5">
        <v>21</v>
      </c>
      <c r="G623" s="17">
        <v>17</v>
      </c>
      <c r="H623" s="17">
        <v>7.6190476190476197E-2</v>
      </c>
      <c r="I623" s="5">
        <v>36</v>
      </c>
      <c r="J623" s="5">
        <v>2.7428571428571429</v>
      </c>
      <c r="K623" s="18" t="str">
        <f>INDEX(客戶資料檔!N:N,MATCH('交易記錄檔計算購買期間(勿更改順序)'!C623,客戶資料檔!A:A,0))</f>
        <v>穩定購買型</v>
      </c>
    </row>
    <row r="624" spans="1:11">
      <c r="A624" s="1">
        <v>50791</v>
      </c>
      <c r="B624" s="4">
        <v>39227</v>
      </c>
      <c r="C624" s="1">
        <v>1335</v>
      </c>
      <c r="D624" s="6">
        <v>599</v>
      </c>
      <c r="E624" s="6">
        <v>221</v>
      </c>
      <c r="F624" s="5">
        <v>21</v>
      </c>
      <c r="G624" s="17">
        <v>18</v>
      </c>
      <c r="H624" s="17">
        <v>8.0952380952380956E-2</v>
      </c>
      <c r="I624" s="5">
        <v>28</v>
      </c>
      <c r="J624" s="5">
        <v>2.2666666666666666</v>
      </c>
      <c r="K624" s="18" t="str">
        <f>INDEX(客戶資料檔!N:N,MATCH('交易記錄檔計算購買期間(勿更改順序)'!C624,客戶資料檔!A:A,0))</f>
        <v>穩定購買型</v>
      </c>
    </row>
    <row r="625" spans="1:11">
      <c r="A625" s="1">
        <v>55777</v>
      </c>
      <c r="B625" s="4">
        <v>39267</v>
      </c>
      <c r="C625" s="1">
        <v>1335</v>
      </c>
      <c r="D625" s="6">
        <v>5980</v>
      </c>
      <c r="E625" s="6">
        <v>181</v>
      </c>
      <c r="F625" s="5">
        <v>21</v>
      </c>
      <c r="G625" s="17">
        <v>19</v>
      </c>
      <c r="H625" s="17">
        <v>8.5714285714285715E-2</v>
      </c>
      <c r="I625" s="5">
        <v>40</v>
      </c>
      <c r="J625" s="5">
        <v>3.4285714285714288</v>
      </c>
      <c r="K625" s="18" t="str">
        <f>INDEX(客戶資料檔!N:N,MATCH('交易記錄檔計算購買期間(勿更改順序)'!C625,客戶資料檔!A:A,0))</f>
        <v>穩定購買型</v>
      </c>
    </row>
    <row r="626" spans="1:11">
      <c r="A626" s="1">
        <v>68371</v>
      </c>
      <c r="B626" s="4">
        <v>39352</v>
      </c>
      <c r="C626" s="1">
        <v>1335</v>
      </c>
      <c r="D626" s="6">
        <v>259</v>
      </c>
      <c r="E626" s="6">
        <v>96</v>
      </c>
      <c r="F626" s="5">
        <v>21</v>
      </c>
      <c r="G626" s="17">
        <v>20</v>
      </c>
      <c r="H626" s="17">
        <v>9.0476190476190474E-2</v>
      </c>
      <c r="I626" s="5">
        <v>85</v>
      </c>
      <c r="J626" s="5">
        <v>7.6904761904761907</v>
      </c>
      <c r="K626" s="18" t="str">
        <f>INDEX(客戶資料檔!N:N,MATCH('交易記錄檔計算購買期間(勿更改順序)'!C626,客戶資料檔!A:A,0))</f>
        <v>穩定購買型</v>
      </c>
    </row>
    <row r="627" spans="1:11">
      <c r="A627" s="1">
        <v>70086</v>
      </c>
      <c r="B627" s="4">
        <v>39367</v>
      </c>
      <c r="C627" s="1">
        <v>1335</v>
      </c>
      <c r="D627" s="6">
        <v>21510</v>
      </c>
      <c r="E627" s="6">
        <v>81</v>
      </c>
      <c r="F627" s="5">
        <v>21</v>
      </c>
      <c r="G627" s="17">
        <v>21</v>
      </c>
      <c r="H627" s="17">
        <v>9.5238095238095233E-2</v>
      </c>
      <c r="I627" s="5">
        <v>15</v>
      </c>
      <c r="J627" s="5">
        <v>1.4285714285714284</v>
      </c>
      <c r="K627" s="18" t="str">
        <f>INDEX(客戶資料檔!N:N,MATCH('交易記錄檔計算購買期間(勿更改順序)'!C627,客戶資料檔!A:A,0))</f>
        <v>穩定購買型</v>
      </c>
    </row>
    <row r="628" spans="1:11">
      <c r="A628" s="1">
        <v>1265</v>
      </c>
      <c r="B628" s="4">
        <v>38733</v>
      </c>
      <c r="C628" s="1">
        <v>1446</v>
      </c>
      <c r="D628" s="6">
        <v>289</v>
      </c>
      <c r="E628" s="6">
        <v>715</v>
      </c>
      <c r="F628" s="5">
        <v>11</v>
      </c>
      <c r="G628" s="17">
        <v>1</v>
      </c>
      <c r="H628" s="17">
        <v>0</v>
      </c>
      <c r="I628" s="5">
        <v>0</v>
      </c>
      <c r="J628" s="5">
        <v>0</v>
      </c>
      <c r="K628" s="18" t="str">
        <f>INDEX(客戶資料檔!N:N,MATCH('交易記錄檔計算購買期間(勿更改順序)'!C628,客戶資料檔!A:A,0))</f>
        <v>漸趨活躍型</v>
      </c>
    </row>
    <row r="629" spans="1:11">
      <c r="A629" s="1">
        <v>13285</v>
      </c>
      <c r="B629" s="4">
        <v>38887</v>
      </c>
      <c r="C629" s="1">
        <v>1446</v>
      </c>
      <c r="D629" s="6">
        <v>1888</v>
      </c>
      <c r="E629" s="6">
        <v>561</v>
      </c>
      <c r="F629" s="5">
        <v>11</v>
      </c>
      <c r="G629" s="17">
        <v>2</v>
      </c>
      <c r="H629" s="17">
        <v>1.8181818181818181E-2</v>
      </c>
      <c r="I629" s="5">
        <v>154</v>
      </c>
      <c r="J629" s="5">
        <v>2.8</v>
      </c>
      <c r="K629" s="18" t="str">
        <f>INDEX(客戶資料檔!N:N,MATCH('交易記錄檔計算購買期間(勿更改順序)'!C629,客戶資料檔!A:A,0))</f>
        <v>漸趨活躍型</v>
      </c>
    </row>
    <row r="630" spans="1:11">
      <c r="A630" s="1">
        <v>36976</v>
      </c>
      <c r="B630" s="4">
        <v>39117</v>
      </c>
      <c r="C630" s="1">
        <v>1446</v>
      </c>
      <c r="D630" s="6">
        <v>249</v>
      </c>
      <c r="E630" s="6">
        <v>331</v>
      </c>
      <c r="F630" s="5">
        <v>11</v>
      </c>
      <c r="G630" s="17">
        <v>3</v>
      </c>
      <c r="H630" s="17">
        <v>3.6363636363636362E-2</v>
      </c>
      <c r="I630" s="5">
        <v>230</v>
      </c>
      <c r="J630" s="5">
        <v>8.3636363636363633</v>
      </c>
      <c r="K630" s="18" t="str">
        <f>INDEX(客戶資料檔!N:N,MATCH('交易記錄檔計算購買期間(勿更改順序)'!C630,客戶資料檔!A:A,0))</f>
        <v>漸趨活躍型</v>
      </c>
    </row>
    <row r="631" spans="1:11">
      <c r="A631" s="1">
        <v>40093</v>
      </c>
      <c r="B631" s="4">
        <v>39140</v>
      </c>
      <c r="C631" s="1">
        <v>1446</v>
      </c>
      <c r="D631" s="6">
        <v>178</v>
      </c>
      <c r="E631" s="6">
        <v>308</v>
      </c>
      <c r="F631" s="5">
        <v>11</v>
      </c>
      <c r="G631" s="17">
        <v>4</v>
      </c>
      <c r="H631" s="17">
        <v>5.4545454545454543E-2</v>
      </c>
      <c r="I631" s="5">
        <v>23</v>
      </c>
      <c r="J631" s="5">
        <v>1.2545454545454544</v>
      </c>
      <c r="K631" s="18" t="str">
        <f>INDEX(客戶資料檔!N:N,MATCH('交易記錄檔計算購買期間(勿更改順序)'!C631,客戶資料檔!A:A,0))</f>
        <v>漸趨活躍型</v>
      </c>
    </row>
    <row r="632" spans="1:11">
      <c r="A632" s="1">
        <v>43595</v>
      </c>
      <c r="B632" s="4">
        <v>39172</v>
      </c>
      <c r="C632" s="1">
        <v>1446</v>
      </c>
      <c r="D632" s="6">
        <v>1898</v>
      </c>
      <c r="E632" s="6">
        <v>276</v>
      </c>
      <c r="F632" s="5">
        <v>11</v>
      </c>
      <c r="G632" s="17">
        <v>5</v>
      </c>
      <c r="H632" s="17">
        <v>7.2727272727272724E-2</v>
      </c>
      <c r="I632" s="5">
        <v>32</v>
      </c>
      <c r="J632" s="5">
        <v>2.3272727272727272</v>
      </c>
      <c r="K632" s="18" t="str">
        <f>INDEX(客戶資料檔!N:N,MATCH('交易記錄檔計算購買期間(勿更改順序)'!C632,客戶資料檔!A:A,0))</f>
        <v>漸趨活躍型</v>
      </c>
    </row>
    <row r="633" spans="1:11">
      <c r="A633" s="1">
        <v>45068</v>
      </c>
      <c r="B633" s="4">
        <v>39186</v>
      </c>
      <c r="C633" s="1">
        <v>1446</v>
      </c>
      <c r="D633" s="6">
        <v>728</v>
      </c>
      <c r="E633" s="6">
        <v>262</v>
      </c>
      <c r="F633" s="5">
        <v>11</v>
      </c>
      <c r="G633" s="17">
        <v>6</v>
      </c>
      <c r="H633" s="17">
        <v>9.0909090909090912E-2</v>
      </c>
      <c r="I633" s="5">
        <v>14</v>
      </c>
      <c r="J633" s="5">
        <v>1.2727272727272727</v>
      </c>
      <c r="K633" s="18" t="str">
        <f>INDEX(客戶資料檔!N:N,MATCH('交易記錄檔計算購買期間(勿更改順序)'!C633,客戶資料檔!A:A,0))</f>
        <v>漸趨活躍型</v>
      </c>
    </row>
    <row r="634" spans="1:11">
      <c r="A634" s="1">
        <v>47662</v>
      </c>
      <c r="B634" s="4">
        <v>39200</v>
      </c>
      <c r="C634" s="1">
        <v>1446</v>
      </c>
      <c r="D634" s="6">
        <v>2133</v>
      </c>
      <c r="E634" s="6">
        <v>248</v>
      </c>
      <c r="F634" s="5">
        <v>11</v>
      </c>
      <c r="G634" s="17">
        <v>7</v>
      </c>
      <c r="H634" s="17">
        <v>0.10909090909090909</v>
      </c>
      <c r="I634" s="5">
        <v>14</v>
      </c>
      <c r="J634" s="5">
        <v>1.5272727272727271</v>
      </c>
      <c r="K634" s="18" t="str">
        <f>INDEX(客戶資料檔!N:N,MATCH('交易記錄檔計算購買期間(勿更改順序)'!C634,客戶資料檔!A:A,0))</f>
        <v>漸趨活躍型</v>
      </c>
    </row>
    <row r="635" spans="1:11">
      <c r="A635" s="1">
        <v>52055</v>
      </c>
      <c r="B635" s="4">
        <v>39236</v>
      </c>
      <c r="C635" s="1">
        <v>1446</v>
      </c>
      <c r="D635" s="6">
        <v>1788</v>
      </c>
      <c r="E635" s="6">
        <v>212</v>
      </c>
      <c r="F635" s="5">
        <v>11</v>
      </c>
      <c r="G635" s="17">
        <v>8</v>
      </c>
      <c r="H635" s="17">
        <v>0.12727272727272726</v>
      </c>
      <c r="I635" s="5">
        <v>36</v>
      </c>
      <c r="J635" s="5">
        <v>4.5818181818181811</v>
      </c>
      <c r="K635" s="18" t="str">
        <f>INDEX(客戶資料檔!N:N,MATCH('交易記錄檔計算購買期間(勿更改順序)'!C635,客戶資料檔!A:A,0))</f>
        <v>漸趨活躍型</v>
      </c>
    </row>
    <row r="636" spans="1:11">
      <c r="A636" s="1">
        <v>56268</v>
      </c>
      <c r="B636" s="4">
        <v>39271</v>
      </c>
      <c r="C636" s="1">
        <v>1446</v>
      </c>
      <c r="D636" s="6">
        <v>494</v>
      </c>
      <c r="E636" s="6">
        <v>177</v>
      </c>
      <c r="F636" s="5">
        <v>11</v>
      </c>
      <c r="G636" s="17">
        <v>9</v>
      </c>
      <c r="H636" s="17">
        <v>0.14545454545454545</v>
      </c>
      <c r="I636" s="5">
        <v>35</v>
      </c>
      <c r="J636" s="5">
        <v>5.0909090909090908</v>
      </c>
      <c r="K636" s="18" t="str">
        <f>INDEX(客戶資料檔!N:N,MATCH('交易記錄檔計算購買期間(勿更改順序)'!C636,客戶資料檔!A:A,0))</f>
        <v>漸趨活躍型</v>
      </c>
    </row>
    <row r="637" spans="1:11">
      <c r="A637" s="1">
        <v>58722</v>
      </c>
      <c r="B637" s="4">
        <v>39279</v>
      </c>
      <c r="C637" s="1">
        <v>1446</v>
      </c>
      <c r="D637" s="6">
        <v>28786</v>
      </c>
      <c r="E637" s="6">
        <v>169</v>
      </c>
      <c r="F637" s="5">
        <v>11</v>
      </c>
      <c r="G637" s="17">
        <v>10</v>
      </c>
      <c r="H637" s="17">
        <v>0.16363636363636364</v>
      </c>
      <c r="I637" s="5">
        <v>8</v>
      </c>
      <c r="J637" s="5">
        <v>1.3090909090909091</v>
      </c>
      <c r="K637" s="18" t="str">
        <f>INDEX(客戶資料檔!N:N,MATCH('交易記錄檔計算購買期間(勿更改順序)'!C637,客戶資料檔!A:A,0))</f>
        <v>漸趨活躍型</v>
      </c>
    </row>
    <row r="638" spans="1:11">
      <c r="A638" s="1">
        <v>74038</v>
      </c>
      <c r="B638" s="4">
        <v>39400</v>
      </c>
      <c r="C638" s="1">
        <v>1446</v>
      </c>
      <c r="D638" s="6">
        <v>1957</v>
      </c>
      <c r="E638" s="6">
        <v>48</v>
      </c>
      <c r="F638" s="5">
        <v>11</v>
      </c>
      <c r="G638" s="17">
        <v>11</v>
      </c>
      <c r="H638" s="17">
        <v>0.18181818181818182</v>
      </c>
      <c r="I638" s="5">
        <v>121</v>
      </c>
      <c r="J638" s="5">
        <v>22</v>
      </c>
      <c r="K638" s="18" t="str">
        <f>INDEX(客戶資料檔!N:N,MATCH('交易記錄檔計算購買期間(勿更改順序)'!C638,客戶資料檔!A:A,0))</f>
        <v>漸趨活躍型</v>
      </c>
    </row>
    <row r="639" spans="1:11">
      <c r="A639" s="1">
        <v>1277</v>
      </c>
      <c r="B639" s="4">
        <v>38733</v>
      </c>
      <c r="C639" s="1">
        <v>1464</v>
      </c>
      <c r="D639" s="6">
        <v>369</v>
      </c>
      <c r="E639" s="6">
        <v>715</v>
      </c>
      <c r="F639" s="5">
        <v>14</v>
      </c>
      <c r="G639" s="17">
        <v>1</v>
      </c>
      <c r="H639" s="17">
        <v>0</v>
      </c>
      <c r="I639" s="5">
        <v>0</v>
      </c>
      <c r="J639" s="5">
        <v>0</v>
      </c>
      <c r="K639" s="18" t="str">
        <f>INDEX(客戶資料檔!N:N,MATCH('交易記錄檔計算購買期間(勿更改順序)'!C639,客戶資料檔!A:A,0))</f>
        <v>穩定購買型</v>
      </c>
    </row>
    <row r="640" spans="1:11">
      <c r="A640" s="1">
        <v>21081</v>
      </c>
      <c r="B640" s="4">
        <v>38972</v>
      </c>
      <c r="C640" s="1">
        <v>1464</v>
      </c>
      <c r="D640" s="6">
        <v>699</v>
      </c>
      <c r="E640" s="6">
        <v>476</v>
      </c>
      <c r="F640" s="5">
        <v>14</v>
      </c>
      <c r="G640" s="17">
        <v>2</v>
      </c>
      <c r="H640" s="17">
        <v>1.098901098901099E-2</v>
      </c>
      <c r="I640" s="5">
        <v>239</v>
      </c>
      <c r="J640" s="5">
        <v>2.6263736263736264</v>
      </c>
      <c r="K640" s="18" t="str">
        <f>INDEX(客戶資料檔!N:N,MATCH('交易記錄檔計算購買期間(勿更改順序)'!C640,客戶資料檔!A:A,0))</f>
        <v>穩定購買型</v>
      </c>
    </row>
    <row r="641" spans="1:11">
      <c r="A641" s="1">
        <v>23524</v>
      </c>
      <c r="B641" s="4">
        <v>38998</v>
      </c>
      <c r="C641" s="1">
        <v>1464</v>
      </c>
      <c r="D641" s="6">
        <v>148</v>
      </c>
      <c r="E641" s="6">
        <v>450</v>
      </c>
      <c r="F641" s="5">
        <v>14</v>
      </c>
      <c r="G641" s="17">
        <v>3</v>
      </c>
      <c r="H641" s="17">
        <v>2.197802197802198E-2</v>
      </c>
      <c r="I641" s="5">
        <v>26</v>
      </c>
      <c r="J641" s="5">
        <v>0.57142857142857151</v>
      </c>
      <c r="K641" s="18" t="str">
        <f>INDEX(客戶資料檔!N:N,MATCH('交易記錄檔計算購買期間(勿更改順序)'!C641,客戶資料檔!A:A,0))</f>
        <v>穩定購買型</v>
      </c>
    </row>
    <row r="642" spans="1:11">
      <c r="A642" s="1">
        <v>25028</v>
      </c>
      <c r="B642" s="4">
        <v>39013</v>
      </c>
      <c r="C642" s="1">
        <v>1464</v>
      </c>
      <c r="D642" s="6">
        <v>199</v>
      </c>
      <c r="E642" s="6">
        <v>435</v>
      </c>
      <c r="F642" s="5">
        <v>14</v>
      </c>
      <c r="G642" s="17">
        <v>4</v>
      </c>
      <c r="H642" s="17">
        <v>3.2967032967032968E-2</v>
      </c>
      <c r="I642" s="5">
        <v>15</v>
      </c>
      <c r="J642" s="5">
        <v>0.49450549450549453</v>
      </c>
      <c r="K642" s="18" t="str">
        <f>INDEX(客戶資料檔!N:N,MATCH('交易記錄檔計算購買期間(勿更改順序)'!C642,客戶資料檔!A:A,0))</f>
        <v>穩定購買型</v>
      </c>
    </row>
    <row r="643" spans="1:11">
      <c r="A643" s="1">
        <v>25281</v>
      </c>
      <c r="B643" s="4">
        <v>39016</v>
      </c>
      <c r="C643" s="1">
        <v>1464</v>
      </c>
      <c r="D643" s="6">
        <v>1362</v>
      </c>
      <c r="E643" s="6">
        <v>432</v>
      </c>
      <c r="F643" s="5">
        <v>14</v>
      </c>
      <c r="G643" s="17">
        <v>5</v>
      </c>
      <c r="H643" s="17">
        <v>4.3956043956043959E-2</v>
      </c>
      <c r="I643" s="5">
        <v>3</v>
      </c>
      <c r="J643" s="5">
        <v>0.13186813186813187</v>
      </c>
      <c r="K643" s="18" t="str">
        <f>INDEX(客戶資料檔!N:N,MATCH('交易記錄檔計算購買期間(勿更改順序)'!C643,客戶資料檔!A:A,0))</f>
        <v>穩定購買型</v>
      </c>
    </row>
    <row r="644" spans="1:11">
      <c r="A644" s="1">
        <v>25356</v>
      </c>
      <c r="B644" s="4">
        <v>39017</v>
      </c>
      <c r="C644" s="1">
        <v>1464</v>
      </c>
      <c r="D644" s="6">
        <v>634</v>
      </c>
      <c r="E644" s="6">
        <v>431</v>
      </c>
      <c r="F644" s="5">
        <v>14</v>
      </c>
      <c r="G644" s="17">
        <v>6</v>
      </c>
      <c r="H644" s="17">
        <v>5.4945054945054944E-2</v>
      </c>
      <c r="I644" s="5">
        <v>1</v>
      </c>
      <c r="J644" s="5">
        <v>5.4945054945054944E-2</v>
      </c>
      <c r="K644" s="18" t="str">
        <f>INDEX(客戶資料檔!N:N,MATCH('交易記錄檔計算購買期間(勿更改順序)'!C644,客戶資料檔!A:A,0))</f>
        <v>穩定購買型</v>
      </c>
    </row>
    <row r="645" spans="1:11">
      <c r="A645" s="1">
        <v>25443</v>
      </c>
      <c r="B645" s="4">
        <v>39018</v>
      </c>
      <c r="C645" s="1">
        <v>1464</v>
      </c>
      <c r="D645" s="6">
        <v>99</v>
      </c>
      <c r="E645" s="6">
        <v>430</v>
      </c>
      <c r="F645" s="5">
        <v>14</v>
      </c>
      <c r="G645" s="17">
        <v>7</v>
      </c>
      <c r="H645" s="17">
        <v>6.5934065934065936E-2</v>
      </c>
      <c r="I645" s="5">
        <v>1</v>
      </c>
      <c r="J645" s="5">
        <v>6.5934065934065936E-2</v>
      </c>
      <c r="K645" s="18" t="str">
        <f>INDEX(客戶資料檔!N:N,MATCH('交易記錄檔計算購買期間(勿更改順序)'!C645,客戶資料檔!A:A,0))</f>
        <v>穩定購買型</v>
      </c>
    </row>
    <row r="646" spans="1:11">
      <c r="A646" s="1">
        <v>29827</v>
      </c>
      <c r="B646" s="4">
        <v>39057</v>
      </c>
      <c r="C646" s="1">
        <v>1464</v>
      </c>
      <c r="D646" s="6">
        <v>1033</v>
      </c>
      <c r="E646" s="6">
        <v>391</v>
      </c>
      <c r="F646" s="5">
        <v>14</v>
      </c>
      <c r="G646" s="17">
        <v>8</v>
      </c>
      <c r="H646" s="17">
        <v>7.6923076923076927E-2</v>
      </c>
      <c r="I646" s="5">
        <v>39</v>
      </c>
      <c r="J646" s="5">
        <v>3</v>
      </c>
      <c r="K646" s="18" t="str">
        <f>INDEX(客戶資料檔!N:N,MATCH('交易記錄檔計算購買期間(勿更改順序)'!C646,客戶資料檔!A:A,0))</f>
        <v>穩定購買型</v>
      </c>
    </row>
    <row r="647" spans="1:11">
      <c r="A647" s="1">
        <v>31081</v>
      </c>
      <c r="B647" s="4">
        <v>39072</v>
      </c>
      <c r="C647" s="1">
        <v>1464</v>
      </c>
      <c r="D647" s="6">
        <v>69</v>
      </c>
      <c r="E647" s="6">
        <v>376</v>
      </c>
      <c r="F647" s="5">
        <v>14</v>
      </c>
      <c r="G647" s="17">
        <v>9</v>
      </c>
      <c r="H647" s="17">
        <v>8.7912087912087919E-2</v>
      </c>
      <c r="I647" s="5">
        <v>15</v>
      </c>
      <c r="J647" s="5">
        <v>1.3186813186813189</v>
      </c>
      <c r="K647" s="18" t="str">
        <f>INDEX(客戶資料檔!N:N,MATCH('交易記錄檔計算購買期間(勿更改順序)'!C647,客戶資料檔!A:A,0))</f>
        <v>穩定購買型</v>
      </c>
    </row>
    <row r="648" spans="1:11">
      <c r="A648" s="1">
        <v>32432</v>
      </c>
      <c r="B648" s="4">
        <v>39081</v>
      </c>
      <c r="C648" s="1">
        <v>1464</v>
      </c>
      <c r="D648" s="6">
        <v>480</v>
      </c>
      <c r="E648" s="6">
        <v>367</v>
      </c>
      <c r="F648" s="5">
        <v>14</v>
      </c>
      <c r="G648" s="17">
        <v>10</v>
      </c>
      <c r="H648" s="17">
        <v>9.8901098901098897E-2</v>
      </c>
      <c r="I648" s="5">
        <v>9</v>
      </c>
      <c r="J648" s="5">
        <v>0.89010989010989006</v>
      </c>
      <c r="K648" s="18" t="str">
        <f>INDEX(客戶資料檔!N:N,MATCH('交易記錄檔計算購買期間(勿更改順序)'!C648,客戶資料檔!A:A,0))</f>
        <v>穩定購買型</v>
      </c>
    </row>
    <row r="649" spans="1:11">
      <c r="A649" s="1">
        <v>34050</v>
      </c>
      <c r="B649" s="4">
        <v>39097</v>
      </c>
      <c r="C649" s="1">
        <v>1464</v>
      </c>
      <c r="D649" s="6">
        <v>2027</v>
      </c>
      <c r="E649" s="6">
        <v>351</v>
      </c>
      <c r="F649" s="5">
        <v>14</v>
      </c>
      <c r="G649" s="17">
        <v>11</v>
      </c>
      <c r="H649" s="17">
        <v>0.10989010989010989</v>
      </c>
      <c r="I649" s="5">
        <v>16</v>
      </c>
      <c r="J649" s="5">
        <v>1.7582417582417582</v>
      </c>
      <c r="K649" s="18" t="str">
        <f>INDEX(客戶資料檔!N:N,MATCH('交易記錄檔計算購買期間(勿更改順序)'!C649,客戶資料檔!A:A,0))</f>
        <v>穩定購買型</v>
      </c>
    </row>
    <row r="650" spans="1:11">
      <c r="A650" s="1">
        <v>73954</v>
      </c>
      <c r="B650" s="4">
        <v>39399</v>
      </c>
      <c r="C650" s="1">
        <v>1464</v>
      </c>
      <c r="D650" s="6">
        <v>994</v>
      </c>
      <c r="E650" s="6">
        <v>49</v>
      </c>
      <c r="F650" s="5">
        <v>14</v>
      </c>
      <c r="G650" s="17">
        <v>12</v>
      </c>
      <c r="H650" s="17">
        <v>0.12087912087912088</v>
      </c>
      <c r="I650" s="5">
        <v>302</v>
      </c>
      <c r="J650" s="5">
        <v>36.505494505494504</v>
      </c>
      <c r="K650" s="18" t="str">
        <f>INDEX(客戶資料檔!N:N,MATCH('交易記錄檔計算購買期間(勿更改順序)'!C650,客戶資料檔!A:A,0))</f>
        <v>穩定購買型</v>
      </c>
    </row>
    <row r="651" spans="1:11">
      <c r="A651" s="1">
        <v>79368</v>
      </c>
      <c r="B651" s="4">
        <v>39431</v>
      </c>
      <c r="C651" s="1">
        <v>1464</v>
      </c>
      <c r="D651" s="6">
        <v>199</v>
      </c>
      <c r="E651" s="6">
        <v>17</v>
      </c>
      <c r="F651" s="5">
        <v>14</v>
      </c>
      <c r="G651" s="17">
        <v>13</v>
      </c>
      <c r="H651" s="17">
        <v>0.13186813186813187</v>
      </c>
      <c r="I651" s="5">
        <v>32</v>
      </c>
      <c r="J651" s="5">
        <v>4.2197802197802199</v>
      </c>
      <c r="K651" s="18" t="str">
        <f>INDEX(客戶資料檔!N:N,MATCH('交易記錄檔計算購買期間(勿更改順序)'!C651,客戶資料檔!A:A,0))</f>
        <v>穩定購買型</v>
      </c>
    </row>
    <row r="652" spans="1:11">
      <c r="A652" s="1">
        <v>81849</v>
      </c>
      <c r="B652" s="4">
        <v>39446</v>
      </c>
      <c r="C652" s="1">
        <v>1464</v>
      </c>
      <c r="D652" s="6">
        <v>299</v>
      </c>
      <c r="E652" s="6">
        <v>2</v>
      </c>
      <c r="F652" s="5">
        <v>14</v>
      </c>
      <c r="G652" s="17">
        <v>14</v>
      </c>
      <c r="H652" s="17">
        <v>0.14285714285714285</v>
      </c>
      <c r="I652" s="5">
        <v>15</v>
      </c>
      <c r="J652" s="5">
        <v>2.1428571428571428</v>
      </c>
      <c r="K652" s="18" t="str">
        <f>INDEX(客戶資料檔!N:N,MATCH('交易記錄檔計算購買期間(勿更改順序)'!C652,客戶資料檔!A:A,0))</f>
        <v>穩定購買型</v>
      </c>
    </row>
    <row r="653" spans="1:11">
      <c r="A653" s="1">
        <v>1287</v>
      </c>
      <c r="B653" s="4">
        <v>38733</v>
      </c>
      <c r="C653" s="1">
        <v>1479</v>
      </c>
      <c r="D653" s="6">
        <v>17398</v>
      </c>
      <c r="E653" s="6">
        <v>715</v>
      </c>
      <c r="F653" s="5">
        <v>11</v>
      </c>
      <c r="G653" s="17">
        <v>1</v>
      </c>
      <c r="H653" s="17">
        <v>0</v>
      </c>
      <c r="I653" s="5">
        <v>0</v>
      </c>
      <c r="J653" s="5">
        <v>0</v>
      </c>
      <c r="K653" s="18" t="str">
        <f>INDEX(客戶資料檔!N:N,MATCH('交易記錄檔計算購買期間(勿更改順序)'!C653,客戶資料檔!A:A,0))</f>
        <v>穩定購買型</v>
      </c>
    </row>
    <row r="654" spans="1:11">
      <c r="A654" s="1">
        <v>1348</v>
      </c>
      <c r="B654" s="4">
        <v>38734</v>
      </c>
      <c r="C654" s="1">
        <v>1479</v>
      </c>
      <c r="D654" s="6">
        <v>75</v>
      </c>
      <c r="E654" s="6">
        <v>714</v>
      </c>
      <c r="F654" s="5">
        <v>11</v>
      </c>
      <c r="G654" s="17">
        <v>2</v>
      </c>
      <c r="H654" s="17">
        <v>1.8181818181818181E-2</v>
      </c>
      <c r="I654" s="5">
        <v>1</v>
      </c>
      <c r="J654" s="5">
        <v>1.8181818181818181E-2</v>
      </c>
      <c r="K654" s="18" t="str">
        <f>INDEX(客戶資料檔!N:N,MATCH('交易記錄檔計算購買期間(勿更改順序)'!C654,客戶資料檔!A:A,0))</f>
        <v>穩定購買型</v>
      </c>
    </row>
    <row r="655" spans="1:11">
      <c r="A655" s="1">
        <v>4150</v>
      </c>
      <c r="B655" s="4">
        <v>38768</v>
      </c>
      <c r="C655" s="1">
        <v>1479</v>
      </c>
      <c r="D655" s="6">
        <v>224</v>
      </c>
      <c r="E655" s="6">
        <v>680</v>
      </c>
      <c r="F655" s="5">
        <v>11</v>
      </c>
      <c r="G655" s="17">
        <v>3</v>
      </c>
      <c r="H655" s="17">
        <v>3.6363636363636362E-2</v>
      </c>
      <c r="I655" s="5">
        <v>34</v>
      </c>
      <c r="J655" s="5">
        <v>1.2363636363636363</v>
      </c>
      <c r="K655" s="18" t="str">
        <f>INDEX(客戶資料檔!N:N,MATCH('交易記錄檔計算購買期間(勿更改順序)'!C655,客戶資料檔!A:A,0))</f>
        <v>穩定購買型</v>
      </c>
    </row>
    <row r="656" spans="1:11">
      <c r="A656" s="1">
        <v>10901</v>
      </c>
      <c r="B656" s="4">
        <v>38855</v>
      </c>
      <c r="C656" s="1">
        <v>1479</v>
      </c>
      <c r="D656" s="6">
        <v>1367</v>
      </c>
      <c r="E656" s="6">
        <v>593</v>
      </c>
      <c r="F656" s="5">
        <v>11</v>
      </c>
      <c r="G656" s="17">
        <v>4</v>
      </c>
      <c r="H656" s="17">
        <v>5.4545454545454543E-2</v>
      </c>
      <c r="I656" s="5">
        <v>87</v>
      </c>
      <c r="J656" s="5">
        <v>4.7454545454545451</v>
      </c>
      <c r="K656" s="18" t="str">
        <f>INDEX(客戶資料檔!N:N,MATCH('交易記錄檔計算購買期間(勿更改順序)'!C656,客戶資料檔!A:A,0))</f>
        <v>穩定購買型</v>
      </c>
    </row>
    <row r="657" spans="1:11">
      <c r="A657" s="1">
        <v>12870</v>
      </c>
      <c r="B657" s="4">
        <v>38882</v>
      </c>
      <c r="C657" s="1">
        <v>1479</v>
      </c>
      <c r="D657" s="6">
        <v>179</v>
      </c>
      <c r="E657" s="6">
        <v>566</v>
      </c>
      <c r="F657" s="5">
        <v>11</v>
      </c>
      <c r="G657" s="17">
        <v>5</v>
      </c>
      <c r="H657" s="17">
        <v>7.2727272727272724E-2</v>
      </c>
      <c r="I657" s="5">
        <v>27</v>
      </c>
      <c r="J657" s="5">
        <v>1.9636363636363636</v>
      </c>
      <c r="K657" s="18" t="str">
        <f>INDEX(客戶資料檔!N:N,MATCH('交易記錄檔計算購買期間(勿更改順序)'!C657,客戶資料檔!A:A,0))</f>
        <v>穩定購買型</v>
      </c>
    </row>
    <row r="658" spans="1:11">
      <c r="A658" s="1">
        <v>13571</v>
      </c>
      <c r="B658" s="4">
        <v>38891</v>
      </c>
      <c r="C658" s="1">
        <v>1479</v>
      </c>
      <c r="D658" s="6">
        <v>1774</v>
      </c>
      <c r="E658" s="6">
        <v>557</v>
      </c>
      <c r="F658" s="5">
        <v>11</v>
      </c>
      <c r="G658" s="17">
        <v>6</v>
      </c>
      <c r="H658" s="17">
        <v>9.0909090909090912E-2</v>
      </c>
      <c r="I658" s="5">
        <v>9</v>
      </c>
      <c r="J658" s="5">
        <v>0.81818181818181823</v>
      </c>
      <c r="K658" s="18" t="str">
        <f>INDEX(客戶資料檔!N:N,MATCH('交易記錄檔計算購買期間(勿更改順序)'!C658,客戶資料檔!A:A,0))</f>
        <v>穩定購買型</v>
      </c>
    </row>
    <row r="659" spans="1:11">
      <c r="A659" s="1">
        <v>44424</v>
      </c>
      <c r="B659" s="4">
        <v>39180</v>
      </c>
      <c r="C659" s="1">
        <v>1479</v>
      </c>
      <c r="D659" s="6">
        <v>269</v>
      </c>
      <c r="E659" s="6">
        <v>268</v>
      </c>
      <c r="F659" s="5">
        <v>11</v>
      </c>
      <c r="G659" s="17">
        <v>7</v>
      </c>
      <c r="H659" s="17">
        <v>0.10909090909090909</v>
      </c>
      <c r="I659" s="5">
        <v>289</v>
      </c>
      <c r="J659" s="5">
        <v>31.527272727272727</v>
      </c>
      <c r="K659" s="18" t="str">
        <f>INDEX(客戶資料檔!N:N,MATCH('交易記錄檔計算購買期間(勿更改順序)'!C659,客戶資料檔!A:A,0))</f>
        <v>穩定購買型</v>
      </c>
    </row>
    <row r="660" spans="1:11">
      <c r="A660" s="1">
        <v>62937</v>
      </c>
      <c r="B660" s="4">
        <v>39310</v>
      </c>
      <c r="C660" s="1">
        <v>1479</v>
      </c>
      <c r="D660" s="6">
        <v>105</v>
      </c>
      <c r="E660" s="6">
        <v>138</v>
      </c>
      <c r="F660" s="5">
        <v>11</v>
      </c>
      <c r="G660" s="17">
        <v>8</v>
      </c>
      <c r="H660" s="17">
        <v>0.12727272727272726</v>
      </c>
      <c r="I660" s="5">
        <v>130</v>
      </c>
      <c r="J660" s="5">
        <v>16.545454545454543</v>
      </c>
      <c r="K660" s="18" t="str">
        <f>INDEX(客戶資料檔!N:N,MATCH('交易記錄檔計算購買期間(勿更改順序)'!C660,客戶資料檔!A:A,0))</f>
        <v>穩定購買型</v>
      </c>
    </row>
    <row r="661" spans="1:11">
      <c r="A661" s="1">
        <v>70379</v>
      </c>
      <c r="B661" s="4">
        <v>39369</v>
      </c>
      <c r="C661" s="1">
        <v>1479</v>
      </c>
      <c r="D661" s="6">
        <v>1999</v>
      </c>
      <c r="E661" s="6">
        <v>79</v>
      </c>
      <c r="F661" s="5">
        <v>11</v>
      </c>
      <c r="G661" s="17">
        <v>9</v>
      </c>
      <c r="H661" s="17">
        <v>0.14545454545454545</v>
      </c>
      <c r="I661" s="5">
        <v>59</v>
      </c>
      <c r="J661" s="5">
        <v>8.581818181818182</v>
      </c>
      <c r="K661" s="18" t="str">
        <f>INDEX(客戶資料檔!N:N,MATCH('交易記錄檔計算購買期間(勿更改順序)'!C661,客戶資料檔!A:A,0))</f>
        <v>穩定購買型</v>
      </c>
    </row>
    <row r="662" spans="1:11">
      <c r="A662" s="1">
        <v>74122</v>
      </c>
      <c r="B662" s="4">
        <v>39401</v>
      </c>
      <c r="C662" s="1">
        <v>1479</v>
      </c>
      <c r="D662" s="6">
        <v>927</v>
      </c>
      <c r="E662" s="6">
        <v>47</v>
      </c>
      <c r="F662" s="5">
        <v>11</v>
      </c>
      <c r="G662" s="17">
        <v>10</v>
      </c>
      <c r="H662" s="17">
        <v>0.16363636363636364</v>
      </c>
      <c r="I662" s="5">
        <v>32</v>
      </c>
      <c r="J662" s="5">
        <v>5.2363636363636363</v>
      </c>
      <c r="K662" s="18" t="str">
        <f>INDEX(客戶資料檔!N:N,MATCH('交易記錄檔計算購買期間(勿更改順序)'!C662,客戶資料檔!A:A,0))</f>
        <v>穩定購買型</v>
      </c>
    </row>
    <row r="663" spans="1:11">
      <c r="A663" s="1">
        <v>78643</v>
      </c>
      <c r="B663" s="4">
        <v>39425</v>
      </c>
      <c r="C663" s="1">
        <v>1479</v>
      </c>
      <c r="D663" s="6">
        <v>210</v>
      </c>
      <c r="E663" s="6">
        <v>23</v>
      </c>
      <c r="F663" s="5">
        <v>11</v>
      </c>
      <c r="G663" s="17">
        <v>11</v>
      </c>
      <c r="H663" s="17">
        <v>0.18181818181818182</v>
      </c>
      <c r="I663" s="5">
        <v>24</v>
      </c>
      <c r="J663" s="5">
        <v>4.3636363636363633</v>
      </c>
      <c r="K663" s="18" t="str">
        <f>INDEX(客戶資料檔!N:N,MATCH('交易記錄檔計算購買期間(勿更改順序)'!C663,客戶資料檔!A:A,0))</f>
        <v>穩定購買型</v>
      </c>
    </row>
    <row r="664" spans="1:11">
      <c r="A664" s="1">
        <v>4904</v>
      </c>
      <c r="B664" s="4">
        <v>38779</v>
      </c>
      <c r="C664" s="1">
        <v>1500</v>
      </c>
      <c r="D664" s="6">
        <v>1120</v>
      </c>
      <c r="E664" s="6">
        <v>669</v>
      </c>
      <c r="F664" s="5">
        <v>17</v>
      </c>
      <c r="G664" s="17">
        <v>1</v>
      </c>
      <c r="H664" s="17">
        <v>0</v>
      </c>
      <c r="I664" s="5">
        <v>0</v>
      </c>
      <c r="J664" s="5">
        <v>0</v>
      </c>
      <c r="K664" s="18" t="str">
        <f>INDEX(客戶資料檔!N:N,MATCH('交易記錄檔計算購買期間(勿更改順序)'!C664,客戶資料檔!A:A,0))</f>
        <v>穩定購買型</v>
      </c>
    </row>
    <row r="665" spans="1:11">
      <c r="A665" s="1">
        <v>5721</v>
      </c>
      <c r="B665" s="4">
        <v>38790</v>
      </c>
      <c r="C665" s="1">
        <v>1500</v>
      </c>
      <c r="D665" s="6">
        <v>228</v>
      </c>
      <c r="E665" s="6">
        <v>658</v>
      </c>
      <c r="F665" s="5">
        <v>17</v>
      </c>
      <c r="G665" s="17">
        <v>2</v>
      </c>
      <c r="H665" s="17">
        <v>7.3529411764705881E-3</v>
      </c>
      <c r="I665" s="5">
        <v>11</v>
      </c>
      <c r="J665" s="5">
        <v>8.0882352941176475E-2</v>
      </c>
      <c r="K665" s="18" t="str">
        <f>INDEX(客戶資料檔!N:N,MATCH('交易記錄檔計算購買期間(勿更改順序)'!C665,客戶資料檔!A:A,0))</f>
        <v>穩定購買型</v>
      </c>
    </row>
    <row r="666" spans="1:11">
      <c r="A666" s="1">
        <v>6671</v>
      </c>
      <c r="B666" s="4">
        <v>38803</v>
      </c>
      <c r="C666" s="1">
        <v>1500</v>
      </c>
      <c r="D666" s="6">
        <v>99</v>
      </c>
      <c r="E666" s="6">
        <v>645</v>
      </c>
      <c r="F666" s="5">
        <v>17</v>
      </c>
      <c r="G666" s="17">
        <v>3</v>
      </c>
      <c r="H666" s="17">
        <v>1.4705882352941176E-2</v>
      </c>
      <c r="I666" s="5">
        <v>13</v>
      </c>
      <c r="J666" s="5">
        <v>0.19117647058823528</v>
      </c>
      <c r="K666" s="18" t="str">
        <f>INDEX(客戶資料檔!N:N,MATCH('交易記錄檔計算購買期間(勿更改順序)'!C666,客戶資料檔!A:A,0))</f>
        <v>穩定購買型</v>
      </c>
    </row>
    <row r="667" spans="1:11">
      <c r="A667" s="1">
        <v>11267</v>
      </c>
      <c r="B667" s="4">
        <v>38860</v>
      </c>
      <c r="C667" s="1">
        <v>1500</v>
      </c>
      <c r="D667" s="6">
        <v>499</v>
      </c>
      <c r="E667" s="6">
        <v>588</v>
      </c>
      <c r="F667" s="5">
        <v>17</v>
      </c>
      <c r="G667" s="17">
        <v>4</v>
      </c>
      <c r="H667" s="17">
        <v>2.2058823529411766E-2</v>
      </c>
      <c r="I667" s="5">
        <v>57</v>
      </c>
      <c r="J667" s="5">
        <v>1.2573529411764706</v>
      </c>
      <c r="K667" s="18" t="str">
        <f>INDEX(客戶資料檔!N:N,MATCH('交易記錄檔計算購買期間(勿更改順序)'!C667,客戶資料檔!A:A,0))</f>
        <v>穩定購買型</v>
      </c>
    </row>
    <row r="668" spans="1:11">
      <c r="A668" s="1">
        <v>18015</v>
      </c>
      <c r="B668" s="4">
        <v>38939</v>
      </c>
      <c r="C668" s="1">
        <v>1500</v>
      </c>
      <c r="D668" s="6">
        <v>3289</v>
      </c>
      <c r="E668" s="6">
        <v>509</v>
      </c>
      <c r="F668" s="5">
        <v>17</v>
      </c>
      <c r="G668" s="17">
        <v>5</v>
      </c>
      <c r="H668" s="17">
        <v>2.9411764705882353E-2</v>
      </c>
      <c r="I668" s="5">
        <v>79</v>
      </c>
      <c r="J668" s="5">
        <v>2.3235294117647061</v>
      </c>
      <c r="K668" s="18" t="str">
        <f>INDEX(客戶資料檔!N:N,MATCH('交易記錄檔計算購買期間(勿更改順序)'!C668,客戶資料檔!A:A,0))</f>
        <v>穩定購買型</v>
      </c>
    </row>
    <row r="669" spans="1:11">
      <c r="A669" s="1">
        <v>24092</v>
      </c>
      <c r="B669" s="4">
        <v>39003</v>
      </c>
      <c r="C669" s="1">
        <v>1500</v>
      </c>
      <c r="D669" s="6">
        <v>479</v>
      </c>
      <c r="E669" s="6">
        <v>445</v>
      </c>
      <c r="F669" s="5">
        <v>17</v>
      </c>
      <c r="G669" s="17">
        <v>6</v>
      </c>
      <c r="H669" s="17">
        <v>3.6764705882352942E-2</v>
      </c>
      <c r="I669" s="5">
        <v>64</v>
      </c>
      <c r="J669" s="5">
        <v>2.3529411764705883</v>
      </c>
      <c r="K669" s="18" t="str">
        <f>INDEX(客戶資料檔!N:N,MATCH('交易記錄檔計算購買期間(勿更改順序)'!C669,客戶資料檔!A:A,0))</f>
        <v>穩定購買型</v>
      </c>
    </row>
    <row r="670" spans="1:11">
      <c r="A670" s="1">
        <v>38169</v>
      </c>
      <c r="B670" s="4">
        <v>39126</v>
      </c>
      <c r="C670" s="1">
        <v>1500</v>
      </c>
      <c r="D670" s="6">
        <v>149</v>
      </c>
      <c r="E670" s="6">
        <v>322</v>
      </c>
      <c r="F670" s="5">
        <v>17</v>
      </c>
      <c r="G670" s="17">
        <v>7</v>
      </c>
      <c r="H670" s="17">
        <v>4.4117647058823532E-2</v>
      </c>
      <c r="I670" s="5">
        <v>123</v>
      </c>
      <c r="J670" s="5">
        <v>5.4264705882352944</v>
      </c>
      <c r="K670" s="18" t="str">
        <f>INDEX(客戶資料檔!N:N,MATCH('交易記錄檔計算購買期間(勿更改順序)'!C670,客戶資料檔!A:A,0))</f>
        <v>穩定購買型</v>
      </c>
    </row>
    <row r="671" spans="1:11">
      <c r="A671" s="1">
        <v>42852</v>
      </c>
      <c r="B671" s="4">
        <v>39165</v>
      </c>
      <c r="C671" s="1">
        <v>1500</v>
      </c>
      <c r="D671" s="6">
        <v>549</v>
      </c>
      <c r="E671" s="6">
        <v>283</v>
      </c>
      <c r="F671" s="5">
        <v>17</v>
      </c>
      <c r="G671" s="17">
        <v>8</v>
      </c>
      <c r="H671" s="17">
        <v>5.1470588235294115E-2</v>
      </c>
      <c r="I671" s="5">
        <v>39</v>
      </c>
      <c r="J671" s="5">
        <v>2.0073529411764706</v>
      </c>
      <c r="K671" s="18" t="str">
        <f>INDEX(客戶資料檔!N:N,MATCH('交易記錄檔計算購買期間(勿更改順序)'!C671,客戶資料檔!A:A,0))</f>
        <v>穩定購買型</v>
      </c>
    </row>
    <row r="672" spans="1:11">
      <c r="A672" s="1">
        <v>47463</v>
      </c>
      <c r="B672" s="4">
        <v>39198</v>
      </c>
      <c r="C672" s="1">
        <v>1500</v>
      </c>
      <c r="D672" s="6">
        <v>116</v>
      </c>
      <c r="E672" s="6">
        <v>250</v>
      </c>
      <c r="F672" s="5">
        <v>17</v>
      </c>
      <c r="G672" s="17">
        <v>9</v>
      </c>
      <c r="H672" s="17">
        <v>5.8823529411764705E-2</v>
      </c>
      <c r="I672" s="5">
        <v>33</v>
      </c>
      <c r="J672" s="5">
        <v>1.9411764705882353</v>
      </c>
      <c r="K672" s="18" t="str">
        <f>INDEX(客戶資料檔!N:N,MATCH('交易記錄檔計算購買期間(勿更改順序)'!C672,客戶資料檔!A:A,0))</f>
        <v>穩定購買型</v>
      </c>
    </row>
    <row r="673" spans="1:11">
      <c r="A673" s="1">
        <v>52292</v>
      </c>
      <c r="B673" s="4">
        <v>39238</v>
      </c>
      <c r="C673" s="1">
        <v>1500</v>
      </c>
      <c r="D673" s="6">
        <v>105</v>
      </c>
      <c r="E673" s="6">
        <v>210</v>
      </c>
      <c r="F673" s="5">
        <v>17</v>
      </c>
      <c r="G673" s="17">
        <v>10</v>
      </c>
      <c r="H673" s="17">
        <v>6.6176470588235295E-2</v>
      </c>
      <c r="I673" s="5">
        <v>40</v>
      </c>
      <c r="J673" s="5">
        <v>2.6470588235294117</v>
      </c>
      <c r="K673" s="18" t="str">
        <f>INDEX(客戶資料檔!N:N,MATCH('交易記錄檔計算購買期間(勿更改順序)'!C673,客戶資料檔!A:A,0))</f>
        <v>穩定購買型</v>
      </c>
    </row>
    <row r="674" spans="1:11">
      <c r="A674" s="1">
        <v>68588</v>
      </c>
      <c r="B674" s="4">
        <v>39354</v>
      </c>
      <c r="C674" s="1">
        <v>1500</v>
      </c>
      <c r="D674" s="6">
        <v>382</v>
      </c>
      <c r="E674" s="6">
        <v>94</v>
      </c>
      <c r="F674" s="5">
        <v>17</v>
      </c>
      <c r="G674" s="17">
        <v>11</v>
      </c>
      <c r="H674" s="17">
        <v>7.3529411764705885E-2</v>
      </c>
      <c r="I674" s="5">
        <v>116</v>
      </c>
      <c r="J674" s="5">
        <v>8.5294117647058822</v>
      </c>
      <c r="K674" s="18" t="str">
        <f>INDEX(客戶資料檔!N:N,MATCH('交易記錄檔計算購買期間(勿更改順序)'!C674,客戶資料檔!A:A,0))</f>
        <v>穩定購買型</v>
      </c>
    </row>
    <row r="675" spans="1:11">
      <c r="A675" s="1">
        <v>71774</v>
      </c>
      <c r="B675" s="4">
        <v>39380</v>
      </c>
      <c r="C675" s="1">
        <v>1500</v>
      </c>
      <c r="D675" s="6">
        <v>105</v>
      </c>
      <c r="E675" s="6">
        <v>68</v>
      </c>
      <c r="F675" s="5">
        <v>17</v>
      </c>
      <c r="G675" s="17">
        <v>12</v>
      </c>
      <c r="H675" s="17">
        <v>8.0882352941176475E-2</v>
      </c>
      <c r="I675" s="5">
        <v>26</v>
      </c>
      <c r="J675" s="5">
        <v>2.1029411764705883</v>
      </c>
      <c r="K675" s="18" t="str">
        <f>INDEX(客戶資料檔!N:N,MATCH('交易記錄檔計算購買期間(勿更改順序)'!C675,客戶資料檔!A:A,0))</f>
        <v>穩定購買型</v>
      </c>
    </row>
    <row r="676" spans="1:11">
      <c r="A676" s="1">
        <v>73071</v>
      </c>
      <c r="B676" s="4">
        <v>39391</v>
      </c>
      <c r="C676" s="1">
        <v>1500</v>
      </c>
      <c r="D676" s="6">
        <v>6299</v>
      </c>
      <c r="E676" s="6">
        <v>57</v>
      </c>
      <c r="F676" s="5">
        <v>17</v>
      </c>
      <c r="G676" s="17">
        <v>13</v>
      </c>
      <c r="H676" s="17">
        <v>8.8235294117647065E-2</v>
      </c>
      <c r="I676" s="5">
        <v>11</v>
      </c>
      <c r="J676" s="5">
        <v>0.97058823529411775</v>
      </c>
      <c r="K676" s="18" t="str">
        <f>INDEX(客戶資料檔!N:N,MATCH('交易記錄檔計算購買期間(勿更改順序)'!C676,客戶資料檔!A:A,0))</f>
        <v>穩定購買型</v>
      </c>
    </row>
    <row r="677" spans="1:11">
      <c r="A677" s="1">
        <v>74041</v>
      </c>
      <c r="B677" s="4">
        <v>39400</v>
      </c>
      <c r="C677" s="1">
        <v>1500</v>
      </c>
      <c r="D677" s="6">
        <v>100</v>
      </c>
      <c r="E677" s="6">
        <v>48</v>
      </c>
      <c r="F677" s="5">
        <v>17</v>
      </c>
      <c r="G677" s="17">
        <v>14</v>
      </c>
      <c r="H677" s="17">
        <v>9.5588235294117641E-2</v>
      </c>
      <c r="I677" s="5">
        <v>9</v>
      </c>
      <c r="J677" s="5">
        <v>0.86029411764705876</v>
      </c>
      <c r="K677" s="18" t="str">
        <f>INDEX(客戶資料檔!N:N,MATCH('交易記錄檔計算購買期間(勿更改順序)'!C677,客戶資料檔!A:A,0))</f>
        <v>穩定購買型</v>
      </c>
    </row>
    <row r="678" spans="1:11">
      <c r="A678" s="1">
        <v>76880</v>
      </c>
      <c r="B678" s="4">
        <v>39409</v>
      </c>
      <c r="C678" s="1">
        <v>1500</v>
      </c>
      <c r="D678" s="6">
        <v>2890</v>
      </c>
      <c r="E678" s="6">
        <v>39</v>
      </c>
      <c r="F678" s="5">
        <v>17</v>
      </c>
      <c r="G678" s="17">
        <v>15</v>
      </c>
      <c r="H678" s="17">
        <v>0.10294117647058823</v>
      </c>
      <c r="I678" s="5">
        <v>9</v>
      </c>
      <c r="J678" s="5">
        <v>0.92647058823529405</v>
      </c>
      <c r="K678" s="18" t="str">
        <f>INDEX(客戶資料檔!N:N,MATCH('交易記錄檔計算購買期間(勿更改順序)'!C678,客戶資料檔!A:A,0))</f>
        <v>穩定購買型</v>
      </c>
    </row>
    <row r="679" spans="1:11">
      <c r="A679" s="1">
        <v>77598</v>
      </c>
      <c r="B679" s="4">
        <v>39416</v>
      </c>
      <c r="C679" s="1">
        <v>1500</v>
      </c>
      <c r="D679" s="6">
        <v>439</v>
      </c>
      <c r="E679" s="6">
        <v>32</v>
      </c>
      <c r="F679" s="5">
        <v>17</v>
      </c>
      <c r="G679" s="17">
        <v>16</v>
      </c>
      <c r="H679" s="17">
        <v>0.11029411764705882</v>
      </c>
      <c r="I679" s="5">
        <v>7</v>
      </c>
      <c r="J679" s="5">
        <v>0.77205882352941169</v>
      </c>
      <c r="K679" s="18" t="str">
        <f>INDEX(客戶資料檔!N:N,MATCH('交易記錄檔計算購買期間(勿更改順序)'!C679,客戶資料檔!A:A,0))</f>
        <v>穩定購買型</v>
      </c>
    </row>
    <row r="680" spans="1:11">
      <c r="A680" s="1">
        <v>79252</v>
      </c>
      <c r="B680" s="4">
        <v>39430</v>
      </c>
      <c r="C680" s="1">
        <v>1500</v>
      </c>
      <c r="D680" s="6">
        <v>558</v>
      </c>
      <c r="E680" s="6">
        <v>18</v>
      </c>
      <c r="F680" s="5">
        <v>17</v>
      </c>
      <c r="G680" s="17">
        <v>17</v>
      </c>
      <c r="H680" s="17">
        <v>0.11764705882352941</v>
      </c>
      <c r="I680" s="5">
        <v>14</v>
      </c>
      <c r="J680" s="5">
        <v>1.6470588235294117</v>
      </c>
      <c r="K680" s="18" t="str">
        <f>INDEX(客戶資料檔!N:N,MATCH('交易記錄檔計算購買期間(勿更改順序)'!C680,客戶資料檔!A:A,0))</f>
        <v>穩定購買型</v>
      </c>
    </row>
    <row r="681" spans="1:11">
      <c r="A681" s="1">
        <v>2227</v>
      </c>
      <c r="B681" s="4">
        <v>38744</v>
      </c>
      <c r="C681" s="1">
        <v>1672</v>
      </c>
      <c r="D681" s="6">
        <v>125</v>
      </c>
      <c r="E681" s="6">
        <v>704</v>
      </c>
      <c r="F681" s="5">
        <v>43</v>
      </c>
      <c r="G681" s="17">
        <v>1</v>
      </c>
      <c r="H681" s="17">
        <v>0</v>
      </c>
      <c r="I681" s="5">
        <v>0</v>
      </c>
      <c r="J681" s="5">
        <v>0</v>
      </c>
      <c r="K681" s="18" t="str">
        <f>INDEX(客戶資料檔!N:N,MATCH('交易記錄檔計算購買期間(勿更改順序)'!C681,客戶資料檔!A:A,0))</f>
        <v>漸趨活躍型</v>
      </c>
    </row>
    <row r="682" spans="1:11">
      <c r="A682" s="1">
        <v>8684</v>
      </c>
      <c r="B682" s="4">
        <v>38825</v>
      </c>
      <c r="C682" s="1">
        <v>1672</v>
      </c>
      <c r="D682" s="6">
        <v>24110</v>
      </c>
      <c r="E682" s="6">
        <v>623</v>
      </c>
      <c r="F682" s="5">
        <v>43</v>
      </c>
      <c r="G682" s="17">
        <v>2</v>
      </c>
      <c r="H682" s="17">
        <v>1.1074197120708748E-3</v>
      </c>
      <c r="I682" s="5">
        <v>81</v>
      </c>
      <c r="J682" s="5">
        <v>8.9700996677740855E-2</v>
      </c>
      <c r="K682" s="18" t="str">
        <f>INDEX(客戶資料檔!N:N,MATCH('交易記錄檔計算購買期間(勿更改順序)'!C682,客戶資料檔!A:A,0))</f>
        <v>漸趨活躍型</v>
      </c>
    </row>
    <row r="683" spans="1:11">
      <c r="A683" s="1">
        <v>9097</v>
      </c>
      <c r="B683" s="4">
        <v>38831</v>
      </c>
      <c r="C683" s="1">
        <v>1672</v>
      </c>
      <c r="D683" s="6">
        <v>299</v>
      </c>
      <c r="E683" s="6">
        <v>617</v>
      </c>
      <c r="F683" s="5">
        <v>43</v>
      </c>
      <c r="G683" s="17">
        <v>3</v>
      </c>
      <c r="H683" s="17">
        <v>2.2148394241417496E-3</v>
      </c>
      <c r="I683" s="5">
        <v>6</v>
      </c>
      <c r="J683" s="5">
        <v>1.3289036544850499E-2</v>
      </c>
      <c r="K683" s="18" t="str">
        <f>INDEX(客戶資料檔!N:N,MATCH('交易記錄檔計算購買期間(勿更改順序)'!C683,客戶資料檔!A:A,0))</f>
        <v>漸趨活躍型</v>
      </c>
    </row>
    <row r="684" spans="1:11">
      <c r="A684" s="1">
        <v>10157</v>
      </c>
      <c r="B684" s="4">
        <v>38845</v>
      </c>
      <c r="C684" s="1">
        <v>1672</v>
      </c>
      <c r="D684" s="6">
        <v>1380</v>
      </c>
      <c r="E684" s="6">
        <v>603</v>
      </c>
      <c r="F684" s="5">
        <v>43</v>
      </c>
      <c r="G684" s="17">
        <v>4</v>
      </c>
      <c r="H684" s="17">
        <v>3.3222591362126247E-3</v>
      </c>
      <c r="I684" s="5">
        <v>14</v>
      </c>
      <c r="J684" s="5">
        <v>4.6511627906976744E-2</v>
      </c>
      <c r="K684" s="18" t="str">
        <f>INDEX(客戶資料檔!N:N,MATCH('交易記錄檔計算購買期間(勿更改順序)'!C684,客戶資料檔!A:A,0))</f>
        <v>漸趨活躍型</v>
      </c>
    </row>
    <row r="685" spans="1:11">
      <c r="A685" s="1">
        <v>10296</v>
      </c>
      <c r="B685" s="4">
        <v>38847</v>
      </c>
      <c r="C685" s="1">
        <v>1672</v>
      </c>
      <c r="D685" s="6">
        <v>1933</v>
      </c>
      <c r="E685" s="6">
        <v>601</v>
      </c>
      <c r="F685" s="5">
        <v>43</v>
      </c>
      <c r="G685" s="17">
        <v>5</v>
      </c>
      <c r="H685" s="17">
        <v>4.4296788482834993E-3</v>
      </c>
      <c r="I685" s="5">
        <v>2</v>
      </c>
      <c r="J685" s="5">
        <v>8.8593576965669985E-3</v>
      </c>
      <c r="K685" s="18" t="str">
        <f>INDEX(客戶資料檔!N:N,MATCH('交易記錄檔計算購買期間(勿更改順序)'!C685,客戶資料檔!A:A,0))</f>
        <v>漸趨活躍型</v>
      </c>
    </row>
    <row r="686" spans="1:11">
      <c r="A686" s="1">
        <v>10501</v>
      </c>
      <c r="B686" s="4">
        <v>38850</v>
      </c>
      <c r="C686" s="1">
        <v>1672</v>
      </c>
      <c r="D686" s="6">
        <v>48410</v>
      </c>
      <c r="E686" s="6">
        <v>598</v>
      </c>
      <c r="F686" s="5">
        <v>43</v>
      </c>
      <c r="G686" s="17">
        <v>6</v>
      </c>
      <c r="H686" s="17">
        <v>5.5370985603543747E-3</v>
      </c>
      <c r="I686" s="5">
        <v>3</v>
      </c>
      <c r="J686" s="5">
        <v>1.6611295681063124E-2</v>
      </c>
      <c r="K686" s="18" t="str">
        <f>INDEX(客戶資料檔!N:N,MATCH('交易記錄檔計算購買期間(勿更改順序)'!C686,客戶資料檔!A:A,0))</f>
        <v>漸趨活躍型</v>
      </c>
    </row>
    <row r="687" spans="1:11">
      <c r="A687" s="1">
        <v>11416</v>
      </c>
      <c r="B687" s="4">
        <v>38862</v>
      </c>
      <c r="C687" s="1">
        <v>1672</v>
      </c>
      <c r="D687" s="6">
        <v>1784</v>
      </c>
      <c r="E687" s="6">
        <v>586</v>
      </c>
      <c r="F687" s="5">
        <v>43</v>
      </c>
      <c r="G687" s="17">
        <v>7</v>
      </c>
      <c r="H687" s="17">
        <v>6.6445182724252493E-3</v>
      </c>
      <c r="I687" s="5">
        <v>12</v>
      </c>
      <c r="J687" s="5">
        <v>7.9734219269102985E-2</v>
      </c>
      <c r="K687" s="18" t="str">
        <f>INDEX(客戶資料檔!N:N,MATCH('交易記錄檔計算購買期間(勿更改順序)'!C687,客戶資料檔!A:A,0))</f>
        <v>漸趨活躍型</v>
      </c>
    </row>
    <row r="688" spans="1:11">
      <c r="A688" s="1">
        <v>11913</v>
      </c>
      <c r="B688" s="4">
        <v>38869</v>
      </c>
      <c r="C688" s="1">
        <v>1672</v>
      </c>
      <c r="D688" s="6">
        <v>149</v>
      </c>
      <c r="E688" s="6">
        <v>579</v>
      </c>
      <c r="F688" s="5">
        <v>43</v>
      </c>
      <c r="G688" s="17">
        <v>8</v>
      </c>
      <c r="H688" s="17">
        <v>7.7519379844961239E-3</v>
      </c>
      <c r="I688" s="5">
        <v>7</v>
      </c>
      <c r="J688" s="5">
        <v>5.4263565891472867E-2</v>
      </c>
      <c r="K688" s="18" t="str">
        <f>INDEX(客戶資料檔!N:N,MATCH('交易記錄檔計算購買期間(勿更改順序)'!C688,客戶資料檔!A:A,0))</f>
        <v>漸趨活躍型</v>
      </c>
    </row>
    <row r="689" spans="1:11">
      <c r="A689" s="1">
        <v>12501</v>
      </c>
      <c r="B689" s="4">
        <v>38877</v>
      </c>
      <c r="C689" s="1">
        <v>1672</v>
      </c>
      <c r="D689" s="6">
        <v>230</v>
      </c>
      <c r="E689" s="6">
        <v>571</v>
      </c>
      <c r="F689" s="5">
        <v>43</v>
      </c>
      <c r="G689" s="17">
        <v>9</v>
      </c>
      <c r="H689" s="17">
        <v>8.8593576965669985E-3</v>
      </c>
      <c r="I689" s="5">
        <v>8</v>
      </c>
      <c r="J689" s="5">
        <v>7.0874861572535988E-2</v>
      </c>
      <c r="K689" s="18" t="str">
        <f>INDEX(客戶資料檔!N:N,MATCH('交易記錄檔計算購買期間(勿更改順序)'!C689,客戶資料檔!A:A,0))</f>
        <v>漸趨活躍型</v>
      </c>
    </row>
    <row r="690" spans="1:11">
      <c r="A690" s="1">
        <v>19619</v>
      </c>
      <c r="B690" s="4">
        <v>38957</v>
      </c>
      <c r="C690" s="1">
        <v>1672</v>
      </c>
      <c r="D690" s="6">
        <v>4999</v>
      </c>
      <c r="E690" s="6">
        <v>491</v>
      </c>
      <c r="F690" s="5">
        <v>43</v>
      </c>
      <c r="G690" s="17">
        <v>10</v>
      </c>
      <c r="H690" s="17">
        <v>9.9667774086378731E-3</v>
      </c>
      <c r="I690" s="5">
        <v>80</v>
      </c>
      <c r="J690" s="5">
        <v>0.79734219269102979</v>
      </c>
      <c r="K690" s="18" t="str">
        <f>INDEX(客戶資料檔!N:N,MATCH('交易記錄檔計算購買期間(勿更改順序)'!C690,客戶資料檔!A:A,0))</f>
        <v>漸趨活躍型</v>
      </c>
    </row>
    <row r="691" spans="1:11">
      <c r="A691" s="1">
        <v>24824</v>
      </c>
      <c r="B691" s="4">
        <v>39011</v>
      </c>
      <c r="C691" s="1">
        <v>1672</v>
      </c>
      <c r="D691" s="6">
        <v>5133</v>
      </c>
      <c r="E691" s="6">
        <v>437</v>
      </c>
      <c r="F691" s="5">
        <v>43</v>
      </c>
      <c r="G691" s="17">
        <v>11</v>
      </c>
      <c r="H691" s="17">
        <v>1.1074197120708749E-2</v>
      </c>
      <c r="I691" s="5">
        <v>54</v>
      </c>
      <c r="J691" s="5">
        <v>0.59800664451827246</v>
      </c>
      <c r="K691" s="18" t="str">
        <f>INDEX(客戶資料檔!N:N,MATCH('交易記錄檔計算購買期間(勿更改順序)'!C691,客戶資料檔!A:A,0))</f>
        <v>漸趨活躍型</v>
      </c>
    </row>
    <row r="692" spans="1:11">
      <c r="A692" s="1">
        <v>27163</v>
      </c>
      <c r="B692" s="4">
        <v>39038</v>
      </c>
      <c r="C692" s="1">
        <v>1672</v>
      </c>
      <c r="D692" s="6">
        <v>1599</v>
      </c>
      <c r="E692" s="6">
        <v>410</v>
      </c>
      <c r="F692" s="5">
        <v>43</v>
      </c>
      <c r="G692" s="17">
        <v>12</v>
      </c>
      <c r="H692" s="17">
        <v>1.2181616832779624E-2</v>
      </c>
      <c r="I692" s="5">
        <v>27</v>
      </c>
      <c r="J692" s="5">
        <v>0.32890365448504982</v>
      </c>
      <c r="K692" s="18" t="str">
        <f>INDEX(客戶資料檔!N:N,MATCH('交易記錄檔計算購買期間(勿更改順序)'!C692,客戶資料檔!A:A,0))</f>
        <v>漸趨活躍型</v>
      </c>
    </row>
    <row r="693" spans="1:11">
      <c r="A693" s="1">
        <v>44749</v>
      </c>
      <c r="B693" s="4">
        <v>39183</v>
      </c>
      <c r="C693" s="1">
        <v>1672</v>
      </c>
      <c r="D693" s="6">
        <v>239</v>
      </c>
      <c r="E693" s="6">
        <v>265</v>
      </c>
      <c r="F693" s="5">
        <v>43</v>
      </c>
      <c r="G693" s="17">
        <v>13</v>
      </c>
      <c r="H693" s="17">
        <v>1.3289036544850499E-2</v>
      </c>
      <c r="I693" s="5">
        <v>145</v>
      </c>
      <c r="J693" s="5">
        <v>1.9269102990033222</v>
      </c>
      <c r="K693" s="18" t="str">
        <f>INDEX(客戶資料檔!N:N,MATCH('交易記錄檔計算購買期間(勿更改順序)'!C693,客戶資料檔!A:A,0))</f>
        <v>漸趨活躍型</v>
      </c>
    </row>
    <row r="694" spans="1:11">
      <c r="A694" s="1">
        <v>46911</v>
      </c>
      <c r="B694" s="4">
        <v>39195</v>
      </c>
      <c r="C694" s="1">
        <v>1672</v>
      </c>
      <c r="D694" s="6">
        <v>158</v>
      </c>
      <c r="E694" s="6">
        <v>253</v>
      </c>
      <c r="F694" s="5">
        <v>43</v>
      </c>
      <c r="G694" s="17">
        <v>14</v>
      </c>
      <c r="H694" s="17">
        <v>1.4396456256921373E-2</v>
      </c>
      <c r="I694" s="5">
        <v>12</v>
      </c>
      <c r="J694" s="5">
        <v>0.17275747508305647</v>
      </c>
      <c r="K694" s="18" t="str">
        <f>INDEX(客戶資料檔!N:N,MATCH('交易記錄檔計算購買期間(勿更改順序)'!C694,客戶資料檔!A:A,0))</f>
        <v>漸趨活躍型</v>
      </c>
    </row>
    <row r="695" spans="1:11">
      <c r="A695" s="1">
        <v>50811</v>
      </c>
      <c r="B695" s="4">
        <v>39227</v>
      </c>
      <c r="C695" s="1">
        <v>1672</v>
      </c>
      <c r="D695" s="6">
        <v>699</v>
      </c>
      <c r="E695" s="6">
        <v>221</v>
      </c>
      <c r="F695" s="5">
        <v>43</v>
      </c>
      <c r="G695" s="17">
        <v>15</v>
      </c>
      <c r="H695" s="17">
        <v>1.5503875968992248E-2</v>
      </c>
      <c r="I695" s="5">
        <v>32</v>
      </c>
      <c r="J695" s="5">
        <v>0.49612403100775193</v>
      </c>
      <c r="K695" s="18" t="str">
        <f>INDEX(客戶資料檔!N:N,MATCH('交易記錄檔計算購買期間(勿更改順序)'!C695,客戶資料檔!A:A,0))</f>
        <v>漸趨活躍型</v>
      </c>
    </row>
    <row r="696" spans="1:11">
      <c r="A696" s="1">
        <v>54385</v>
      </c>
      <c r="B696" s="4">
        <v>39256</v>
      </c>
      <c r="C696" s="1">
        <v>1672</v>
      </c>
      <c r="D696" s="6">
        <v>1529</v>
      </c>
      <c r="E696" s="6">
        <v>192</v>
      </c>
      <c r="F696" s="5">
        <v>43</v>
      </c>
      <c r="G696" s="17">
        <v>16</v>
      </c>
      <c r="H696" s="17">
        <v>1.6611295681063124E-2</v>
      </c>
      <c r="I696" s="5">
        <v>29</v>
      </c>
      <c r="J696" s="5">
        <v>0.48172757475083061</v>
      </c>
      <c r="K696" s="18" t="str">
        <f>INDEX(客戶資料檔!N:N,MATCH('交易記錄檔計算購買期間(勿更改順序)'!C696,客戶資料檔!A:A,0))</f>
        <v>漸趨活躍型</v>
      </c>
    </row>
    <row r="697" spans="1:11">
      <c r="A697" s="1">
        <v>54829</v>
      </c>
      <c r="B697" s="4">
        <v>39259</v>
      </c>
      <c r="C697" s="1">
        <v>1672</v>
      </c>
      <c r="D697" s="6">
        <v>27998</v>
      </c>
      <c r="E697" s="6">
        <v>189</v>
      </c>
      <c r="F697" s="5">
        <v>43</v>
      </c>
      <c r="G697" s="17">
        <v>17</v>
      </c>
      <c r="H697" s="17">
        <v>1.7718715393133997E-2</v>
      </c>
      <c r="I697" s="5">
        <v>3</v>
      </c>
      <c r="J697" s="5">
        <v>5.3156146179401995E-2</v>
      </c>
      <c r="K697" s="18" t="str">
        <f>INDEX(客戶資料檔!N:N,MATCH('交易記錄檔計算購買期間(勿更改順序)'!C697,客戶資料檔!A:A,0))</f>
        <v>漸趨活躍型</v>
      </c>
    </row>
    <row r="698" spans="1:11">
      <c r="A698" s="1">
        <v>54939</v>
      </c>
      <c r="B698" s="4">
        <v>39260</v>
      </c>
      <c r="C698" s="1">
        <v>1672</v>
      </c>
      <c r="D698" s="6">
        <v>1450</v>
      </c>
      <c r="E698" s="6">
        <v>188</v>
      </c>
      <c r="F698" s="5">
        <v>43</v>
      </c>
      <c r="G698" s="17">
        <v>18</v>
      </c>
      <c r="H698" s="17">
        <v>1.8826135105204873E-2</v>
      </c>
      <c r="I698" s="5">
        <v>1</v>
      </c>
      <c r="J698" s="5">
        <v>1.8826135105204873E-2</v>
      </c>
      <c r="K698" s="18" t="str">
        <f>INDEX(客戶資料檔!N:N,MATCH('交易記錄檔計算購買期間(勿更改順序)'!C698,客戶資料檔!A:A,0))</f>
        <v>漸趨活躍型</v>
      </c>
    </row>
    <row r="699" spans="1:11">
      <c r="A699" s="1">
        <v>56923</v>
      </c>
      <c r="B699" s="4">
        <v>39276</v>
      </c>
      <c r="C699" s="1">
        <v>1672</v>
      </c>
      <c r="D699" s="6">
        <v>8279</v>
      </c>
      <c r="E699" s="6">
        <v>172</v>
      </c>
      <c r="F699" s="5">
        <v>43</v>
      </c>
      <c r="G699" s="17">
        <v>19</v>
      </c>
      <c r="H699" s="17">
        <v>1.9933554817275746E-2</v>
      </c>
      <c r="I699" s="5">
        <v>16</v>
      </c>
      <c r="J699" s="5">
        <v>0.31893687707641194</v>
      </c>
      <c r="K699" s="18" t="str">
        <f>INDEX(客戶資料檔!N:N,MATCH('交易記錄檔計算購買期間(勿更改順序)'!C699,客戶資料檔!A:A,0))</f>
        <v>漸趨活躍型</v>
      </c>
    </row>
    <row r="700" spans="1:11">
      <c r="A700" s="1">
        <v>58072</v>
      </c>
      <c r="B700" s="4">
        <v>39278</v>
      </c>
      <c r="C700" s="1">
        <v>1672</v>
      </c>
      <c r="D700" s="6">
        <v>4894</v>
      </c>
      <c r="E700" s="6">
        <v>170</v>
      </c>
      <c r="F700" s="5">
        <v>43</v>
      </c>
      <c r="G700" s="17">
        <v>20</v>
      </c>
      <c r="H700" s="17">
        <v>2.1040974529346623E-2</v>
      </c>
      <c r="I700" s="5">
        <v>2</v>
      </c>
      <c r="J700" s="5">
        <v>4.2081949058693245E-2</v>
      </c>
      <c r="K700" s="18" t="str">
        <f>INDEX(客戶資料檔!N:N,MATCH('交易記錄檔計算購買期間(勿更改順序)'!C700,客戶資料檔!A:A,0))</f>
        <v>漸趨活躍型</v>
      </c>
    </row>
    <row r="701" spans="1:11">
      <c r="A701" s="1">
        <v>58745</v>
      </c>
      <c r="B701" s="4">
        <v>39279</v>
      </c>
      <c r="C701" s="1">
        <v>1672</v>
      </c>
      <c r="D701" s="6">
        <v>1098</v>
      </c>
      <c r="E701" s="6">
        <v>169</v>
      </c>
      <c r="F701" s="5">
        <v>43</v>
      </c>
      <c r="G701" s="17">
        <v>21</v>
      </c>
      <c r="H701" s="17">
        <v>2.2148394241417499E-2</v>
      </c>
      <c r="I701" s="5">
        <v>1</v>
      </c>
      <c r="J701" s="5">
        <v>2.2148394241417499E-2</v>
      </c>
      <c r="K701" s="18" t="str">
        <f>INDEX(客戶資料檔!N:N,MATCH('交易記錄檔計算購買期間(勿更改順序)'!C701,客戶資料檔!A:A,0))</f>
        <v>漸趨活躍型</v>
      </c>
    </row>
    <row r="702" spans="1:11">
      <c r="A702" s="1">
        <v>62951</v>
      </c>
      <c r="B702" s="4">
        <v>39310</v>
      </c>
      <c r="C702" s="1">
        <v>1672</v>
      </c>
      <c r="D702" s="6">
        <v>1553</v>
      </c>
      <c r="E702" s="6">
        <v>138</v>
      </c>
      <c r="F702" s="5">
        <v>43</v>
      </c>
      <c r="G702" s="17">
        <v>22</v>
      </c>
      <c r="H702" s="17">
        <v>2.3255813953488372E-2</v>
      </c>
      <c r="I702" s="5">
        <v>31</v>
      </c>
      <c r="J702" s="5">
        <v>0.72093023255813948</v>
      </c>
      <c r="K702" s="18" t="str">
        <f>INDEX(客戶資料檔!N:N,MATCH('交易記錄檔計算購買期間(勿更改順序)'!C702,客戶資料檔!A:A,0))</f>
        <v>漸趨活躍型</v>
      </c>
    </row>
    <row r="703" spans="1:11">
      <c r="A703" s="1">
        <v>63083</v>
      </c>
      <c r="B703" s="4">
        <v>39311</v>
      </c>
      <c r="C703" s="1">
        <v>1672</v>
      </c>
      <c r="D703" s="6">
        <v>180</v>
      </c>
      <c r="E703" s="6">
        <v>137</v>
      </c>
      <c r="F703" s="5">
        <v>43</v>
      </c>
      <c r="G703" s="17">
        <v>23</v>
      </c>
      <c r="H703" s="17">
        <v>2.4363233665559248E-2</v>
      </c>
      <c r="I703" s="5">
        <v>1</v>
      </c>
      <c r="J703" s="5">
        <v>2.4363233665559248E-2</v>
      </c>
      <c r="K703" s="18" t="str">
        <f>INDEX(客戶資料檔!N:N,MATCH('交易記錄檔計算購買期間(勿更改順序)'!C703,客戶資料檔!A:A,0))</f>
        <v>漸趨活躍型</v>
      </c>
    </row>
    <row r="704" spans="1:11">
      <c r="A704" s="1">
        <v>64193</v>
      </c>
      <c r="B704" s="4">
        <v>39320</v>
      </c>
      <c r="C704" s="1">
        <v>1672</v>
      </c>
      <c r="D704" s="6">
        <v>597</v>
      </c>
      <c r="E704" s="6">
        <v>128</v>
      </c>
      <c r="F704" s="5">
        <v>43</v>
      </c>
      <c r="G704" s="17">
        <v>24</v>
      </c>
      <c r="H704" s="17">
        <v>2.5470653377630121E-2</v>
      </c>
      <c r="I704" s="5">
        <v>9</v>
      </c>
      <c r="J704" s="5">
        <v>0.2292358803986711</v>
      </c>
      <c r="K704" s="18" t="str">
        <f>INDEX(客戶資料檔!N:N,MATCH('交易記錄檔計算購買期間(勿更改順序)'!C704,客戶資料檔!A:A,0))</f>
        <v>漸趨活躍型</v>
      </c>
    </row>
    <row r="705" spans="1:11">
      <c r="A705" s="1">
        <v>64554</v>
      </c>
      <c r="B705" s="4">
        <v>39323</v>
      </c>
      <c r="C705" s="1">
        <v>1672</v>
      </c>
      <c r="D705" s="6">
        <v>299</v>
      </c>
      <c r="E705" s="6">
        <v>125</v>
      </c>
      <c r="F705" s="5">
        <v>43</v>
      </c>
      <c r="G705" s="17">
        <v>25</v>
      </c>
      <c r="H705" s="17">
        <v>2.6578073089700997E-2</v>
      </c>
      <c r="I705" s="5">
        <v>3</v>
      </c>
      <c r="J705" s="5">
        <v>7.9734219269102985E-2</v>
      </c>
      <c r="K705" s="18" t="str">
        <f>INDEX(客戶資料檔!N:N,MATCH('交易記錄檔計算購買期間(勿更改順序)'!C705,客戶資料檔!A:A,0))</f>
        <v>漸趨活躍型</v>
      </c>
    </row>
    <row r="706" spans="1:11">
      <c r="A706" s="1">
        <v>65277</v>
      </c>
      <c r="B706" s="4">
        <v>39328</v>
      </c>
      <c r="C706" s="1">
        <v>1672</v>
      </c>
      <c r="D706" s="6">
        <v>299</v>
      </c>
      <c r="E706" s="6">
        <v>120</v>
      </c>
      <c r="F706" s="5">
        <v>43</v>
      </c>
      <c r="G706" s="17">
        <v>26</v>
      </c>
      <c r="H706" s="17">
        <v>2.768549280177187E-2</v>
      </c>
      <c r="I706" s="5">
        <v>5</v>
      </c>
      <c r="J706" s="5">
        <v>0.13842746400885936</v>
      </c>
      <c r="K706" s="18" t="str">
        <f>INDEX(客戶資料檔!N:N,MATCH('交易記錄檔計算購買期間(勿更改順序)'!C706,客戶資料檔!A:A,0))</f>
        <v>漸趨活躍型</v>
      </c>
    </row>
    <row r="707" spans="1:11">
      <c r="A707" s="1">
        <v>65540</v>
      </c>
      <c r="B707" s="4">
        <v>39330</v>
      </c>
      <c r="C707" s="1">
        <v>1672</v>
      </c>
      <c r="D707" s="6">
        <v>3299</v>
      </c>
      <c r="E707" s="6">
        <v>118</v>
      </c>
      <c r="F707" s="5">
        <v>43</v>
      </c>
      <c r="G707" s="17">
        <v>27</v>
      </c>
      <c r="H707" s="17">
        <v>2.8792912513842746E-2</v>
      </c>
      <c r="I707" s="5">
        <v>2</v>
      </c>
      <c r="J707" s="5">
        <v>5.7585825027685493E-2</v>
      </c>
      <c r="K707" s="18" t="str">
        <f>INDEX(客戶資料檔!N:N,MATCH('交易記錄檔計算購買期間(勿更改順序)'!C707,客戶資料檔!A:A,0))</f>
        <v>漸趨活躍型</v>
      </c>
    </row>
    <row r="708" spans="1:11">
      <c r="A708" s="1">
        <v>65796</v>
      </c>
      <c r="B708" s="4">
        <v>39332</v>
      </c>
      <c r="C708" s="1">
        <v>1672</v>
      </c>
      <c r="D708" s="6">
        <v>2998</v>
      </c>
      <c r="E708" s="6">
        <v>116</v>
      </c>
      <c r="F708" s="5">
        <v>43</v>
      </c>
      <c r="G708" s="17">
        <v>28</v>
      </c>
      <c r="H708" s="17">
        <v>2.9900332225913623E-2</v>
      </c>
      <c r="I708" s="5">
        <v>2</v>
      </c>
      <c r="J708" s="5">
        <v>5.9800664451827246E-2</v>
      </c>
      <c r="K708" s="18" t="str">
        <f>INDEX(客戶資料檔!N:N,MATCH('交易記錄檔計算購買期間(勿更改順序)'!C708,客戶資料檔!A:A,0))</f>
        <v>漸趨活躍型</v>
      </c>
    </row>
    <row r="709" spans="1:11">
      <c r="A709" s="1">
        <v>66343</v>
      </c>
      <c r="B709" s="4">
        <v>39336</v>
      </c>
      <c r="C709" s="1">
        <v>1672</v>
      </c>
      <c r="D709" s="6">
        <v>5998</v>
      </c>
      <c r="E709" s="6">
        <v>112</v>
      </c>
      <c r="F709" s="5">
        <v>43</v>
      </c>
      <c r="G709" s="17">
        <v>29</v>
      </c>
      <c r="H709" s="17">
        <v>3.1007751937984496E-2</v>
      </c>
      <c r="I709" s="5">
        <v>4</v>
      </c>
      <c r="J709" s="5">
        <v>0.12403100775193798</v>
      </c>
      <c r="K709" s="18" t="str">
        <f>INDEX(客戶資料檔!N:N,MATCH('交易記錄檔計算購買期間(勿更改順序)'!C709,客戶資料檔!A:A,0))</f>
        <v>漸趨活躍型</v>
      </c>
    </row>
    <row r="710" spans="1:11">
      <c r="A710" s="1">
        <v>67178</v>
      </c>
      <c r="B710" s="4">
        <v>39342</v>
      </c>
      <c r="C710" s="1">
        <v>1672</v>
      </c>
      <c r="D710" s="6">
        <v>1251</v>
      </c>
      <c r="E710" s="6">
        <v>106</v>
      </c>
      <c r="F710" s="5">
        <v>43</v>
      </c>
      <c r="G710" s="17">
        <v>30</v>
      </c>
      <c r="H710" s="17">
        <v>3.2115171650055369E-2</v>
      </c>
      <c r="I710" s="5">
        <v>6</v>
      </c>
      <c r="J710" s="5">
        <v>0.19269102990033221</v>
      </c>
      <c r="K710" s="18" t="str">
        <f>INDEX(客戶資料檔!N:N,MATCH('交易記錄檔計算購買期間(勿更改順序)'!C710,客戶資料檔!A:A,0))</f>
        <v>漸趨活躍型</v>
      </c>
    </row>
    <row r="711" spans="1:11">
      <c r="A711" s="1">
        <v>68266</v>
      </c>
      <c r="B711" s="4">
        <v>39351</v>
      </c>
      <c r="C711" s="1">
        <v>1672</v>
      </c>
      <c r="D711" s="6">
        <v>2089</v>
      </c>
      <c r="E711" s="6">
        <v>97</v>
      </c>
      <c r="F711" s="5">
        <v>43</v>
      </c>
      <c r="G711" s="17">
        <v>31</v>
      </c>
      <c r="H711" s="17">
        <v>3.3222591362126248E-2</v>
      </c>
      <c r="I711" s="5">
        <v>9</v>
      </c>
      <c r="J711" s="5">
        <v>0.29900332225913623</v>
      </c>
      <c r="K711" s="18" t="str">
        <f>INDEX(客戶資料檔!N:N,MATCH('交易記錄檔計算購買期間(勿更改順序)'!C711,客戶資料檔!A:A,0))</f>
        <v>漸趨活躍型</v>
      </c>
    </row>
    <row r="712" spans="1:11">
      <c r="A712" s="1">
        <v>69112</v>
      </c>
      <c r="B712" s="4">
        <v>39358</v>
      </c>
      <c r="C712" s="1">
        <v>1672</v>
      </c>
      <c r="D712" s="6">
        <v>6498</v>
      </c>
      <c r="E712" s="6">
        <v>90</v>
      </c>
      <c r="F712" s="5">
        <v>43</v>
      </c>
      <c r="G712" s="17">
        <v>32</v>
      </c>
      <c r="H712" s="17">
        <v>3.4330011074197121E-2</v>
      </c>
      <c r="I712" s="5">
        <v>7</v>
      </c>
      <c r="J712" s="5">
        <v>0.24031007751937986</v>
      </c>
      <c r="K712" s="18" t="str">
        <f>INDEX(客戶資料檔!N:N,MATCH('交易記錄檔計算購買期間(勿更改順序)'!C712,客戶資料檔!A:A,0))</f>
        <v>漸趨活躍型</v>
      </c>
    </row>
    <row r="713" spans="1:11">
      <c r="A713" s="1">
        <v>69988</v>
      </c>
      <c r="B713" s="4">
        <v>39366</v>
      </c>
      <c r="C713" s="1">
        <v>1672</v>
      </c>
      <c r="D713" s="6">
        <v>7900</v>
      </c>
      <c r="E713" s="6">
        <v>82</v>
      </c>
      <c r="F713" s="5">
        <v>43</v>
      </c>
      <c r="G713" s="17">
        <v>33</v>
      </c>
      <c r="H713" s="17">
        <v>3.5437430786267994E-2</v>
      </c>
      <c r="I713" s="5">
        <v>8</v>
      </c>
      <c r="J713" s="5">
        <v>0.28349944629014395</v>
      </c>
      <c r="K713" s="18" t="str">
        <f>INDEX(客戶資料檔!N:N,MATCH('交易記錄檔計算購買期間(勿更改順序)'!C713,客戶資料檔!A:A,0))</f>
        <v>漸趨活躍型</v>
      </c>
    </row>
    <row r="714" spans="1:11">
      <c r="A714" s="1">
        <v>73729</v>
      </c>
      <c r="B714" s="4">
        <v>39397</v>
      </c>
      <c r="C714" s="1">
        <v>1672</v>
      </c>
      <c r="D714" s="6">
        <v>1</v>
      </c>
      <c r="E714" s="6">
        <v>51</v>
      </c>
      <c r="F714" s="5">
        <v>43</v>
      </c>
      <c r="G714" s="17">
        <v>34</v>
      </c>
      <c r="H714" s="17">
        <v>3.6544850498338874E-2</v>
      </c>
      <c r="I714" s="5">
        <v>31</v>
      </c>
      <c r="J714" s="5">
        <v>1.1328903654485052</v>
      </c>
      <c r="K714" s="18" t="str">
        <f>INDEX(客戶資料檔!N:N,MATCH('交易記錄檔計算購買期間(勿更改順序)'!C714,客戶資料檔!A:A,0))</f>
        <v>漸趨活躍型</v>
      </c>
    </row>
    <row r="715" spans="1:11">
      <c r="A715" s="1">
        <v>74051</v>
      </c>
      <c r="B715" s="4">
        <v>39400</v>
      </c>
      <c r="C715" s="1">
        <v>1672</v>
      </c>
      <c r="D715" s="6">
        <v>1199</v>
      </c>
      <c r="E715" s="6">
        <v>48</v>
      </c>
      <c r="F715" s="5">
        <v>43</v>
      </c>
      <c r="G715" s="17">
        <v>35</v>
      </c>
      <c r="H715" s="17">
        <v>3.7652270210409747E-2</v>
      </c>
      <c r="I715" s="5">
        <v>3</v>
      </c>
      <c r="J715" s="5">
        <v>0.11295681063122924</v>
      </c>
      <c r="K715" s="18" t="str">
        <f>INDEX(客戶資料檔!N:N,MATCH('交易記錄檔計算購買期間(勿更改順序)'!C715,客戶資料檔!A:A,0))</f>
        <v>漸趨活躍型</v>
      </c>
    </row>
    <row r="716" spans="1:11">
      <c r="A716" s="1">
        <v>74731</v>
      </c>
      <c r="B716" s="4">
        <v>39403</v>
      </c>
      <c r="C716" s="1">
        <v>1672</v>
      </c>
      <c r="D716" s="6">
        <v>1048</v>
      </c>
      <c r="E716" s="6">
        <v>45</v>
      </c>
      <c r="F716" s="5">
        <v>43</v>
      </c>
      <c r="G716" s="17">
        <v>36</v>
      </c>
      <c r="H716" s="17">
        <v>3.875968992248062E-2</v>
      </c>
      <c r="I716" s="5">
        <v>3</v>
      </c>
      <c r="J716" s="5">
        <v>0.11627906976744186</v>
      </c>
      <c r="K716" s="18" t="str">
        <f>INDEX(客戶資料檔!N:N,MATCH('交易記錄檔計算購買期間(勿更改順序)'!C716,客戶資料檔!A:A,0))</f>
        <v>漸趨活躍型</v>
      </c>
    </row>
    <row r="717" spans="1:11">
      <c r="A717" s="1">
        <v>76888</v>
      </c>
      <c r="B717" s="4">
        <v>39409</v>
      </c>
      <c r="C717" s="1">
        <v>1672</v>
      </c>
      <c r="D717" s="6">
        <v>329</v>
      </c>
      <c r="E717" s="6">
        <v>39</v>
      </c>
      <c r="F717" s="5">
        <v>43</v>
      </c>
      <c r="G717" s="17">
        <v>37</v>
      </c>
      <c r="H717" s="17">
        <v>3.9867109634551492E-2</v>
      </c>
      <c r="I717" s="5">
        <v>6</v>
      </c>
      <c r="J717" s="5">
        <v>0.23920265780730895</v>
      </c>
      <c r="K717" s="18" t="str">
        <f>INDEX(客戶資料檔!N:N,MATCH('交易記錄檔計算購買期間(勿更改順序)'!C717,客戶資料檔!A:A,0))</f>
        <v>漸趨活躍型</v>
      </c>
    </row>
    <row r="718" spans="1:11">
      <c r="A718" s="1">
        <v>78077</v>
      </c>
      <c r="B718" s="4">
        <v>39420</v>
      </c>
      <c r="C718" s="1">
        <v>1672</v>
      </c>
      <c r="D718" s="6">
        <v>3688</v>
      </c>
      <c r="E718" s="6">
        <v>28</v>
      </c>
      <c r="F718" s="5">
        <v>43</v>
      </c>
      <c r="G718" s="17">
        <v>38</v>
      </c>
      <c r="H718" s="17">
        <v>4.0974529346622372E-2</v>
      </c>
      <c r="I718" s="5">
        <v>11</v>
      </c>
      <c r="J718" s="5">
        <v>0.45071982281284612</v>
      </c>
      <c r="K718" s="18" t="str">
        <f>INDEX(客戶資料檔!N:N,MATCH('交易記錄檔計算購買期間(勿更改順序)'!C718,客戶資料檔!A:A,0))</f>
        <v>漸趨活躍型</v>
      </c>
    </row>
    <row r="719" spans="1:11">
      <c r="A719" s="1">
        <v>78184</v>
      </c>
      <c r="B719" s="4">
        <v>39421</v>
      </c>
      <c r="C719" s="1">
        <v>1672</v>
      </c>
      <c r="D719" s="6">
        <v>343</v>
      </c>
      <c r="E719" s="6">
        <v>27</v>
      </c>
      <c r="F719" s="5">
        <v>43</v>
      </c>
      <c r="G719" s="17">
        <v>39</v>
      </c>
      <c r="H719" s="17">
        <v>4.2081949058693245E-2</v>
      </c>
      <c r="I719" s="5">
        <v>1</v>
      </c>
      <c r="J719" s="5">
        <v>4.2081949058693245E-2</v>
      </c>
      <c r="K719" s="18" t="str">
        <f>INDEX(客戶資料檔!N:N,MATCH('交易記錄檔計算購買期間(勿更改順序)'!C719,客戶資料檔!A:A,0))</f>
        <v>漸趨活躍型</v>
      </c>
    </row>
    <row r="720" spans="1:11">
      <c r="A720" s="1">
        <v>78493</v>
      </c>
      <c r="B720" s="4">
        <v>39424</v>
      </c>
      <c r="C720" s="1">
        <v>1672</v>
      </c>
      <c r="D720" s="6">
        <v>10744</v>
      </c>
      <c r="E720" s="6">
        <v>24</v>
      </c>
      <c r="F720" s="5">
        <v>43</v>
      </c>
      <c r="G720" s="17">
        <v>40</v>
      </c>
      <c r="H720" s="17">
        <v>4.3189368770764118E-2</v>
      </c>
      <c r="I720" s="5">
        <v>3</v>
      </c>
      <c r="J720" s="5">
        <v>0.12956810631229235</v>
      </c>
      <c r="K720" s="18" t="str">
        <f>INDEX(客戶資料檔!N:N,MATCH('交易記錄檔計算購買期間(勿更改順序)'!C720,客戶資料檔!A:A,0))</f>
        <v>漸趨活躍型</v>
      </c>
    </row>
    <row r="721" spans="1:11">
      <c r="A721" s="1">
        <v>81060</v>
      </c>
      <c r="B721" s="4">
        <v>39442</v>
      </c>
      <c r="C721" s="1">
        <v>1672</v>
      </c>
      <c r="D721" s="6">
        <v>399</v>
      </c>
      <c r="E721" s="6">
        <v>6</v>
      </c>
      <c r="F721" s="5">
        <v>43</v>
      </c>
      <c r="G721" s="17">
        <v>41</v>
      </c>
      <c r="H721" s="17">
        <v>4.4296788482834998E-2</v>
      </c>
      <c r="I721" s="5">
        <v>18</v>
      </c>
      <c r="J721" s="5">
        <v>0.79734219269103002</v>
      </c>
      <c r="K721" s="18" t="str">
        <f>INDEX(客戶資料檔!N:N,MATCH('交易記錄檔計算購買期間(勿更改順序)'!C721,客戶資料檔!A:A,0))</f>
        <v>漸趨活躍型</v>
      </c>
    </row>
    <row r="722" spans="1:11">
      <c r="A722" s="1">
        <v>81240</v>
      </c>
      <c r="B722" s="4">
        <v>39443</v>
      </c>
      <c r="C722" s="1">
        <v>1672</v>
      </c>
      <c r="D722" s="6">
        <v>2625</v>
      </c>
      <c r="E722" s="6">
        <v>5</v>
      </c>
      <c r="F722" s="5">
        <v>43</v>
      </c>
      <c r="G722" s="17">
        <v>42</v>
      </c>
      <c r="H722" s="17">
        <v>4.5404208194905871E-2</v>
      </c>
      <c r="I722" s="5">
        <v>1</v>
      </c>
      <c r="J722" s="5">
        <v>4.5404208194905871E-2</v>
      </c>
      <c r="K722" s="18" t="str">
        <f>INDEX(客戶資料檔!N:N,MATCH('交易記錄檔計算購買期間(勿更改順序)'!C722,客戶資料檔!A:A,0))</f>
        <v>漸趨活躍型</v>
      </c>
    </row>
    <row r="723" spans="1:11">
      <c r="A723" s="1">
        <v>81462</v>
      </c>
      <c r="B723" s="4">
        <v>39444</v>
      </c>
      <c r="C723" s="1">
        <v>1672</v>
      </c>
      <c r="D723" s="6">
        <v>6990</v>
      </c>
      <c r="E723" s="6">
        <v>4</v>
      </c>
      <c r="F723" s="5">
        <v>43</v>
      </c>
      <c r="G723" s="17">
        <v>43</v>
      </c>
      <c r="H723" s="17">
        <v>4.6511627906976744E-2</v>
      </c>
      <c r="I723" s="5">
        <v>1</v>
      </c>
      <c r="J723" s="5">
        <v>4.6511627906976744E-2</v>
      </c>
      <c r="K723" s="18" t="str">
        <f>INDEX(客戶資料檔!N:N,MATCH('交易記錄檔計算購買期間(勿更改順序)'!C723,客戶資料檔!A:A,0))</f>
        <v>漸趨活躍型</v>
      </c>
    </row>
    <row r="724" spans="1:11">
      <c r="A724" s="1">
        <v>1551</v>
      </c>
      <c r="B724" s="4">
        <v>38736</v>
      </c>
      <c r="C724" s="1">
        <v>1677</v>
      </c>
      <c r="D724" s="6">
        <v>143</v>
      </c>
      <c r="E724" s="6">
        <v>712</v>
      </c>
      <c r="F724" s="5">
        <v>19</v>
      </c>
      <c r="G724" s="17">
        <v>1</v>
      </c>
      <c r="H724" s="17">
        <v>0</v>
      </c>
      <c r="I724" s="5">
        <v>0</v>
      </c>
      <c r="J724" s="5">
        <v>0</v>
      </c>
      <c r="K724" s="18" t="str">
        <f>INDEX(客戶資料檔!N:N,MATCH('交易記錄檔計算購買期間(勿更改順序)'!C724,客戶資料檔!A:A,0))</f>
        <v>穩定購買型</v>
      </c>
    </row>
    <row r="725" spans="1:11">
      <c r="A725" s="1">
        <v>2131</v>
      </c>
      <c r="B725" s="4">
        <v>38743</v>
      </c>
      <c r="C725" s="1">
        <v>1677</v>
      </c>
      <c r="D725" s="6">
        <v>398</v>
      </c>
      <c r="E725" s="6">
        <v>705</v>
      </c>
      <c r="F725" s="5">
        <v>19</v>
      </c>
      <c r="G725" s="17">
        <v>2</v>
      </c>
      <c r="H725" s="17">
        <v>5.8479532163742687E-3</v>
      </c>
      <c r="I725" s="5">
        <v>7</v>
      </c>
      <c r="J725" s="5">
        <v>4.0935672514619881E-2</v>
      </c>
      <c r="K725" s="18" t="str">
        <f>INDEX(客戶資料檔!N:N,MATCH('交易記錄檔計算購買期間(勿更改順序)'!C725,客戶資料檔!A:A,0))</f>
        <v>穩定購買型</v>
      </c>
    </row>
    <row r="726" spans="1:11">
      <c r="A726" s="1">
        <v>8478</v>
      </c>
      <c r="B726" s="4">
        <v>38824</v>
      </c>
      <c r="C726" s="1">
        <v>1677</v>
      </c>
      <c r="D726" s="6">
        <v>298</v>
      </c>
      <c r="E726" s="6">
        <v>624</v>
      </c>
      <c r="F726" s="5">
        <v>19</v>
      </c>
      <c r="G726" s="17">
        <v>3</v>
      </c>
      <c r="H726" s="17">
        <v>1.1695906432748537E-2</v>
      </c>
      <c r="I726" s="5">
        <v>81</v>
      </c>
      <c r="J726" s="5">
        <v>0.94736842105263153</v>
      </c>
      <c r="K726" s="18" t="str">
        <f>INDEX(客戶資料檔!N:N,MATCH('交易記錄檔計算購買期間(勿更改順序)'!C726,客戶資料檔!A:A,0))</f>
        <v>穩定購買型</v>
      </c>
    </row>
    <row r="727" spans="1:11">
      <c r="A727" s="1">
        <v>10297</v>
      </c>
      <c r="B727" s="4">
        <v>38847</v>
      </c>
      <c r="C727" s="1">
        <v>1677</v>
      </c>
      <c r="D727" s="6">
        <v>138</v>
      </c>
      <c r="E727" s="6">
        <v>601</v>
      </c>
      <c r="F727" s="5">
        <v>19</v>
      </c>
      <c r="G727" s="17">
        <v>4</v>
      </c>
      <c r="H727" s="17">
        <v>1.7543859649122806E-2</v>
      </c>
      <c r="I727" s="5">
        <v>23</v>
      </c>
      <c r="J727" s="5">
        <v>0.40350877192982454</v>
      </c>
      <c r="K727" s="18" t="str">
        <f>INDEX(客戶資料檔!N:N,MATCH('交易記錄檔計算購買期間(勿更改順序)'!C727,客戶資料檔!A:A,0))</f>
        <v>穩定購買型</v>
      </c>
    </row>
    <row r="728" spans="1:11">
      <c r="A728" s="1">
        <v>12433</v>
      </c>
      <c r="B728" s="4">
        <v>38876</v>
      </c>
      <c r="C728" s="1">
        <v>1677</v>
      </c>
      <c r="D728" s="6">
        <v>220</v>
      </c>
      <c r="E728" s="6">
        <v>572</v>
      </c>
      <c r="F728" s="5">
        <v>19</v>
      </c>
      <c r="G728" s="17">
        <v>5</v>
      </c>
      <c r="H728" s="17">
        <v>2.3391812865497075E-2</v>
      </c>
      <c r="I728" s="5">
        <v>29</v>
      </c>
      <c r="J728" s="5">
        <v>0.67836257309941517</v>
      </c>
      <c r="K728" s="18" t="str">
        <f>INDEX(客戶資料檔!N:N,MATCH('交易記錄檔計算購買期間(勿更改順序)'!C728,客戶資料檔!A:A,0))</f>
        <v>穩定購買型</v>
      </c>
    </row>
    <row r="729" spans="1:11">
      <c r="A729" s="1">
        <v>15670</v>
      </c>
      <c r="B729" s="4">
        <v>38914</v>
      </c>
      <c r="C729" s="1">
        <v>1677</v>
      </c>
      <c r="D729" s="6">
        <v>2025</v>
      </c>
      <c r="E729" s="6">
        <v>534</v>
      </c>
      <c r="F729" s="5">
        <v>19</v>
      </c>
      <c r="G729" s="17">
        <v>6</v>
      </c>
      <c r="H729" s="17">
        <v>2.9239766081871343E-2</v>
      </c>
      <c r="I729" s="5">
        <v>38</v>
      </c>
      <c r="J729" s="5">
        <v>1.1111111111111112</v>
      </c>
      <c r="K729" s="18" t="str">
        <f>INDEX(客戶資料檔!N:N,MATCH('交易記錄檔計算購買期間(勿更改順序)'!C729,客戶資料檔!A:A,0))</f>
        <v>穩定購買型</v>
      </c>
    </row>
    <row r="730" spans="1:11">
      <c r="A730" s="1">
        <v>16990</v>
      </c>
      <c r="B730" s="4">
        <v>38926</v>
      </c>
      <c r="C730" s="1">
        <v>1677</v>
      </c>
      <c r="D730" s="6">
        <v>2990</v>
      </c>
      <c r="E730" s="6">
        <v>522</v>
      </c>
      <c r="F730" s="5">
        <v>19</v>
      </c>
      <c r="G730" s="17">
        <v>7</v>
      </c>
      <c r="H730" s="17">
        <v>3.5087719298245612E-2</v>
      </c>
      <c r="I730" s="5">
        <v>12</v>
      </c>
      <c r="J730" s="5">
        <v>0.42105263157894735</v>
      </c>
      <c r="K730" s="18" t="str">
        <f>INDEX(客戶資料檔!N:N,MATCH('交易記錄檔計算購買期間(勿更改順序)'!C730,客戶資料檔!A:A,0))</f>
        <v>穩定購買型</v>
      </c>
    </row>
    <row r="731" spans="1:11">
      <c r="A731" s="1">
        <v>17616</v>
      </c>
      <c r="B731" s="4">
        <v>38934</v>
      </c>
      <c r="C731" s="1">
        <v>1677</v>
      </c>
      <c r="D731" s="6">
        <v>337</v>
      </c>
      <c r="E731" s="6">
        <v>514</v>
      </c>
      <c r="F731" s="5">
        <v>19</v>
      </c>
      <c r="G731" s="17">
        <v>8</v>
      </c>
      <c r="H731" s="17">
        <v>4.0935672514619881E-2</v>
      </c>
      <c r="I731" s="5">
        <v>8</v>
      </c>
      <c r="J731" s="5">
        <v>0.32748538011695905</v>
      </c>
      <c r="K731" s="18" t="str">
        <f>INDEX(客戶資料檔!N:N,MATCH('交易記錄檔計算購買期間(勿更改順序)'!C731,客戶資料檔!A:A,0))</f>
        <v>穩定購買型</v>
      </c>
    </row>
    <row r="732" spans="1:11">
      <c r="A732" s="1">
        <v>24421</v>
      </c>
      <c r="B732" s="4">
        <v>39006</v>
      </c>
      <c r="C732" s="1">
        <v>1677</v>
      </c>
      <c r="D732" s="6">
        <v>288</v>
      </c>
      <c r="E732" s="6">
        <v>442</v>
      </c>
      <c r="F732" s="5">
        <v>19</v>
      </c>
      <c r="G732" s="17">
        <v>9</v>
      </c>
      <c r="H732" s="17">
        <v>4.6783625730994149E-2</v>
      </c>
      <c r="I732" s="5">
        <v>72</v>
      </c>
      <c r="J732" s="5">
        <v>3.3684210526315788</v>
      </c>
      <c r="K732" s="18" t="str">
        <f>INDEX(客戶資料檔!N:N,MATCH('交易記錄檔計算購買期間(勿更改順序)'!C732,客戶資料檔!A:A,0))</f>
        <v>穩定購買型</v>
      </c>
    </row>
    <row r="733" spans="1:11">
      <c r="A733" s="1">
        <v>27164</v>
      </c>
      <c r="B733" s="4">
        <v>39038</v>
      </c>
      <c r="C733" s="1">
        <v>1677</v>
      </c>
      <c r="D733" s="6">
        <v>899</v>
      </c>
      <c r="E733" s="6">
        <v>410</v>
      </c>
      <c r="F733" s="5">
        <v>19</v>
      </c>
      <c r="G733" s="17">
        <v>10</v>
      </c>
      <c r="H733" s="17">
        <v>5.2631578947368418E-2</v>
      </c>
      <c r="I733" s="5">
        <v>32</v>
      </c>
      <c r="J733" s="5">
        <v>1.6842105263157894</v>
      </c>
      <c r="K733" s="18" t="str">
        <f>INDEX(客戶資料檔!N:N,MATCH('交易記錄檔計算購買期間(勿更改順序)'!C733,客戶資料檔!A:A,0))</f>
        <v>穩定購買型</v>
      </c>
    </row>
    <row r="734" spans="1:11">
      <c r="A734" s="1">
        <v>33427</v>
      </c>
      <c r="B734" s="4">
        <v>39091</v>
      </c>
      <c r="C734" s="1">
        <v>1677</v>
      </c>
      <c r="D734" s="6">
        <v>499</v>
      </c>
      <c r="E734" s="6">
        <v>357</v>
      </c>
      <c r="F734" s="5">
        <v>19</v>
      </c>
      <c r="G734" s="17">
        <v>11</v>
      </c>
      <c r="H734" s="17">
        <v>5.8479532163742687E-2</v>
      </c>
      <c r="I734" s="5">
        <v>53</v>
      </c>
      <c r="J734" s="5">
        <v>3.0994152046783623</v>
      </c>
      <c r="K734" s="18" t="str">
        <f>INDEX(客戶資料檔!N:N,MATCH('交易記錄檔計算購買期間(勿更改順序)'!C734,客戶資料檔!A:A,0))</f>
        <v>穩定購買型</v>
      </c>
    </row>
    <row r="735" spans="1:11">
      <c r="A735" s="1">
        <v>45797</v>
      </c>
      <c r="B735" s="4">
        <v>39192</v>
      </c>
      <c r="C735" s="1">
        <v>1677</v>
      </c>
      <c r="D735" s="6">
        <v>1797</v>
      </c>
      <c r="E735" s="6">
        <v>256</v>
      </c>
      <c r="F735" s="5">
        <v>19</v>
      </c>
      <c r="G735" s="17">
        <v>12</v>
      </c>
      <c r="H735" s="17">
        <v>6.4327485380116955E-2</v>
      </c>
      <c r="I735" s="5">
        <v>101</v>
      </c>
      <c r="J735" s="5">
        <v>6.4970760233918128</v>
      </c>
      <c r="K735" s="18" t="str">
        <f>INDEX(客戶資料檔!N:N,MATCH('交易記錄檔計算購買期間(勿更改順序)'!C735,客戶資料檔!A:A,0))</f>
        <v>穩定購買型</v>
      </c>
    </row>
    <row r="736" spans="1:11">
      <c r="A736" s="1">
        <v>59574</v>
      </c>
      <c r="B736" s="4">
        <v>39282</v>
      </c>
      <c r="C736" s="1">
        <v>1677</v>
      </c>
      <c r="D736" s="6">
        <v>718</v>
      </c>
      <c r="E736" s="6">
        <v>166</v>
      </c>
      <c r="F736" s="5">
        <v>19</v>
      </c>
      <c r="G736" s="17">
        <v>13</v>
      </c>
      <c r="H736" s="17">
        <v>7.0175438596491224E-2</v>
      </c>
      <c r="I736" s="5">
        <v>90</v>
      </c>
      <c r="J736" s="5">
        <v>6.3157894736842106</v>
      </c>
      <c r="K736" s="18" t="str">
        <f>INDEX(客戶資料檔!N:N,MATCH('交易記錄檔計算購買期間(勿更改順序)'!C736,客戶資料檔!A:A,0))</f>
        <v>穩定購買型</v>
      </c>
    </row>
    <row r="737" spans="1:11">
      <c r="A737" s="1">
        <v>60374</v>
      </c>
      <c r="B737" s="4">
        <v>39289</v>
      </c>
      <c r="C737" s="1">
        <v>1677</v>
      </c>
      <c r="D737" s="6">
        <v>390</v>
      </c>
      <c r="E737" s="6">
        <v>159</v>
      </c>
      <c r="F737" s="5">
        <v>19</v>
      </c>
      <c r="G737" s="17">
        <v>14</v>
      </c>
      <c r="H737" s="17">
        <v>7.6023391812865493E-2</v>
      </c>
      <c r="I737" s="5">
        <v>7</v>
      </c>
      <c r="J737" s="5">
        <v>0.53216374269005851</v>
      </c>
      <c r="K737" s="18" t="str">
        <f>INDEX(客戶資料檔!N:N,MATCH('交易記錄檔計算購買期間(勿更改順序)'!C737,客戶資料檔!A:A,0))</f>
        <v>穩定購買型</v>
      </c>
    </row>
    <row r="738" spans="1:11">
      <c r="A738" s="1">
        <v>62228</v>
      </c>
      <c r="B738" s="4">
        <v>39304</v>
      </c>
      <c r="C738" s="1">
        <v>1677</v>
      </c>
      <c r="D738" s="6">
        <v>690</v>
      </c>
      <c r="E738" s="6">
        <v>144</v>
      </c>
      <c r="F738" s="5">
        <v>19</v>
      </c>
      <c r="G738" s="17">
        <v>15</v>
      </c>
      <c r="H738" s="17">
        <v>8.1871345029239762E-2</v>
      </c>
      <c r="I738" s="5">
        <v>15</v>
      </c>
      <c r="J738" s="5">
        <v>1.2280701754385963</v>
      </c>
      <c r="K738" s="18" t="str">
        <f>INDEX(客戶資料檔!N:N,MATCH('交易記錄檔計算購買期間(勿更改順序)'!C738,客戶資料檔!A:A,0))</f>
        <v>穩定購買型</v>
      </c>
    </row>
    <row r="739" spans="1:11">
      <c r="A739" s="1">
        <v>69990</v>
      </c>
      <c r="B739" s="4">
        <v>39366</v>
      </c>
      <c r="C739" s="1">
        <v>1677</v>
      </c>
      <c r="D739" s="6">
        <v>1372</v>
      </c>
      <c r="E739" s="6">
        <v>82</v>
      </c>
      <c r="F739" s="5">
        <v>19</v>
      </c>
      <c r="G739" s="17">
        <v>16</v>
      </c>
      <c r="H739" s="17">
        <v>8.771929824561403E-2</v>
      </c>
      <c r="I739" s="5">
        <v>62</v>
      </c>
      <c r="J739" s="5">
        <v>5.4385964912280702</v>
      </c>
      <c r="K739" s="18" t="str">
        <f>INDEX(客戶資料檔!N:N,MATCH('交易記錄檔計算購買期間(勿更改順序)'!C739,客戶資料檔!A:A,0))</f>
        <v>穩定購買型</v>
      </c>
    </row>
    <row r="740" spans="1:11">
      <c r="A740" s="1">
        <v>72157</v>
      </c>
      <c r="B740" s="4">
        <v>39383</v>
      </c>
      <c r="C740" s="1">
        <v>1677</v>
      </c>
      <c r="D740" s="6">
        <v>1278</v>
      </c>
      <c r="E740" s="6">
        <v>65</v>
      </c>
      <c r="F740" s="5">
        <v>19</v>
      </c>
      <c r="G740" s="17">
        <v>17</v>
      </c>
      <c r="H740" s="17">
        <v>9.3567251461988299E-2</v>
      </c>
      <c r="I740" s="5">
        <v>17</v>
      </c>
      <c r="J740" s="5">
        <v>1.5906432748538011</v>
      </c>
      <c r="K740" s="18" t="str">
        <f>INDEX(客戶資料檔!N:N,MATCH('交易記錄檔計算購買期間(勿更改順序)'!C740,客戶資料檔!A:A,0))</f>
        <v>穩定購買型</v>
      </c>
    </row>
    <row r="741" spans="1:11">
      <c r="A741" s="1">
        <v>73730</v>
      </c>
      <c r="B741" s="4">
        <v>39397</v>
      </c>
      <c r="C741" s="1">
        <v>1677</v>
      </c>
      <c r="D741" s="6">
        <v>219</v>
      </c>
      <c r="E741" s="6">
        <v>51</v>
      </c>
      <c r="F741" s="5">
        <v>19</v>
      </c>
      <c r="G741" s="17">
        <v>18</v>
      </c>
      <c r="H741" s="17">
        <v>9.9415204678362568E-2</v>
      </c>
      <c r="I741" s="5">
        <v>14</v>
      </c>
      <c r="J741" s="5">
        <v>1.3918128654970761</v>
      </c>
      <c r="K741" s="18" t="str">
        <f>INDEX(客戶資料檔!N:N,MATCH('交易記錄檔計算購買期間(勿更改順序)'!C741,客戶資料檔!A:A,0))</f>
        <v>穩定購買型</v>
      </c>
    </row>
    <row r="742" spans="1:11">
      <c r="A742" s="1">
        <v>74284</v>
      </c>
      <c r="B742" s="4">
        <v>39402</v>
      </c>
      <c r="C742" s="1">
        <v>1677</v>
      </c>
      <c r="D742" s="6">
        <v>2889</v>
      </c>
      <c r="E742" s="6">
        <v>46</v>
      </c>
      <c r="F742" s="5">
        <v>19</v>
      </c>
      <c r="G742" s="17">
        <v>19</v>
      </c>
      <c r="H742" s="17">
        <v>0.10526315789473684</v>
      </c>
      <c r="I742" s="5">
        <v>5</v>
      </c>
      <c r="J742" s="5">
        <v>0.52631578947368418</v>
      </c>
      <c r="K742" s="18" t="str">
        <f>INDEX(客戶資料檔!N:N,MATCH('交易記錄檔計算購買期間(勿更改順序)'!C742,客戶資料檔!A:A,0))</f>
        <v>穩定購買型</v>
      </c>
    </row>
    <row r="743" spans="1:11">
      <c r="A743" s="1">
        <v>1553</v>
      </c>
      <c r="B743" s="4">
        <v>38736</v>
      </c>
      <c r="C743" s="1">
        <v>1679</v>
      </c>
      <c r="D743" s="6">
        <v>2990</v>
      </c>
      <c r="E743" s="6">
        <v>712</v>
      </c>
      <c r="F743" s="5">
        <v>8</v>
      </c>
      <c r="G743" s="17">
        <v>1</v>
      </c>
      <c r="H743" s="17">
        <v>0</v>
      </c>
      <c r="I743" s="5">
        <v>0</v>
      </c>
      <c r="J743" s="5">
        <v>0</v>
      </c>
      <c r="K743" s="18" t="str">
        <f>INDEX(客戶資料檔!N:N,MATCH('交易記錄檔計算購買期間(勿更改順序)'!C743,客戶資料檔!A:A,0))</f>
        <v>漸趨靜止型</v>
      </c>
    </row>
    <row r="744" spans="1:11">
      <c r="A744" s="1">
        <v>3755</v>
      </c>
      <c r="B744" s="4">
        <v>38763</v>
      </c>
      <c r="C744" s="1">
        <v>1679</v>
      </c>
      <c r="D744" s="6">
        <v>730</v>
      </c>
      <c r="E744" s="6">
        <v>685</v>
      </c>
      <c r="F744" s="5">
        <v>8</v>
      </c>
      <c r="G744" s="17">
        <v>2</v>
      </c>
      <c r="H744" s="17">
        <v>3.5714285714285712E-2</v>
      </c>
      <c r="I744" s="5">
        <v>27</v>
      </c>
      <c r="J744" s="5">
        <v>0.96428571428571419</v>
      </c>
      <c r="K744" s="18" t="str">
        <f>INDEX(客戶資料檔!N:N,MATCH('交易記錄檔計算購買期間(勿更改順序)'!C744,客戶資料檔!A:A,0))</f>
        <v>漸趨靜止型</v>
      </c>
    </row>
    <row r="745" spans="1:11">
      <c r="A745" s="1">
        <v>8807</v>
      </c>
      <c r="B745" s="4">
        <v>38827</v>
      </c>
      <c r="C745" s="1">
        <v>1679</v>
      </c>
      <c r="D745" s="6">
        <v>199</v>
      </c>
      <c r="E745" s="6">
        <v>621</v>
      </c>
      <c r="F745" s="5">
        <v>8</v>
      </c>
      <c r="G745" s="17">
        <v>3</v>
      </c>
      <c r="H745" s="17">
        <v>7.1428571428571425E-2</v>
      </c>
      <c r="I745" s="5">
        <v>64</v>
      </c>
      <c r="J745" s="5">
        <v>4.5714285714285712</v>
      </c>
      <c r="K745" s="18" t="str">
        <f>INDEX(客戶資料檔!N:N,MATCH('交易記錄檔計算購買期間(勿更改順序)'!C745,客戶資料檔!A:A,0))</f>
        <v>漸趨靜止型</v>
      </c>
    </row>
    <row r="746" spans="1:11">
      <c r="A746" s="1">
        <v>10615</v>
      </c>
      <c r="B746" s="4">
        <v>38851</v>
      </c>
      <c r="C746" s="1">
        <v>1679</v>
      </c>
      <c r="D746" s="6">
        <v>99</v>
      </c>
      <c r="E746" s="6">
        <v>597</v>
      </c>
      <c r="F746" s="5">
        <v>8</v>
      </c>
      <c r="G746" s="17">
        <v>4</v>
      </c>
      <c r="H746" s="17">
        <v>0.10714285714285714</v>
      </c>
      <c r="I746" s="5">
        <v>24</v>
      </c>
      <c r="J746" s="5">
        <v>2.5714285714285712</v>
      </c>
      <c r="K746" s="18" t="str">
        <f>INDEX(客戶資料檔!N:N,MATCH('交易記錄檔計算購買期間(勿更改順序)'!C746,客戶資料檔!A:A,0))</f>
        <v>漸趨靜止型</v>
      </c>
    </row>
    <row r="747" spans="1:11">
      <c r="A747" s="1">
        <v>36106</v>
      </c>
      <c r="B747" s="4">
        <v>39111</v>
      </c>
      <c r="C747" s="1">
        <v>1679</v>
      </c>
      <c r="D747" s="6">
        <v>400</v>
      </c>
      <c r="E747" s="6">
        <v>337</v>
      </c>
      <c r="F747" s="5">
        <v>8</v>
      </c>
      <c r="G747" s="17">
        <v>5</v>
      </c>
      <c r="H747" s="17">
        <v>0.14285714285714285</v>
      </c>
      <c r="I747" s="5">
        <v>260</v>
      </c>
      <c r="J747" s="5">
        <v>37.142857142857139</v>
      </c>
      <c r="K747" s="18" t="str">
        <f>INDEX(客戶資料檔!N:N,MATCH('交易記錄檔計算購買期間(勿更改順序)'!C747,客戶資料檔!A:A,0))</f>
        <v>漸趨靜止型</v>
      </c>
    </row>
    <row r="748" spans="1:11">
      <c r="A748" s="1">
        <v>38179</v>
      </c>
      <c r="B748" s="4">
        <v>39126</v>
      </c>
      <c r="C748" s="1">
        <v>1679</v>
      </c>
      <c r="D748" s="6">
        <v>429</v>
      </c>
      <c r="E748" s="6">
        <v>322</v>
      </c>
      <c r="F748" s="5">
        <v>8</v>
      </c>
      <c r="G748" s="17">
        <v>6</v>
      </c>
      <c r="H748" s="17">
        <v>0.17857142857142858</v>
      </c>
      <c r="I748" s="5">
        <v>15</v>
      </c>
      <c r="J748" s="5">
        <v>2.6785714285714288</v>
      </c>
      <c r="K748" s="18" t="str">
        <f>INDEX(客戶資料檔!N:N,MATCH('交易記錄檔計算購買期間(勿更改順序)'!C748,客戶資料檔!A:A,0))</f>
        <v>漸趨靜止型</v>
      </c>
    </row>
    <row r="749" spans="1:11">
      <c r="A749" s="1">
        <v>56286</v>
      </c>
      <c r="B749" s="4">
        <v>39271</v>
      </c>
      <c r="C749" s="1">
        <v>1679</v>
      </c>
      <c r="D749" s="6">
        <v>801</v>
      </c>
      <c r="E749" s="6">
        <v>177</v>
      </c>
      <c r="F749" s="5">
        <v>8</v>
      </c>
      <c r="G749" s="17">
        <v>7</v>
      </c>
      <c r="H749" s="17">
        <v>0.21428571428571427</v>
      </c>
      <c r="I749" s="5">
        <v>145</v>
      </c>
      <c r="J749" s="5">
        <v>31.071428571428569</v>
      </c>
      <c r="K749" s="18" t="str">
        <f>INDEX(客戶資料檔!N:N,MATCH('交易記錄檔計算購買期間(勿更改順序)'!C749,客戶資料檔!A:A,0))</f>
        <v>漸趨靜止型</v>
      </c>
    </row>
    <row r="750" spans="1:11">
      <c r="A750" s="1">
        <v>78078</v>
      </c>
      <c r="B750" s="4">
        <v>39420</v>
      </c>
      <c r="C750" s="1">
        <v>1679</v>
      </c>
      <c r="D750" s="6">
        <v>6499</v>
      </c>
      <c r="E750" s="6">
        <v>28</v>
      </c>
      <c r="F750" s="5">
        <v>8</v>
      </c>
      <c r="G750" s="17">
        <v>8</v>
      </c>
      <c r="H750" s="17">
        <v>0.25</v>
      </c>
      <c r="I750" s="5">
        <v>149</v>
      </c>
      <c r="J750" s="5">
        <v>37.25</v>
      </c>
      <c r="K750" s="18" t="str">
        <f>INDEX(客戶資料檔!N:N,MATCH('交易記錄檔計算購買期間(勿更改順序)'!C750,客戶資料檔!A:A,0))</f>
        <v>漸趨靜止型</v>
      </c>
    </row>
    <row r="751" spans="1:11">
      <c r="A751" s="1">
        <v>2132</v>
      </c>
      <c r="B751" s="4">
        <v>38743</v>
      </c>
      <c r="C751" s="1">
        <v>1686</v>
      </c>
      <c r="D751" s="6">
        <v>269</v>
      </c>
      <c r="E751" s="6">
        <v>705</v>
      </c>
      <c r="F751" s="5">
        <v>77</v>
      </c>
      <c r="G751" s="17">
        <v>1</v>
      </c>
      <c r="H751" s="17">
        <v>0</v>
      </c>
      <c r="I751" s="5">
        <v>0</v>
      </c>
      <c r="J751" s="5">
        <v>0</v>
      </c>
      <c r="K751" s="18" t="str">
        <f>INDEX(客戶資料檔!N:N,MATCH('交易記錄檔計算購買期間(勿更改順序)'!C751,客戶資料檔!A:A,0))</f>
        <v>漸趨活躍型</v>
      </c>
    </row>
    <row r="752" spans="1:11">
      <c r="A752" s="1">
        <v>11347</v>
      </c>
      <c r="B752" s="4">
        <v>38861</v>
      </c>
      <c r="C752" s="1">
        <v>1686</v>
      </c>
      <c r="D752" s="6">
        <v>34000</v>
      </c>
      <c r="E752" s="6">
        <v>587</v>
      </c>
      <c r="F752" s="5">
        <v>77</v>
      </c>
      <c r="G752" s="17">
        <v>2</v>
      </c>
      <c r="H752" s="17">
        <v>3.4176349965823653E-4</v>
      </c>
      <c r="I752" s="5">
        <v>118</v>
      </c>
      <c r="J752" s="5">
        <v>4.0328092959671907E-2</v>
      </c>
      <c r="K752" s="18" t="str">
        <f>INDEX(客戶資料檔!N:N,MATCH('交易記錄檔計算購買期間(勿更改順序)'!C752,客戶資料檔!A:A,0))</f>
        <v>漸趨活躍型</v>
      </c>
    </row>
    <row r="753" spans="1:11">
      <c r="A753" s="1">
        <v>11915</v>
      </c>
      <c r="B753" s="4">
        <v>38869</v>
      </c>
      <c r="C753" s="1">
        <v>1686</v>
      </c>
      <c r="D753" s="6">
        <v>620</v>
      </c>
      <c r="E753" s="6">
        <v>579</v>
      </c>
      <c r="F753" s="5">
        <v>77</v>
      </c>
      <c r="G753" s="17">
        <v>3</v>
      </c>
      <c r="H753" s="17">
        <v>6.8352699931647305E-4</v>
      </c>
      <c r="I753" s="5">
        <v>8</v>
      </c>
      <c r="J753" s="5">
        <v>5.4682159945317844E-3</v>
      </c>
      <c r="K753" s="18" t="str">
        <f>INDEX(客戶資料檔!N:N,MATCH('交易記錄檔計算購買期間(勿更改順序)'!C753,客戶資料檔!A:A,0))</f>
        <v>漸趨活躍型</v>
      </c>
    </row>
    <row r="754" spans="1:11">
      <c r="A754" s="1">
        <v>13092</v>
      </c>
      <c r="B754" s="4">
        <v>38885</v>
      </c>
      <c r="C754" s="1">
        <v>1686</v>
      </c>
      <c r="D754" s="6">
        <v>999</v>
      </c>
      <c r="E754" s="6">
        <v>563</v>
      </c>
      <c r="F754" s="5">
        <v>77</v>
      </c>
      <c r="G754" s="17">
        <v>4</v>
      </c>
      <c r="H754" s="17">
        <v>1.0252904989747095E-3</v>
      </c>
      <c r="I754" s="5">
        <v>16</v>
      </c>
      <c r="J754" s="5">
        <v>1.6404647983595352E-2</v>
      </c>
      <c r="K754" s="18" t="str">
        <f>INDEX(客戶資料檔!N:N,MATCH('交易記錄檔計算購買期間(勿更改順序)'!C754,客戶資料檔!A:A,0))</f>
        <v>漸趨活躍型</v>
      </c>
    </row>
    <row r="755" spans="1:11">
      <c r="A755" s="1">
        <v>17259</v>
      </c>
      <c r="B755" s="4">
        <v>38929</v>
      </c>
      <c r="C755" s="1">
        <v>1686</v>
      </c>
      <c r="D755" s="6">
        <v>399</v>
      </c>
      <c r="E755" s="6">
        <v>519</v>
      </c>
      <c r="F755" s="5">
        <v>77</v>
      </c>
      <c r="G755" s="17">
        <v>5</v>
      </c>
      <c r="H755" s="17">
        <v>1.3670539986329461E-3</v>
      </c>
      <c r="I755" s="5">
        <v>44</v>
      </c>
      <c r="J755" s="5">
        <v>6.0150375939849628E-2</v>
      </c>
      <c r="K755" s="18" t="str">
        <f>INDEX(客戶資料檔!N:N,MATCH('交易記錄檔計算購買期間(勿更改順序)'!C755,客戶資料檔!A:A,0))</f>
        <v>漸趨活躍型</v>
      </c>
    </row>
    <row r="756" spans="1:11">
      <c r="A756" s="1">
        <v>19375</v>
      </c>
      <c r="B756" s="4">
        <v>38955</v>
      </c>
      <c r="C756" s="1">
        <v>1686</v>
      </c>
      <c r="D756" s="6">
        <v>199</v>
      </c>
      <c r="E756" s="6">
        <v>493</v>
      </c>
      <c r="F756" s="5">
        <v>77</v>
      </c>
      <c r="G756" s="17">
        <v>6</v>
      </c>
      <c r="H756" s="17">
        <v>1.7088174982911825E-3</v>
      </c>
      <c r="I756" s="5">
        <v>26</v>
      </c>
      <c r="J756" s="5">
        <v>4.4429254955570742E-2</v>
      </c>
      <c r="K756" s="18" t="str">
        <f>INDEX(客戶資料檔!N:N,MATCH('交易記錄檔計算購買期間(勿更改順序)'!C756,客戶資料檔!A:A,0))</f>
        <v>漸趨活躍型</v>
      </c>
    </row>
    <row r="757" spans="1:11">
      <c r="A757" s="1">
        <v>19986</v>
      </c>
      <c r="B757" s="4">
        <v>38961</v>
      </c>
      <c r="C757" s="1">
        <v>1686</v>
      </c>
      <c r="D757" s="6">
        <v>1290</v>
      </c>
      <c r="E757" s="6">
        <v>487</v>
      </c>
      <c r="F757" s="5">
        <v>77</v>
      </c>
      <c r="G757" s="17">
        <v>7</v>
      </c>
      <c r="H757" s="17">
        <v>2.050580997949419E-3</v>
      </c>
      <c r="I757" s="5">
        <v>6</v>
      </c>
      <c r="J757" s="5">
        <v>1.2303485987696514E-2</v>
      </c>
      <c r="K757" s="18" t="str">
        <f>INDEX(客戶資料檔!N:N,MATCH('交易記錄檔計算購買期間(勿更改順序)'!C757,客戶資料檔!A:A,0))</f>
        <v>漸趨活躍型</v>
      </c>
    </row>
    <row r="758" spans="1:11">
      <c r="A758" s="1">
        <v>20777</v>
      </c>
      <c r="B758" s="4">
        <v>38969</v>
      </c>
      <c r="C758" s="1">
        <v>1686</v>
      </c>
      <c r="D758" s="6">
        <v>15082</v>
      </c>
      <c r="E758" s="6">
        <v>479</v>
      </c>
      <c r="F758" s="5">
        <v>77</v>
      </c>
      <c r="G758" s="17">
        <v>8</v>
      </c>
      <c r="H758" s="17">
        <v>2.3923444976076554E-3</v>
      </c>
      <c r="I758" s="5">
        <v>8</v>
      </c>
      <c r="J758" s="5">
        <v>1.9138755980861243E-2</v>
      </c>
      <c r="K758" s="18" t="str">
        <f>INDEX(客戶資料檔!N:N,MATCH('交易記錄檔計算購買期間(勿更改順序)'!C758,客戶資料檔!A:A,0))</f>
        <v>漸趨活躍型</v>
      </c>
    </row>
    <row r="759" spans="1:11">
      <c r="A759" s="1">
        <v>21092</v>
      </c>
      <c r="B759" s="4">
        <v>38972</v>
      </c>
      <c r="C759" s="1">
        <v>1686</v>
      </c>
      <c r="D759" s="6">
        <v>399</v>
      </c>
      <c r="E759" s="6">
        <v>476</v>
      </c>
      <c r="F759" s="5">
        <v>77</v>
      </c>
      <c r="G759" s="17">
        <v>9</v>
      </c>
      <c r="H759" s="17">
        <v>2.7341079972658922E-3</v>
      </c>
      <c r="I759" s="5">
        <v>3</v>
      </c>
      <c r="J759" s="5">
        <v>8.2023239917976762E-3</v>
      </c>
      <c r="K759" s="18" t="str">
        <f>INDEX(客戶資料檔!N:N,MATCH('交易記錄檔計算購買期間(勿更改順序)'!C759,客戶資料檔!A:A,0))</f>
        <v>漸趨活躍型</v>
      </c>
    </row>
    <row r="760" spans="1:11">
      <c r="A760" s="1">
        <v>22792</v>
      </c>
      <c r="B760" s="4">
        <v>38990</v>
      </c>
      <c r="C760" s="1">
        <v>1686</v>
      </c>
      <c r="D760" s="6">
        <v>10900</v>
      </c>
      <c r="E760" s="6">
        <v>458</v>
      </c>
      <c r="F760" s="5">
        <v>77</v>
      </c>
      <c r="G760" s="17">
        <v>10</v>
      </c>
      <c r="H760" s="17">
        <v>3.0758714969241286E-3</v>
      </c>
      <c r="I760" s="5">
        <v>18</v>
      </c>
      <c r="J760" s="5">
        <v>5.5365686944634313E-2</v>
      </c>
      <c r="K760" s="18" t="str">
        <f>INDEX(客戶資料檔!N:N,MATCH('交易記錄檔計算購買期間(勿更改順序)'!C760,客戶資料檔!A:A,0))</f>
        <v>漸趨活躍型</v>
      </c>
    </row>
    <row r="761" spans="1:11">
      <c r="A761" s="1">
        <v>23535</v>
      </c>
      <c r="B761" s="4">
        <v>38998</v>
      </c>
      <c r="C761" s="1">
        <v>1686</v>
      </c>
      <c r="D761" s="6">
        <v>97</v>
      </c>
      <c r="E761" s="6">
        <v>450</v>
      </c>
      <c r="F761" s="5">
        <v>77</v>
      </c>
      <c r="G761" s="17">
        <v>11</v>
      </c>
      <c r="H761" s="17">
        <v>3.4176349965823649E-3</v>
      </c>
      <c r="I761" s="5">
        <v>8</v>
      </c>
      <c r="J761" s="5">
        <v>2.7341079972658919E-2</v>
      </c>
      <c r="K761" s="18" t="str">
        <f>INDEX(客戶資料檔!N:N,MATCH('交易記錄檔計算購買期間(勿更改順序)'!C761,客戶資料檔!A:A,0))</f>
        <v>漸趨活躍型</v>
      </c>
    </row>
    <row r="762" spans="1:11">
      <c r="A762" s="1">
        <v>24102</v>
      </c>
      <c r="B762" s="4">
        <v>39003</v>
      </c>
      <c r="C762" s="1">
        <v>1686</v>
      </c>
      <c r="D762" s="6">
        <v>999</v>
      </c>
      <c r="E762" s="6">
        <v>445</v>
      </c>
      <c r="F762" s="5">
        <v>77</v>
      </c>
      <c r="G762" s="17">
        <v>12</v>
      </c>
      <c r="H762" s="17">
        <v>3.7593984962406013E-3</v>
      </c>
      <c r="I762" s="5">
        <v>5</v>
      </c>
      <c r="J762" s="5">
        <v>1.8796992481203006E-2</v>
      </c>
      <c r="K762" s="18" t="str">
        <f>INDEX(客戶資料檔!N:N,MATCH('交易記錄檔計算購買期間(勿更改順序)'!C762,客戶資料檔!A:A,0))</f>
        <v>漸趨活躍型</v>
      </c>
    </row>
    <row r="763" spans="1:11">
      <c r="A763" s="1">
        <v>24193</v>
      </c>
      <c r="B763" s="4">
        <v>39004</v>
      </c>
      <c r="C763" s="1">
        <v>1686</v>
      </c>
      <c r="D763" s="6">
        <v>7490</v>
      </c>
      <c r="E763" s="6">
        <v>444</v>
      </c>
      <c r="F763" s="5">
        <v>77</v>
      </c>
      <c r="G763" s="17">
        <v>13</v>
      </c>
      <c r="H763" s="17">
        <v>4.1011619958988381E-3</v>
      </c>
      <c r="I763" s="5">
        <v>1</v>
      </c>
      <c r="J763" s="5">
        <v>4.1011619958988381E-3</v>
      </c>
      <c r="K763" s="18" t="str">
        <f>INDEX(客戶資料檔!N:N,MATCH('交易記錄檔計算購買期間(勿更改順序)'!C763,客戶資料檔!A:A,0))</f>
        <v>漸趨活躍型</v>
      </c>
    </row>
    <row r="764" spans="1:11">
      <c r="A764" s="1">
        <v>25120</v>
      </c>
      <c r="B764" s="4">
        <v>39014</v>
      </c>
      <c r="C764" s="1">
        <v>1686</v>
      </c>
      <c r="D764" s="6">
        <v>325</v>
      </c>
      <c r="E764" s="6">
        <v>434</v>
      </c>
      <c r="F764" s="5">
        <v>77</v>
      </c>
      <c r="G764" s="17">
        <v>14</v>
      </c>
      <c r="H764" s="17">
        <v>4.4429254955570749E-3</v>
      </c>
      <c r="I764" s="5">
        <v>10</v>
      </c>
      <c r="J764" s="5">
        <v>4.4429254955570749E-2</v>
      </c>
      <c r="K764" s="18" t="str">
        <f>INDEX(客戶資料檔!N:N,MATCH('交易記錄檔計算購買期間(勿更改順序)'!C764,客戶資料檔!A:A,0))</f>
        <v>漸趨活躍型</v>
      </c>
    </row>
    <row r="765" spans="1:11">
      <c r="A765" s="1">
        <v>26660</v>
      </c>
      <c r="B765" s="4">
        <v>39032</v>
      </c>
      <c r="C765" s="1">
        <v>1686</v>
      </c>
      <c r="D765" s="6">
        <v>3860</v>
      </c>
      <c r="E765" s="6">
        <v>416</v>
      </c>
      <c r="F765" s="5">
        <v>77</v>
      </c>
      <c r="G765" s="17">
        <v>15</v>
      </c>
      <c r="H765" s="17">
        <v>4.7846889952153108E-3</v>
      </c>
      <c r="I765" s="5">
        <v>18</v>
      </c>
      <c r="J765" s="5">
        <v>8.612440191387559E-2</v>
      </c>
      <c r="K765" s="18" t="str">
        <f>INDEX(客戶資料檔!N:N,MATCH('交易記錄檔計算購買期間(勿更改順序)'!C765,客戶資料檔!A:A,0))</f>
        <v>漸趨活躍型</v>
      </c>
    </row>
    <row r="766" spans="1:11">
      <c r="A766" s="1">
        <v>28225</v>
      </c>
      <c r="B766" s="4">
        <v>39041</v>
      </c>
      <c r="C766" s="1">
        <v>1686</v>
      </c>
      <c r="D766" s="6">
        <v>17032</v>
      </c>
      <c r="E766" s="6">
        <v>407</v>
      </c>
      <c r="F766" s="5">
        <v>77</v>
      </c>
      <c r="G766" s="17">
        <v>16</v>
      </c>
      <c r="H766" s="17">
        <v>5.1264524948735476E-3</v>
      </c>
      <c r="I766" s="5">
        <v>9</v>
      </c>
      <c r="J766" s="5">
        <v>4.6138072453861929E-2</v>
      </c>
      <c r="K766" s="18" t="str">
        <f>INDEX(客戶資料檔!N:N,MATCH('交易記錄檔計算購買期間(勿更改順序)'!C766,客戶資料檔!A:A,0))</f>
        <v>漸趨活躍型</v>
      </c>
    </row>
    <row r="767" spans="1:11">
      <c r="A767" s="1">
        <v>31092</v>
      </c>
      <c r="B767" s="4">
        <v>39072</v>
      </c>
      <c r="C767" s="1">
        <v>1686</v>
      </c>
      <c r="D767" s="6">
        <v>488</v>
      </c>
      <c r="E767" s="6">
        <v>376</v>
      </c>
      <c r="F767" s="5">
        <v>77</v>
      </c>
      <c r="G767" s="17">
        <v>17</v>
      </c>
      <c r="H767" s="17">
        <v>5.4682159945317844E-3</v>
      </c>
      <c r="I767" s="5">
        <v>31</v>
      </c>
      <c r="J767" s="5">
        <v>0.16951469583048531</v>
      </c>
      <c r="K767" s="18" t="str">
        <f>INDEX(客戶資料檔!N:N,MATCH('交易記錄檔計算購買期間(勿更改順序)'!C767,客戶資料檔!A:A,0))</f>
        <v>漸趨活躍型</v>
      </c>
    </row>
    <row r="768" spans="1:11">
      <c r="A768" s="1">
        <v>32012</v>
      </c>
      <c r="B768" s="4">
        <v>39078</v>
      </c>
      <c r="C768" s="1">
        <v>1686</v>
      </c>
      <c r="D768" s="6">
        <v>2300</v>
      </c>
      <c r="E768" s="6">
        <v>370</v>
      </c>
      <c r="F768" s="5">
        <v>77</v>
      </c>
      <c r="G768" s="17">
        <v>18</v>
      </c>
      <c r="H768" s="17">
        <v>5.8099794941900203E-3</v>
      </c>
      <c r="I768" s="5">
        <v>6</v>
      </c>
      <c r="J768" s="5">
        <v>3.4859876965140119E-2</v>
      </c>
      <c r="K768" s="18" t="str">
        <f>INDEX(客戶資料檔!N:N,MATCH('交易記錄檔計算購買期間(勿更改順序)'!C768,客戶資料檔!A:A,0))</f>
        <v>漸趨活躍型</v>
      </c>
    </row>
    <row r="769" spans="1:11">
      <c r="A769" s="1">
        <v>40232</v>
      </c>
      <c r="B769" s="4">
        <v>39141</v>
      </c>
      <c r="C769" s="1">
        <v>1686</v>
      </c>
      <c r="D769" s="6">
        <v>9767</v>
      </c>
      <c r="E769" s="6">
        <v>307</v>
      </c>
      <c r="F769" s="5">
        <v>77</v>
      </c>
      <c r="G769" s="17">
        <v>19</v>
      </c>
      <c r="H769" s="17">
        <v>6.1517429938482571E-3</v>
      </c>
      <c r="I769" s="5">
        <v>63</v>
      </c>
      <c r="J769" s="5">
        <v>0.38755980861244022</v>
      </c>
      <c r="K769" s="18" t="str">
        <f>INDEX(客戶資料檔!N:N,MATCH('交易記錄檔計算購買期間(勿更改順序)'!C769,客戶資料檔!A:A,0))</f>
        <v>漸趨活躍型</v>
      </c>
    </row>
    <row r="770" spans="1:11">
      <c r="A770" s="1">
        <v>42364</v>
      </c>
      <c r="B770" s="4">
        <v>39160</v>
      </c>
      <c r="C770" s="1">
        <v>1686</v>
      </c>
      <c r="D770" s="6">
        <v>139</v>
      </c>
      <c r="E770" s="6">
        <v>288</v>
      </c>
      <c r="F770" s="5">
        <v>77</v>
      </c>
      <c r="G770" s="17">
        <v>20</v>
      </c>
      <c r="H770" s="17">
        <v>6.4935064935064939E-3</v>
      </c>
      <c r="I770" s="5">
        <v>19</v>
      </c>
      <c r="J770" s="5">
        <v>0.12337662337662339</v>
      </c>
      <c r="K770" s="18" t="str">
        <f>INDEX(客戶資料檔!N:N,MATCH('交易記錄檔計算購買期間(勿更改順序)'!C770,客戶資料檔!A:A,0))</f>
        <v>漸趨活躍型</v>
      </c>
    </row>
    <row r="771" spans="1:11">
      <c r="A771" s="1">
        <v>44865</v>
      </c>
      <c r="B771" s="4">
        <v>39184</v>
      </c>
      <c r="C771" s="1">
        <v>1686</v>
      </c>
      <c r="D771" s="6">
        <v>550</v>
      </c>
      <c r="E771" s="6">
        <v>264</v>
      </c>
      <c r="F771" s="5">
        <v>77</v>
      </c>
      <c r="G771" s="17">
        <v>21</v>
      </c>
      <c r="H771" s="17">
        <v>6.8352699931647299E-3</v>
      </c>
      <c r="I771" s="5">
        <v>24</v>
      </c>
      <c r="J771" s="5">
        <v>0.16404647983595352</v>
      </c>
      <c r="K771" s="18" t="str">
        <f>INDEX(客戶資料檔!N:N,MATCH('交易記錄檔計算購買期間(勿更改順序)'!C771,客戶資料檔!A:A,0))</f>
        <v>漸趨活躍型</v>
      </c>
    </row>
    <row r="772" spans="1:11">
      <c r="A772" s="1">
        <v>47675</v>
      </c>
      <c r="B772" s="4">
        <v>39200</v>
      </c>
      <c r="C772" s="1">
        <v>1686</v>
      </c>
      <c r="D772" s="6">
        <v>149</v>
      </c>
      <c r="E772" s="6">
        <v>248</v>
      </c>
      <c r="F772" s="5">
        <v>77</v>
      </c>
      <c r="G772" s="17">
        <v>22</v>
      </c>
      <c r="H772" s="17">
        <v>7.1770334928229667E-3</v>
      </c>
      <c r="I772" s="5">
        <v>16</v>
      </c>
      <c r="J772" s="5">
        <v>0.11483253588516747</v>
      </c>
      <c r="K772" s="18" t="str">
        <f>INDEX(客戶資料檔!N:N,MATCH('交易記錄檔計算購買期間(勿更改順序)'!C772,客戶資料檔!A:A,0))</f>
        <v>漸趨活躍型</v>
      </c>
    </row>
    <row r="773" spans="1:11">
      <c r="A773" s="1">
        <v>47975</v>
      </c>
      <c r="B773" s="4">
        <v>39202</v>
      </c>
      <c r="C773" s="1">
        <v>1686</v>
      </c>
      <c r="D773" s="6">
        <v>1200</v>
      </c>
      <c r="E773" s="6">
        <v>246</v>
      </c>
      <c r="F773" s="5">
        <v>77</v>
      </c>
      <c r="G773" s="17">
        <v>23</v>
      </c>
      <c r="H773" s="17">
        <v>7.5187969924812026E-3</v>
      </c>
      <c r="I773" s="5">
        <v>2</v>
      </c>
      <c r="J773" s="5">
        <v>1.5037593984962405E-2</v>
      </c>
      <c r="K773" s="18" t="str">
        <f>INDEX(客戶資料檔!N:N,MATCH('交易記錄檔計算購買期間(勿更改順序)'!C773,客戶資料檔!A:A,0))</f>
        <v>漸趨活躍型</v>
      </c>
    </row>
    <row r="774" spans="1:11">
      <c r="A774" s="1">
        <v>48510</v>
      </c>
      <c r="B774" s="4">
        <v>39207</v>
      </c>
      <c r="C774" s="1">
        <v>1686</v>
      </c>
      <c r="D774" s="6">
        <v>2899</v>
      </c>
      <c r="E774" s="6">
        <v>241</v>
      </c>
      <c r="F774" s="5">
        <v>77</v>
      </c>
      <c r="G774" s="17">
        <v>24</v>
      </c>
      <c r="H774" s="17">
        <v>7.8605604921394394E-3</v>
      </c>
      <c r="I774" s="5">
        <v>5</v>
      </c>
      <c r="J774" s="5">
        <v>3.93028024606972E-2</v>
      </c>
      <c r="K774" s="18" t="str">
        <f>INDEX(客戶資料檔!N:N,MATCH('交易記錄檔計算購買期間(勿更改順序)'!C774,客戶資料檔!A:A,0))</f>
        <v>漸趨活躍型</v>
      </c>
    </row>
    <row r="775" spans="1:11">
      <c r="A775" s="1">
        <v>48630</v>
      </c>
      <c r="B775" s="4">
        <v>39208</v>
      </c>
      <c r="C775" s="1">
        <v>1686</v>
      </c>
      <c r="D775" s="6">
        <v>4317</v>
      </c>
      <c r="E775" s="6">
        <v>240</v>
      </c>
      <c r="F775" s="5">
        <v>77</v>
      </c>
      <c r="G775" s="17">
        <v>25</v>
      </c>
      <c r="H775" s="17">
        <v>8.2023239917976762E-3</v>
      </c>
      <c r="I775" s="5">
        <v>1</v>
      </c>
      <c r="J775" s="5">
        <v>8.2023239917976762E-3</v>
      </c>
      <c r="K775" s="18" t="str">
        <f>INDEX(客戶資料檔!N:N,MATCH('交易記錄檔計算購買期間(勿更改順序)'!C775,客戶資料檔!A:A,0))</f>
        <v>漸趨活躍型</v>
      </c>
    </row>
    <row r="776" spans="1:11">
      <c r="A776" s="1">
        <v>49182</v>
      </c>
      <c r="B776" s="4">
        <v>39213</v>
      </c>
      <c r="C776" s="1">
        <v>1686</v>
      </c>
      <c r="D776" s="6">
        <v>28708</v>
      </c>
      <c r="E776" s="6">
        <v>235</v>
      </c>
      <c r="F776" s="5">
        <v>77</v>
      </c>
      <c r="G776" s="17">
        <v>26</v>
      </c>
      <c r="H776" s="17">
        <v>8.544087491455913E-3</v>
      </c>
      <c r="I776" s="5">
        <v>5</v>
      </c>
      <c r="J776" s="5">
        <v>4.2720437457279561E-2</v>
      </c>
      <c r="K776" s="18" t="str">
        <f>INDEX(客戶資料檔!N:N,MATCH('交易記錄檔計算購買期間(勿更改順序)'!C776,客戶資料檔!A:A,0))</f>
        <v>漸趨活躍型</v>
      </c>
    </row>
    <row r="777" spans="1:11">
      <c r="A777" s="1">
        <v>49291</v>
      </c>
      <c r="B777" s="4">
        <v>39214</v>
      </c>
      <c r="C777" s="1">
        <v>1686</v>
      </c>
      <c r="D777" s="6">
        <v>357</v>
      </c>
      <c r="E777" s="6">
        <v>234</v>
      </c>
      <c r="F777" s="5">
        <v>77</v>
      </c>
      <c r="G777" s="17">
        <v>27</v>
      </c>
      <c r="H777" s="17">
        <v>8.8858509911141498E-3</v>
      </c>
      <c r="I777" s="5">
        <v>1</v>
      </c>
      <c r="J777" s="5">
        <v>8.8858509911141498E-3</v>
      </c>
      <c r="K777" s="18" t="str">
        <f>INDEX(客戶資料檔!N:N,MATCH('交易記錄檔計算購買期間(勿更改順序)'!C777,客戶資料檔!A:A,0))</f>
        <v>漸趨活躍型</v>
      </c>
    </row>
    <row r="778" spans="1:11">
      <c r="A778" s="1">
        <v>49687</v>
      </c>
      <c r="B778" s="4">
        <v>39217</v>
      </c>
      <c r="C778" s="1">
        <v>1686</v>
      </c>
      <c r="D778" s="6">
        <v>168</v>
      </c>
      <c r="E778" s="6">
        <v>231</v>
      </c>
      <c r="F778" s="5">
        <v>77</v>
      </c>
      <c r="G778" s="17">
        <v>28</v>
      </c>
      <c r="H778" s="17">
        <v>9.2276144907723848E-3</v>
      </c>
      <c r="I778" s="5">
        <v>3</v>
      </c>
      <c r="J778" s="5">
        <v>2.7682843472317156E-2</v>
      </c>
      <c r="K778" s="18" t="str">
        <f>INDEX(客戶資料檔!N:N,MATCH('交易記錄檔計算購買期間(勿更改順序)'!C778,客戶資料檔!A:A,0))</f>
        <v>漸趨活躍型</v>
      </c>
    </row>
    <row r="779" spans="1:11">
      <c r="A779" s="1">
        <v>51847</v>
      </c>
      <c r="B779" s="4">
        <v>39234</v>
      </c>
      <c r="C779" s="1">
        <v>1686</v>
      </c>
      <c r="D779" s="6">
        <v>130</v>
      </c>
      <c r="E779" s="6">
        <v>214</v>
      </c>
      <c r="F779" s="5">
        <v>77</v>
      </c>
      <c r="G779" s="17">
        <v>29</v>
      </c>
      <c r="H779" s="17">
        <v>9.5693779904306216E-3</v>
      </c>
      <c r="I779" s="5">
        <v>17</v>
      </c>
      <c r="J779" s="5">
        <v>0.16267942583732056</v>
      </c>
      <c r="K779" s="18" t="str">
        <f>INDEX(客戶資料檔!N:N,MATCH('交易記錄檔計算購買期間(勿更改順序)'!C779,客戶資料檔!A:A,0))</f>
        <v>漸趨活躍型</v>
      </c>
    </row>
    <row r="780" spans="1:11">
      <c r="A780" s="1">
        <v>52840</v>
      </c>
      <c r="B780" s="4">
        <v>39243</v>
      </c>
      <c r="C780" s="1">
        <v>1686</v>
      </c>
      <c r="D780" s="6">
        <v>9</v>
      </c>
      <c r="E780" s="6">
        <v>205</v>
      </c>
      <c r="F780" s="5">
        <v>77</v>
      </c>
      <c r="G780" s="17">
        <v>30</v>
      </c>
      <c r="H780" s="17">
        <v>9.9111414900888584E-3</v>
      </c>
      <c r="I780" s="5">
        <v>9</v>
      </c>
      <c r="J780" s="5">
        <v>8.9200273410799724E-2</v>
      </c>
      <c r="K780" s="18" t="str">
        <f>INDEX(客戶資料檔!N:N,MATCH('交易記錄檔計算購買期間(勿更改順序)'!C780,客戶資料檔!A:A,0))</f>
        <v>漸趨活躍型</v>
      </c>
    </row>
    <row r="781" spans="1:11">
      <c r="A781" s="1">
        <v>53476</v>
      </c>
      <c r="B781" s="4">
        <v>39249</v>
      </c>
      <c r="C781" s="1">
        <v>1686</v>
      </c>
      <c r="D781" s="6">
        <v>1399</v>
      </c>
      <c r="E781" s="6">
        <v>199</v>
      </c>
      <c r="F781" s="5">
        <v>77</v>
      </c>
      <c r="G781" s="17">
        <v>31</v>
      </c>
      <c r="H781" s="17">
        <v>1.0252904989747095E-2</v>
      </c>
      <c r="I781" s="5">
        <v>6</v>
      </c>
      <c r="J781" s="5">
        <v>6.1517429938482568E-2</v>
      </c>
      <c r="K781" s="18" t="str">
        <f>INDEX(客戶資料檔!N:N,MATCH('交易記錄檔計算購買期間(勿更改順序)'!C781,客戶資料檔!A:A,0))</f>
        <v>漸趨活躍型</v>
      </c>
    </row>
    <row r="782" spans="1:11">
      <c r="A782" s="1">
        <v>55265</v>
      </c>
      <c r="B782" s="4">
        <v>39263</v>
      </c>
      <c r="C782" s="1">
        <v>1686</v>
      </c>
      <c r="D782" s="6">
        <v>4289</v>
      </c>
      <c r="E782" s="6">
        <v>185</v>
      </c>
      <c r="F782" s="5">
        <v>77</v>
      </c>
      <c r="G782" s="17">
        <v>32</v>
      </c>
      <c r="H782" s="17">
        <v>1.0594668489405332E-2</v>
      </c>
      <c r="I782" s="5">
        <v>14</v>
      </c>
      <c r="J782" s="5">
        <v>0.14832535885167464</v>
      </c>
      <c r="K782" s="18" t="str">
        <f>INDEX(客戶資料檔!N:N,MATCH('交易記錄檔計算購買期間(勿更改順序)'!C782,客戶資料檔!A:A,0))</f>
        <v>漸趨活躍型</v>
      </c>
    </row>
    <row r="783" spans="1:11">
      <c r="A783" s="1">
        <v>56924</v>
      </c>
      <c r="B783" s="4">
        <v>39276</v>
      </c>
      <c r="C783" s="1">
        <v>1686</v>
      </c>
      <c r="D783" s="6">
        <v>999</v>
      </c>
      <c r="E783" s="6">
        <v>172</v>
      </c>
      <c r="F783" s="5">
        <v>77</v>
      </c>
      <c r="G783" s="17">
        <v>33</v>
      </c>
      <c r="H783" s="17">
        <v>1.0936431989063569E-2</v>
      </c>
      <c r="I783" s="5">
        <v>13</v>
      </c>
      <c r="J783" s="5">
        <v>0.1421736158578264</v>
      </c>
      <c r="K783" s="18" t="str">
        <f>INDEX(客戶資料檔!N:N,MATCH('交易記錄檔計算購買期間(勿更改順序)'!C783,客戶資料檔!A:A,0))</f>
        <v>漸趨活躍型</v>
      </c>
    </row>
    <row r="784" spans="1:11">
      <c r="A784" s="1">
        <v>58747</v>
      </c>
      <c r="B784" s="4">
        <v>39279</v>
      </c>
      <c r="C784" s="1">
        <v>1686</v>
      </c>
      <c r="D784" s="6">
        <v>1298</v>
      </c>
      <c r="E784" s="6">
        <v>169</v>
      </c>
      <c r="F784" s="5">
        <v>77</v>
      </c>
      <c r="G784" s="17">
        <v>34</v>
      </c>
      <c r="H784" s="17">
        <v>1.1278195488721804E-2</v>
      </c>
      <c r="I784" s="5">
        <v>3</v>
      </c>
      <c r="J784" s="5">
        <v>3.3834586466165412E-2</v>
      </c>
      <c r="K784" s="18" t="str">
        <f>INDEX(客戶資料檔!N:N,MATCH('交易記錄檔計算購買期間(勿更改順序)'!C784,客戶資料檔!A:A,0))</f>
        <v>漸趨活躍型</v>
      </c>
    </row>
    <row r="785" spans="1:11">
      <c r="A785" s="1">
        <v>60494</v>
      </c>
      <c r="B785" s="4">
        <v>39290</v>
      </c>
      <c r="C785" s="1">
        <v>1686</v>
      </c>
      <c r="D785" s="6">
        <v>500</v>
      </c>
      <c r="E785" s="6">
        <v>158</v>
      </c>
      <c r="F785" s="5">
        <v>77</v>
      </c>
      <c r="G785" s="17">
        <v>35</v>
      </c>
      <c r="H785" s="17">
        <v>1.1619958988380041E-2</v>
      </c>
      <c r="I785" s="5">
        <v>11</v>
      </c>
      <c r="J785" s="5">
        <v>0.12781954887218044</v>
      </c>
      <c r="K785" s="18" t="str">
        <f>INDEX(客戶資料檔!N:N,MATCH('交易記錄檔計算購買期間(勿更改順序)'!C785,客戶資料檔!A:A,0))</f>
        <v>漸趨活躍型</v>
      </c>
    </row>
    <row r="786" spans="1:11">
      <c r="A786" s="1">
        <v>60628</v>
      </c>
      <c r="B786" s="4">
        <v>39291</v>
      </c>
      <c r="C786" s="1">
        <v>1686</v>
      </c>
      <c r="D786" s="6">
        <v>1896</v>
      </c>
      <c r="E786" s="6">
        <v>157</v>
      </c>
      <c r="F786" s="5">
        <v>77</v>
      </c>
      <c r="G786" s="17">
        <v>36</v>
      </c>
      <c r="H786" s="17">
        <v>1.1961722488038277E-2</v>
      </c>
      <c r="I786" s="5">
        <v>1</v>
      </c>
      <c r="J786" s="5">
        <v>1.1961722488038277E-2</v>
      </c>
      <c r="K786" s="18" t="str">
        <f>INDEX(客戶資料檔!N:N,MATCH('交易記錄檔計算購買期間(勿更改順序)'!C786,客戶資料檔!A:A,0))</f>
        <v>漸趨活躍型</v>
      </c>
    </row>
    <row r="787" spans="1:11">
      <c r="A787" s="1">
        <v>60746</v>
      </c>
      <c r="B787" s="4">
        <v>39292</v>
      </c>
      <c r="C787" s="1">
        <v>1686</v>
      </c>
      <c r="D787" s="6">
        <v>954</v>
      </c>
      <c r="E787" s="6">
        <v>156</v>
      </c>
      <c r="F787" s="5">
        <v>77</v>
      </c>
      <c r="G787" s="17">
        <v>37</v>
      </c>
      <c r="H787" s="17">
        <v>1.2303485987696514E-2</v>
      </c>
      <c r="I787" s="5">
        <v>1</v>
      </c>
      <c r="J787" s="5">
        <v>1.2303485987696514E-2</v>
      </c>
      <c r="K787" s="18" t="str">
        <f>INDEX(客戶資料檔!N:N,MATCH('交易記錄檔計算購買期間(勿更改順序)'!C787,客戶資料檔!A:A,0))</f>
        <v>漸趨活躍型</v>
      </c>
    </row>
    <row r="788" spans="1:11">
      <c r="A788" s="1">
        <v>60980</v>
      </c>
      <c r="B788" s="4">
        <v>39294</v>
      </c>
      <c r="C788" s="1">
        <v>1686</v>
      </c>
      <c r="D788" s="6">
        <v>16024</v>
      </c>
      <c r="E788" s="6">
        <v>154</v>
      </c>
      <c r="F788" s="5">
        <v>77</v>
      </c>
      <c r="G788" s="17">
        <v>38</v>
      </c>
      <c r="H788" s="17">
        <v>1.2645249487354751E-2</v>
      </c>
      <c r="I788" s="5">
        <v>2</v>
      </c>
      <c r="J788" s="5">
        <v>2.5290498974709502E-2</v>
      </c>
      <c r="K788" s="18" t="str">
        <f>INDEX(客戶資料檔!N:N,MATCH('交易記錄檔計算購買期間(勿更改順序)'!C788,客戶資料檔!A:A,0))</f>
        <v>漸趨活躍型</v>
      </c>
    </row>
    <row r="789" spans="1:11">
      <c r="A789" s="1">
        <v>61092</v>
      </c>
      <c r="B789" s="4">
        <v>39295</v>
      </c>
      <c r="C789" s="1">
        <v>1686</v>
      </c>
      <c r="D789" s="6">
        <v>800</v>
      </c>
      <c r="E789" s="6">
        <v>153</v>
      </c>
      <c r="F789" s="5">
        <v>77</v>
      </c>
      <c r="G789" s="17">
        <v>39</v>
      </c>
      <c r="H789" s="17">
        <v>1.2987012987012988E-2</v>
      </c>
      <c r="I789" s="5">
        <v>1</v>
      </c>
      <c r="J789" s="5">
        <v>1.2987012987012988E-2</v>
      </c>
      <c r="K789" s="18" t="str">
        <f>INDEX(客戶資料檔!N:N,MATCH('交易記錄檔計算購買期間(勿更改順序)'!C789,客戶資料檔!A:A,0))</f>
        <v>漸趨活躍型</v>
      </c>
    </row>
    <row r="790" spans="1:11">
      <c r="A790" s="1">
        <v>61313</v>
      </c>
      <c r="B790" s="4">
        <v>39297</v>
      </c>
      <c r="C790" s="1">
        <v>1686</v>
      </c>
      <c r="D790" s="6">
        <v>1017</v>
      </c>
      <c r="E790" s="6">
        <v>151</v>
      </c>
      <c r="F790" s="5">
        <v>77</v>
      </c>
      <c r="G790" s="17">
        <v>40</v>
      </c>
      <c r="H790" s="17">
        <v>1.3328776486671223E-2</v>
      </c>
      <c r="I790" s="5">
        <v>2</v>
      </c>
      <c r="J790" s="5">
        <v>2.6657552973342446E-2</v>
      </c>
      <c r="K790" s="18" t="str">
        <f>INDEX(客戶資料檔!N:N,MATCH('交易記錄檔計算購買期間(勿更改順序)'!C790,客戶資料檔!A:A,0))</f>
        <v>漸趨活躍型</v>
      </c>
    </row>
    <row r="791" spans="1:11">
      <c r="A791" s="1">
        <v>61560</v>
      </c>
      <c r="B791" s="4">
        <v>39299</v>
      </c>
      <c r="C791" s="1">
        <v>1686</v>
      </c>
      <c r="D791" s="6">
        <v>1750</v>
      </c>
      <c r="E791" s="6">
        <v>149</v>
      </c>
      <c r="F791" s="5">
        <v>77</v>
      </c>
      <c r="G791" s="17">
        <v>41</v>
      </c>
      <c r="H791" s="17">
        <v>1.367053998632946E-2</v>
      </c>
      <c r="I791" s="5">
        <v>2</v>
      </c>
      <c r="J791" s="5">
        <v>2.7341079972658919E-2</v>
      </c>
      <c r="K791" s="18" t="str">
        <f>INDEX(客戶資料檔!N:N,MATCH('交易記錄檔計算購買期間(勿更改順序)'!C791,客戶資料檔!A:A,0))</f>
        <v>漸趨活躍型</v>
      </c>
    </row>
    <row r="792" spans="1:11">
      <c r="A792" s="1">
        <v>61972</v>
      </c>
      <c r="B792" s="4">
        <v>39302</v>
      </c>
      <c r="C792" s="1">
        <v>1686</v>
      </c>
      <c r="D792" s="6">
        <v>249</v>
      </c>
      <c r="E792" s="6">
        <v>146</v>
      </c>
      <c r="F792" s="5">
        <v>77</v>
      </c>
      <c r="G792" s="17">
        <v>42</v>
      </c>
      <c r="H792" s="17">
        <v>1.4012303485987697E-2</v>
      </c>
      <c r="I792" s="5">
        <v>3</v>
      </c>
      <c r="J792" s="5">
        <v>4.2036910457963088E-2</v>
      </c>
      <c r="K792" s="18" t="str">
        <f>INDEX(客戶資料檔!N:N,MATCH('交易記錄檔計算購買期間(勿更改順序)'!C792,客戶資料檔!A:A,0))</f>
        <v>漸趨活躍型</v>
      </c>
    </row>
    <row r="793" spans="1:11">
      <c r="A793" s="1">
        <v>62119</v>
      </c>
      <c r="B793" s="4">
        <v>39303</v>
      </c>
      <c r="C793" s="1">
        <v>1686</v>
      </c>
      <c r="D793" s="6">
        <v>1200</v>
      </c>
      <c r="E793" s="6">
        <v>145</v>
      </c>
      <c r="F793" s="5">
        <v>77</v>
      </c>
      <c r="G793" s="17">
        <v>43</v>
      </c>
      <c r="H793" s="17">
        <v>1.4354066985645933E-2</v>
      </c>
      <c r="I793" s="5">
        <v>1</v>
      </c>
      <c r="J793" s="5">
        <v>1.4354066985645933E-2</v>
      </c>
      <c r="K793" s="18" t="str">
        <f>INDEX(客戶資料檔!N:N,MATCH('交易記錄檔計算購買期間(勿更改順序)'!C793,客戶資料檔!A:A,0))</f>
        <v>漸趨活躍型</v>
      </c>
    </row>
    <row r="794" spans="1:11">
      <c r="A794" s="1">
        <v>62338</v>
      </c>
      <c r="B794" s="4">
        <v>39305</v>
      </c>
      <c r="C794" s="1">
        <v>1686</v>
      </c>
      <c r="D794" s="6">
        <v>34264</v>
      </c>
      <c r="E794" s="6">
        <v>143</v>
      </c>
      <c r="F794" s="5">
        <v>77</v>
      </c>
      <c r="G794" s="17">
        <v>44</v>
      </c>
      <c r="H794" s="17">
        <v>1.469583048530417E-2</v>
      </c>
      <c r="I794" s="5">
        <v>2</v>
      </c>
      <c r="J794" s="5">
        <v>2.939166097060834E-2</v>
      </c>
      <c r="K794" s="18" t="str">
        <f>INDEX(客戶資料檔!N:N,MATCH('交易記錄檔計算購買期間(勿更改順序)'!C794,客戶資料檔!A:A,0))</f>
        <v>漸趨活躍型</v>
      </c>
    </row>
    <row r="795" spans="1:11">
      <c r="A795" s="1">
        <v>62470</v>
      </c>
      <c r="B795" s="4">
        <v>39306</v>
      </c>
      <c r="C795" s="1">
        <v>1686</v>
      </c>
      <c r="D795" s="6">
        <v>16397</v>
      </c>
      <c r="E795" s="6">
        <v>142</v>
      </c>
      <c r="F795" s="5">
        <v>77</v>
      </c>
      <c r="G795" s="17">
        <v>45</v>
      </c>
      <c r="H795" s="17">
        <v>1.5037593984962405E-2</v>
      </c>
      <c r="I795" s="5">
        <v>1</v>
      </c>
      <c r="J795" s="5">
        <v>1.5037593984962405E-2</v>
      </c>
      <c r="K795" s="18" t="str">
        <f>INDEX(客戶資料檔!N:N,MATCH('交易記錄檔計算購買期間(勿更改順序)'!C795,客戶資料檔!A:A,0))</f>
        <v>漸趨活躍型</v>
      </c>
    </row>
    <row r="796" spans="1:11">
      <c r="A796" s="1">
        <v>62721</v>
      </c>
      <c r="B796" s="4">
        <v>39308</v>
      </c>
      <c r="C796" s="1">
        <v>1686</v>
      </c>
      <c r="D796" s="6">
        <v>7889</v>
      </c>
      <c r="E796" s="6">
        <v>140</v>
      </c>
      <c r="F796" s="5">
        <v>77</v>
      </c>
      <c r="G796" s="17">
        <v>46</v>
      </c>
      <c r="H796" s="17">
        <v>1.5379357484620642E-2</v>
      </c>
      <c r="I796" s="5">
        <v>2</v>
      </c>
      <c r="J796" s="5">
        <v>3.0758714969241284E-2</v>
      </c>
      <c r="K796" s="18" t="str">
        <f>INDEX(客戶資料檔!N:N,MATCH('交易記錄檔計算購買期間(勿更改順序)'!C796,客戶資料檔!A:A,0))</f>
        <v>漸趨活躍型</v>
      </c>
    </row>
    <row r="797" spans="1:11">
      <c r="A797" s="1">
        <v>62834</v>
      </c>
      <c r="B797" s="4">
        <v>39309</v>
      </c>
      <c r="C797" s="1">
        <v>1686</v>
      </c>
      <c r="D797" s="6">
        <v>908</v>
      </c>
      <c r="E797" s="6">
        <v>139</v>
      </c>
      <c r="F797" s="5">
        <v>77</v>
      </c>
      <c r="G797" s="17">
        <v>47</v>
      </c>
      <c r="H797" s="17">
        <v>1.5721120984278879E-2</v>
      </c>
      <c r="I797" s="5">
        <v>1</v>
      </c>
      <c r="J797" s="5">
        <v>1.5721120984278879E-2</v>
      </c>
      <c r="K797" s="18" t="str">
        <f>INDEX(客戶資料檔!N:N,MATCH('交易記錄檔計算購買期間(勿更改順序)'!C797,客戶資料檔!A:A,0))</f>
        <v>漸趨活躍型</v>
      </c>
    </row>
    <row r="798" spans="1:11">
      <c r="A798" s="1">
        <v>63084</v>
      </c>
      <c r="B798" s="4">
        <v>39311</v>
      </c>
      <c r="C798" s="1">
        <v>1686</v>
      </c>
      <c r="D798" s="6">
        <v>189</v>
      </c>
      <c r="E798" s="6">
        <v>137</v>
      </c>
      <c r="F798" s="5">
        <v>77</v>
      </c>
      <c r="G798" s="17">
        <v>48</v>
      </c>
      <c r="H798" s="17">
        <v>1.6062884483937116E-2</v>
      </c>
      <c r="I798" s="5">
        <v>2</v>
      </c>
      <c r="J798" s="5">
        <v>3.2125768967874231E-2</v>
      </c>
      <c r="K798" s="18" t="str">
        <f>INDEX(客戶資料檔!N:N,MATCH('交易記錄檔計算購買期間(勿更改順序)'!C798,客戶資料檔!A:A,0))</f>
        <v>漸趨活躍型</v>
      </c>
    </row>
    <row r="799" spans="1:11">
      <c r="A799" s="1">
        <v>63218</v>
      </c>
      <c r="B799" s="4">
        <v>39312</v>
      </c>
      <c r="C799" s="1">
        <v>1686</v>
      </c>
      <c r="D799" s="6">
        <v>377</v>
      </c>
      <c r="E799" s="6">
        <v>136</v>
      </c>
      <c r="F799" s="5">
        <v>77</v>
      </c>
      <c r="G799" s="17">
        <v>49</v>
      </c>
      <c r="H799" s="17">
        <v>1.6404647983595352E-2</v>
      </c>
      <c r="I799" s="5">
        <v>1</v>
      </c>
      <c r="J799" s="5">
        <v>1.6404647983595352E-2</v>
      </c>
      <c r="K799" s="18" t="str">
        <f>INDEX(客戶資料檔!N:N,MATCH('交易記錄檔計算購買期間(勿更改順序)'!C799,客戶資料檔!A:A,0))</f>
        <v>漸趨活躍型</v>
      </c>
    </row>
    <row r="800" spans="1:11">
      <c r="A800" s="1">
        <v>63304</v>
      </c>
      <c r="B800" s="4">
        <v>39313</v>
      </c>
      <c r="C800" s="1">
        <v>1686</v>
      </c>
      <c r="D800" s="6">
        <v>1188</v>
      </c>
      <c r="E800" s="6">
        <v>135</v>
      </c>
      <c r="F800" s="5">
        <v>77</v>
      </c>
      <c r="G800" s="17">
        <v>50</v>
      </c>
      <c r="H800" s="17">
        <v>1.6746411483253589E-2</v>
      </c>
      <c r="I800" s="5">
        <v>1</v>
      </c>
      <c r="J800" s="5">
        <v>1.6746411483253589E-2</v>
      </c>
      <c r="K800" s="18" t="str">
        <f>INDEX(客戶資料檔!N:N,MATCH('交易記錄檔計算購買期間(勿更改順序)'!C800,客戶資料檔!A:A,0))</f>
        <v>漸趨活躍型</v>
      </c>
    </row>
    <row r="801" spans="1:11">
      <c r="A801" s="1">
        <v>63446</v>
      </c>
      <c r="B801" s="4">
        <v>39314</v>
      </c>
      <c r="C801" s="1">
        <v>1686</v>
      </c>
      <c r="D801" s="6">
        <v>5144</v>
      </c>
      <c r="E801" s="6">
        <v>134</v>
      </c>
      <c r="F801" s="5">
        <v>77</v>
      </c>
      <c r="G801" s="17">
        <v>51</v>
      </c>
      <c r="H801" s="17">
        <v>1.7088174982911826E-2</v>
      </c>
      <c r="I801" s="5">
        <v>1</v>
      </c>
      <c r="J801" s="5">
        <v>1.7088174982911826E-2</v>
      </c>
      <c r="K801" s="18" t="str">
        <f>INDEX(客戶資料檔!N:N,MATCH('交易記錄檔計算購買期間(勿更改順序)'!C801,客戶資料檔!A:A,0))</f>
        <v>漸趨活躍型</v>
      </c>
    </row>
    <row r="802" spans="1:11">
      <c r="A802" s="1">
        <v>63704</v>
      </c>
      <c r="B802" s="4">
        <v>39316</v>
      </c>
      <c r="C802" s="1">
        <v>1686</v>
      </c>
      <c r="D802" s="6">
        <v>3150</v>
      </c>
      <c r="E802" s="6">
        <v>132</v>
      </c>
      <c r="F802" s="5">
        <v>77</v>
      </c>
      <c r="G802" s="17">
        <v>52</v>
      </c>
      <c r="H802" s="17">
        <v>1.7429938482570063E-2</v>
      </c>
      <c r="I802" s="5">
        <v>2</v>
      </c>
      <c r="J802" s="5">
        <v>3.4859876965140126E-2</v>
      </c>
      <c r="K802" s="18" t="str">
        <f>INDEX(客戶資料檔!N:N,MATCH('交易記錄檔計算購買期間(勿更改順序)'!C802,客戶資料檔!A:A,0))</f>
        <v>漸趨活躍型</v>
      </c>
    </row>
    <row r="803" spans="1:11">
      <c r="A803" s="1">
        <v>63819</v>
      </c>
      <c r="B803" s="4">
        <v>39317</v>
      </c>
      <c r="C803" s="1">
        <v>1686</v>
      </c>
      <c r="D803" s="6">
        <v>456</v>
      </c>
      <c r="E803" s="6">
        <v>131</v>
      </c>
      <c r="F803" s="5">
        <v>77</v>
      </c>
      <c r="G803" s="17">
        <v>53</v>
      </c>
      <c r="H803" s="17">
        <v>1.77717019822283E-2</v>
      </c>
      <c r="I803" s="5">
        <v>1</v>
      </c>
      <c r="J803" s="5">
        <v>1.77717019822283E-2</v>
      </c>
      <c r="K803" s="18" t="str">
        <f>INDEX(客戶資料檔!N:N,MATCH('交易記錄檔計算購買期間(勿更改順序)'!C803,客戶資料檔!A:A,0))</f>
        <v>漸趨活躍型</v>
      </c>
    </row>
    <row r="804" spans="1:11">
      <c r="A804" s="1">
        <v>63931</v>
      </c>
      <c r="B804" s="4">
        <v>39318</v>
      </c>
      <c r="C804" s="1">
        <v>1686</v>
      </c>
      <c r="D804" s="6">
        <v>3112</v>
      </c>
      <c r="E804" s="6">
        <v>130</v>
      </c>
      <c r="F804" s="5">
        <v>77</v>
      </c>
      <c r="G804" s="17">
        <v>54</v>
      </c>
      <c r="H804" s="17">
        <v>1.8113465481886533E-2</v>
      </c>
      <c r="I804" s="5">
        <v>1</v>
      </c>
      <c r="J804" s="5">
        <v>1.8113465481886533E-2</v>
      </c>
      <c r="K804" s="18" t="str">
        <f>INDEX(客戶資料檔!N:N,MATCH('交易記錄檔計算購買期間(勿更改順序)'!C804,客戶資料檔!A:A,0))</f>
        <v>漸趨活躍型</v>
      </c>
    </row>
    <row r="805" spans="1:11">
      <c r="A805" s="1">
        <v>64194</v>
      </c>
      <c r="B805" s="4">
        <v>39320</v>
      </c>
      <c r="C805" s="1">
        <v>1686</v>
      </c>
      <c r="D805" s="6">
        <v>15429</v>
      </c>
      <c r="E805" s="6">
        <v>128</v>
      </c>
      <c r="F805" s="5">
        <v>77</v>
      </c>
      <c r="G805" s="17">
        <v>55</v>
      </c>
      <c r="H805" s="17">
        <v>1.845522898154477E-2</v>
      </c>
      <c r="I805" s="5">
        <v>2</v>
      </c>
      <c r="J805" s="5">
        <v>3.6910457963089539E-2</v>
      </c>
      <c r="K805" s="18" t="str">
        <f>INDEX(客戶資料檔!N:N,MATCH('交易記錄檔計算購買期間(勿更改順序)'!C805,客戶資料檔!A:A,0))</f>
        <v>漸趨活躍型</v>
      </c>
    </row>
    <row r="806" spans="1:11">
      <c r="A806" s="1">
        <v>64325</v>
      </c>
      <c r="B806" s="4">
        <v>39321</v>
      </c>
      <c r="C806" s="1">
        <v>1686</v>
      </c>
      <c r="D806" s="6">
        <v>548</v>
      </c>
      <c r="E806" s="6">
        <v>127</v>
      </c>
      <c r="F806" s="5">
        <v>77</v>
      </c>
      <c r="G806" s="17">
        <v>56</v>
      </c>
      <c r="H806" s="17">
        <v>1.8796992481203006E-2</v>
      </c>
      <c r="I806" s="5">
        <v>1</v>
      </c>
      <c r="J806" s="5">
        <v>1.8796992481203006E-2</v>
      </c>
      <c r="K806" s="18" t="str">
        <f>INDEX(客戶資料檔!N:N,MATCH('交易記錄檔計算購買期間(勿更改順序)'!C806,客戶資料檔!A:A,0))</f>
        <v>漸趨活躍型</v>
      </c>
    </row>
    <row r="807" spans="1:11">
      <c r="A807" s="1">
        <v>64555</v>
      </c>
      <c r="B807" s="4">
        <v>39323</v>
      </c>
      <c r="C807" s="1">
        <v>1686</v>
      </c>
      <c r="D807" s="6">
        <v>42821</v>
      </c>
      <c r="E807" s="6">
        <v>125</v>
      </c>
      <c r="F807" s="5">
        <v>77</v>
      </c>
      <c r="G807" s="17">
        <v>57</v>
      </c>
      <c r="H807" s="17">
        <v>1.9138755980861243E-2</v>
      </c>
      <c r="I807" s="5">
        <v>2</v>
      </c>
      <c r="J807" s="5">
        <v>3.8277511961722487E-2</v>
      </c>
      <c r="K807" s="18" t="str">
        <f>INDEX(客戶資料檔!N:N,MATCH('交易記錄檔計算購買期間(勿更改順序)'!C807,客戶資料檔!A:A,0))</f>
        <v>漸趨活躍型</v>
      </c>
    </row>
    <row r="808" spans="1:11">
      <c r="A808" s="1">
        <v>64691</v>
      </c>
      <c r="B808" s="4">
        <v>39324</v>
      </c>
      <c r="C808" s="1">
        <v>1686</v>
      </c>
      <c r="D808" s="6">
        <v>1992</v>
      </c>
      <c r="E808" s="6">
        <v>124</v>
      </c>
      <c r="F808" s="5">
        <v>77</v>
      </c>
      <c r="G808" s="17">
        <v>58</v>
      </c>
      <c r="H808" s="17">
        <v>1.948051948051948E-2</v>
      </c>
      <c r="I808" s="5">
        <v>1</v>
      </c>
      <c r="J808" s="5">
        <v>1.948051948051948E-2</v>
      </c>
      <c r="K808" s="18" t="str">
        <f>INDEX(客戶資料檔!N:N,MATCH('交易記錄檔計算購買期間(勿更改順序)'!C808,客戶資料檔!A:A,0))</f>
        <v>漸趨活躍型</v>
      </c>
    </row>
    <row r="809" spans="1:11">
      <c r="A809" s="1">
        <v>64954</v>
      </c>
      <c r="B809" s="4">
        <v>39326</v>
      </c>
      <c r="C809" s="1">
        <v>1686</v>
      </c>
      <c r="D809" s="6">
        <v>5498</v>
      </c>
      <c r="E809" s="6">
        <v>122</v>
      </c>
      <c r="F809" s="5">
        <v>77</v>
      </c>
      <c r="G809" s="17">
        <v>59</v>
      </c>
      <c r="H809" s="17">
        <v>1.9822282980177717E-2</v>
      </c>
      <c r="I809" s="5">
        <v>2</v>
      </c>
      <c r="J809" s="5">
        <v>3.9644565960355434E-2</v>
      </c>
      <c r="K809" s="18" t="str">
        <f>INDEX(客戶資料檔!N:N,MATCH('交易記錄檔計算購買期間(勿更改順序)'!C809,客戶資料檔!A:A,0))</f>
        <v>漸趨活躍型</v>
      </c>
    </row>
    <row r="810" spans="1:11">
      <c r="A810" s="1">
        <v>65117</v>
      </c>
      <c r="B810" s="4">
        <v>39327</v>
      </c>
      <c r="C810" s="1">
        <v>1686</v>
      </c>
      <c r="D810" s="6">
        <v>10399</v>
      </c>
      <c r="E810" s="6">
        <v>121</v>
      </c>
      <c r="F810" s="5">
        <v>77</v>
      </c>
      <c r="G810" s="17">
        <v>60</v>
      </c>
      <c r="H810" s="17">
        <v>2.0164046479835954E-2</v>
      </c>
      <c r="I810" s="5">
        <v>1</v>
      </c>
      <c r="J810" s="5">
        <v>2.0164046479835954E-2</v>
      </c>
      <c r="K810" s="18" t="str">
        <f>INDEX(客戶資料檔!N:N,MATCH('交易記錄檔計算購買期間(勿更改順序)'!C810,客戶資料檔!A:A,0))</f>
        <v>漸趨活躍型</v>
      </c>
    </row>
    <row r="811" spans="1:11">
      <c r="A811" s="1">
        <v>65278</v>
      </c>
      <c r="B811" s="4">
        <v>39328</v>
      </c>
      <c r="C811" s="1">
        <v>1686</v>
      </c>
      <c r="D811" s="6">
        <v>6990</v>
      </c>
      <c r="E811" s="6">
        <v>120</v>
      </c>
      <c r="F811" s="5">
        <v>77</v>
      </c>
      <c r="G811" s="17">
        <v>61</v>
      </c>
      <c r="H811" s="17">
        <v>2.050580997949419E-2</v>
      </c>
      <c r="I811" s="5">
        <v>1</v>
      </c>
      <c r="J811" s="5">
        <v>2.050580997949419E-2</v>
      </c>
      <c r="K811" s="18" t="str">
        <f>INDEX(客戶資料檔!N:N,MATCH('交易記錄檔計算購買期間(勿更改順序)'!C811,客戶資料檔!A:A,0))</f>
        <v>漸趨活躍型</v>
      </c>
    </row>
    <row r="812" spans="1:11">
      <c r="A812" s="1">
        <v>65667</v>
      </c>
      <c r="B812" s="4">
        <v>39331</v>
      </c>
      <c r="C812" s="1">
        <v>1686</v>
      </c>
      <c r="D812" s="6">
        <v>134</v>
      </c>
      <c r="E812" s="6">
        <v>117</v>
      </c>
      <c r="F812" s="5">
        <v>77</v>
      </c>
      <c r="G812" s="17">
        <v>62</v>
      </c>
      <c r="H812" s="17">
        <v>2.0847573479152427E-2</v>
      </c>
      <c r="I812" s="5">
        <v>3</v>
      </c>
      <c r="J812" s="5">
        <v>6.2542720437457289E-2</v>
      </c>
      <c r="K812" s="18" t="str">
        <f>INDEX(客戶資料檔!N:N,MATCH('交易記錄檔計算購買期間(勿更改順序)'!C812,客戶資料檔!A:A,0))</f>
        <v>漸趨活躍型</v>
      </c>
    </row>
    <row r="813" spans="1:11">
      <c r="A813" s="1">
        <v>65797</v>
      </c>
      <c r="B813" s="4">
        <v>39332</v>
      </c>
      <c r="C813" s="1">
        <v>1686</v>
      </c>
      <c r="D813" s="6">
        <v>15280</v>
      </c>
      <c r="E813" s="6">
        <v>116</v>
      </c>
      <c r="F813" s="5">
        <v>77</v>
      </c>
      <c r="G813" s="17">
        <v>63</v>
      </c>
      <c r="H813" s="17">
        <v>2.1189336978810664E-2</v>
      </c>
      <c r="I813" s="5">
        <v>1</v>
      </c>
      <c r="J813" s="5">
        <v>2.1189336978810664E-2</v>
      </c>
      <c r="K813" s="18" t="str">
        <f>INDEX(客戶資料檔!N:N,MATCH('交易記錄檔計算購買期間(勿更改順序)'!C813,客戶資料檔!A:A,0))</f>
        <v>漸趨活躍型</v>
      </c>
    </row>
    <row r="814" spans="1:11">
      <c r="A814" s="1">
        <v>66220</v>
      </c>
      <c r="B814" s="4">
        <v>39335</v>
      </c>
      <c r="C814" s="1">
        <v>1686</v>
      </c>
      <c r="D814" s="6">
        <v>39700</v>
      </c>
      <c r="E814" s="6">
        <v>113</v>
      </c>
      <c r="F814" s="5">
        <v>77</v>
      </c>
      <c r="G814" s="17">
        <v>64</v>
      </c>
      <c r="H814" s="17">
        <v>2.1531100478468901E-2</v>
      </c>
      <c r="I814" s="5">
        <v>3</v>
      </c>
      <c r="J814" s="5">
        <v>6.4593301435406703E-2</v>
      </c>
      <c r="K814" s="18" t="str">
        <f>INDEX(客戶資料檔!N:N,MATCH('交易記錄檔計算購買期間(勿更改順序)'!C814,客戶資料檔!A:A,0))</f>
        <v>漸趨活躍型</v>
      </c>
    </row>
    <row r="815" spans="1:11">
      <c r="A815" s="1">
        <v>66466</v>
      </c>
      <c r="B815" s="4">
        <v>39337</v>
      </c>
      <c r="C815" s="1">
        <v>1686</v>
      </c>
      <c r="D815" s="6">
        <v>7600</v>
      </c>
      <c r="E815" s="6">
        <v>111</v>
      </c>
      <c r="F815" s="5">
        <v>77</v>
      </c>
      <c r="G815" s="17">
        <v>65</v>
      </c>
      <c r="H815" s="17">
        <v>2.1872863978127138E-2</v>
      </c>
      <c r="I815" s="5">
        <v>2</v>
      </c>
      <c r="J815" s="5">
        <v>4.3745727956254275E-2</v>
      </c>
      <c r="K815" s="18" t="str">
        <f>INDEX(客戶資料檔!N:N,MATCH('交易記錄檔計算購買期間(勿更改順序)'!C815,客戶資料檔!A:A,0))</f>
        <v>漸趨活躍型</v>
      </c>
    </row>
    <row r="816" spans="1:11">
      <c r="A816" s="1">
        <v>66593</v>
      </c>
      <c r="B816" s="4">
        <v>39338</v>
      </c>
      <c r="C816" s="1">
        <v>1686</v>
      </c>
      <c r="D816" s="6">
        <v>999</v>
      </c>
      <c r="E816" s="6">
        <v>110</v>
      </c>
      <c r="F816" s="5">
        <v>77</v>
      </c>
      <c r="G816" s="17">
        <v>66</v>
      </c>
      <c r="H816" s="17">
        <v>2.2214627477785371E-2</v>
      </c>
      <c r="I816" s="5">
        <v>1</v>
      </c>
      <c r="J816" s="5">
        <v>2.2214627477785371E-2</v>
      </c>
      <c r="K816" s="18" t="str">
        <f>INDEX(客戶資料檔!N:N,MATCH('交易記錄檔計算購買期間(勿更改順序)'!C816,客戶資料檔!A:A,0))</f>
        <v>漸趨活躍型</v>
      </c>
    </row>
    <row r="817" spans="1:11">
      <c r="A817" s="1">
        <v>69114</v>
      </c>
      <c r="B817" s="4">
        <v>39358</v>
      </c>
      <c r="C817" s="1">
        <v>1686</v>
      </c>
      <c r="D817" s="6">
        <v>999</v>
      </c>
      <c r="E817" s="6">
        <v>90</v>
      </c>
      <c r="F817" s="5">
        <v>77</v>
      </c>
      <c r="G817" s="17">
        <v>67</v>
      </c>
      <c r="H817" s="17">
        <v>2.2556390977443608E-2</v>
      </c>
      <c r="I817" s="5">
        <v>20</v>
      </c>
      <c r="J817" s="5">
        <v>0.45112781954887216</v>
      </c>
      <c r="K817" s="18" t="str">
        <f>INDEX(客戶資料檔!N:N,MATCH('交易記錄檔計算購買期間(勿更改順序)'!C817,客戶資料檔!A:A,0))</f>
        <v>漸趨活躍型</v>
      </c>
    </row>
    <row r="818" spans="1:11">
      <c r="A818" s="1">
        <v>69739</v>
      </c>
      <c r="B818" s="4">
        <v>39364</v>
      </c>
      <c r="C818" s="1">
        <v>1686</v>
      </c>
      <c r="D818" s="6">
        <v>70</v>
      </c>
      <c r="E818" s="6">
        <v>84</v>
      </c>
      <c r="F818" s="5">
        <v>77</v>
      </c>
      <c r="G818" s="17">
        <v>68</v>
      </c>
      <c r="H818" s="17">
        <v>2.2898154477101845E-2</v>
      </c>
      <c r="I818" s="5">
        <v>6</v>
      </c>
      <c r="J818" s="5">
        <v>0.13738892686261106</v>
      </c>
      <c r="K818" s="18" t="str">
        <f>INDEX(客戶資料檔!N:N,MATCH('交易記錄檔計算購買期間(勿更改順序)'!C818,客戶資料檔!A:A,0))</f>
        <v>漸趨活躍型</v>
      </c>
    </row>
    <row r="819" spans="1:11">
      <c r="A819" s="1">
        <v>72006</v>
      </c>
      <c r="B819" s="4">
        <v>39382</v>
      </c>
      <c r="C819" s="1">
        <v>1686</v>
      </c>
      <c r="D819" s="6">
        <v>12649</v>
      </c>
      <c r="E819" s="6">
        <v>66</v>
      </c>
      <c r="F819" s="5">
        <v>77</v>
      </c>
      <c r="G819" s="17">
        <v>69</v>
      </c>
      <c r="H819" s="17">
        <v>2.3239917976760081E-2</v>
      </c>
      <c r="I819" s="5">
        <v>18</v>
      </c>
      <c r="J819" s="5">
        <v>0.41831852358168148</v>
      </c>
      <c r="K819" s="18" t="str">
        <f>INDEX(客戶資料檔!N:N,MATCH('交易記錄檔計算購買期間(勿更改順序)'!C819,客戶資料檔!A:A,0))</f>
        <v>漸趨活躍型</v>
      </c>
    </row>
    <row r="820" spans="1:11">
      <c r="A820" s="1">
        <v>72828</v>
      </c>
      <c r="B820" s="4">
        <v>39389</v>
      </c>
      <c r="C820" s="1">
        <v>1686</v>
      </c>
      <c r="D820" s="6">
        <v>709</v>
      </c>
      <c r="E820" s="6">
        <v>59</v>
      </c>
      <c r="F820" s="5">
        <v>77</v>
      </c>
      <c r="G820" s="17">
        <v>70</v>
      </c>
      <c r="H820" s="17">
        <v>2.3581681476418318E-2</v>
      </c>
      <c r="I820" s="5">
        <v>7</v>
      </c>
      <c r="J820" s="5">
        <v>0.16507177033492823</v>
      </c>
      <c r="K820" s="18" t="str">
        <f>INDEX(客戶資料檔!N:N,MATCH('交易記錄檔計算購買期間(勿更改順序)'!C820,客戶資料檔!A:A,0))</f>
        <v>漸趨活躍型</v>
      </c>
    </row>
    <row r="821" spans="1:11">
      <c r="A821" s="1">
        <v>75824</v>
      </c>
      <c r="B821" s="4">
        <v>39405</v>
      </c>
      <c r="C821" s="1">
        <v>1686</v>
      </c>
      <c r="D821" s="6">
        <v>999</v>
      </c>
      <c r="E821" s="6">
        <v>43</v>
      </c>
      <c r="F821" s="5">
        <v>77</v>
      </c>
      <c r="G821" s="17">
        <v>71</v>
      </c>
      <c r="H821" s="17">
        <v>2.3923444976076555E-2</v>
      </c>
      <c r="I821" s="5">
        <v>16</v>
      </c>
      <c r="J821" s="5">
        <v>0.38277511961722488</v>
      </c>
      <c r="K821" s="18" t="str">
        <f>INDEX(客戶資料檔!N:N,MATCH('交易記錄檔計算購買期間(勿更改順序)'!C821,客戶資料檔!A:A,0))</f>
        <v>漸趨活躍型</v>
      </c>
    </row>
    <row r="822" spans="1:11">
      <c r="A822" s="1">
        <v>77100</v>
      </c>
      <c r="B822" s="4">
        <v>39411</v>
      </c>
      <c r="C822" s="1">
        <v>1686</v>
      </c>
      <c r="D822" s="6">
        <v>1497</v>
      </c>
      <c r="E822" s="6">
        <v>37</v>
      </c>
      <c r="F822" s="5">
        <v>77</v>
      </c>
      <c r="G822" s="17">
        <v>72</v>
      </c>
      <c r="H822" s="17">
        <v>2.4265208475734792E-2</v>
      </c>
      <c r="I822" s="5">
        <v>6</v>
      </c>
      <c r="J822" s="5">
        <v>0.14559125085440874</v>
      </c>
      <c r="K822" s="18" t="str">
        <f>INDEX(客戶資料檔!N:N,MATCH('交易記錄檔計算購買期間(勿更改順序)'!C822,客戶資料檔!A:A,0))</f>
        <v>漸趨活躍型</v>
      </c>
    </row>
    <row r="823" spans="1:11">
      <c r="A823" s="1">
        <v>77608</v>
      </c>
      <c r="B823" s="4">
        <v>39416</v>
      </c>
      <c r="C823" s="1">
        <v>1686</v>
      </c>
      <c r="D823" s="6">
        <v>12480</v>
      </c>
      <c r="E823" s="6">
        <v>32</v>
      </c>
      <c r="F823" s="5">
        <v>77</v>
      </c>
      <c r="G823" s="17">
        <v>73</v>
      </c>
      <c r="H823" s="17">
        <v>2.4606971975393029E-2</v>
      </c>
      <c r="I823" s="5">
        <v>5</v>
      </c>
      <c r="J823" s="5">
        <v>0.12303485987696514</v>
      </c>
      <c r="K823" s="18" t="str">
        <f>INDEX(客戶資料檔!N:N,MATCH('交易記錄檔計算購買期間(勿更改順序)'!C823,客戶資料檔!A:A,0))</f>
        <v>漸趨活躍型</v>
      </c>
    </row>
    <row r="824" spans="1:11">
      <c r="A824" s="1">
        <v>79151</v>
      </c>
      <c r="B824" s="4">
        <v>39429</v>
      </c>
      <c r="C824" s="1">
        <v>1686</v>
      </c>
      <c r="D824" s="6">
        <v>999</v>
      </c>
      <c r="E824" s="6">
        <v>19</v>
      </c>
      <c r="F824" s="5">
        <v>77</v>
      </c>
      <c r="G824" s="17">
        <v>74</v>
      </c>
      <c r="H824" s="17">
        <v>2.4948735475051265E-2</v>
      </c>
      <c r="I824" s="5">
        <v>13</v>
      </c>
      <c r="J824" s="5">
        <v>0.32433356117566647</v>
      </c>
      <c r="K824" s="18" t="str">
        <f>INDEX(客戶資料檔!N:N,MATCH('交易記錄檔計算購買期間(勿更改順序)'!C824,客戶資料檔!A:A,0))</f>
        <v>漸趨活躍型</v>
      </c>
    </row>
    <row r="825" spans="1:11">
      <c r="A825" s="1">
        <v>81241</v>
      </c>
      <c r="B825" s="4">
        <v>39443</v>
      </c>
      <c r="C825" s="1">
        <v>1686</v>
      </c>
      <c r="D825" s="6">
        <v>17900</v>
      </c>
      <c r="E825" s="6">
        <v>5</v>
      </c>
      <c r="F825" s="5">
        <v>77</v>
      </c>
      <c r="G825" s="17">
        <v>75</v>
      </c>
      <c r="H825" s="17">
        <v>2.5290498974709502E-2</v>
      </c>
      <c r="I825" s="5">
        <v>14</v>
      </c>
      <c r="J825" s="5">
        <v>0.35406698564593303</v>
      </c>
      <c r="K825" s="18" t="str">
        <f>INDEX(客戶資料檔!N:N,MATCH('交易記錄檔計算購買期間(勿更改順序)'!C825,客戶資料檔!A:A,0))</f>
        <v>漸趨活躍型</v>
      </c>
    </row>
    <row r="826" spans="1:11">
      <c r="A826" s="1">
        <v>81463</v>
      </c>
      <c r="B826" s="4">
        <v>39444</v>
      </c>
      <c r="C826" s="1">
        <v>1686</v>
      </c>
      <c r="D826" s="6">
        <v>48009</v>
      </c>
      <c r="E826" s="6">
        <v>4</v>
      </c>
      <c r="F826" s="5">
        <v>77</v>
      </c>
      <c r="G826" s="17">
        <v>76</v>
      </c>
      <c r="H826" s="17">
        <v>2.5632262474367739E-2</v>
      </c>
      <c r="I826" s="5">
        <v>1</v>
      </c>
      <c r="J826" s="5">
        <v>2.5632262474367739E-2</v>
      </c>
      <c r="K826" s="18" t="str">
        <f>INDEX(客戶資料檔!N:N,MATCH('交易記錄檔計算購買期間(勿更改順序)'!C826,客戶資料檔!A:A,0))</f>
        <v>漸趨活躍型</v>
      </c>
    </row>
    <row r="827" spans="1:11">
      <c r="A827" s="1">
        <v>81651</v>
      </c>
      <c r="B827" s="4">
        <v>39445</v>
      </c>
      <c r="C827" s="1">
        <v>1686</v>
      </c>
      <c r="D827" s="6">
        <v>39</v>
      </c>
      <c r="E827" s="6">
        <v>3</v>
      </c>
      <c r="F827" s="5">
        <v>77</v>
      </c>
      <c r="G827" s="17">
        <v>77</v>
      </c>
      <c r="H827" s="17">
        <v>2.5974025974025976E-2</v>
      </c>
      <c r="I827" s="5">
        <v>1</v>
      </c>
      <c r="J827" s="5">
        <v>2.5974025974025976E-2</v>
      </c>
      <c r="K827" s="18" t="str">
        <f>INDEX(客戶資料檔!N:N,MATCH('交易記錄檔計算購買期間(勿更改順序)'!C827,客戶資料檔!A:A,0))</f>
        <v>漸趨活躍型</v>
      </c>
    </row>
    <row r="828" spans="1:11">
      <c r="A828" s="1">
        <v>9430</v>
      </c>
      <c r="B828" s="4">
        <v>38836</v>
      </c>
      <c r="C828" s="1">
        <v>1726</v>
      </c>
      <c r="D828" s="6">
        <v>1038</v>
      </c>
      <c r="E828" s="6">
        <v>612</v>
      </c>
      <c r="F828" s="5">
        <v>11</v>
      </c>
      <c r="G828" s="17">
        <v>1</v>
      </c>
      <c r="H828" s="17">
        <v>0</v>
      </c>
      <c r="I828" s="5">
        <v>0</v>
      </c>
      <c r="J828" s="5">
        <v>0</v>
      </c>
      <c r="K828" s="18" t="str">
        <f>INDEX(客戶資料檔!N:N,MATCH('交易記錄檔計算購買期間(勿更改順序)'!C828,客戶資料檔!A:A,0))</f>
        <v>穩定購買型</v>
      </c>
    </row>
    <row r="829" spans="1:11">
      <c r="A829" s="1">
        <v>11136</v>
      </c>
      <c r="B829" s="4">
        <v>38858</v>
      </c>
      <c r="C829" s="1">
        <v>1726</v>
      </c>
      <c r="D829" s="6">
        <v>3446</v>
      </c>
      <c r="E829" s="6">
        <v>590</v>
      </c>
      <c r="F829" s="5">
        <v>11</v>
      </c>
      <c r="G829" s="17">
        <v>2</v>
      </c>
      <c r="H829" s="17">
        <v>1.8181818181818181E-2</v>
      </c>
      <c r="I829" s="5">
        <v>22</v>
      </c>
      <c r="J829" s="5">
        <v>0.39999999999999997</v>
      </c>
      <c r="K829" s="18" t="str">
        <f>INDEX(客戶資料檔!N:N,MATCH('交易記錄檔計算購買期間(勿更改順序)'!C829,客戶資料檔!A:A,0))</f>
        <v>穩定購買型</v>
      </c>
    </row>
    <row r="830" spans="1:11">
      <c r="A830" s="1">
        <v>23175</v>
      </c>
      <c r="B830" s="4">
        <v>38994</v>
      </c>
      <c r="C830" s="1">
        <v>1726</v>
      </c>
      <c r="D830" s="6">
        <v>399</v>
      </c>
      <c r="E830" s="6">
        <v>454</v>
      </c>
      <c r="F830" s="5">
        <v>11</v>
      </c>
      <c r="G830" s="17">
        <v>3</v>
      </c>
      <c r="H830" s="17">
        <v>3.6363636363636362E-2</v>
      </c>
      <c r="I830" s="5">
        <v>136</v>
      </c>
      <c r="J830" s="5">
        <v>4.9454545454545453</v>
      </c>
      <c r="K830" s="18" t="str">
        <f>INDEX(客戶資料檔!N:N,MATCH('交易記錄檔計算購買期間(勿更改順序)'!C830,客戶資料檔!A:A,0))</f>
        <v>穩定購買型</v>
      </c>
    </row>
    <row r="831" spans="1:11">
      <c r="A831" s="1">
        <v>30077</v>
      </c>
      <c r="B831" s="4">
        <v>39060</v>
      </c>
      <c r="C831" s="1">
        <v>1726</v>
      </c>
      <c r="D831" s="6">
        <v>4680</v>
      </c>
      <c r="E831" s="6">
        <v>388</v>
      </c>
      <c r="F831" s="5">
        <v>11</v>
      </c>
      <c r="G831" s="17">
        <v>4</v>
      </c>
      <c r="H831" s="17">
        <v>5.4545454545454543E-2</v>
      </c>
      <c r="I831" s="5">
        <v>66</v>
      </c>
      <c r="J831" s="5">
        <v>3.5999999999999996</v>
      </c>
      <c r="K831" s="18" t="str">
        <f>INDEX(客戶資料檔!N:N,MATCH('交易記錄檔計算購買期間(勿更改順序)'!C831,客戶資料檔!A:A,0))</f>
        <v>穩定購買型</v>
      </c>
    </row>
    <row r="832" spans="1:11">
      <c r="A832" s="1">
        <v>31520</v>
      </c>
      <c r="B832" s="4">
        <v>39075</v>
      </c>
      <c r="C832" s="1">
        <v>1726</v>
      </c>
      <c r="D832" s="6">
        <v>1399</v>
      </c>
      <c r="E832" s="6">
        <v>373</v>
      </c>
      <c r="F832" s="5">
        <v>11</v>
      </c>
      <c r="G832" s="17">
        <v>5</v>
      </c>
      <c r="H832" s="17">
        <v>7.2727272727272724E-2</v>
      </c>
      <c r="I832" s="5">
        <v>15</v>
      </c>
      <c r="J832" s="5">
        <v>1.0909090909090908</v>
      </c>
      <c r="K832" s="18" t="str">
        <f>INDEX(客戶資料檔!N:N,MATCH('交易記錄檔計算購買期間(勿更改順序)'!C832,客戶資料檔!A:A,0))</f>
        <v>穩定購買型</v>
      </c>
    </row>
    <row r="833" spans="1:11">
      <c r="A833" s="1">
        <v>40107</v>
      </c>
      <c r="B833" s="4">
        <v>39140</v>
      </c>
      <c r="C833" s="1">
        <v>1726</v>
      </c>
      <c r="D833" s="6">
        <v>3489</v>
      </c>
      <c r="E833" s="6">
        <v>308</v>
      </c>
      <c r="F833" s="5">
        <v>11</v>
      </c>
      <c r="G833" s="17">
        <v>6</v>
      </c>
      <c r="H833" s="17">
        <v>9.0909090909090912E-2</v>
      </c>
      <c r="I833" s="5">
        <v>65</v>
      </c>
      <c r="J833" s="5">
        <v>5.9090909090909092</v>
      </c>
      <c r="K833" s="18" t="str">
        <f>INDEX(客戶資料檔!N:N,MATCH('交易記錄檔計算購買期間(勿更改順序)'!C833,客戶資料檔!A:A,0))</f>
        <v>穩定購買型</v>
      </c>
    </row>
    <row r="834" spans="1:11">
      <c r="A834" s="1">
        <v>65928</v>
      </c>
      <c r="B834" s="4">
        <v>39333</v>
      </c>
      <c r="C834" s="1">
        <v>1726</v>
      </c>
      <c r="D834" s="6">
        <v>1349</v>
      </c>
      <c r="E834" s="6">
        <v>115</v>
      </c>
      <c r="F834" s="5">
        <v>11</v>
      </c>
      <c r="G834" s="17">
        <v>7</v>
      </c>
      <c r="H834" s="17">
        <v>0.10909090909090909</v>
      </c>
      <c r="I834" s="5">
        <v>193</v>
      </c>
      <c r="J834" s="5">
        <v>21.054545454545455</v>
      </c>
      <c r="K834" s="18" t="str">
        <f>INDEX(客戶資料檔!N:N,MATCH('交易記錄檔計算購買期間(勿更改順序)'!C834,客戶資料檔!A:A,0))</f>
        <v>穩定購買型</v>
      </c>
    </row>
    <row r="835" spans="1:11">
      <c r="A835" s="1">
        <v>67377</v>
      </c>
      <c r="B835" s="4">
        <v>39344</v>
      </c>
      <c r="C835" s="1">
        <v>1726</v>
      </c>
      <c r="D835" s="6">
        <v>2299</v>
      </c>
      <c r="E835" s="6">
        <v>104</v>
      </c>
      <c r="F835" s="5">
        <v>11</v>
      </c>
      <c r="G835" s="17">
        <v>8</v>
      </c>
      <c r="H835" s="17">
        <v>0.12727272727272726</v>
      </c>
      <c r="I835" s="5">
        <v>11</v>
      </c>
      <c r="J835" s="5">
        <v>1.4</v>
      </c>
      <c r="K835" s="18" t="str">
        <f>INDEX(客戶資料檔!N:N,MATCH('交易記錄檔計算購買期間(勿更改順序)'!C835,客戶資料檔!A:A,0))</f>
        <v>穩定購買型</v>
      </c>
    </row>
    <row r="836" spans="1:11">
      <c r="A836" s="1">
        <v>69464</v>
      </c>
      <c r="B836" s="4">
        <v>39362</v>
      </c>
      <c r="C836" s="1">
        <v>1726</v>
      </c>
      <c r="D836" s="6">
        <v>12189</v>
      </c>
      <c r="E836" s="6">
        <v>86</v>
      </c>
      <c r="F836" s="5">
        <v>11</v>
      </c>
      <c r="G836" s="17">
        <v>9</v>
      </c>
      <c r="H836" s="17">
        <v>0.14545454545454545</v>
      </c>
      <c r="I836" s="5">
        <v>18</v>
      </c>
      <c r="J836" s="5">
        <v>2.6181818181818182</v>
      </c>
      <c r="K836" s="18" t="str">
        <f>INDEX(客戶資料檔!N:N,MATCH('交易記錄檔計算購買期間(勿更改順序)'!C836,客戶資料檔!A:A,0))</f>
        <v>穩定購買型</v>
      </c>
    </row>
    <row r="837" spans="1:11">
      <c r="A837" s="1">
        <v>70216</v>
      </c>
      <c r="B837" s="4">
        <v>39368</v>
      </c>
      <c r="C837" s="1">
        <v>1726</v>
      </c>
      <c r="D837" s="6">
        <v>432</v>
      </c>
      <c r="E837" s="6">
        <v>80</v>
      </c>
      <c r="F837" s="5">
        <v>11</v>
      </c>
      <c r="G837" s="17">
        <v>10</v>
      </c>
      <c r="H837" s="17">
        <v>0.16363636363636364</v>
      </c>
      <c r="I837" s="5">
        <v>6</v>
      </c>
      <c r="J837" s="5">
        <v>0.98181818181818181</v>
      </c>
      <c r="K837" s="18" t="str">
        <f>INDEX(客戶資料檔!N:N,MATCH('交易記錄檔計算購買期間(勿更改順序)'!C837,客戶資料檔!A:A,0))</f>
        <v>穩定購買型</v>
      </c>
    </row>
    <row r="838" spans="1:11">
      <c r="A838" s="1">
        <v>76653</v>
      </c>
      <c r="B838" s="4">
        <v>39407</v>
      </c>
      <c r="C838" s="1">
        <v>1726</v>
      </c>
      <c r="D838" s="6">
        <v>119</v>
      </c>
      <c r="E838" s="6">
        <v>41</v>
      </c>
      <c r="F838" s="5">
        <v>11</v>
      </c>
      <c r="G838" s="17">
        <v>11</v>
      </c>
      <c r="H838" s="17">
        <v>0.18181818181818182</v>
      </c>
      <c r="I838" s="5">
        <v>39</v>
      </c>
      <c r="J838" s="5">
        <v>7.0909090909090908</v>
      </c>
      <c r="K838" s="18" t="str">
        <f>INDEX(客戶資料檔!N:N,MATCH('交易記錄檔計算購買期間(勿更改順序)'!C838,客戶資料檔!A:A,0))</f>
        <v>穩定購買型</v>
      </c>
    </row>
    <row r="839" spans="1:11">
      <c r="A839" s="1">
        <v>8747</v>
      </c>
      <c r="B839" s="4">
        <v>38826</v>
      </c>
      <c r="C839" s="1">
        <v>1729</v>
      </c>
      <c r="D839" s="6">
        <v>15660</v>
      </c>
      <c r="E839" s="6">
        <v>622</v>
      </c>
      <c r="F839" s="5">
        <v>3</v>
      </c>
      <c r="G839" s="17">
        <v>1</v>
      </c>
      <c r="H839" s="17">
        <v>0</v>
      </c>
      <c r="I839" s="5">
        <v>0</v>
      </c>
      <c r="J839" s="5">
        <v>0</v>
      </c>
      <c r="K839" s="18" t="str">
        <f>INDEX(客戶資料檔!N:N,MATCH('交易記錄檔計算購買期間(勿更改順序)'!C839,客戶資料檔!A:A,0))</f>
        <v>漸趨活躍型</v>
      </c>
    </row>
    <row r="840" spans="1:11">
      <c r="A840" s="1">
        <v>60495</v>
      </c>
      <c r="B840" s="4">
        <v>39290</v>
      </c>
      <c r="C840" s="1">
        <v>1729</v>
      </c>
      <c r="D840" s="6">
        <v>1990</v>
      </c>
      <c r="E840" s="6">
        <v>158</v>
      </c>
      <c r="F840" s="5">
        <v>3</v>
      </c>
      <c r="G840" s="17">
        <v>2</v>
      </c>
      <c r="H840" s="17">
        <v>0.33333333333333331</v>
      </c>
      <c r="I840" s="5">
        <v>464</v>
      </c>
      <c r="J840" s="5">
        <v>154.66666666666666</v>
      </c>
      <c r="K840" s="18" t="str">
        <f>INDEX(客戶資料檔!N:N,MATCH('交易記錄檔計算購買期間(勿更改順序)'!C840,客戶資料檔!A:A,0))</f>
        <v>漸趨活躍型</v>
      </c>
    </row>
    <row r="841" spans="1:11">
      <c r="A841" s="1">
        <v>60860</v>
      </c>
      <c r="B841" s="4">
        <v>39293</v>
      </c>
      <c r="C841" s="1">
        <v>1729</v>
      </c>
      <c r="D841" s="6">
        <v>1600</v>
      </c>
      <c r="E841" s="6">
        <v>155</v>
      </c>
      <c r="F841" s="5">
        <v>3</v>
      </c>
      <c r="G841" s="17">
        <v>3</v>
      </c>
      <c r="H841" s="17">
        <v>0.66666666666666663</v>
      </c>
      <c r="I841" s="5">
        <v>3</v>
      </c>
      <c r="J841" s="5">
        <v>2</v>
      </c>
      <c r="K841" s="18" t="str">
        <f>INDEX(客戶資料檔!N:N,MATCH('交易記錄檔計算購買期間(勿更改順序)'!C841,客戶資料檔!A:A,0))</f>
        <v>漸趨活躍型</v>
      </c>
    </row>
    <row r="842" spans="1:11">
      <c r="A842" s="1">
        <v>1972</v>
      </c>
      <c r="B842" s="4">
        <v>38741</v>
      </c>
      <c r="C842" s="1">
        <v>1930</v>
      </c>
      <c r="D842" s="6">
        <v>1999</v>
      </c>
      <c r="E842" s="6">
        <v>707</v>
      </c>
      <c r="F842" s="5">
        <v>2</v>
      </c>
      <c r="G842" s="17">
        <v>1</v>
      </c>
      <c r="H842" s="17">
        <v>0</v>
      </c>
      <c r="I842" s="5">
        <v>0</v>
      </c>
      <c r="J842" s="5">
        <v>0</v>
      </c>
      <c r="K842" s="18">
        <f>INDEX(客戶資料檔!N:N,MATCH('交易記錄檔計算購買期間(勿更改順序)'!C842,客戶資料檔!A:A,0))</f>
        <v>0</v>
      </c>
    </row>
    <row r="843" spans="1:11">
      <c r="A843" s="1">
        <v>47981</v>
      </c>
      <c r="B843" s="4">
        <v>39202</v>
      </c>
      <c r="C843" s="1">
        <v>1930</v>
      </c>
      <c r="D843" s="6">
        <v>39</v>
      </c>
      <c r="E843" s="6">
        <v>246</v>
      </c>
      <c r="F843" s="5">
        <v>2</v>
      </c>
      <c r="G843" s="17">
        <v>2</v>
      </c>
      <c r="H843" s="17">
        <v>1</v>
      </c>
      <c r="I843" s="5">
        <v>461</v>
      </c>
      <c r="J843" s="5">
        <v>461</v>
      </c>
      <c r="K843" s="18">
        <f>INDEX(客戶資料檔!N:N,MATCH('交易記錄檔計算購買期間(勿更改順序)'!C843,客戶資料檔!A:A,0))</f>
        <v>0</v>
      </c>
    </row>
    <row r="844" spans="1:11">
      <c r="A844" s="1">
        <v>1981</v>
      </c>
      <c r="B844" s="4">
        <v>38741</v>
      </c>
      <c r="C844" s="1">
        <v>1944</v>
      </c>
      <c r="D844" s="6">
        <v>498</v>
      </c>
      <c r="E844" s="6">
        <v>707</v>
      </c>
      <c r="F844" s="5">
        <v>14</v>
      </c>
      <c r="G844" s="17">
        <v>1</v>
      </c>
      <c r="H844" s="17">
        <v>0</v>
      </c>
      <c r="I844" s="5">
        <v>0</v>
      </c>
      <c r="J844" s="5">
        <v>0</v>
      </c>
      <c r="K844" s="18" t="str">
        <f>INDEX(客戶資料檔!N:N,MATCH('交易記錄檔計算購買期間(勿更改順序)'!C844,客戶資料檔!A:A,0))</f>
        <v>穩定購買型</v>
      </c>
    </row>
    <row r="845" spans="1:11">
      <c r="A845" s="1">
        <v>6344</v>
      </c>
      <c r="B845" s="4">
        <v>38798</v>
      </c>
      <c r="C845" s="1">
        <v>1944</v>
      </c>
      <c r="D845" s="6">
        <v>85</v>
      </c>
      <c r="E845" s="6">
        <v>650</v>
      </c>
      <c r="F845" s="5">
        <v>14</v>
      </c>
      <c r="G845" s="17">
        <v>2</v>
      </c>
      <c r="H845" s="17">
        <v>1.098901098901099E-2</v>
      </c>
      <c r="I845" s="5">
        <v>57</v>
      </c>
      <c r="J845" s="5">
        <v>0.62637362637362637</v>
      </c>
      <c r="K845" s="18" t="str">
        <f>INDEX(客戶資料檔!N:N,MATCH('交易記錄檔計算購買期間(勿更改順序)'!C845,客戶資料檔!A:A,0))</f>
        <v>穩定購買型</v>
      </c>
    </row>
    <row r="846" spans="1:11">
      <c r="A846" s="1">
        <v>6462</v>
      </c>
      <c r="B846" s="4">
        <v>38800</v>
      </c>
      <c r="C846" s="1">
        <v>1944</v>
      </c>
      <c r="D846" s="6">
        <v>1675</v>
      </c>
      <c r="E846" s="6">
        <v>648</v>
      </c>
      <c r="F846" s="5">
        <v>14</v>
      </c>
      <c r="G846" s="17">
        <v>3</v>
      </c>
      <c r="H846" s="17">
        <v>2.197802197802198E-2</v>
      </c>
      <c r="I846" s="5">
        <v>2</v>
      </c>
      <c r="J846" s="5">
        <v>4.3956043956043959E-2</v>
      </c>
      <c r="K846" s="18" t="str">
        <f>INDEX(客戶資料檔!N:N,MATCH('交易記錄檔計算購買期間(勿更改順序)'!C846,客戶資料檔!A:A,0))</f>
        <v>穩定購買型</v>
      </c>
    </row>
    <row r="847" spans="1:11">
      <c r="A847" s="1">
        <v>7358</v>
      </c>
      <c r="B847" s="4">
        <v>38813</v>
      </c>
      <c r="C847" s="1">
        <v>1944</v>
      </c>
      <c r="D847" s="6">
        <v>330</v>
      </c>
      <c r="E847" s="6">
        <v>635</v>
      </c>
      <c r="F847" s="5">
        <v>14</v>
      </c>
      <c r="G847" s="17">
        <v>4</v>
      </c>
      <c r="H847" s="17">
        <v>3.2967032967032968E-2</v>
      </c>
      <c r="I847" s="5">
        <v>13</v>
      </c>
      <c r="J847" s="5">
        <v>0.4285714285714286</v>
      </c>
      <c r="K847" s="18" t="str">
        <f>INDEX(客戶資料檔!N:N,MATCH('交易記錄檔計算購買期間(勿更改順序)'!C847,客戶資料檔!A:A,0))</f>
        <v>穩定購買型</v>
      </c>
    </row>
    <row r="848" spans="1:11">
      <c r="A848" s="1">
        <v>10794</v>
      </c>
      <c r="B848" s="4">
        <v>38853</v>
      </c>
      <c r="C848" s="1">
        <v>1944</v>
      </c>
      <c r="D848" s="6">
        <v>1599</v>
      </c>
      <c r="E848" s="6">
        <v>595</v>
      </c>
      <c r="F848" s="5">
        <v>14</v>
      </c>
      <c r="G848" s="17">
        <v>5</v>
      </c>
      <c r="H848" s="17">
        <v>4.3956043956043959E-2</v>
      </c>
      <c r="I848" s="5">
        <v>40</v>
      </c>
      <c r="J848" s="5">
        <v>1.7582417582417584</v>
      </c>
      <c r="K848" s="18" t="str">
        <f>INDEX(客戶資料檔!N:N,MATCH('交易記錄檔計算購買期間(勿更改順序)'!C848,客戶資料檔!A:A,0))</f>
        <v>穩定購買型</v>
      </c>
    </row>
    <row r="849" spans="1:11">
      <c r="A849" s="1">
        <v>14216</v>
      </c>
      <c r="B849" s="4">
        <v>38899</v>
      </c>
      <c r="C849" s="1">
        <v>1944</v>
      </c>
      <c r="D849" s="6">
        <v>990</v>
      </c>
      <c r="E849" s="6">
        <v>549</v>
      </c>
      <c r="F849" s="5">
        <v>14</v>
      </c>
      <c r="G849" s="17">
        <v>6</v>
      </c>
      <c r="H849" s="17">
        <v>5.4945054945054944E-2</v>
      </c>
      <c r="I849" s="5">
        <v>46</v>
      </c>
      <c r="J849" s="5">
        <v>2.5274725274725274</v>
      </c>
      <c r="K849" s="18" t="str">
        <f>INDEX(客戶資料檔!N:N,MATCH('交易記錄檔計算購買期間(勿更改順序)'!C849,客戶資料檔!A:A,0))</f>
        <v>穩定購買型</v>
      </c>
    </row>
    <row r="850" spans="1:11">
      <c r="A850" s="1">
        <v>14461</v>
      </c>
      <c r="B850" s="4">
        <v>38902</v>
      </c>
      <c r="C850" s="1">
        <v>1944</v>
      </c>
      <c r="D850" s="6">
        <v>499</v>
      </c>
      <c r="E850" s="6">
        <v>546</v>
      </c>
      <c r="F850" s="5">
        <v>14</v>
      </c>
      <c r="G850" s="17">
        <v>7</v>
      </c>
      <c r="H850" s="17">
        <v>6.5934065934065936E-2</v>
      </c>
      <c r="I850" s="5">
        <v>3</v>
      </c>
      <c r="J850" s="5">
        <v>0.19780219780219782</v>
      </c>
      <c r="K850" s="18" t="str">
        <f>INDEX(客戶資料檔!N:N,MATCH('交易記錄檔計算購買期間(勿更改順序)'!C850,客戶資料檔!A:A,0))</f>
        <v>穩定購買型</v>
      </c>
    </row>
    <row r="851" spans="1:11">
      <c r="A851" s="1">
        <v>29430</v>
      </c>
      <c r="B851" s="4">
        <v>39052</v>
      </c>
      <c r="C851" s="1">
        <v>1944</v>
      </c>
      <c r="D851" s="6">
        <v>660</v>
      </c>
      <c r="E851" s="6">
        <v>396</v>
      </c>
      <c r="F851" s="5">
        <v>14</v>
      </c>
      <c r="G851" s="17">
        <v>8</v>
      </c>
      <c r="H851" s="17">
        <v>7.6923076923076927E-2</v>
      </c>
      <c r="I851" s="5">
        <v>150</v>
      </c>
      <c r="J851" s="5">
        <v>11.538461538461538</v>
      </c>
      <c r="K851" s="18" t="str">
        <f>INDEX(客戶資料檔!N:N,MATCH('交易記錄檔計算購買期間(勿更改順序)'!C851,客戶資料檔!A:A,0))</f>
        <v>穩定購買型</v>
      </c>
    </row>
    <row r="852" spans="1:11">
      <c r="A852" s="1">
        <v>41107</v>
      </c>
      <c r="B852" s="4">
        <v>39149</v>
      </c>
      <c r="C852" s="1">
        <v>1944</v>
      </c>
      <c r="D852" s="6">
        <v>329</v>
      </c>
      <c r="E852" s="6">
        <v>299</v>
      </c>
      <c r="F852" s="5">
        <v>14</v>
      </c>
      <c r="G852" s="17">
        <v>9</v>
      </c>
      <c r="H852" s="17">
        <v>8.7912087912087919E-2</v>
      </c>
      <c r="I852" s="5">
        <v>97</v>
      </c>
      <c r="J852" s="5">
        <v>8.5274725274725274</v>
      </c>
      <c r="K852" s="18" t="str">
        <f>INDEX(客戶資料檔!N:N,MATCH('交易記錄檔計算購買期間(勿更改順序)'!C852,客戶資料檔!A:A,0))</f>
        <v>穩定購買型</v>
      </c>
    </row>
    <row r="853" spans="1:11">
      <c r="A853" s="1">
        <v>42455</v>
      </c>
      <c r="B853" s="4">
        <v>39161</v>
      </c>
      <c r="C853" s="1">
        <v>1944</v>
      </c>
      <c r="D853" s="6">
        <v>500</v>
      </c>
      <c r="E853" s="6">
        <v>287</v>
      </c>
      <c r="F853" s="5">
        <v>14</v>
      </c>
      <c r="G853" s="17">
        <v>10</v>
      </c>
      <c r="H853" s="17">
        <v>9.8901098901098897E-2</v>
      </c>
      <c r="I853" s="5">
        <v>12</v>
      </c>
      <c r="J853" s="5">
        <v>1.1868131868131868</v>
      </c>
      <c r="K853" s="18" t="str">
        <f>INDEX(客戶資料檔!N:N,MATCH('交易記錄檔計算購買期間(勿更改順序)'!C853,客戶資料檔!A:A,0))</f>
        <v>穩定購買型</v>
      </c>
    </row>
    <row r="854" spans="1:11">
      <c r="A854" s="1">
        <v>43002</v>
      </c>
      <c r="B854" s="4">
        <v>39166</v>
      </c>
      <c r="C854" s="1">
        <v>1944</v>
      </c>
      <c r="D854" s="6">
        <v>3690</v>
      </c>
      <c r="E854" s="6">
        <v>282</v>
      </c>
      <c r="F854" s="5">
        <v>14</v>
      </c>
      <c r="G854" s="17">
        <v>11</v>
      </c>
      <c r="H854" s="17">
        <v>0.10989010989010989</v>
      </c>
      <c r="I854" s="5">
        <v>5</v>
      </c>
      <c r="J854" s="5">
        <v>0.5494505494505495</v>
      </c>
      <c r="K854" s="18" t="str">
        <f>INDEX(客戶資料檔!N:N,MATCH('交易記錄檔計算購買期間(勿更改順序)'!C854,客戶資料檔!A:A,0))</f>
        <v>穩定購買型</v>
      </c>
    </row>
    <row r="855" spans="1:11">
      <c r="A855" s="1">
        <v>53269</v>
      </c>
      <c r="B855" s="4">
        <v>39247</v>
      </c>
      <c r="C855" s="1">
        <v>1944</v>
      </c>
      <c r="D855" s="6">
        <v>959</v>
      </c>
      <c r="E855" s="6">
        <v>201</v>
      </c>
      <c r="F855" s="5">
        <v>14</v>
      </c>
      <c r="G855" s="17">
        <v>12</v>
      </c>
      <c r="H855" s="17">
        <v>0.12087912087912088</v>
      </c>
      <c r="I855" s="5">
        <v>81</v>
      </c>
      <c r="J855" s="5">
        <v>9.791208791208792</v>
      </c>
      <c r="K855" s="18" t="str">
        <f>INDEX(客戶資料檔!N:N,MATCH('交易記錄檔計算購買期間(勿更改順序)'!C855,客戶資料檔!A:A,0))</f>
        <v>穩定購買型</v>
      </c>
    </row>
    <row r="856" spans="1:11">
      <c r="A856" s="1">
        <v>55795</v>
      </c>
      <c r="B856" s="4">
        <v>39267</v>
      </c>
      <c r="C856" s="1">
        <v>1944</v>
      </c>
      <c r="D856" s="6">
        <v>1888</v>
      </c>
      <c r="E856" s="6">
        <v>181</v>
      </c>
      <c r="F856" s="5">
        <v>14</v>
      </c>
      <c r="G856" s="17">
        <v>13</v>
      </c>
      <c r="H856" s="17">
        <v>0.13186813186813187</v>
      </c>
      <c r="I856" s="5">
        <v>20</v>
      </c>
      <c r="J856" s="5">
        <v>2.6373626373626373</v>
      </c>
      <c r="K856" s="18" t="str">
        <f>INDEX(客戶資料檔!N:N,MATCH('交易記錄檔計算購買期間(勿更改順序)'!C856,客戶資料檔!A:A,0))</f>
        <v>穩定購買型</v>
      </c>
    </row>
    <row r="857" spans="1:11">
      <c r="A857" s="1">
        <v>57573</v>
      </c>
      <c r="B857" s="4">
        <v>39277</v>
      </c>
      <c r="C857" s="1">
        <v>1944</v>
      </c>
      <c r="D857" s="6">
        <v>800</v>
      </c>
      <c r="E857" s="6">
        <v>171</v>
      </c>
      <c r="F857" s="5">
        <v>14</v>
      </c>
      <c r="G857" s="17">
        <v>14</v>
      </c>
      <c r="H857" s="17">
        <v>0.14285714285714285</v>
      </c>
      <c r="I857" s="5">
        <v>10</v>
      </c>
      <c r="J857" s="5">
        <v>1.4285714285714284</v>
      </c>
      <c r="K857" s="18" t="str">
        <f>INDEX(客戶資料檔!N:N,MATCH('交易記錄檔計算購買期間(勿更改順序)'!C857,客戶資料檔!A:A,0))</f>
        <v>穩定購買型</v>
      </c>
    </row>
    <row r="858" spans="1:11">
      <c r="A858" s="1">
        <v>3321</v>
      </c>
      <c r="B858" s="4">
        <v>38757</v>
      </c>
      <c r="C858" s="1">
        <v>1982</v>
      </c>
      <c r="D858" s="6">
        <v>9765</v>
      </c>
      <c r="E858" s="6">
        <v>691</v>
      </c>
      <c r="F858" s="5">
        <v>23</v>
      </c>
      <c r="G858" s="17">
        <v>1</v>
      </c>
      <c r="H858" s="17">
        <v>0</v>
      </c>
      <c r="I858" s="5">
        <v>0</v>
      </c>
      <c r="J858" s="5">
        <v>0</v>
      </c>
      <c r="K858" s="18" t="str">
        <f>INDEX(客戶資料檔!N:N,MATCH('交易記錄檔計算購買期間(勿更改順序)'!C858,客戶資料檔!A:A,0))</f>
        <v>漸趨靜止型</v>
      </c>
    </row>
    <row r="859" spans="1:11">
      <c r="A859" s="1">
        <v>4371</v>
      </c>
      <c r="B859" s="4">
        <v>38771</v>
      </c>
      <c r="C859" s="1">
        <v>1982</v>
      </c>
      <c r="D859" s="6">
        <v>9497</v>
      </c>
      <c r="E859" s="6">
        <v>677</v>
      </c>
      <c r="F859" s="5">
        <v>23</v>
      </c>
      <c r="G859" s="17">
        <v>2</v>
      </c>
      <c r="H859" s="17">
        <v>3.952569169960474E-3</v>
      </c>
      <c r="I859" s="5">
        <v>14</v>
      </c>
      <c r="J859" s="5">
        <v>5.533596837944664E-2</v>
      </c>
      <c r="K859" s="18" t="str">
        <f>INDEX(客戶資料檔!N:N,MATCH('交易記錄檔計算購買期間(勿更改順序)'!C859,客戶資料檔!A:A,0))</f>
        <v>漸趨靜止型</v>
      </c>
    </row>
    <row r="860" spans="1:11">
      <c r="A860" s="1">
        <v>4984</v>
      </c>
      <c r="B860" s="4">
        <v>38780</v>
      </c>
      <c r="C860" s="1">
        <v>1982</v>
      </c>
      <c r="D860" s="6">
        <v>449</v>
      </c>
      <c r="E860" s="6">
        <v>668</v>
      </c>
      <c r="F860" s="5">
        <v>23</v>
      </c>
      <c r="G860" s="17">
        <v>3</v>
      </c>
      <c r="H860" s="17">
        <v>7.9051383399209481E-3</v>
      </c>
      <c r="I860" s="5">
        <v>9</v>
      </c>
      <c r="J860" s="5">
        <v>7.1146245059288529E-2</v>
      </c>
      <c r="K860" s="18" t="str">
        <f>INDEX(客戶資料檔!N:N,MATCH('交易記錄檔計算購買期間(勿更改順序)'!C860,客戶資料檔!A:A,0))</f>
        <v>漸趨靜止型</v>
      </c>
    </row>
    <row r="861" spans="1:11">
      <c r="A861" s="1">
        <v>6282</v>
      </c>
      <c r="B861" s="4">
        <v>38797</v>
      </c>
      <c r="C861" s="1">
        <v>1982</v>
      </c>
      <c r="D861" s="6">
        <v>9988</v>
      </c>
      <c r="E861" s="6">
        <v>651</v>
      </c>
      <c r="F861" s="5">
        <v>23</v>
      </c>
      <c r="G861" s="17">
        <v>4</v>
      </c>
      <c r="H861" s="17">
        <v>1.1857707509881422E-2</v>
      </c>
      <c r="I861" s="5">
        <v>17</v>
      </c>
      <c r="J861" s="5">
        <v>0.20158102766798416</v>
      </c>
      <c r="K861" s="18" t="str">
        <f>INDEX(客戶資料檔!N:N,MATCH('交易記錄檔計算購買期間(勿更改順序)'!C861,客戶資料檔!A:A,0))</f>
        <v>漸趨靜止型</v>
      </c>
    </row>
    <row r="862" spans="1:11">
      <c r="A862" s="1">
        <v>7059</v>
      </c>
      <c r="B862" s="4">
        <v>38809</v>
      </c>
      <c r="C862" s="1">
        <v>1982</v>
      </c>
      <c r="D862" s="6">
        <v>399</v>
      </c>
      <c r="E862" s="6">
        <v>639</v>
      </c>
      <c r="F862" s="5">
        <v>23</v>
      </c>
      <c r="G862" s="17">
        <v>5</v>
      </c>
      <c r="H862" s="17">
        <v>1.5810276679841896E-2</v>
      </c>
      <c r="I862" s="5">
        <v>12</v>
      </c>
      <c r="J862" s="5">
        <v>0.18972332015810275</v>
      </c>
      <c r="K862" s="18" t="str">
        <f>INDEX(客戶資料檔!N:N,MATCH('交易記錄檔計算購買期間(勿更改順序)'!C862,客戶資料檔!A:A,0))</f>
        <v>漸趨靜止型</v>
      </c>
    </row>
    <row r="863" spans="1:11">
      <c r="A863" s="1">
        <v>8254</v>
      </c>
      <c r="B863" s="4">
        <v>38823</v>
      </c>
      <c r="C863" s="1">
        <v>1982</v>
      </c>
      <c r="D863" s="6">
        <v>9158</v>
      </c>
      <c r="E863" s="6">
        <v>625</v>
      </c>
      <c r="F863" s="5">
        <v>23</v>
      </c>
      <c r="G863" s="17">
        <v>6</v>
      </c>
      <c r="H863" s="17">
        <v>1.9762845849802372E-2</v>
      </c>
      <c r="I863" s="5">
        <v>14</v>
      </c>
      <c r="J863" s="5">
        <v>0.27667984189723321</v>
      </c>
      <c r="K863" s="18" t="str">
        <f>INDEX(客戶資料檔!N:N,MATCH('交易記錄檔計算購買期間(勿更改順序)'!C863,客戶資料檔!A:A,0))</f>
        <v>漸趨靜止型</v>
      </c>
    </row>
    <row r="864" spans="1:11">
      <c r="A864" s="1">
        <v>8492</v>
      </c>
      <c r="B864" s="4">
        <v>38824</v>
      </c>
      <c r="C864" s="1">
        <v>1982</v>
      </c>
      <c r="D864" s="6">
        <v>498</v>
      </c>
      <c r="E864" s="6">
        <v>624</v>
      </c>
      <c r="F864" s="5">
        <v>23</v>
      </c>
      <c r="G864" s="17">
        <v>7</v>
      </c>
      <c r="H864" s="17">
        <v>2.3715415019762844E-2</v>
      </c>
      <c r="I864" s="5">
        <v>1</v>
      </c>
      <c r="J864" s="5">
        <v>2.3715415019762844E-2</v>
      </c>
      <c r="K864" s="18" t="str">
        <f>INDEX(客戶資料檔!N:N,MATCH('交易記錄檔計算購買期間(勿更改順序)'!C864,客戶資料檔!A:A,0))</f>
        <v>漸趨靜止型</v>
      </c>
    </row>
    <row r="865" spans="1:11">
      <c r="A865" s="1">
        <v>14297</v>
      </c>
      <c r="B865" s="4">
        <v>38900</v>
      </c>
      <c r="C865" s="1">
        <v>1982</v>
      </c>
      <c r="D865" s="6">
        <v>968</v>
      </c>
      <c r="E865" s="6">
        <v>548</v>
      </c>
      <c r="F865" s="5">
        <v>23</v>
      </c>
      <c r="G865" s="17">
        <v>8</v>
      </c>
      <c r="H865" s="17">
        <v>2.766798418972332E-2</v>
      </c>
      <c r="I865" s="5">
        <v>76</v>
      </c>
      <c r="J865" s="5">
        <v>2.1027667984189722</v>
      </c>
      <c r="K865" s="18" t="str">
        <f>INDEX(客戶資料檔!N:N,MATCH('交易記錄檔計算購買期間(勿更改順序)'!C865,客戶資料檔!A:A,0))</f>
        <v>漸趨靜止型</v>
      </c>
    </row>
    <row r="866" spans="1:11">
      <c r="A866" s="1">
        <v>14936</v>
      </c>
      <c r="B866" s="4">
        <v>38908</v>
      </c>
      <c r="C866" s="1">
        <v>1982</v>
      </c>
      <c r="D866" s="6">
        <v>99</v>
      </c>
      <c r="E866" s="6">
        <v>540</v>
      </c>
      <c r="F866" s="5">
        <v>23</v>
      </c>
      <c r="G866" s="17">
        <v>9</v>
      </c>
      <c r="H866" s="17">
        <v>3.1620553359683792E-2</v>
      </c>
      <c r="I866" s="5">
        <v>8</v>
      </c>
      <c r="J866" s="5">
        <v>0.25296442687747034</v>
      </c>
      <c r="K866" s="18" t="str">
        <f>INDEX(客戶資料檔!N:N,MATCH('交易記錄檔計算購買期間(勿更改順序)'!C866,客戶資料檔!A:A,0))</f>
        <v>漸趨靜止型</v>
      </c>
    </row>
    <row r="867" spans="1:11">
      <c r="A867" s="1">
        <v>17403</v>
      </c>
      <c r="B867" s="4">
        <v>38931</v>
      </c>
      <c r="C867" s="1">
        <v>1982</v>
      </c>
      <c r="D867" s="6">
        <v>5015</v>
      </c>
      <c r="E867" s="6">
        <v>517</v>
      </c>
      <c r="F867" s="5">
        <v>23</v>
      </c>
      <c r="G867" s="17">
        <v>10</v>
      </c>
      <c r="H867" s="17">
        <v>3.5573122529644272E-2</v>
      </c>
      <c r="I867" s="5">
        <v>23</v>
      </c>
      <c r="J867" s="5">
        <v>0.81818181818181823</v>
      </c>
      <c r="K867" s="18" t="str">
        <f>INDEX(客戶資料檔!N:N,MATCH('交易記錄檔計算購買期間(勿更改順序)'!C867,客戶資料檔!A:A,0))</f>
        <v>漸趨靜止型</v>
      </c>
    </row>
    <row r="868" spans="1:11">
      <c r="A868" s="1">
        <v>22465</v>
      </c>
      <c r="B868" s="4">
        <v>38986</v>
      </c>
      <c r="C868" s="1">
        <v>1982</v>
      </c>
      <c r="D868" s="6">
        <v>4990</v>
      </c>
      <c r="E868" s="6">
        <v>462</v>
      </c>
      <c r="F868" s="5">
        <v>23</v>
      </c>
      <c r="G868" s="17">
        <v>11</v>
      </c>
      <c r="H868" s="17">
        <v>3.9525691699604744E-2</v>
      </c>
      <c r="I868" s="5">
        <v>55</v>
      </c>
      <c r="J868" s="5">
        <v>2.1739130434782608</v>
      </c>
      <c r="K868" s="18" t="str">
        <f>INDEX(客戶資料檔!N:N,MATCH('交易記錄檔計算購買期間(勿更改順序)'!C868,客戶資料檔!A:A,0))</f>
        <v>漸趨靜止型</v>
      </c>
    </row>
    <row r="869" spans="1:11">
      <c r="A869" s="1">
        <v>25465</v>
      </c>
      <c r="B869" s="4">
        <v>39018</v>
      </c>
      <c r="C869" s="1">
        <v>1982</v>
      </c>
      <c r="D869" s="6">
        <v>300</v>
      </c>
      <c r="E869" s="6">
        <v>430</v>
      </c>
      <c r="F869" s="5">
        <v>23</v>
      </c>
      <c r="G869" s="17">
        <v>12</v>
      </c>
      <c r="H869" s="17">
        <v>4.3478260869565216E-2</v>
      </c>
      <c r="I869" s="5">
        <v>32</v>
      </c>
      <c r="J869" s="5">
        <v>1.3913043478260869</v>
      </c>
      <c r="K869" s="18" t="str">
        <f>INDEX(客戶資料檔!N:N,MATCH('交易記錄檔計算購買期間(勿更改順序)'!C869,客戶資料檔!A:A,0))</f>
        <v>漸趨靜止型</v>
      </c>
    </row>
    <row r="870" spans="1:11">
      <c r="A870" s="1">
        <v>27187</v>
      </c>
      <c r="B870" s="4">
        <v>39038</v>
      </c>
      <c r="C870" s="1">
        <v>1982</v>
      </c>
      <c r="D870" s="6">
        <v>2395</v>
      </c>
      <c r="E870" s="6">
        <v>410</v>
      </c>
      <c r="F870" s="5">
        <v>23</v>
      </c>
      <c r="G870" s="17">
        <v>13</v>
      </c>
      <c r="H870" s="17">
        <v>4.7430830039525688E-2</v>
      </c>
      <c r="I870" s="5">
        <v>20</v>
      </c>
      <c r="J870" s="5">
        <v>0.9486166007905138</v>
      </c>
      <c r="K870" s="18" t="str">
        <f>INDEX(客戶資料檔!N:N,MATCH('交易記錄檔計算購買期間(勿更改順序)'!C870,客戶資料檔!A:A,0))</f>
        <v>漸趨靜止型</v>
      </c>
    </row>
    <row r="871" spans="1:11">
      <c r="A871" s="1">
        <v>28244</v>
      </c>
      <c r="B871" s="4">
        <v>39041</v>
      </c>
      <c r="C871" s="1">
        <v>1982</v>
      </c>
      <c r="D871" s="6">
        <v>999</v>
      </c>
      <c r="E871" s="6">
        <v>407</v>
      </c>
      <c r="F871" s="5">
        <v>23</v>
      </c>
      <c r="G871" s="17">
        <v>14</v>
      </c>
      <c r="H871" s="17">
        <v>5.1383399209486168E-2</v>
      </c>
      <c r="I871" s="5">
        <v>3</v>
      </c>
      <c r="J871" s="5">
        <v>0.1541501976284585</v>
      </c>
      <c r="K871" s="18" t="str">
        <f>INDEX(客戶資料檔!N:N,MATCH('交易記錄檔計算購買期間(勿更改順序)'!C871,客戶資料檔!A:A,0))</f>
        <v>漸趨靜止型</v>
      </c>
    </row>
    <row r="872" spans="1:11">
      <c r="A872" s="1">
        <v>41677</v>
      </c>
      <c r="B872" s="4">
        <v>39154</v>
      </c>
      <c r="C872" s="1">
        <v>1982</v>
      </c>
      <c r="D872" s="6">
        <v>800</v>
      </c>
      <c r="E872" s="6">
        <v>294</v>
      </c>
      <c r="F872" s="5">
        <v>23</v>
      </c>
      <c r="G872" s="17">
        <v>15</v>
      </c>
      <c r="H872" s="17">
        <v>5.533596837944664E-2</v>
      </c>
      <c r="I872" s="5">
        <v>113</v>
      </c>
      <c r="J872" s="5">
        <v>6.2529644268774707</v>
      </c>
      <c r="K872" s="18" t="str">
        <f>INDEX(客戶資料檔!N:N,MATCH('交易記錄檔計算購買期間(勿更改順序)'!C872,客戶資料檔!A:A,0))</f>
        <v>漸趨靜止型</v>
      </c>
    </row>
    <row r="873" spans="1:11">
      <c r="A873" s="1">
        <v>46201</v>
      </c>
      <c r="B873" s="4">
        <v>39193</v>
      </c>
      <c r="C873" s="1">
        <v>1982</v>
      </c>
      <c r="D873" s="6">
        <v>5585</v>
      </c>
      <c r="E873" s="6">
        <v>255</v>
      </c>
      <c r="F873" s="5">
        <v>23</v>
      </c>
      <c r="G873" s="17">
        <v>16</v>
      </c>
      <c r="H873" s="17">
        <v>5.9288537549407112E-2</v>
      </c>
      <c r="I873" s="5">
        <v>39</v>
      </c>
      <c r="J873" s="5">
        <v>2.3122529644268774</v>
      </c>
      <c r="K873" s="18" t="str">
        <f>INDEX(客戶資料檔!N:N,MATCH('交易記錄檔計算購買期間(勿更改順序)'!C873,客戶資料檔!A:A,0))</f>
        <v>漸趨靜止型</v>
      </c>
    </row>
    <row r="874" spans="1:11">
      <c r="A874" s="1">
        <v>50476</v>
      </c>
      <c r="B874" s="4">
        <v>39224</v>
      </c>
      <c r="C874" s="1">
        <v>1982</v>
      </c>
      <c r="D874" s="6">
        <v>4350</v>
      </c>
      <c r="E874" s="6">
        <v>224</v>
      </c>
      <c r="F874" s="5">
        <v>23</v>
      </c>
      <c r="G874" s="17">
        <v>17</v>
      </c>
      <c r="H874" s="17">
        <v>6.3241106719367585E-2</v>
      </c>
      <c r="I874" s="5">
        <v>31</v>
      </c>
      <c r="J874" s="5">
        <v>1.960474308300395</v>
      </c>
      <c r="K874" s="18" t="str">
        <f>INDEX(客戶資料檔!N:N,MATCH('交易記錄檔計算購買期間(勿更改順序)'!C874,客戶資料檔!A:A,0))</f>
        <v>漸趨靜止型</v>
      </c>
    </row>
    <row r="875" spans="1:11">
      <c r="A875" s="1">
        <v>50589</v>
      </c>
      <c r="B875" s="4">
        <v>39225</v>
      </c>
      <c r="C875" s="1">
        <v>1982</v>
      </c>
      <c r="D875" s="6">
        <v>1150</v>
      </c>
      <c r="E875" s="6">
        <v>223</v>
      </c>
      <c r="F875" s="5">
        <v>23</v>
      </c>
      <c r="G875" s="17">
        <v>18</v>
      </c>
      <c r="H875" s="17">
        <v>6.7193675889328064E-2</v>
      </c>
      <c r="I875" s="5">
        <v>1</v>
      </c>
      <c r="J875" s="5">
        <v>6.7193675889328064E-2</v>
      </c>
      <c r="K875" s="18" t="str">
        <f>INDEX(客戶資料檔!N:N,MATCH('交易記錄檔計算購買期間(勿更改順序)'!C875,客戶資料檔!A:A,0))</f>
        <v>漸趨靜止型</v>
      </c>
    </row>
    <row r="876" spans="1:11">
      <c r="A876" s="1">
        <v>53270</v>
      </c>
      <c r="B876" s="4">
        <v>39247</v>
      </c>
      <c r="C876" s="1">
        <v>1982</v>
      </c>
      <c r="D876" s="6">
        <v>45</v>
      </c>
      <c r="E876" s="6">
        <v>201</v>
      </c>
      <c r="F876" s="5">
        <v>23</v>
      </c>
      <c r="G876" s="17">
        <v>19</v>
      </c>
      <c r="H876" s="17">
        <v>7.1146245059288543E-2</v>
      </c>
      <c r="I876" s="5">
        <v>22</v>
      </c>
      <c r="J876" s="5">
        <v>1.5652173913043479</v>
      </c>
      <c r="K876" s="18" t="str">
        <f>INDEX(客戶資料檔!N:N,MATCH('交易記錄檔計算購買期間(勿更改順序)'!C876,客戶資料檔!A:A,0))</f>
        <v>漸趨靜止型</v>
      </c>
    </row>
    <row r="877" spans="1:11">
      <c r="A877" s="1">
        <v>56955</v>
      </c>
      <c r="B877" s="4">
        <v>39276</v>
      </c>
      <c r="C877" s="1">
        <v>1982</v>
      </c>
      <c r="D877" s="6">
        <v>15128</v>
      </c>
      <c r="E877" s="6">
        <v>172</v>
      </c>
      <c r="F877" s="5">
        <v>23</v>
      </c>
      <c r="G877" s="17">
        <v>20</v>
      </c>
      <c r="H877" s="17">
        <v>7.5098814229249009E-2</v>
      </c>
      <c r="I877" s="5">
        <v>29</v>
      </c>
      <c r="J877" s="5">
        <v>2.1778656126482212</v>
      </c>
      <c r="K877" s="18" t="str">
        <f>INDEX(客戶資料檔!N:N,MATCH('交易記錄檔計算購買期間(勿更改順序)'!C877,客戶資料檔!A:A,0))</f>
        <v>漸趨靜止型</v>
      </c>
    </row>
    <row r="878" spans="1:11">
      <c r="A878" s="1">
        <v>60498</v>
      </c>
      <c r="B878" s="4">
        <v>39290</v>
      </c>
      <c r="C878" s="1">
        <v>1982</v>
      </c>
      <c r="D878" s="6">
        <v>994</v>
      </c>
      <c r="E878" s="6">
        <v>158</v>
      </c>
      <c r="F878" s="5">
        <v>23</v>
      </c>
      <c r="G878" s="17">
        <v>21</v>
      </c>
      <c r="H878" s="17">
        <v>7.9051383399209488E-2</v>
      </c>
      <c r="I878" s="5">
        <v>14</v>
      </c>
      <c r="J878" s="5">
        <v>1.1067193675889329</v>
      </c>
      <c r="K878" s="18" t="str">
        <f>INDEX(客戶資料檔!N:N,MATCH('交易記錄檔計算購買期間(勿更改順序)'!C878,客戶資料檔!A:A,0))</f>
        <v>漸趨靜止型</v>
      </c>
    </row>
    <row r="879" spans="1:11">
      <c r="A879" s="1">
        <v>60984</v>
      </c>
      <c r="B879" s="4">
        <v>39294</v>
      </c>
      <c r="C879" s="1">
        <v>1982</v>
      </c>
      <c r="D879" s="6">
        <v>1230</v>
      </c>
      <c r="E879" s="6">
        <v>154</v>
      </c>
      <c r="F879" s="5">
        <v>23</v>
      </c>
      <c r="G879" s="17">
        <v>22</v>
      </c>
      <c r="H879" s="17">
        <v>8.3003952569169967E-2</v>
      </c>
      <c r="I879" s="5">
        <v>4</v>
      </c>
      <c r="J879" s="5">
        <v>0.33201581027667987</v>
      </c>
      <c r="K879" s="18" t="str">
        <f>INDEX(客戶資料檔!N:N,MATCH('交易記錄檔計算購買期間(勿更改順序)'!C879,客戶資料檔!A:A,0))</f>
        <v>漸趨靜止型</v>
      </c>
    </row>
    <row r="880" spans="1:11">
      <c r="A880" s="1">
        <v>78665</v>
      </c>
      <c r="B880" s="4">
        <v>39425</v>
      </c>
      <c r="C880" s="1">
        <v>1982</v>
      </c>
      <c r="D880" s="6">
        <v>23400</v>
      </c>
      <c r="E880" s="6">
        <v>23</v>
      </c>
      <c r="F880" s="5">
        <v>23</v>
      </c>
      <c r="G880" s="17">
        <v>23</v>
      </c>
      <c r="H880" s="17">
        <v>8.6956521739130432E-2</v>
      </c>
      <c r="I880" s="5">
        <v>131</v>
      </c>
      <c r="J880" s="5">
        <v>11.391304347826086</v>
      </c>
      <c r="K880" s="18" t="str">
        <f>INDEX(客戶資料檔!N:N,MATCH('交易記錄檔計算購買期間(勿更改順序)'!C880,客戶資料檔!A:A,0))</f>
        <v>漸趨靜止型</v>
      </c>
    </row>
    <row r="881" spans="1:11">
      <c r="A881" s="1">
        <v>2148</v>
      </c>
      <c r="B881" s="4">
        <v>38743</v>
      </c>
      <c r="C881" s="1">
        <v>2030</v>
      </c>
      <c r="D881" s="6">
        <v>3089</v>
      </c>
      <c r="E881" s="6">
        <v>705</v>
      </c>
      <c r="F881" s="5">
        <v>9</v>
      </c>
      <c r="G881" s="17">
        <v>1</v>
      </c>
      <c r="H881" s="17">
        <v>0</v>
      </c>
      <c r="I881" s="5">
        <v>0</v>
      </c>
      <c r="J881" s="5">
        <v>0</v>
      </c>
      <c r="K881" s="18" t="str">
        <f>INDEX(客戶資料檔!N:N,MATCH('交易記錄檔計算購買期間(勿更改順序)'!C881,客戶資料檔!A:A,0))</f>
        <v>漸趨活躍型</v>
      </c>
    </row>
    <row r="882" spans="1:11">
      <c r="A882" s="1">
        <v>24730</v>
      </c>
      <c r="B882" s="4">
        <v>39010</v>
      </c>
      <c r="C882" s="1">
        <v>2030</v>
      </c>
      <c r="D882" s="6">
        <v>189</v>
      </c>
      <c r="E882" s="6">
        <v>438</v>
      </c>
      <c r="F882" s="5">
        <v>9</v>
      </c>
      <c r="G882" s="17">
        <v>2</v>
      </c>
      <c r="H882" s="17">
        <v>2.7777777777777776E-2</v>
      </c>
      <c r="I882" s="5">
        <v>267</v>
      </c>
      <c r="J882" s="5">
        <v>7.4166666666666661</v>
      </c>
      <c r="K882" s="18" t="str">
        <f>INDEX(客戶資料檔!N:N,MATCH('交易記錄檔計算購買期間(勿更改順序)'!C882,客戶資料檔!A:A,0))</f>
        <v>漸趨活躍型</v>
      </c>
    </row>
    <row r="883" spans="1:11">
      <c r="A883" s="1">
        <v>28249</v>
      </c>
      <c r="B883" s="4">
        <v>39041</v>
      </c>
      <c r="C883" s="1">
        <v>2030</v>
      </c>
      <c r="D883" s="6">
        <v>891</v>
      </c>
      <c r="E883" s="6">
        <v>407</v>
      </c>
      <c r="F883" s="5">
        <v>9</v>
      </c>
      <c r="G883" s="17">
        <v>3</v>
      </c>
      <c r="H883" s="17">
        <v>5.5555555555555552E-2</v>
      </c>
      <c r="I883" s="5">
        <v>31</v>
      </c>
      <c r="J883" s="5">
        <v>1.7222222222222221</v>
      </c>
      <c r="K883" s="18" t="str">
        <f>INDEX(客戶資料檔!N:N,MATCH('交易記錄檔計算購買期間(勿更改順序)'!C883,客戶資料檔!A:A,0))</f>
        <v>漸趨活躍型</v>
      </c>
    </row>
    <row r="884" spans="1:11">
      <c r="A884" s="1">
        <v>30266</v>
      </c>
      <c r="B884" s="4">
        <v>39062</v>
      </c>
      <c r="C884" s="1">
        <v>2030</v>
      </c>
      <c r="D884" s="6">
        <v>55</v>
      </c>
      <c r="E884" s="6">
        <v>386</v>
      </c>
      <c r="F884" s="5">
        <v>9</v>
      </c>
      <c r="G884" s="17">
        <v>4</v>
      </c>
      <c r="H884" s="17">
        <v>8.3333333333333329E-2</v>
      </c>
      <c r="I884" s="5">
        <v>21</v>
      </c>
      <c r="J884" s="5">
        <v>1.75</v>
      </c>
      <c r="K884" s="18" t="str">
        <f>INDEX(客戶資料檔!N:N,MATCH('交易記錄檔計算購買期間(勿更改順序)'!C884,客戶資料檔!A:A,0))</f>
        <v>漸趨活躍型</v>
      </c>
    </row>
    <row r="885" spans="1:11">
      <c r="A885" s="1">
        <v>56661</v>
      </c>
      <c r="B885" s="4">
        <v>39274</v>
      </c>
      <c r="C885" s="1">
        <v>2030</v>
      </c>
      <c r="D885" s="6">
        <v>249</v>
      </c>
      <c r="E885" s="6">
        <v>174</v>
      </c>
      <c r="F885" s="5">
        <v>9</v>
      </c>
      <c r="G885" s="17">
        <v>5</v>
      </c>
      <c r="H885" s="17">
        <v>0.1111111111111111</v>
      </c>
      <c r="I885" s="5">
        <v>212</v>
      </c>
      <c r="J885" s="5">
        <v>23.555555555555554</v>
      </c>
      <c r="K885" s="18" t="str">
        <f>INDEX(客戶資料檔!N:N,MATCH('交易記錄檔計算購買期間(勿更改順序)'!C885,客戶資料檔!A:A,0))</f>
        <v>漸趨活躍型</v>
      </c>
    </row>
    <row r="886" spans="1:11">
      <c r="A886" s="1">
        <v>64329</v>
      </c>
      <c r="B886" s="4">
        <v>39321</v>
      </c>
      <c r="C886" s="1">
        <v>2030</v>
      </c>
      <c r="D886" s="6">
        <v>1372</v>
      </c>
      <c r="E886" s="6">
        <v>127</v>
      </c>
      <c r="F886" s="5">
        <v>9</v>
      </c>
      <c r="G886" s="17">
        <v>6</v>
      </c>
      <c r="H886" s="17">
        <v>0.1388888888888889</v>
      </c>
      <c r="I886" s="5">
        <v>47</v>
      </c>
      <c r="J886" s="5">
        <v>6.5277777777777777</v>
      </c>
      <c r="K886" s="18" t="str">
        <f>INDEX(客戶資料檔!N:N,MATCH('交易記錄檔計算購買期間(勿更改順序)'!C886,客戶資料檔!A:A,0))</f>
        <v>漸趨活躍型</v>
      </c>
    </row>
    <row r="887" spans="1:11">
      <c r="A887" s="1">
        <v>74758</v>
      </c>
      <c r="B887" s="4">
        <v>39403</v>
      </c>
      <c r="C887" s="1">
        <v>2030</v>
      </c>
      <c r="D887" s="6">
        <v>89</v>
      </c>
      <c r="E887" s="6">
        <v>45</v>
      </c>
      <c r="F887" s="5">
        <v>9</v>
      </c>
      <c r="G887" s="17">
        <v>7</v>
      </c>
      <c r="H887" s="17">
        <v>0.16666666666666666</v>
      </c>
      <c r="I887" s="5">
        <v>82</v>
      </c>
      <c r="J887" s="5">
        <v>13.666666666666666</v>
      </c>
      <c r="K887" s="18" t="str">
        <f>INDEX(客戶資料檔!N:N,MATCH('交易記錄檔計算購買期間(勿更改順序)'!C887,客戶資料檔!A:A,0))</f>
        <v>漸趨活躍型</v>
      </c>
    </row>
    <row r="888" spans="1:11">
      <c r="A888" s="1">
        <v>80278</v>
      </c>
      <c r="B888" s="4">
        <v>39438</v>
      </c>
      <c r="C888" s="1">
        <v>2030</v>
      </c>
      <c r="D888" s="6">
        <v>600</v>
      </c>
      <c r="E888" s="6">
        <v>10</v>
      </c>
      <c r="F888" s="5">
        <v>9</v>
      </c>
      <c r="G888" s="17">
        <v>8</v>
      </c>
      <c r="H888" s="17">
        <v>0.19444444444444445</v>
      </c>
      <c r="I888" s="5">
        <v>35</v>
      </c>
      <c r="J888" s="5">
        <v>6.8055555555555554</v>
      </c>
      <c r="K888" s="18" t="str">
        <f>INDEX(客戶資料檔!N:N,MATCH('交易記錄檔計算購買期間(勿更改順序)'!C888,客戶資料檔!A:A,0))</f>
        <v>漸趨活躍型</v>
      </c>
    </row>
    <row r="889" spans="1:11">
      <c r="A889" s="1">
        <v>80480</v>
      </c>
      <c r="B889" s="4">
        <v>39439</v>
      </c>
      <c r="C889" s="1">
        <v>2030</v>
      </c>
      <c r="D889" s="6">
        <v>1135</v>
      </c>
      <c r="E889" s="6">
        <v>9</v>
      </c>
      <c r="F889" s="5">
        <v>9</v>
      </c>
      <c r="G889" s="17">
        <v>9</v>
      </c>
      <c r="H889" s="17">
        <v>0.22222222222222221</v>
      </c>
      <c r="I889" s="5">
        <v>1</v>
      </c>
      <c r="J889" s="5">
        <v>0.22222222222222221</v>
      </c>
      <c r="K889" s="18" t="str">
        <f>INDEX(客戶資料檔!N:N,MATCH('交易記錄檔計算購買期間(勿更改順序)'!C889,客戶資料檔!A:A,0))</f>
        <v>漸趨活躍型</v>
      </c>
    </row>
    <row r="890" spans="1:11">
      <c r="A890" s="1">
        <v>17068</v>
      </c>
      <c r="B890" s="4">
        <v>38927</v>
      </c>
      <c r="C890" s="1">
        <v>2036</v>
      </c>
      <c r="D890" s="6">
        <v>249</v>
      </c>
      <c r="E890" s="6">
        <v>521</v>
      </c>
      <c r="F890" s="5">
        <v>4</v>
      </c>
      <c r="G890" s="17">
        <v>1</v>
      </c>
      <c r="H890" s="17">
        <v>0</v>
      </c>
      <c r="I890" s="5">
        <v>0</v>
      </c>
      <c r="J890" s="5">
        <v>0</v>
      </c>
      <c r="K890" s="18" t="str">
        <f>INDEX(客戶資料檔!N:N,MATCH('交易記錄檔計算購買期間(勿更改順序)'!C890,客戶資料檔!A:A,0))</f>
        <v>漸趨靜止型</v>
      </c>
    </row>
    <row r="891" spans="1:11">
      <c r="A891" s="1">
        <v>19386</v>
      </c>
      <c r="B891" s="4">
        <v>38955</v>
      </c>
      <c r="C891" s="1">
        <v>2036</v>
      </c>
      <c r="D891" s="6">
        <v>1290</v>
      </c>
      <c r="E891" s="6">
        <v>493</v>
      </c>
      <c r="F891" s="5">
        <v>4</v>
      </c>
      <c r="G891" s="17">
        <v>2</v>
      </c>
      <c r="H891" s="17">
        <v>0.16666666666666666</v>
      </c>
      <c r="I891" s="5">
        <v>28</v>
      </c>
      <c r="J891" s="5">
        <v>4.6666666666666661</v>
      </c>
      <c r="K891" s="18" t="str">
        <f>INDEX(客戶資料檔!N:N,MATCH('交易記錄檔計算購買期間(勿更改順序)'!C891,客戶資料檔!A:A,0))</f>
        <v>漸趨靜止型</v>
      </c>
    </row>
    <row r="892" spans="1:11">
      <c r="A892" s="1">
        <v>27192</v>
      </c>
      <c r="B892" s="4">
        <v>39038</v>
      </c>
      <c r="C892" s="1">
        <v>2036</v>
      </c>
      <c r="D892" s="6">
        <v>590</v>
      </c>
      <c r="E892" s="6">
        <v>410</v>
      </c>
      <c r="F892" s="5">
        <v>4</v>
      </c>
      <c r="G892" s="17">
        <v>3</v>
      </c>
      <c r="H892" s="17">
        <v>0.33333333333333331</v>
      </c>
      <c r="I892" s="5">
        <v>83</v>
      </c>
      <c r="J892" s="5">
        <v>27.666666666666664</v>
      </c>
      <c r="K892" s="18" t="str">
        <f>INDEX(客戶資料檔!N:N,MATCH('交易記錄檔計算購買期間(勿更改順序)'!C892,客戶資料檔!A:A,0))</f>
        <v>漸趨靜止型</v>
      </c>
    </row>
    <row r="893" spans="1:11">
      <c r="A893" s="1">
        <v>37477</v>
      </c>
      <c r="B893" s="4">
        <v>39121</v>
      </c>
      <c r="C893" s="1">
        <v>2036</v>
      </c>
      <c r="D893" s="6">
        <v>2200</v>
      </c>
      <c r="E893" s="6">
        <v>327</v>
      </c>
      <c r="F893" s="5">
        <v>4</v>
      </c>
      <c r="G893" s="17">
        <v>4</v>
      </c>
      <c r="H893" s="17">
        <v>0.5</v>
      </c>
      <c r="I893" s="5">
        <v>83</v>
      </c>
      <c r="J893" s="5">
        <v>41.5</v>
      </c>
      <c r="K893" s="18" t="str">
        <f>INDEX(客戶資料檔!N:N,MATCH('交易記錄檔計算購買期間(勿更改順序)'!C893,客戶資料檔!A:A,0))</f>
        <v>漸趨靜止型</v>
      </c>
    </row>
    <row r="894" spans="1:11">
      <c r="A894" s="1">
        <v>7911</v>
      </c>
      <c r="B894" s="4">
        <v>38821</v>
      </c>
      <c r="C894" s="1">
        <v>2122</v>
      </c>
      <c r="D894" s="6">
        <v>2500</v>
      </c>
      <c r="E894" s="6">
        <v>627</v>
      </c>
      <c r="F894" s="5">
        <v>12</v>
      </c>
      <c r="G894" s="17">
        <v>1</v>
      </c>
      <c r="H894" s="17">
        <v>0</v>
      </c>
      <c r="I894" s="5">
        <v>0</v>
      </c>
      <c r="J894" s="5">
        <v>0</v>
      </c>
      <c r="K894" s="18" t="str">
        <f>INDEX(客戶資料檔!N:N,MATCH('交易記錄檔計算購買期間(勿更改順序)'!C894,客戶資料檔!A:A,0))</f>
        <v>漸趨靜止型</v>
      </c>
    </row>
    <row r="895" spans="1:11">
      <c r="A895" s="1">
        <v>10012</v>
      </c>
      <c r="B895" s="4">
        <v>38843</v>
      </c>
      <c r="C895" s="1">
        <v>2122</v>
      </c>
      <c r="D895" s="6">
        <v>330</v>
      </c>
      <c r="E895" s="6">
        <v>605</v>
      </c>
      <c r="F895" s="5">
        <v>12</v>
      </c>
      <c r="G895" s="17">
        <v>2</v>
      </c>
      <c r="H895" s="17">
        <v>1.5151515151515152E-2</v>
      </c>
      <c r="I895" s="5">
        <v>22</v>
      </c>
      <c r="J895" s="5">
        <v>0.33333333333333337</v>
      </c>
      <c r="K895" s="18" t="str">
        <f>INDEX(客戶資料檔!N:N,MATCH('交易記錄檔計算購買期間(勿更改順序)'!C895,客戶資料檔!A:A,0))</f>
        <v>漸趨靜止型</v>
      </c>
    </row>
    <row r="896" spans="1:11">
      <c r="A896" s="1">
        <v>11840</v>
      </c>
      <c r="B896" s="4">
        <v>38868</v>
      </c>
      <c r="C896" s="1">
        <v>2122</v>
      </c>
      <c r="D896" s="6">
        <v>400</v>
      </c>
      <c r="E896" s="6">
        <v>580</v>
      </c>
      <c r="F896" s="5">
        <v>12</v>
      </c>
      <c r="G896" s="17">
        <v>3</v>
      </c>
      <c r="H896" s="17">
        <v>3.0303030303030304E-2</v>
      </c>
      <c r="I896" s="5">
        <v>25</v>
      </c>
      <c r="J896" s="5">
        <v>0.75757575757575757</v>
      </c>
      <c r="K896" s="18" t="str">
        <f>INDEX(客戶資料檔!N:N,MATCH('交易記錄檔計算購買期間(勿更改順序)'!C896,客戶資料檔!A:A,0))</f>
        <v>漸趨靜止型</v>
      </c>
    </row>
    <row r="897" spans="1:11">
      <c r="A897" s="1">
        <v>14853</v>
      </c>
      <c r="B897" s="4">
        <v>38907</v>
      </c>
      <c r="C897" s="1">
        <v>2122</v>
      </c>
      <c r="D897" s="6">
        <v>1059</v>
      </c>
      <c r="E897" s="6">
        <v>541</v>
      </c>
      <c r="F897" s="5">
        <v>12</v>
      </c>
      <c r="G897" s="17">
        <v>4</v>
      </c>
      <c r="H897" s="17">
        <v>4.5454545454545456E-2</v>
      </c>
      <c r="I897" s="5">
        <v>39</v>
      </c>
      <c r="J897" s="5">
        <v>1.7727272727272727</v>
      </c>
      <c r="K897" s="18" t="str">
        <f>INDEX(客戶資料檔!N:N,MATCH('交易記錄檔計算購買期間(勿更改順序)'!C897,客戶資料檔!A:A,0))</f>
        <v>漸趨靜止型</v>
      </c>
    </row>
    <row r="898" spans="1:11">
      <c r="A898" s="1">
        <v>15088</v>
      </c>
      <c r="B898" s="4">
        <v>38910</v>
      </c>
      <c r="C898" s="1">
        <v>2122</v>
      </c>
      <c r="D898" s="6">
        <v>1820</v>
      </c>
      <c r="E898" s="6">
        <v>538</v>
      </c>
      <c r="F898" s="5">
        <v>12</v>
      </c>
      <c r="G898" s="17">
        <v>5</v>
      </c>
      <c r="H898" s="17">
        <v>6.0606060606060608E-2</v>
      </c>
      <c r="I898" s="5">
        <v>3</v>
      </c>
      <c r="J898" s="5">
        <v>0.18181818181818182</v>
      </c>
      <c r="K898" s="18" t="str">
        <f>INDEX(客戶資料檔!N:N,MATCH('交易記錄檔計算購買期間(勿更改順序)'!C898,客戶資料檔!A:A,0))</f>
        <v>漸趨靜止型</v>
      </c>
    </row>
    <row r="899" spans="1:11">
      <c r="A899" s="1">
        <v>17955</v>
      </c>
      <c r="B899" s="4">
        <v>38938</v>
      </c>
      <c r="C899" s="1">
        <v>2122</v>
      </c>
      <c r="D899" s="6">
        <v>1098</v>
      </c>
      <c r="E899" s="6">
        <v>510</v>
      </c>
      <c r="F899" s="5">
        <v>12</v>
      </c>
      <c r="G899" s="17">
        <v>6</v>
      </c>
      <c r="H899" s="17">
        <v>7.575757575757576E-2</v>
      </c>
      <c r="I899" s="5">
        <v>28</v>
      </c>
      <c r="J899" s="5">
        <v>2.1212121212121211</v>
      </c>
      <c r="K899" s="18" t="str">
        <f>INDEX(客戶資料檔!N:N,MATCH('交易記錄檔計算購買期間(勿更改順序)'!C899,客戶資料檔!A:A,0))</f>
        <v>漸趨靜止型</v>
      </c>
    </row>
    <row r="900" spans="1:11">
      <c r="A900" s="1">
        <v>26077</v>
      </c>
      <c r="B900" s="4">
        <v>39025</v>
      </c>
      <c r="C900" s="1">
        <v>2122</v>
      </c>
      <c r="D900" s="6">
        <v>660</v>
      </c>
      <c r="E900" s="6">
        <v>423</v>
      </c>
      <c r="F900" s="5">
        <v>12</v>
      </c>
      <c r="G900" s="17">
        <v>7</v>
      </c>
      <c r="H900" s="17">
        <v>9.0909090909090912E-2</v>
      </c>
      <c r="I900" s="5">
        <v>87</v>
      </c>
      <c r="J900" s="5">
        <v>7.9090909090909092</v>
      </c>
      <c r="K900" s="18" t="str">
        <f>INDEX(客戶資料檔!N:N,MATCH('交易記錄檔計算購買期間(勿更改順序)'!C900,客戶資料檔!A:A,0))</f>
        <v>漸趨靜止型</v>
      </c>
    </row>
    <row r="901" spans="1:11">
      <c r="A901" s="1">
        <v>26277</v>
      </c>
      <c r="B901" s="4">
        <v>39027</v>
      </c>
      <c r="C901" s="1">
        <v>2122</v>
      </c>
      <c r="D901" s="6">
        <v>169</v>
      </c>
      <c r="E901" s="6">
        <v>421</v>
      </c>
      <c r="F901" s="5">
        <v>12</v>
      </c>
      <c r="G901" s="17">
        <v>8</v>
      </c>
      <c r="H901" s="17">
        <v>0.10606060606060606</v>
      </c>
      <c r="I901" s="5">
        <v>2</v>
      </c>
      <c r="J901" s="5">
        <v>0.21212121212121213</v>
      </c>
      <c r="K901" s="18" t="str">
        <f>INDEX(客戶資料檔!N:N,MATCH('交易記錄檔計算購買期間(勿更改順序)'!C901,客戶資料檔!A:A,0))</f>
        <v>漸趨靜止型</v>
      </c>
    </row>
    <row r="902" spans="1:11">
      <c r="A902" s="1">
        <v>30760</v>
      </c>
      <c r="B902" s="4">
        <v>39068</v>
      </c>
      <c r="C902" s="1">
        <v>2122</v>
      </c>
      <c r="D902" s="6">
        <v>5571</v>
      </c>
      <c r="E902" s="6">
        <v>380</v>
      </c>
      <c r="F902" s="5">
        <v>12</v>
      </c>
      <c r="G902" s="17">
        <v>9</v>
      </c>
      <c r="H902" s="17">
        <v>0.12121212121212122</v>
      </c>
      <c r="I902" s="5">
        <v>41</v>
      </c>
      <c r="J902" s="5">
        <v>4.9696969696969697</v>
      </c>
      <c r="K902" s="18" t="str">
        <f>INDEX(客戶資料檔!N:N,MATCH('交易記錄檔計算購買期間(勿更改順序)'!C902,客戶資料檔!A:A,0))</f>
        <v>漸趨靜止型</v>
      </c>
    </row>
    <row r="903" spans="1:11">
      <c r="A903" s="1">
        <v>51710</v>
      </c>
      <c r="B903" s="4">
        <v>39233</v>
      </c>
      <c r="C903" s="1">
        <v>2122</v>
      </c>
      <c r="D903" s="6">
        <v>2050</v>
      </c>
      <c r="E903" s="6">
        <v>215</v>
      </c>
      <c r="F903" s="5">
        <v>12</v>
      </c>
      <c r="G903" s="17">
        <v>10</v>
      </c>
      <c r="H903" s="17">
        <v>0.13636363636363635</v>
      </c>
      <c r="I903" s="5">
        <v>165</v>
      </c>
      <c r="J903" s="5">
        <v>22.5</v>
      </c>
      <c r="K903" s="18" t="str">
        <f>INDEX(客戶資料檔!N:N,MATCH('交易記錄檔計算購買期間(勿更改順序)'!C903,客戶資料檔!A:A,0))</f>
        <v>漸趨靜止型</v>
      </c>
    </row>
    <row r="904" spans="1:11">
      <c r="A904" s="1">
        <v>53486</v>
      </c>
      <c r="B904" s="4">
        <v>39249</v>
      </c>
      <c r="C904" s="1">
        <v>2122</v>
      </c>
      <c r="D904" s="6">
        <v>4389</v>
      </c>
      <c r="E904" s="6">
        <v>199</v>
      </c>
      <c r="F904" s="5">
        <v>12</v>
      </c>
      <c r="G904" s="17">
        <v>11</v>
      </c>
      <c r="H904" s="17">
        <v>0.15151515151515152</v>
      </c>
      <c r="I904" s="5">
        <v>16</v>
      </c>
      <c r="J904" s="5">
        <v>2.4242424242424243</v>
      </c>
      <c r="K904" s="18" t="str">
        <f>INDEX(客戶資料檔!N:N,MATCH('交易記錄檔計算購買期間(勿更改順序)'!C904,客戶資料檔!A:A,0))</f>
        <v>漸趨靜止型</v>
      </c>
    </row>
    <row r="905" spans="1:11">
      <c r="A905" s="1">
        <v>79390</v>
      </c>
      <c r="B905" s="4">
        <v>39431</v>
      </c>
      <c r="C905" s="1">
        <v>2122</v>
      </c>
      <c r="D905" s="6">
        <v>4586</v>
      </c>
      <c r="E905" s="6">
        <v>17</v>
      </c>
      <c r="F905" s="5">
        <v>12</v>
      </c>
      <c r="G905" s="17">
        <v>12</v>
      </c>
      <c r="H905" s="17">
        <v>0.16666666666666666</v>
      </c>
      <c r="I905" s="5">
        <v>182</v>
      </c>
      <c r="J905" s="5">
        <v>30.333333333333332</v>
      </c>
      <c r="K905" s="18" t="str">
        <f>INDEX(客戶資料檔!N:N,MATCH('交易記錄檔計算購買期間(勿更改順序)'!C905,客戶資料檔!A:A,0))</f>
        <v>漸趨靜止型</v>
      </c>
    </row>
    <row r="906" spans="1:11">
      <c r="A906" s="1">
        <v>24432</v>
      </c>
      <c r="B906" s="4">
        <v>39006</v>
      </c>
      <c r="C906" s="1">
        <v>2194</v>
      </c>
      <c r="D906" s="6">
        <v>248</v>
      </c>
      <c r="E906" s="6">
        <v>442</v>
      </c>
      <c r="F906" s="5">
        <v>7</v>
      </c>
      <c r="G906" s="17">
        <v>1</v>
      </c>
      <c r="H906" s="17">
        <v>0</v>
      </c>
      <c r="I906" s="5">
        <v>0</v>
      </c>
      <c r="J906" s="5">
        <v>0</v>
      </c>
      <c r="K906" s="18" t="str">
        <f>INDEX(客戶資料檔!N:N,MATCH('交易記錄檔計算購買期間(勿更改順序)'!C906,客戶資料檔!A:A,0))</f>
        <v>穩定購買型</v>
      </c>
    </row>
    <row r="907" spans="1:11">
      <c r="A907" s="1">
        <v>35784</v>
      </c>
      <c r="B907" s="4">
        <v>39110</v>
      </c>
      <c r="C907" s="1">
        <v>2194</v>
      </c>
      <c r="D907" s="6">
        <v>400</v>
      </c>
      <c r="E907" s="6">
        <v>338</v>
      </c>
      <c r="F907" s="5">
        <v>7</v>
      </c>
      <c r="G907" s="17">
        <v>2</v>
      </c>
      <c r="H907" s="17">
        <v>4.7619047619047616E-2</v>
      </c>
      <c r="I907" s="5">
        <v>104</v>
      </c>
      <c r="J907" s="5">
        <v>4.9523809523809526</v>
      </c>
      <c r="K907" s="18" t="str">
        <f>INDEX(客戶資料檔!N:N,MATCH('交易記錄檔計算購買期間(勿更改順序)'!C907,客戶資料檔!A:A,0))</f>
        <v>穩定購買型</v>
      </c>
    </row>
    <row r="908" spans="1:11">
      <c r="A908" s="1">
        <v>43716</v>
      </c>
      <c r="B908" s="4">
        <v>39173</v>
      </c>
      <c r="C908" s="1">
        <v>2194</v>
      </c>
      <c r="D908" s="6">
        <v>416</v>
      </c>
      <c r="E908" s="6">
        <v>275</v>
      </c>
      <c r="F908" s="5">
        <v>7</v>
      </c>
      <c r="G908" s="17">
        <v>3</v>
      </c>
      <c r="H908" s="17">
        <v>9.5238095238095233E-2</v>
      </c>
      <c r="I908" s="5">
        <v>63</v>
      </c>
      <c r="J908" s="5">
        <v>6</v>
      </c>
      <c r="K908" s="18" t="str">
        <f>INDEX(客戶資料檔!N:N,MATCH('交易記錄檔計算購買期間(勿更改順序)'!C908,客戶資料檔!A:A,0))</f>
        <v>穩定購買型</v>
      </c>
    </row>
    <row r="909" spans="1:11">
      <c r="A909" s="1">
        <v>53081</v>
      </c>
      <c r="B909" s="4">
        <v>39245</v>
      </c>
      <c r="C909" s="1">
        <v>2194</v>
      </c>
      <c r="D909" s="6">
        <v>517</v>
      </c>
      <c r="E909" s="6">
        <v>203</v>
      </c>
      <c r="F909" s="5">
        <v>7</v>
      </c>
      <c r="G909" s="17">
        <v>4</v>
      </c>
      <c r="H909" s="17">
        <v>0.14285714285714285</v>
      </c>
      <c r="I909" s="5">
        <v>72</v>
      </c>
      <c r="J909" s="5">
        <v>10.285714285714285</v>
      </c>
      <c r="K909" s="18" t="str">
        <f>INDEX(客戶資料檔!N:N,MATCH('交易記錄檔計算購買期間(勿更改順序)'!C909,客戶資料檔!A:A,0))</f>
        <v>穩定購買型</v>
      </c>
    </row>
    <row r="910" spans="1:11">
      <c r="A910" s="1">
        <v>58124</v>
      </c>
      <c r="B910" s="4">
        <v>39278</v>
      </c>
      <c r="C910" s="1">
        <v>2194</v>
      </c>
      <c r="D910" s="6">
        <v>1688</v>
      </c>
      <c r="E910" s="6">
        <v>170</v>
      </c>
      <c r="F910" s="5">
        <v>7</v>
      </c>
      <c r="G910" s="17">
        <v>5</v>
      </c>
      <c r="H910" s="17">
        <v>0.19047619047619047</v>
      </c>
      <c r="I910" s="5">
        <v>33</v>
      </c>
      <c r="J910" s="5">
        <v>6.2857142857142856</v>
      </c>
      <c r="K910" s="18" t="str">
        <f>INDEX(客戶資料檔!N:N,MATCH('交易記錄檔計算購買期間(勿更改順序)'!C910,客戶資料檔!A:A,0))</f>
        <v>穩定購買型</v>
      </c>
    </row>
    <row r="911" spans="1:11">
      <c r="A911" s="1">
        <v>66074</v>
      </c>
      <c r="B911" s="4">
        <v>39334</v>
      </c>
      <c r="C911" s="1">
        <v>2194</v>
      </c>
      <c r="D911" s="6">
        <v>89</v>
      </c>
      <c r="E911" s="6">
        <v>114</v>
      </c>
      <c r="F911" s="5">
        <v>7</v>
      </c>
      <c r="G911" s="17">
        <v>6</v>
      </c>
      <c r="H911" s="17">
        <v>0.23809523809523808</v>
      </c>
      <c r="I911" s="5">
        <v>56</v>
      </c>
      <c r="J911" s="5">
        <v>13.333333333333332</v>
      </c>
      <c r="K911" s="18" t="str">
        <f>INDEX(客戶資料檔!N:N,MATCH('交易記錄檔計算購買期間(勿更改順序)'!C911,客戶資料檔!A:A,0))</f>
        <v>穩定購買型</v>
      </c>
    </row>
    <row r="912" spans="1:11">
      <c r="A912" s="1">
        <v>75291</v>
      </c>
      <c r="B912" s="4">
        <v>39404</v>
      </c>
      <c r="C912" s="1">
        <v>2194</v>
      </c>
      <c r="D912" s="6">
        <v>161</v>
      </c>
      <c r="E912" s="6">
        <v>44</v>
      </c>
      <c r="F912" s="5">
        <v>7</v>
      </c>
      <c r="G912" s="17">
        <v>7</v>
      </c>
      <c r="H912" s="17">
        <v>0.2857142857142857</v>
      </c>
      <c r="I912" s="5">
        <v>70</v>
      </c>
      <c r="J912" s="5">
        <v>20</v>
      </c>
      <c r="K912" s="18" t="str">
        <f>INDEX(客戶資料檔!N:N,MATCH('交易記錄檔計算購買期間(勿更改順序)'!C912,客戶資料檔!A:A,0))</f>
        <v>穩定購買型</v>
      </c>
    </row>
    <row r="913" spans="1:11">
      <c r="A913" s="1">
        <v>6346</v>
      </c>
      <c r="B913" s="4">
        <v>38798</v>
      </c>
      <c r="C913" s="1">
        <v>2205</v>
      </c>
      <c r="D913" s="6">
        <v>399</v>
      </c>
      <c r="E913" s="6">
        <v>650</v>
      </c>
      <c r="F913" s="5">
        <v>8</v>
      </c>
      <c r="G913" s="17">
        <v>1</v>
      </c>
      <c r="H913" s="17">
        <v>0</v>
      </c>
      <c r="I913" s="5">
        <v>0</v>
      </c>
      <c r="J913" s="5">
        <v>0</v>
      </c>
      <c r="K913" s="18" t="str">
        <f>INDEX(客戶資料檔!N:N,MATCH('交易記錄檔計算購買期間(勿更改順序)'!C913,客戶資料檔!A:A,0))</f>
        <v>穩定購買型</v>
      </c>
    </row>
    <row r="914" spans="1:11">
      <c r="A914" s="1">
        <v>11424</v>
      </c>
      <c r="B914" s="4">
        <v>38862</v>
      </c>
      <c r="C914" s="1">
        <v>2205</v>
      </c>
      <c r="D914" s="6">
        <v>828</v>
      </c>
      <c r="E914" s="6">
        <v>586</v>
      </c>
      <c r="F914" s="5">
        <v>8</v>
      </c>
      <c r="G914" s="17">
        <v>2</v>
      </c>
      <c r="H914" s="17">
        <v>3.5714285714285712E-2</v>
      </c>
      <c r="I914" s="5">
        <v>64</v>
      </c>
      <c r="J914" s="5">
        <v>2.2857142857142856</v>
      </c>
      <c r="K914" s="18" t="str">
        <f>INDEX(客戶資料檔!N:N,MATCH('交易記錄檔計算購買期間(勿更改順序)'!C914,客戶資料檔!A:A,0))</f>
        <v>穩定購買型</v>
      </c>
    </row>
    <row r="915" spans="1:11">
      <c r="A915" s="1">
        <v>16998</v>
      </c>
      <c r="B915" s="4">
        <v>38926</v>
      </c>
      <c r="C915" s="1">
        <v>2205</v>
      </c>
      <c r="D915" s="6">
        <v>99</v>
      </c>
      <c r="E915" s="6">
        <v>522</v>
      </c>
      <c r="F915" s="5">
        <v>8</v>
      </c>
      <c r="G915" s="17">
        <v>3</v>
      </c>
      <c r="H915" s="17">
        <v>7.1428571428571425E-2</v>
      </c>
      <c r="I915" s="5">
        <v>64</v>
      </c>
      <c r="J915" s="5">
        <v>4.5714285714285712</v>
      </c>
      <c r="K915" s="18" t="str">
        <f>INDEX(客戶資料檔!N:N,MATCH('交易記錄檔計算購買期間(勿更改順序)'!C915,客戶資料檔!A:A,0))</f>
        <v>穩定購買型</v>
      </c>
    </row>
    <row r="916" spans="1:11">
      <c r="A916" s="1">
        <v>17477</v>
      </c>
      <c r="B916" s="4">
        <v>38932</v>
      </c>
      <c r="C916" s="1">
        <v>2205</v>
      </c>
      <c r="D916" s="6">
        <v>509</v>
      </c>
      <c r="E916" s="6">
        <v>516</v>
      </c>
      <c r="F916" s="5">
        <v>8</v>
      </c>
      <c r="G916" s="17">
        <v>4</v>
      </c>
      <c r="H916" s="17">
        <v>0.10714285714285714</v>
      </c>
      <c r="I916" s="5">
        <v>6</v>
      </c>
      <c r="J916" s="5">
        <v>0.64285714285714279</v>
      </c>
      <c r="K916" s="18" t="str">
        <f>INDEX(客戶資料檔!N:N,MATCH('交易記錄檔計算購買期間(勿更改順序)'!C916,客戶資料檔!A:A,0))</f>
        <v>穩定購買型</v>
      </c>
    </row>
    <row r="917" spans="1:11">
      <c r="A917" s="1">
        <v>28260</v>
      </c>
      <c r="B917" s="4">
        <v>39041</v>
      </c>
      <c r="C917" s="1">
        <v>2205</v>
      </c>
      <c r="D917" s="6">
        <v>39</v>
      </c>
      <c r="E917" s="6">
        <v>407</v>
      </c>
      <c r="F917" s="5">
        <v>8</v>
      </c>
      <c r="G917" s="17">
        <v>5</v>
      </c>
      <c r="H917" s="17">
        <v>0.14285714285714285</v>
      </c>
      <c r="I917" s="5">
        <v>109</v>
      </c>
      <c r="J917" s="5">
        <v>15.571428571428571</v>
      </c>
      <c r="K917" s="18" t="str">
        <f>INDEX(客戶資料檔!N:N,MATCH('交易記錄檔計算購買期間(勿更改順序)'!C917,客戶資料檔!A:A,0))</f>
        <v>穩定購買型</v>
      </c>
    </row>
    <row r="918" spans="1:11">
      <c r="A918" s="1">
        <v>43416</v>
      </c>
      <c r="B918" s="4">
        <v>39170</v>
      </c>
      <c r="C918" s="1">
        <v>2205</v>
      </c>
      <c r="D918" s="6">
        <v>1888</v>
      </c>
      <c r="E918" s="6">
        <v>278</v>
      </c>
      <c r="F918" s="5">
        <v>8</v>
      </c>
      <c r="G918" s="17">
        <v>6</v>
      </c>
      <c r="H918" s="17">
        <v>0.17857142857142858</v>
      </c>
      <c r="I918" s="5">
        <v>129</v>
      </c>
      <c r="J918" s="5">
        <v>23.035714285714285</v>
      </c>
      <c r="K918" s="18" t="str">
        <f>INDEX(客戶資料檔!N:N,MATCH('交易記錄檔計算購買期間(勿更改順序)'!C918,客戶資料檔!A:A,0))</f>
        <v>穩定購買型</v>
      </c>
    </row>
    <row r="919" spans="1:11">
      <c r="A919" s="1">
        <v>75292</v>
      </c>
      <c r="B919" s="4">
        <v>39404</v>
      </c>
      <c r="C919" s="1">
        <v>2205</v>
      </c>
      <c r="D919" s="6">
        <v>1222</v>
      </c>
      <c r="E919" s="6">
        <v>44</v>
      </c>
      <c r="F919" s="5">
        <v>8</v>
      </c>
      <c r="G919" s="17">
        <v>7</v>
      </c>
      <c r="H919" s="17">
        <v>0.21428571428571427</v>
      </c>
      <c r="I919" s="5">
        <v>234</v>
      </c>
      <c r="J919" s="5">
        <v>50.142857142857139</v>
      </c>
      <c r="K919" s="18" t="str">
        <f>INDEX(客戶資料檔!N:N,MATCH('交易記錄檔計算購買期間(勿更改順序)'!C919,客戶資料檔!A:A,0))</f>
        <v>穩定購買型</v>
      </c>
    </row>
    <row r="920" spans="1:11">
      <c r="A920" s="1">
        <v>75882</v>
      </c>
      <c r="B920" s="4">
        <v>39405</v>
      </c>
      <c r="C920" s="1">
        <v>2205</v>
      </c>
      <c r="D920" s="6">
        <v>7388</v>
      </c>
      <c r="E920" s="6">
        <v>43</v>
      </c>
      <c r="F920" s="5">
        <v>8</v>
      </c>
      <c r="G920" s="17">
        <v>8</v>
      </c>
      <c r="H920" s="17">
        <v>0.25</v>
      </c>
      <c r="I920" s="5">
        <v>1</v>
      </c>
      <c r="J920" s="5">
        <v>0.25</v>
      </c>
      <c r="K920" s="18" t="str">
        <f>INDEX(客戶資料檔!N:N,MATCH('交易記錄檔計算購買期間(勿更改順序)'!C920,客戶資料檔!A:A,0))</f>
        <v>穩定購買型</v>
      </c>
    </row>
    <row r="921" spans="1:11">
      <c r="A921" s="1">
        <v>2433</v>
      </c>
      <c r="B921" s="4">
        <v>38746</v>
      </c>
      <c r="C921" s="1">
        <v>2220</v>
      </c>
      <c r="D921" s="6">
        <v>19209</v>
      </c>
      <c r="E921" s="6">
        <v>702</v>
      </c>
      <c r="F921" s="5">
        <v>4</v>
      </c>
      <c r="G921" s="17">
        <v>1</v>
      </c>
      <c r="H921" s="17">
        <v>0</v>
      </c>
      <c r="I921" s="5">
        <v>0</v>
      </c>
      <c r="J921" s="5">
        <v>0</v>
      </c>
      <c r="K921" s="18" t="str">
        <f>INDEX(客戶資料檔!N:N,MATCH('交易記錄檔計算購買期間(勿更改順序)'!C921,客戶資料檔!A:A,0))</f>
        <v>穩定購買型</v>
      </c>
    </row>
    <row r="922" spans="1:11">
      <c r="A922" s="1">
        <v>2567</v>
      </c>
      <c r="B922" s="4">
        <v>38748</v>
      </c>
      <c r="C922" s="1">
        <v>2220</v>
      </c>
      <c r="D922" s="6">
        <v>82</v>
      </c>
      <c r="E922" s="6">
        <v>700</v>
      </c>
      <c r="F922" s="5">
        <v>4</v>
      </c>
      <c r="G922" s="17">
        <v>2</v>
      </c>
      <c r="H922" s="17">
        <v>0.16666666666666666</v>
      </c>
      <c r="I922" s="5">
        <v>2</v>
      </c>
      <c r="J922" s="5">
        <v>0.33333333333333331</v>
      </c>
      <c r="K922" s="18" t="str">
        <f>INDEX(客戶資料檔!N:N,MATCH('交易記錄檔計算購買期間(勿更改順序)'!C922,客戶資料檔!A:A,0))</f>
        <v>穩定購買型</v>
      </c>
    </row>
    <row r="923" spans="1:11">
      <c r="A923" s="1">
        <v>70234</v>
      </c>
      <c r="B923" s="4">
        <v>39368</v>
      </c>
      <c r="C923" s="1">
        <v>2220</v>
      </c>
      <c r="D923" s="6">
        <v>6790</v>
      </c>
      <c r="E923" s="6">
        <v>80</v>
      </c>
      <c r="F923" s="5">
        <v>4</v>
      </c>
      <c r="G923" s="17">
        <v>3</v>
      </c>
      <c r="H923" s="17">
        <v>0.33333333333333331</v>
      </c>
      <c r="I923" s="5">
        <v>620</v>
      </c>
      <c r="J923" s="5">
        <v>206.66666666666666</v>
      </c>
      <c r="K923" s="18" t="str">
        <f>INDEX(客戶資料檔!N:N,MATCH('交易記錄檔計算購買期間(勿更改順序)'!C923,客戶資料檔!A:A,0))</f>
        <v>穩定購買型</v>
      </c>
    </row>
    <row r="924" spans="1:11">
      <c r="A924" s="1">
        <v>81671</v>
      </c>
      <c r="B924" s="4">
        <v>39445</v>
      </c>
      <c r="C924" s="1">
        <v>2220</v>
      </c>
      <c r="D924" s="6">
        <v>2788</v>
      </c>
      <c r="E924" s="6">
        <v>3</v>
      </c>
      <c r="F924" s="5">
        <v>4</v>
      </c>
      <c r="G924" s="17">
        <v>4</v>
      </c>
      <c r="H924" s="17">
        <v>0.5</v>
      </c>
      <c r="I924" s="5">
        <v>77</v>
      </c>
      <c r="J924" s="5">
        <v>38.5</v>
      </c>
      <c r="K924" s="18" t="str">
        <f>INDEX(客戶資料檔!N:N,MATCH('交易記錄檔計算購買期間(勿更改順序)'!C924,客戶資料檔!A:A,0))</f>
        <v>穩定購買型</v>
      </c>
    </row>
    <row r="925" spans="1:11">
      <c r="A925" s="1">
        <v>2436</v>
      </c>
      <c r="B925" s="4">
        <v>38746</v>
      </c>
      <c r="C925" s="1">
        <v>2224</v>
      </c>
      <c r="D925" s="6">
        <v>315</v>
      </c>
      <c r="E925" s="6">
        <v>702</v>
      </c>
      <c r="F925" s="5">
        <v>8</v>
      </c>
      <c r="G925" s="17">
        <v>1</v>
      </c>
      <c r="H925" s="17">
        <v>0</v>
      </c>
      <c r="I925" s="5">
        <v>0</v>
      </c>
      <c r="J925" s="5">
        <v>0</v>
      </c>
      <c r="K925" s="18" t="str">
        <f>INDEX(客戶資料檔!N:N,MATCH('交易記錄檔計算購買期間(勿更改順序)'!C925,客戶資料檔!A:A,0))</f>
        <v>漸趨活躍型</v>
      </c>
    </row>
    <row r="926" spans="1:11">
      <c r="A926" s="1">
        <v>23943</v>
      </c>
      <c r="B926" s="4">
        <v>39001</v>
      </c>
      <c r="C926" s="1">
        <v>2224</v>
      </c>
      <c r="D926" s="6">
        <v>998</v>
      </c>
      <c r="E926" s="6">
        <v>447</v>
      </c>
      <c r="F926" s="5">
        <v>8</v>
      </c>
      <c r="G926" s="17">
        <v>2</v>
      </c>
      <c r="H926" s="17">
        <v>3.5714285714285712E-2</v>
      </c>
      <c r="I926" s="5">
        <v>255</v>
      </c>
      <c r="J926" s="5">
        <v>9.1071428571428559</v>
      </c>
      <c r="K926" s="18" t="str">
        <f>INDEX(客戶資料檔!N:N,MATCH('交易記錄檔計算購買期間(勿更改順序)'!C926,客戶資料檔!A:A,0))</f>
        <v>漸趨活躍型</v>
      </c>
    </row>
    <row r="927" spans="1:11">
      <c r="A927" s="1">
        <v>45396</v>
      </c>
      <c r="B927" s="4">
        <v>39188</v>
      </c>
      <c r="C927" s="1">
        <v>2224</v>
      </c>
      <c r="D927" s="6">
        <v>349</v>
      </c>
      <c r="E927" s="6">
        <v>260</v>
      </c>
      <c r="F927" s="5">
        <v>8</v>
      </c>
      <c r="G927" s="17">
        <v>3</v>
      </c>
      <c r="H927" s="17">
        <v>7.1428571428571425E-2</v>
      </c>
      <c r="I927" s="5">
        <v>187</v>
      </c>
      <c r="J927" s="5">
        <v>13.357142857142856</v>
      </c>
      <c r="K927" s="18" t="str">
        <f>INDEX(客戶資料檔!N:N,MATCH('交易記錄檔計算購買期間(勿更改順序)'!C927,客戶資料檔!A:A,0))</f>
        <v>漸趨活躍型</v>
      </c>
    </row>
    <row r="928" spans="1:11">
      <c r="A928" s="1">
        <v>57600</v>
      </c>
      <c r="B928" s="4">
        <v>39277</v>
      </c>
      <c r="C928" s="1">
        <v>2224</v>
      </c>
      <c r="D928" s="6">
        <v>2001</v>
      </c>
      <c r="E928" s="6">
        <v>171</v>
      </c>
      <c r="F928" s="5">
        <v>8</v>
      </c>
      <c r="G928" s="17">
        <v>4</v>
      </c>
      <c r="H928" s="17">
        <v>0.10714285714285714</v>
      </c>
      <c r="I928" s="5">
        <v>89</v>
      </c>
      <c r="J928" s="5">
        <v>9.5357142857142847</v>
      </c>
      <c r="K928" s="18" t="str">
        <f>INDEX(客戶資料檔!N:N,MATCH('交易記錄檔計算購買期間(勿更改順序)'!C928,客戶資料檔!A:A,0))</f>
        <v>漸趨活躍型</v>
      </c>
    </row>
    <row r="929" spans="1:11">
      <c r="A929" s="1">
        <v>74323</v>
      </c>
      <c r="B929" s="4">
        <v>39402</v>
      </c>
      <c r="C929" s="1">
        <v>2224</v>
      </c>
      <c r="D929" s="6">
        <v>1990</v>
      </c>
      <c r="E929" s="6">
        <v>46</v>
      </c>
      <c r="F929" s="5">
        <v>8</v>
      </c>
      <c r="G929" s="17">
        <v>5</v>
      </c>
      <c r="H929" s="17">
        <v>0.14285714285714285</v>
      </c>
      <c r="I929" s="5">
        <v>125</v>
      </c>
      <c r="J929" s="5">
        <v>17.857142857142858</v>
      </c>
      <c r="K929" s="18" t="str">
        <f>INDEX(客戶資料檔!N:N,MATCH('交易記錄檔計算購買期間(勿更改順序)'!C929,客戶資料檔!A:A,0))</f>
        <v>漸趨活躍型</v>
      </c>
    </row>
    <row r="930" spans="1:11">
      <c r="A930" s="1">
        <v>74771</v>
      </c>
      <c r="B930" s="4">
        <v>39403</v>
      </c>
      <c r="C930" s="1">
        <v>2224</v>
      </c>
      <c r="D930" s="6">
        <v>899</v>
      </c>
      <c r="E930" s="6">
        <v>45</v>
      </c>
      <c r="F930" s="5">
        <v>8</v>
      </c>
      <c r="G930" s="17">
        <v>6</v>
      </c>
      <c r="H930" s="17">
        <v>0.17857142857142858</v>
      </c>
      <c r="I930" s="5">
        <v>1</v>
      </c>
      <c r="J930" s="5">
        <v>0.17857142857142858</v>
      </c>
      <c r="K930" s="18" t="str">
        <f>INDEX(客戶資料檔!N:N,MATCH('交易記錄檔計算購買期間(勿更改順序)'!C930,客戶資料檔!A:A,0))</f>
        <v>漸趨活躍型</v>
      </c>
    </row>
    <row r="931" spans="1:11">
      <c r="A931" s="1">
        <v>76991</v>
      </c>
      <c r="B931" s="4">
        <v>39410</v>
      </c>
      <c r="C931" s="1">
        <v>2224</v>
      </c>
      <c r="D931" s="6">
        <v>2799</v>
      </c>
      <c r="E931" s="6">
        <v>38</v>
      </c>
      <c r="F931" s="5">
        <v>8</v>
      </c>
      <c r="G931" s="17">
        <v>7</v>
      </c>
      <c r="H931" s="17">
        <v>0.21428571428571427</v>
      </c>
      <c r="I931" s="5">
        <v>7</v>
      </c>
      <c r="J931" s="5">
        <v>1.5</v>
      </c>
      <c r="K931" s="18" t="str">
        <f>INDEX(客戶資料檔!N:N,MATCH('交易記錄檔計算購買期間(勿更改順序)'!C931,客戶資料檔!A:A,0))</f>
        <v>漸趨活躍型</v>
      </c>
    </row>
    <row r="932" spans="1:11">
      <c r="A932" s="1">
        <v>77510</v>
      </c>
      <c r="B932" s="4">
        <v>39415</v>
      </c>
      <c r="C932" s="1">
        <v>2224</v>
      </c>
      <c r="D932" s="6">
        <v>2760</v>
      </c>
      <c r="E932" s="6">
        <v>33</v>
      </c>
      <c r="F932" s="5">
        <v>8</v>
      </c>
      <c r="G932" s="17">
        <v>8</v>
      </c>
      <c r="H932" s="17">
        <v>0.25</v>
      </c>
      <c r="I932" s="5">
        <v>5</v>
      </c>
      <c r="J932" s="5">
        <v>1.25</v>
      </c>
      <c r="K932" s="18" t="str">
        <f>INDEX(客戶資料檔!N:N,MATCH('交易記錄檔計算購買期間(勿更改順序)'!C932,客戶資料檔!A:A,0))</f>
        <v>漸趨活躍型</v>
      </c>
    </row>
    <row r="933" spans="1:11">
      <c r="A933" s="1">
        <v>2487</v>
      </c>
      <c r="B933" s="4">
        <v>38747</v>
      </c>
      <c r="C933" s="1">
        <v>2239</v>
      </c>
      <c r="D933" s="6">
        <v>1548</v>
      </c>
      <c r="E933" s="6">
        <v>701</v>
      </c>
      <c r="F933" s="5">
        <v>16</v>
      </c>
      <c r="G933" s="17">
        <v>1</v>
      </c>
      <c r="H933" s="17">
        <v>0</v>
      </c>
      <c r="I933" s="5">
        <v>0</v>
      </c>
      <c r="J933" s="5">
        <v>0</v>
      </c>
      <c r="K933" s="18" t="str">
        <f>INDEX(客戶資料檔!N:N,MATCH('交易記錄檔計算購買期間(勿更改順序)'!C933,客戶資料檔!A:A,0))</f>
        <v>穩定購買型</v>
      </c>
    </row>
    <row r="934" spans="1:11">
      <c r="A934" s="1">
        <v>6923</v>
      </c>
      <c r="B934" s="4">
        <v>38807</v>
      </c>
      <c r="C934" s="1">
        <v>2239</v>
      </c>
      <c r="D934" s="6">
        <v>968</v>
      </c>
      <c r="E934" s="6">
        <v>641</v>
      </c>
      <c r="F934" s="5">
        <v>16</v>
      </c>
      <c r="G934" s="17">
        <v>2</v>
      </c>
      <c r="H934" s="17">
        <v>8.3333333333333332E-3</v>
      </c>
      <c r="I934" s="5">
        <v>60</v>
      </c>
      <c r="J934" s="5">
        <v>0.5</v>
      </c>
      <c r="K934" s="18" t="str">
        <f>INDEX(客戶資料檔!N:N,MATCH('交易記錄檔計算購買期間(勿更改順序)'!C934,客戶資料檔!A:A,0))</f>
        <v>穩定購買型</v>
      </c>
    </row>
    <row r="935" spans="1:11">
      <c r="A935" s="1">
        <v>11285</v>
      </c>
      <c r="B935" s="4">
        <v>38860</v>
      </c>
      <c r="C935" s="1">
        <v>2239</v>
      </c>
      <c r="D935" s="6">
        <v>688</v>
      </c>
      <c r="E935" s="6">
        <v>588</v>
      </c>
      <c r="F935" s="5">
        <v>16</v>
      </c>
      <c r="G935" s="17">
        <v>3</v>
      </c>
      <c r="H935" s="17">
        <v>1.6666666666666666E-2</v>
      </c>
      <c r="I935" s="5">
        <v>53</v>
      </c>
      <c r="J935" s="5">
        <v>0.8833333333333333</v>
      </c>
      <c r="K935" s="18" t="str">
        <f>INDEX(客戶資料檔!N:N,MATCH('交易記錄檔計算購買期間(勿更改順序)'!C935,客戶資料檔!A:A,0))</f>
        <v>穩定購買型</v>
      </c>
    </row>
    <row r="936" spans="1:11">
      <c r="A936" s="1">
        <v>15255</v>
      </c>
      <c r="B936" s="4">
        <v>38912</v>
      </c>
      <c r="C936" s="1">
        <v>2239</v>
      </c>
      <c r="D936" s="6">
        <v>107</v>
      </c>
      <c r="E936" s="6">
        <v>536</v>
      </c>
      <c r="F936" s="5">
        <v>16</v>
      </c>
      <c r="G936" s="17">
        <v>4</v>
      </c>
      <c r="H936" s="17">
        <v>2.5000000000000001E-2</v>
      </c>
      <c r="I936" s="5">
        <v>52</v>
      </c>
      <c r="J936" s="5">
        <v>1.3</v>
      </c>
      <c r="K936" s="18" t="str">
        <f>INDEX(客戶資料檔!N:N,MATCH('交易記錄檔計算購買期間(勿更改順序)'!C936,客戶資料檔!A:A,0))</f>
        <v>穩定購買型</v>
      </c>
    </row>
    <row r="937" spans="1:11">
      <c r="A937" s="1">
        <v>15476</v>
      </c>
      <c r="B937" s="4">
        <v>38913</v>
      </c>
      <c r="C937" s="1">
        <v>2239</v>
      </c>
      <c r="D937" s="6">
        <v>998</v>
      </c>
      <c r="E937" s="6">
        <v>535</v>
      </c>
      <c r="F937" s="5">
        <v>16</v>
      </c>
      <c r="G937" s="17">
        <v>5</v>
      </c>
      <c r="H937" s="17">
        <v>3.3333333333333333E-2</v>
      </c>
      <c r="I937" s="5">
        <v>1</v>
      </c>
      <c r="J937" s="5">
        <v>3.3333333333333333E-2</v>
      </c>
      <c r="K937" s="18" t="str">
        <f>INDEX(客戶資料檔!N:N,MATCH('交易記錄檔計算購買期間(勿更改順序)'!C937,客戶資料檔!A:A,0))</f>
        <v>穩定購買型</v>
      </c>
    </row>
    <row r="938" spans="1:11">
      <c r="A938" s="1">
        <v>17957</v>
      </c>
      <c r="B938" s="4">
        <v>38938</v>
      </c>
      <c r="C938" s="1">
        <v>2239</v>
      </c>
      <c r="D938" s="6">
        <v>359</v>
      </c>
      <c r="E938" s="6">
        <v>510</v>
      </c>
      <c r="F938" s="5">
        <v>16</v>
      </c>
      <c r="G938" s="17">
        <v>6</v>
      </c>
      <c r="H938" s="17">
        <v>4.1666666666666664E-2</v>
      </c>
      <c r="I938" s="5">
        <v>25</v>
      </c>
      <c r="J938" s="5">
        <v>1.0416666666666665</v>
      </c>
      <c r="K938" s="18" t="str">
        <f>INDEX(客戶資料檔!N:N,MATCH('交易記錄檔計算購買期間(勿更改順序)'!C938,客戶資料檔!A:A,0))</f>
        <v>穩定購買型</v>
      </c>
    </row>
    <row r="939" spans="1:11">
      <c r="A939" s="1">
        <v>28923</v>
      </c>
      <c r="B939" s="4">
        <v>39046</v>
      </c>
      <c r="C939" s="1">
        <v>2239</v>
      </c>
      <c r="D939" s="6">
        <v>298</v>
      </c>
      <c r="E939" s="6">
        <v>402</v>
      </c>
      <c r="F939" s="5">
        <v>16</v>
      </c>
      <c r="G939" s="17">
        <v>7</v>
      </c>
      <c r="H939" s="17">
        <v>0.05</v>
      </c>
      <c r="I939" s="5">
        <v>108</v>
      </c>
      <c r="J939" s="5">
        <v>5.4</v>
      </c>
      <c r="K939" s="18" t="str">
        <f>INDEX(客戶資料檔!N:N,MATCH('交易記錄檔計算購買期間(勿更改順序)'!C939,客戶資料檔!A:A,0))</f>
        <v>穩定購買型</v>
      </c>
    </row>
    <row r="940" spans="1:11">
      <c r="A940" s="1">
        <v>32171</v>
      </c>
      <c r="B940" s="4">
        <v>39079</v>
      </c>
      <c r="C940" s="1">
        <v>2239</v>
      </c>
      <c r="D940" s="6">
        <v>1478</v>
      </c>
      <c r="E940" s="6">
        <v>369</v>
      </c>
      <c r="F940" s="5">
        <v>16</v>
      </c>
      <c r="G940" s="17">
        <v>8</v>
      </c>
      <c r="H940" s="17">
        <v>5.8333333333333334E-2</v>
      </c>
      <c r="I940" s="5">
        <v>33</v>
      </c>
      <c r="J940" s="5">
        <v>1.925</v>
      </c>
      <c r="K940" s="18" t="str">
        <f>INDEX(客戶資料檔!N:N,MATCH('交易記錄檔計算購買期間(勿更改順序)'!C940,客戶資料檔!A:A,0))</f>
        <v>穩定購買型</v>
      </c>
    </row>
    <row r="941" spans="1:11">
      <c r="A941" s="1">
        <v>34183</v>
      </c>
      <c r="B941" s="4">
        <v>39098</v>
      </c>
      <c r="C941" s="1">
        <v>2239</v>
      </c>
      <c r="D941" s="6">
        <v>998</v>
      </c>
      <c r="E941" s="6">
        <v>350</v>
      </c>
      <c r="F941" s="5">
        <v>16</v>
      </c>
      <c r="G941" s="17">
        <v>9</v>
      </c>
      <c r="H941" s="17">
        <v>6.6666666666666666E-2</v>
      </c>
      <c r="I941" s="5">
        <v>19</v>
      </c>
      <c r="J941" s="5">
        <v>1.2666666666666666</v>
      </c>
      <c r="K941" s="18" t="str">
        <f>INDEX(客戶資料檔!N:N,MATCH('交易記錄檔計算購買期間(勿更改順序)'!C941,客戶資料檔!A:A,0))</f>
        <v>穩定購買型</v>
      </c>
    </row>
    <row r="942" spans="1:11">
      <c r="A942" s="1">
        <v>35792</v>
      </c>
      <c r="B942" s="4">
        <v>39110</v>
      </c>
      <c r="C942" s="1">
        <v>2239</v>
      </c>
      <c r="D942" s="6">
        <v>250</v>
      </c>
      <c r="E942" s="6">
        <v>338</v>
      </c>
      <c r="F942" s="5">
        <v>16</v>
      </c>
      <c r="G942" s="17">
        <v>10</v>
      </c>
      <c r="H942" s="17">
        <v>7.4999999999999997E-2</v>
      </c>
      <c r="I942" s="5">
        <v>12</v>
      </c>
      <c r="J942" s="5">
        <v>0.89999999999999991</v>
      </c>
      <c r="K942" s="18" t="str">
        <f>INDEX(客戶資料檔!N:N,MATCH('交易記錄檔計算購買期間(勿更改順序)'!C942,客戶資料檔!A:A,0))</f>
        <v>穩定購買型</v>
      </c>
    </row>
    <row r="943" spans="1:11">
      <c r="A943" s="1">
        <v>40120</v>
      </c>
      <c r="B943" s="4">
        <v>39140</v>
      </c>
      <c r="C943" s="1">
        <v>2239</v>
      </c>
      <c r="D943" s="6">
        <v>891</v>
      </c>
      <c r="E943" s="6">
        <v>308</v>
      </c>
      <c r="F943" s="5">
        <v>16</v>
      </c>
      <c r="G943" s="17">
        <v>11</v>
      </c>
      <c r="H943" s="17">
        <v>8.3333333333333329E-2</v>
      </c>
      <c r="I943" s="5">
        <v>30</v>
      </c>
      <c r="J943" s="5">
        <v>2.5</v>
      </c>
      <c r="K943" s="18" t="str">
        <f>INDEX(客戶資料檔!N:N,MATCH('交易記錄檔計算購買期間(勿更改順序)'!C943,客戶資料檔!A:A,0))</f>
        <v>穩定購買型</v>
      </c>
    </row>
    <row r="944" spans="1:11">
      <c r="A944" s="1">
        <v>44669</v>
      </c>
      <c r="B944" s="4">
        <v>39182</v>
      </c>
      <c r="C944" s="1">
        <v>2239</v>
      </c>
      <c r="D944" s="6">
        <v>110</v>
      </c>
      <c r="E944" s="6">
        <v>266</v>
      </c>
      <c r="F944" s="5">
        <v>16</v>
      </c>
      <c r="G944" s="17">
        <v>12</v>
      </c>
      <c r="H944" s="17">
        <v>9.166666666666666E-2</v>
      </c>
      <c r="I944" s="5">
        <v>42</v>
      </c>
      <c r="J944" s="5">
        <v>3.8499999999999996</v>
      </c>
      <c r="K944" s="18" t="str">
        <f>INDEX(客戶資料檔!N:N,MATCH('交易記錄檔計算購買期間(勿更改順序)'!C944,客戶資料檔!A:A,0))</f>
        <v>穩定購買型</v>
      </c>
    </row>
    <row r="945" spans="1:11">
      <c r="A945" s="1">
        <v>55273</v>
      </c>
      <c r="B945" s="4">
        <v>39263</v>
      </c>
      <c r="C945" s="1">
        <v>2239</v>
      </c>
      <c r="D945" s="6">
        <v>800</v>
      </c>
      <c r="E945" s="6">
        <v>185</v>
      </c>
      <c r="F945" s="5">
        <v>16</v>
      </c>
      <c r="G945" s="17">
        <v>13</v>
      </c>
      <c r="H945" s="17">
        <v>0.1</v>
      </c>
      <c r="I945" s="5">
        <v>81</v>
      </c>
      <c r="J945" s="5">
        <v>8.1</v>
      </c>
      <c r="K945" s="18" t="str">
        <f>INDEX(客戶資料檔!N:N,MATCH('交易記錄檔計算購買期間(勿更改順序)'!C945,客戶資料檔!A:A,0))</f>
        <v>穩定購買型</v>
      </c>
    </row>
    <row r="946" spans="1:11">
      <c r="A946" s="1">
        <v>56774</v>
      </c>
      <c r="B946" s="4">
        <v>39275</v>
      </c>
      <c r="C946" s="1">
        <v>2239</v>
      </c>
      <c r="D946" s="6">
        <v>99</v>
      </c>
      <c r="E946" s="6">
        <v>173</v>
      </c>
      <c r="F946" s="5">
        <v>16</v>
      </c>
      <c r="G946" s="17">
        <v>14</v>
      </c>
      <c r="H946" s="17">
        <v>0.10833333333333334</v>
      </c>
      <c r="I946" s="5">
        <v>12</v>
      </c>
      <c r="J946" s="5">
        <v>1.3</v>
      </c>
      <c r="K946" s="18" t="str">
        <f>INDEX(客戶資料檔!N:N,MATCH('交易記錄檔計算購買期間(勿更改順序)'!C946,客戶資料檔!A:A,0))</f>
        <v>穩定購買型</v>
      </c>
    </row>
    <row r="947" spans="1:11">
      <c r="A947" s="1">
        <v>73619</v>
      </c>
      <c r="B947" s="4">
        <v>39396</v>
      </c>
      <c r="C947" s="1">
        <v>2239</v>
      </c>
      <c r="D947" s="6">
        <v>686</v>
      </c>
      <c r="E947" s="6">
        <v>52</v>
      </c>
      <c r="F947" s="5">
        <v>16</v>
      </c>
      <c r="G947" s="17">
        <v>15</v>
      </c>
      <c r="H947" s="17">
        <v>0.11666666666666667</v>
      </c>
      <c r="I947" s="5">
        <v>121</v>
      </c>
      <c r="J947" s="5">
        <v>14.116666666666667</v>
      </c>
      <c r="K947" s="18" t="str">
        <f>INDEX(客戶資料檔!N:N,MATCH('交易記錄檔計算購買期間(勿更改順序)'!C947,客戶資料檔!A:A,0))</f>
        <v>穩定購買型</v>
      </c>
    </row>
    <row r="948" spans="1:11">
      <c r="A948" s="1">
        <v>74325</v>
      </c>
      <c r="B948" s="4">
        <v>39402</v>
      </c>
      <c r="C948" s="1">
        <v>2239</v>
      </c>
      <c r="D948" s="6">
        <v>631</v>
      </c>
      <c r="E948" s="6">
        <v>46</v>
      </c>
      <c r="F948" s="5">
        <v>16</v>
      </c>
      <c r="G948" s="17">
        <v>16</v>
      </c>
      <c r="H948" s="17">
        <v>0.125</v>
      </c>
      <c r="I948" s="5">
        <v>6</v>
      </c>
      <c r="J948" s="5">
        <v>0.75</v>
      </c>
      <c r="K948" s="18" t="str">
        <f>INDEX(客戶資料檔!N:N,MATCH('交易記錄檔計算購買期間(勿更改順序)'!C948,客戶資料檔!A:A,0))</f>
        <v>穩定購買型</v>
      </c>
    </row>
    <row r="949" spans="1:11">
      <c r="A949" s="1">
        <v>7562</v>
      </c>
      <c r="B949" s="4">
        <v>38816</v>
      </c>
      <c r="C949" s="1">
        <v>2300</v>
      </c>
      <c r="D949" s="6">
        <v>3100</v>
      </c>
      <c r="E949" s="6">
        <v>632</v>
      </c>
      <c r="F949" s="5">
        <v>2</v>
      </c>
      <c r="G949" s="17">
        <v>1</v>
      </c>
      <c r="H949" s="17">
        <v>0</v>
      </c>
      <c r="I949" s="5">
        <v>0</v>
      </c>
      <c r="J949" s="5">
        <v>0</v>
      </c>
      <c r="K949" s="18">
        <f>INDEX(客戶資料檔!N:N,MATCH('交易記錄檔計算購買期間(勿更改順序)'!C949,客戶資料檔!A:A,0))</f>
        <v>0</v>
      </c>
    </row>
    <row r="950" spans="1:11">
      <c r="A950" s="1">
        <v>39669</v>
      </c>
      <c r="B950" s="4">
        <v>39137</v>
      </c>
      <c r="C950" s="1">
        <v>2300</v>
      </c>
      <c r="D950" s="6">
        <v>2490</v>
      </c>
      <c r="E950" s="6">
        <v>311</v>
      </c>
      <c r="F950" s="5">
        <v>2</v>
      </c>
      <c r="G950" s="17">
        <v>2</v>
      </c>
      <c r="H950" s="17">
        <v>1</v>
      </c>
      <c r="I950" s="5">
        <v>321</v>
      </c>
      <c r="J950" s="5">
        <v>321</v>
      </c>
      <c r="K950" s="18">
        <f>INDEX(客戶資料檔!N:N,MATCH('交易記錄檔計算購買期間(勿更改順序)'!C950,客戶資料檔!A:A,0))</f>
        <v>0</v>
      </c>
    </row>
    <row r="951" spans="1:11">
      <c r="A951" s="1">
        <v>12666</v>
      </c>
      <c r="B951" s="4">
        <v>38879</v>
      </c>
      <c r="C951" s="1">
        <v>2307</v>
      </c>
      <c r="D951" s="6">
        <v>1320</v>
      </c>
      <c r="E951" s="6">
        <v>569</v>
      </c>
      <c r="F951" s="5">
        <v>15</v>
      </c>
      <c r="G951" s="17">
        <v>1</v>
      </c>
      <c r="H951" s="17">
        <v>0</v>
      </c>
      <c r="I951" s="5">
        <v>0</v>
      </c>
      <c r="J951" s="5">
        <v>0</v>
      </c>
      <c r="K951" s="18" t="str">
        <f>INDEX(客戶資料檔!N:N,MATCH('交易記錄檔計算購買期間(勿更改順序)'!C951,客戶資料檔!A:A,0))</f>
        <v>漸趨靜止型</v>
      </c>
    </row>
    <row r="952" spans="1:11">
      <c r="A952" s="1">
        <v>13852</v>
      </c>
      <c r="B952" s="4">
        <v>38894</v>
      </c>
      <c r="C952" s="1">
        <v>2307</v>
      </c>
      <c r="D952" s="6">
        <v>85</v>
      </c>
      <c r="E952" s="6">
        <v>554</v>
      </c>
      <c r="F952" s="5">
        <v>15</v>
      </c>
      <c r="G952" s="17">
        <v>2</v>
      </c>
      <c r="H952" s="17">
        <v>9.5238095238095247E-3</v>
      </c>
      <c r="I952" s="5">
        <v>15</v>
      </c>
      <c r="J952" s="5">
        <v>0.14285714285714288</v>
      </c>
      <c r="K952" s="18" t="str">
        <f>INDEX(客戶資料檔!N:N,MATCH('交易記錄檔計算購買期間(勿更改順序)'!C952,客戶資料檔!A:A,0))</f>
        <v>漸趨靜止型</v>
      </c>
    </row>
    <row r="953" spans="1:11">
      <c r="A953" s="1">
        <v>14388</v>
      </c>
      <c r="B953" s="4">
        <v>38901</v>
      </c>
      <c r="C953" s="1">
        <v>2307</v>
      </c>
      <c r="D953" s="6">
        <v>99</v>
      </c>
      <c r="E953" s="6">
        <v>547</v>
      </c>
      <c r="F953" s="5">
        <v>15</v>
      </c>
      <c r="G953" s="17">
        <v>3</v>
      </c>
      <c r="H953" s="17">
        <v>1.9047619047619049E-2</v>
      </c>
      <c r="I953" s="5">
        <v>7</v>
      </c>
      <c r="J953" s="5">
        <v>0.13333333333333336</v>
      </c>
      <c r="K953" s="18" t="str">
        <f>INDEX(客戶資料檔!N:N,MATCH('交易記錄檔計算購買期間(勿更改順序)'!C953,客戶資料檔!A:A,0))</f>
        <v>漸趨靜止型</v>
      </c>
    </row>
    <row r="954" spans="1:11">
      <c r="A954" s="1">
        <v>15091</v>
      </c>
      <c r="B954" s="4">
        <v>38910</v>
      </c>
      <c r="C954" s="1">
        <v>2307</v>
      </c>
      <c r="D954" s="6">
        <v>219</v>
      </c>
      <c r="E954" s="6">
        <v>538</v>
      </c>
      <c r="F954" s="5">
        <v>15</v>
      </c>
      <c r="G954" s="17">
        <v>4</v>
      </c>
      <c r="H954" s="17">
        <v>2.8571428571428571E-2</v>
      </c>
      <c r="I954" s="5">
        <v>9</v>
      </c>
      <c r="J954" s="5">
        <v>0.25714285714285712</v>
      </c>
      <c r="K954" s="18" t="str">
        <f>INDEX(客戶資料檔!N:N,MATCH('交易記錄檔計算購買期間(勿更改順序)'!C954,客戶資料檔!A:A,0))</f>
        <v>漸趨靜止型</v>
      </c>
    </row>
    <row r="955" spans="1:11">
      <c r="A955" s="1">
        <v>15968</v>
      </c>
      <c r="B955" s="4">
        <v>38915</v>
      </c>
      <c r="C955" s="1">
        <v>2307</v>
      </c>
      <c r="D955" s="6">
        <v>699</v>
      </c>
      <c r="E955" s="6">
        <v>533</v>
      </c>
      <c r="F955" s="5">
        <v>15</v>
      </c>
      <c r="G955" s="17">
        <v>5</v>
      </c>
      <c r="H955" s="17">
        <v>3.8095238095238099E-2</v>
      </c>
      <c r="I955" s="5">
        <v>5</v>
      </c>
      <c r="J955" s="5">
        <v>0.19047619047619049</v>
      </c>
      <c r="K955" s="18" t="str">
        <f>INDEX(客戶資料檔!N:N,MATCH('交易記錄檔計算購買期間(勿更改順序)'!C955,客戶資料檔!A:A,0))</f>
        <v>漸趨靜止型</v>
      </c>
    </row>
    <row r="956" spans="1:11">
      <c r="A956" s="1">
        <v>18300</v>
      </c>
      <c r="B956" s="4">
        <v>38942</v>
      </c>
      <c r="C956" s="1">
        <v>2307</v>
      </c>
      <c r="D956" s="6">
        <v>303</v>
      </c>
      <c r="E956" s="6">
        <v>506</v>
      </c>
      <c r="F956" s="5">
        <v>15</v>
      </c>
      <c r="G956" s="17">
        <v>6</v>
      </c>
      <c r="H956" s="17">
        <v>4.7619047619047616E-2</v>
      </c>
      <c r="I956" s="5">
        <v>27</v>
      </c>
      <c r="J956" s="5">
        <v>1.2857142857142856</v>
      </c>
      <c r="K956" s="18" t="str">
        <f>INDEX(客戶資料檔!N:N,MATCH('交易記錄檔計算購買期間(勿更改順序)'!C956,客戶資料檔!A:A,0))</f>
        <v>漸趨靜止型</v>
      </c>
    </row>
    <row r="957" spans="1:11">
      <c r="A957" s="1">
        <v>23432</v>
      </c>
      <c r="B957" s="4">
        <v>38997</v>
      </c>
      <c r="C957" s="1">
        <v>2307</v>
      </c>
      <c r="D957" s="6">
        <v>199</v>
      </c>
      <c r="E957" s="6">
        <v>451</v>
      </c>
      <c r="F957" s="5">
        <v>15</v>
      </c>
      <c r="G957" s="17">
        <v>7</v>
      </c>
      <c r="H957" s="17">
        <v>5.7142857142857141E-2</v>
      </c>
      <c r="I957" s="5">
        <v>55</v>
      </c>
      <c r="J957" s="5">
        <v>3.1428571428571428</v>
      </c>
      <c r="K957" s="18" t="str">
        <f>INDEX(客戶資料檔!N:N,MATCH('交易記錄檔計算購買期間(勿更改順序)'!C957,客戶資料檔!A:A,0))</f>
        <v>漸趨靜止型</v>
      </c>
    </row>
    <row r="958" spans="1:11">
      <c r="A958" s="1">
        <v>24024</v>
      </c>
      <c r="B958" s="4">
        <v>39002</v>
      </c>
      <c r="C958" s="1">
        <v>2307</v>
      </c>
      <c r="D958" s="6">
        <v>5999</v>
      </c>
      <c r="E958" s="6">
        <v>446</v>
      </c>
      <c r="F958" s="5">
        <v>15</v>
      </c>
      <c r="G958" s="17">
        <v>8</v>
      </c>
      <c r="H958" s="17">
        <v>6.6666666666666666E-2</v>
      </c>
      <c r="I958" s="5">
        <v>5</v>
      </c>
      <c r="J958" s="5">
        <v>0.33333333333333331</v>
      </c>
      <c r="K958" s="18" t="str">
        <f>INDEX(客戶資料檔!N:N,MATCH('交易記錄檔計算購買期間(勿更改順序)'!C958,客戶資料檔!A:A,0))</f>
        <v>漸趨靜止型</v>
      </c>
    </row>
    <row r="959" spans="1:11">
      <c r="A959" s="1">
        <v>32175</v>
      </c>
      <c r="B959" s="4">
        <v>39079</v>
      </c>
      <c r="C959" s="1">
        <v>2307</v>
      </c>
      <c r="D959" s="6">
        <v>14382</v>
      </c>
      <c r="E959" s="6">
        <v>369</v>
      </c>
      <c r="F959" s="5">
        <v>15</v>
      </c>
      <c r="G959" s="17">
        <v>9</v>
      </c>
      <c r="H959" s="17">
        <v>7.6190476190476197E-2</v>
      </c>
      <c r="I959" s="5">
        <v>77</v>
      </c>
      <c r="J959" s="5">
        <v>5.8666666666666671</v>
      </c>
      <c r="K959" s="18" t="str">
        <f>INDEX(客戶資料檔!N:N,MATCH('交易記錄檔計算購買期間(勿更改順序)'!C959,客戶資料檔!A:A,0))</f>
        <v>漸趨靜止型</v>
      </c>
    </row>
    <row r="960" spans="1:11">
      <c r="A960" s="1">
        <v>33231</v>
      </c>
      <c r="B960" s="4">
        <v>39089</v>
      </c>
      <c r="C960" s="1">
        <v>2307</v>
      </c>
      <c r="D960" s="6">
        <v>448</v>
      </c>
      <c r="E960" s="6">
        <v>359</v>
      </c>
      <c r="F960" s="5">
        <v>15</v>
      </c>
      <c r="G960" s="17">
        <v>10</v>
      </c>
      <c r="H960" s="17">
        <v>8.5714285714285715E-2</v>
      </c>
      <c r="I960" s="5">
        <v>10</v>
      </c>
      <c r="J960" s="5">
        <v>0.85714285714285721</v>
      </c>
      <c r="K960" s="18" t="str">
        <f>INDEX(客戶資料檔!N:N,MATCH('交易記錄檔計算購買期間(勿更改順序)'!C960,客戶資料檔!A:A,0))</f>
        <v>漸趨靜止型</v>
      </c>
    </row>
    <row r="961" spans="1:11">
      <c r="A961" s="1">
        <v>49811</v>
      </c>
      <c r="B961" s="4">
        <v>39218</v>
      </c>
      <c r="C961" s="1">
        <v>2307</v>
      </c>
      <c r="D961" s="6">
        <v>290</v>
      </c>
      <c r="E961" s="6">
        <v>230</v>
      </c>
      <c r="F961" s="5">
        <v>15</v>
      </c>
      <c r="G961" s="17">
        <v>11</v>
      </c>
      <c r="H961" s="17">
        <v>9.5238095238095233E-2</v>
      </c>
      <c r="I961" s="5">
        <v>129</v>
      </c>
      <c r="J961" s="5">
        <v>12.285714285714285</v>
      </c>
      <c r="K961" s="18" t="str">
        <f>INDEX(客戶資料檔!N:N,MATCH('交易記錄檔計算購買期間(勿更改順序)'!C961,客戶資料檔!A:A,0))</f>
        <v>漸趨靜止型</v>
      </c>
    </row>
    <row r="962" spans="1:11">
      <c r="A962" s="1">
        <v>64444</v>
      </c>
      <c r="B962" s="4">
        <v>39322</v>
      </c>
      <c r="C962" s="1">
        <v>2307</v>
      </c>
      <c r="D962" s="6">
        <v>343</v>
      </c>
      <c r="E962" s="6">
        <v>126</v>
      </c>
      <c r="F962" s="5">
        <v>15</v>
      </c>
      <c r="G962" s="17">
        <v>12</v>
      </c>
      <c r="H962" s="17">
        <v>0.10476190476190476</v>
      </c>
      <c r="I962" s="5">
        <v>104</v>
      </c>
      <c r="J962" s="5">
        <v>10.895238095238096</v>
      </c>
      <c r="K962" s="18" t="str">
        <f>INDEX(客戶資料檔!N:N,MATCH('交易記錄檔計算購買期間(勿更改順序)'!C962,客戶資料檔!A:A,0))</f>
        <v>漸趨靜止型</v>
      </c>
    </row>
    <row r="963" spans="1:11">
      <c r="A963" s="1">
        <v>72526</v>
      </c>
      <c r="B963" s="4">
        <v>39386</v>
      </c>
      <c r="C963" s="1">
        <v>2307</v>
      </c>
      <c r="D963" s="6">
        <v>2290</v>
      </c>
      <c r="E963" s="6">
        <v>62</v>
      </c>
      <c r="F963" s="5">
        <v>15</v>
      </c>
      <c r="G963" s="17">
        <v>13</v>
      </c>
      <c r="H963" s="17">
        <v>0.11428571428571428</v>
      </c>
      <c r="I963" s="5">
        <v>64</v>
      </c>
      <c r="J963" s="5">
        <v>7.3142857142857141</v>
      </c>
      <c r="K963" s="18" t="str">
        <f>INDEX(客戶資料檔!N:N,MATCH('交易記錄檔計算購買期間(勿更改順序)'!C963,客戶資料檔!A:A,0))</f>
        <v>漸趨靜止型</v>
      </c>
    </row>
    <row r="964" spans="1:11">
      <c r="A964" s="1">
        <v>72618</v>
      </c>
      <c r="B964" s="4">
        <v>39387</v>
      </c>
      <c r="C964" s="1">
        <v>2307</v>
      </c>
      <c r="D964" s="6">
        <v>5997</v>
      </c>
      <c r="E964" s="6">
        <v>61</v>
      </c>
      <c r="F964" s="5">
        <v>15</v>
      </c>
      <c r="G964" s="17">
        <v>14</v>
      </c>
      <c r="H964" s="17">
        <v>0.12380952380952381</v>
      </c>
      <c r="I964" s="5">
        <v>1</v>
      </c>
      <c r="J964" s="5">
        <v>0.12380952380952381</v>
      </c>
      <c r="K964" s="18" t="str">
        <f>INDEX(客戶資料檔!N:N,MATCH('交易記錄檔計算購買期間(勿更改順序)'!C964,客戶資料檔!A:A,0))</f>
        <v>漸趨靜止型</v>
      </c>
    </row>
    <row r="965" spans="1:11">
      <c r="A965" s="1">
        <v>72969</v>
      </c>
      <c r="B965" s="4">
        <v>39390</v>
      </c>
      <c r="C965" s="1">
        <v>2307</v>
      </c>
      <c r="D965" s="6">
        <v>1787</v>
      </c>
      <c r="E965" s="6">
        <v>58</v>
      </c>
      <c r="F965" s="5">
        <v>15</v>
      </c>
      <c r="G965" s="17">
        <v>15</v>
      </c>
      <c r="H965" s="17">
        <v>0.13333333333333333</v>
      </c>
      <c r="I965" s="5">
        <v>3</v>
      </c>
      <c r="J965" s="5">
        <v>0.4</v>
      </c>
      <c r="K965" s="18" t="str">
        <f>INDEX(客戶資料檔!N:N,MATCH('交易記錄檔計算購買期間(勿更改順序)'!C965,客戶資料檔!A:A,0))</f>
        <v>漸趨靜止型</v>
      </c>
    </row>
    <row r="966" spans="1:11">
      <c r="A966" s="1">
        <v>45846</v>
      </c>
      <c r="B966" s="4">
        <v>39192</v>
      </c>
      <c r="C966" s="1">
        <v>2377</v>
      </c>
      <c r="D966" s="6">
        <v>9869</v>
      </c>
      <c r="E966" s="6">
        <v>256</v>
      </c>
      <c r="F966" s="5">
        <v>3</v>
      </c>
      <c r="G966" s="17">
        <v>1</v>
      </c>
      <c r="H966" s="17">
        <v>0</v>
      </c>
      <c r="I966" s="5">
        <v>0</v>
      </c>
      <c r="J966" s="5">
        <v>0</v>
      </c>
      <c r="K966" s="18" t="str">
        <f>INDEX(客戶資料檔!N:N,MATCH('交易記錄檔計算購買期間(勿更改順序)'!C966,客戶資料檔!A:A,0))</f>
        <v>穩定購買型</v>
      </c>
    </row>
    <row r="967" spans="1:11">
      <c r="A967" s="1">
        <v>56668</v>
      </c>
      <c r="B967" s="4">
        <v>39274</v>
      </c>
      <c r="C967" s="1">
        <v>2377</v>
      </c>
      <c r="D967" s="6">
        <v>229</v>
      </c>
      <c r="E967" s="6">
        <v>174</v>
      </c>
      <c r="F967" s="5">
        <v>3</v>
      </c>
      <c r="G967" s="17">
        <v>2</v>
      </c>
      <c r="H967" s="17">
        <v>0.33333333333333331</v>
      </c>
      <c r="I967" s="5">
        <v>82</v>
      </c>
      <c r="J967" s="5">
        <v>27.333333333333332</v>
      </c>
      <c r="K967" s="18" t="str">
        <f>INDEX(客戶資料檔!N:N,MATCH('交易記錄檔計算購買期間(勿更改順序)'!C967,客戶資料檔!A:A,0))</f>
        <v>穩定購買型</v>
      </c>
    </row>
    <row r="968" spans="1:11">
      <c r="A968" s="1">
        <v>75304</v>
      </c>
      <c r="B968" s="4">
        <v>39404</v>
      </c>
      <c r="C968" s="1">
        <v>2377</v>
      </c>
      <c r="D968" s="6">
        <v>688</v>
      </c>
      <c r="E968" s="6">
        <v>44</v>
      </c>
      <c r="F968" s="5">
        <v>3</v>
      </c>
      <c r="G968" s="17">
        <v>3</v>
      </c>
      <c r="H968" s="17">
        <v>0.66666666666666663</v>
      </c>
      <c r="I968" s="5">
        <v>130</v>
      </c>
      <c r="J968" s="5">
        <v>86.666666666666657</v>
      </c>
      <c r="K968" s="18" t="str">
        <f>INDEX(客戶資料檔!N:N,MATCH('交易記錄檔計算購買期間(勿更改順序)'!C968,客戶資料檔!A:A,0))</f>
        <v>穩定購買型</v>
      </c>
    </row>
    <row r="969" spans="1:11">
      <c r="A969" s="1">
        <v>4673</v>
      </c>
      <c r="B969" s="4">
        <v>38775</v>
      </c>
      <c r="C969" s="1">
        <v>2393</v>
      </c>
      <c r="D969" s="6">
        <v>179</v>
      </c>
      <c r="E969" s="6">
        <v>673</v>
      </c>
      <c r="F969" s="5">
        <v>11</v>
      </c>
      <c r="G969" s="17">
        <v>1</v>
      </c>
      <c r="H969" s="17">
        <v>0</v>
      </c>
      <c r="I969" s="5">
        <v>0</v>
      </c>
      <c r="J969" s="5">
        <v>0</v>
      </c>
      <c r="K969" s="18" t="str">
        <f>INDEX(客戶資料檔!N:N,MATCH('交易記錄檔計算購買期間(勿更改順序)'!C969,客戶資料檔!A:A,0))</f>
        <v>穩定購買型</v>
      </c>
    </row>
    <row r="970" spans="1:11">
      <c r="A970" s="1">
        <v>14622</v>
      </c>
      <c r="B970" s="4">
        <v>38904</v>
      </c>
      <c r="C970" s="1">
        <v>2393</v>
      </c>
      <c r="D970" s="6">
        <v>2590</v>
      </c>
      <c r="E970" s="6">
        <v>544</v>
      </c>
      <c r="F970" s="5">
        <v>11</v>
      </c>
      <c r="G970" s="17">
        <v>2</v>
      </c>
      <c r="H970" s="17">
        <v>1.8181818181818181E-2</v>
      </c>
      <c r="I970" s="5">
        <v>129</v>
      </c>
      <c r="J970" s="5">
        <v>2.3454545454545452</v>
      </c>
      <c r="K970" s="18" t="str">
        <f>INDEX(客戶資料檔!N:N,MATCH('交易記錄檔計算購買期間(勿更改順序)'!C970,客戶資料檔!A:A,0))</f>
        <v>穩定購買型</v>
      </c>
    </row>
    <row r="971" spans="1:11">
      <c r="A971" s="1">
        <v>18480</v>
      </c>
      <c r="B971" s="4">
        <v>38944</v>
      </c>
      <c r="C971" s="1">
        <v>2393</v>
      </c>
      <c r="D971" s="6">
        <v>24345</v>
      </c>
      <c r="E971" s="6">
        <v>504</v>
      </c>
      <c r="F971" s="5">
        <v>11</v>
      </c>
      <c r="G971" s="17">
        <v>3</v>
      </c>
      <c r="H971" s="17">
        <v>3.6363636363636362E-2</v>
      </c>
      <c r="I971" s="5">
        <v>40</v>
      </c>
      <c r="J971" s="5">
        <v>1.4545454545454546</v>
      </c>
      <c r="K971" s="18" t="str">
        <f>INDEX(客戶資料檔!N:N,MATCH('交易記錄檔計算購買期間(勿更改順序)'!C971,客戶資料檔!A:A,0))</f>
        <v>穩定購買型</v>
      </c>
    </row>
    <row r="972" spans="1:11">
      <c r="A972" s="1">
        <v>26362</v>
      </c>
      <c r="B972" s="4">
        <v>39028</v>
      </c>
      <c r="C972" s="1">
        <v>2393</v>
      </c>
      <c r="D972" s="6">
        <v>599</v>
      </c>
      <c r="E972" s="6">
        <v>420</v>
      </c>
      <c r="F972" s="5">
        <v>11</v>
      </c>
      <c r="G972" s="17">
        <v>4</v>
      </c>
      <c r="H972" s="17">
        <v>5.4545454545454543E-2</v>
      </c>
      <c r="I972" s="5">
        <v>84</v>
      </c>
      <c r="J972" s="5">
        <v>4.581818181818182</v>
      </c>
      <c r="K972" s="18" t="str">
        <f>INDEX(客戶資料檔!N:N,MATCH('交易記錄檔計算購買期間(勿更改順序)'!C972,客戶資料檔!A:A,0))</f>
        <v>穩定購買型</v>
      </c>
    </row>
    <row r="973" spans="1:11">
      <c r="A973" s="1">
        <v>35262</v>
      </c>
      <c r="B973" s="4">
        <v>39108</v>
      </c>
      <c r="C973" s="1">
        <v>2393</v>
      </c>
      <c r="D973" s="6">
        <v>432</v>
      </c>
      <c r="E973" s="6">
        <v>340</v>
      </c>
      <c r="F973" s="5">
        <v>11</v>
      </c>
      <c r="G973" s="17">
        <v>5</v>
      </c>
      <c r="H973" s="17">
        <v>7.2727272727272724E-2</v>
      </c>
      <c r="I973" s="5">
        <v>80</v>
      </c>
      <c r="J973" s="5">
        <v>5.8181818181818183</v>
      </c>
      <c r="K973" s="18" t="str">
        <f>INDEX(客戶資料檔!N:N,MATCH('交易記錄檔計算購買期間(勿更改順序)'!C973,客戶資料檔!A:A,0))</f>
        <v>穩定購買型</v>
      </c>
    </row>
    <row r="974" spans="1:11">
      <c r="A974" s="1">
        <v>41031</v>
      </c>
      <c r="B974" s="4">
        <v>39148</v>
      </c>
      <c r="C974" s="1">
        <v>2393</v>
      </c>
      <c r="D974" s="6">
        <v>450</v>
      </c>
      <c r="E974" s="6">
        <v>300</v>
      </c>
      <c r="F974" s="5">
        <v>11</v>
      </c>
      <c r="G974" s="17">
        <v>6</v>
      </c>
      <c r="H974" s="17">
        <v>9.0909090909090912E-2</v>
      </c>
      <c r="I974" s="5">
        <v>40</v>
      </c>
      <c r="J974" s="5">
        <v>3.6363636363636367</v>
      </c>
      <c r="K974" s="18" t="str">
        <f>INDEX(客戶資料檔!N:N,MATCH('交易記錄檔計算購買期間(勿更改順序)'!C974,客戶資料檔!A:A,0))</f>
        <v>穩定購買型</v>
      </c>
    </row>
    <row r="975" spans="1:11">
      <c r="A975" s="1">
        <v>42879</v>
      </c>
      <c r="B975" s="4">
        <v>39165</v>
      </c>
      <c r="C975" s="1">
        <v>2393</v>
      </c>
      <c r="D975" s="6">
        <v>1564</v>
      </c>
      <c r="E975" s="6">
        <v>283</v>
      </c>
      <c r="F975" s="5">
        <v>11</v>
      </c>
      <c r="G975" s="17">
        <v>7</v>
      </c>
      <c r="H975" s="17">
        <v>0.10909090909090909</v>
      </c>
      <c r="I975" s="5">
        <v>17</v>
      </c>
      <c r="J975" s="5">
        <v>1.8545454545454545</v>
      </c>
      <c r="K975" s="18" t="str">
        <f>INDEX(客戶資料檔!N:N,MATCH('交易記錄檔計算購買期間(勿更改順序)'!C975,客戶資料檔!A:A,0))</f>
        <v>穩定購買型</v>
      </c>
    </row>
    <row r="976" spans="1:11">
      <c r="A976" s="1">
        <v>68001</v>
      </c>
      <c r="B976" s="4">
        <v>39349</v>
      </c>
      <c r="C976" s="1">
        <v>2393</v>
      </c>
      <c r="D976" s="6">
        <v>999</v>
      </c>
      <c r="E976" s="6">
        <v>99</v>
      </c>
      <c r="F976" s="5">
        <v>11</v>
      </c>
      <c r="G976" s="17">
        <v>8</v>
      </c>
      <c r="H976" s="17">
        <v>0.12727272727272726</v>
      </c>
      <c r="I976" s="5">
        <v>184</v>
      </c>
      <c r="J976" s="5">
        <v>23.418181818181814</v>
      </c>
      <c r="K976" s="18" t="str">
        <f>INDEX(客戶資料檔!N:N,MATCH('交易記錄檔計算購買期間(勿更改順序)'!C976,客戶資料檔!A:A,0))</f>
        <v>穩定購買型</v>
      </c>
    </row>
    <row r="977" spans="1:11">
      <c r="A977" s="1">
        <v>72172</v>
      </c>
      <c r="B977" s="4">
        <v>39383</v>
      </c>
      <c r="C977" s="1">
        <v>2393</v>
      </c>
      <c r="D977" s="6">
        <v>199</v>
      </c>
      <c r="E977" s="6">
        <v>65</v>
      </c>
      <c r="F977" s="5">
        <v>11</v>
      </c>
      <c r="G977" s="17">
        <v>9</v>
      </c>
      <c r="H977" s="17">
        <v>0.14545454545454545</v>
      </c>
      <c r="I977" s="5">
        <v>34</v>
      </c>
      <c r="J977" s="5">
        <v>4.9454545454545453</v>
      </c>
      <c r="K977" s="18" t="str">
        <f>INDEX(客戶資料檔!N:N,MATCH('交易記錄檔計算購買期間(勿更改順序)'!C977,客戶資料檔!A:A,0))</f>
        <v>穩定購買型</v>
      </c>
    </row>
    <row r="978" spans="1:11">
      <c r="A978" s="1">
        <v>73626</v>
      </c>
      <c r="B978" s="4">
        <v>39396</v>
      </c>
      <c r="C978" s="1">
        <v>2393</v>
      </c>
      <c r="D978" s="6">
        <v>199</v>
      </c>
      <c r="E978" s="6">
        <v>52</v>
      </c>
      <c r="F978" s="5">
        <v>11</v>
      </c>
      <c r="G978" s="17">
        <v>10</v>
      </c>
      <c r="H978" s="17">
        <v>0.16363636363636364</v>
      </c>
      <c r="I978" s="5">
        <v>13</v>
      </c>
      <c r="J978" s="5">
        <v>2.1272727272727274</v>
      </c>
      <c r="K978" s="18" t="str">
        <f>INDEX(客戶資料檔!N:N,MATCH('交易記錄檔計算購買期間(勿更改順序)'!C978,客戶資料檔!A:A,0))</f>
        <v>穩定購買型</v>
      </c>
    </row>
    <row r="979" spans="1:11">
      <c r="A979" s="1">
        <v>75903</v>
      </c>
      <c r="B979" s="4">
        <v>39405</v>
      </c>
      <c r="C979" s="1">
        <v>2393</v>
      </c>
      <c r="D979" s="6">
        <v>2872</v>
      </c>
      <c r="E979" s="6">
        <v>43</v>
      </c>
      <c r="F979" s="5">
        <v>11</v>
      </c>
      <c r="G979" s="17">
        <v>11</v>
      </c>
      <c r="H979" s="17">
        <v>0.18181818181818182</v>
      </c>
      <c r="I979" s="5">
        <v>9</v>
      </c>
      <c r="J979" s="5">
        <v>1.6363636363636365</v>
      </c>
      <c r="K979" s="18" t="str">
        <f>INDEX(客戶資料檔!N:N,MATCH('交易記錄檔計算購買期間(勿更改順序)'!C979,客戶資料檔!A:A,0))</f>
        <v>穩定購買型</v>
      </c>
    </row>
    <row r="980" spans="1:11">
      <c r="A980" s="1">
        <v>2920</v>
      </c>
      <c r="B980" s="4">
        <v>38752</v>
      </c>
      <c r="C980" s="1">
        <v>2501</v>
      </c>
      <c r="D980" s="6">
        <v>5216</v>
      </c>
      <c r="E980" s="6">
        <v>696</v>
      </c>
      <c r="F980" s="5">
        <v>12</v>
      </c>
      <c r="G980" s="17">
        <v>1</v>
      </c>
      <c r="H980" s="17">
        <v>0</v>
      </c>
      <c r="I980" s="5">
        <v>0</v>
      </c>
      <c r="J980" s="5">
        <v>0</v>
      </c>
      <c r="K980" s="18" t="str">
        <f>INDEX(客戶資料檔!N:N,MATCH('交易記錄檔計算購買期間(勿更改順序)'!C980,客戶資料檔!A:A,0))</f>
        <v>漸趨活躍型</v>
      </c>
    </row>
    <row r="981" spans="1:11">
      <c r="A981" s="1">
        <v>25584</v>
      </c>
      <c r="B981" s="4">
        <v>39019</v>
      </c>
      <c r="C981" s="1">
        <v>2501</v>
      </c>
      <c r="D981" s="6">
        <v>399</v>
      </c>
      <c r="E981" s="6">
        <v>429</v>
      </c>
      <c r="F981" s="5">
        <v>12</v>
      </c>
      <c r="G981" s="17">
        <v>2</v>
      </c>
      <c r="H981" s="17">
        <v>1.5151515151515152E-2</v>
      </c>
      <c r="I981" s="5">
        <v>267</v>
      </c>
      <c r="J981" s="5">
        <v>4.0454545454545459</v>
      </c>
      <c r="K981" s="18" t="str">
        <f>INDEX(客戶資料檔!N:N,MATCH('交易記錄檔計算購買期間(勿更改順序)'!C981,客戶資料檔!A:A,0))</f>
        <v>漸趨活躍型</v>
      </c>
    </row>
    <row r="982" spans="1:11">
      <c r="A982" s="1">
        <v>31547</v>
      </c>
      <c r="B982" s="4">
        <v>39075</v>
      </c>
      <c r="C982" s="1">
        <v>2501</v>
      </c>
      <c r="D982" s="6">
        <v>329</v>
      </c>
      <c r="E982" s="6">
        <v>373</v>
      </c>
      <c r="F982" s="5">
        <v>12</v>
      </c>
      <c r="G982" s="17">
        <v>3</v>
      </c>
      <c r="H982" s="17">
        <v>3.0303030303030304E-2</v>
      </c>
      <c r="I982" s="5">
        <v>56</v>
      </c>
      <c r="J982" s="5">
        <v>1.696969696969697</v>
      </c>
      <c r="K982" s="18" t="str">
        <f>INDEX(客戶資料檔!N:N,MATCH('交易記錄檔計算購買期間(勿更改順序)'!C982,客戶資料檔!A:A,0))</f>
        <v>漸趨活躍型</v>
      </c>
    </row>
    <row r="983" spans="1:11">
      <c r="A983" s="1">
        <v>37011</v>
      </c>
      <c r="B983" s="4">
        <v>39117</v>
      </c>
      <c r="C983" s="1">
        <v>2501</v>
      </c>
      <c r="D983" s="6">
        <v>3990</v>
      </c>
      <c r="E983" s="6">
        <v>331</v>
      </c>
      <c r="F983" s="5">
        <v>12</v>
      </c>
      <c r="G983" s="17">
        <v>4</v>
      </c>
      <c r="H983" s="17">
        <v>4.5454545454545456E-2</v>
      </c>
      <c r="I983" s="5">
        <v>42</v>
      </c>
      <c r="J983" s="5">
        <v>1.9090909090909092</v>
      </c>
      <c r="K983" s="18" t="str">
        <f>INDEX(客戶資料檔!N:N,MATCH('交易記錄檔計算購買期間(勿更改順序)'!C983,客戶資料檔!A:A,0))</f>
        <v>漸趨活躍型</v>
      </c>
    </row>
    <row r="984" spans="1:11">
      <c r="A984" s="1">
        <v>50250</v>
      </c>
      <c r="B984" s="4">
        <v>39222</v>
      </c>
      <c r="C984" s="1">
        <v>2501</v>
      </c>
      <c r="D984" s="6">
        <v>598</v>
      </c>
      <c r="E984" s="6">
        <v>226</v>
      </c>
      <c r="F984" s="5">
        <v>12</v>
      </c>
      <c r="G984" s="17">
        <v>5</v>
      </c>
      <c r="H984" s="17">
        <v>6.0606060606060608E-2</v>
      </c>
      <c r="I984" s="5">
        <v>105</v>
      </c>
      <c r="J984" s="5">
        <v>6.3636363636363642</v>
      </c>
      <c r="K984" s="18" t="str">
        <f>INDEX(客戶資料檔!N:N,MATCH('交易記錄檔計算購買期間(勿更改順序)'!C984,客戶資料檔!A:A,0))</f>
        <v>漸趨活躍型</v>
      </c>
    </row>
    <row r="985" spans="1:11">
      <c r="A985" s="1">
        <v>58161</v>
      </c>
      <c r="B985" s="4">
        <v>39278</v>
      </c>
      <c r="C985" s="1">
        <v>2501</v>
      </c>
      <c r="D985" s="6">
        <v>499</v>
      </c>
      <c r="E985" s="6">
        <v>170</v>
      </c>
      <c r="F985" s="5">
        <v>12</v>
      </c>
      <c r="G985" s="17">
        <v>6</v>
      </c>
      <c r="H985" s="17">
        <v>7.575757575757576E-2</v>
      </c>
      <c r="I985" s="5">
        <v>56</v>
      </c>
      <c r="J985" s="5">
        <v>4.2424242424242422</v>
      </c>
      <c r="K985" s="18" t="str">
        <f>INDEX(客戶資料檔!N:N,MATCH('交易記錄檔計算購買期間(勿更改順序)'!C985,客戶資料檔!A:A,0))</f>
        <v>漸趨活躍型</v>
      </c>
    </row>
    <row r="986" spans="1:11">
      <c r="A986" s="1">
        <v>59793</v>
      </c>
      <c r="B986" s="4">
        <v>39284</v>
      </c>
      <c r="C986" s="1">
        <v>2501</v>
      </c>
      <c r="D986" s="6">
        <v>899</v>
      </c>
      <c r="E986" s="6">
        <v>164</v>
      </c>
      <c r="F986" s="5">
        <v>12</v>
      </c>
      <c r="G986" s="17">
        <v>7</v>
      </c>
      <c r="H986" s="17">
        <v>9.0909090909090912E-2</v>
      </c>
      <c r="I986" s="5">
        <v>6</v>
      </c>
      <c r="J986" s="5">
        <v>0.54545454545454541</v>
      </c>
      <c r="K986" s="18" t="str">
        <f>INDEX(客戶資料檔!N:N,MATCH('交易記錄檔計算購買期間(勿更改順序)'!C986,客戶資料檔!A:A,0))</f>
        <v>漸趨活躍型</v>
      </c>
    </row>
    <row r="987" spans="1:11">
      <c r="A987" s="1">
        <v>64208</v>
      </c>
      <c r="B987" s="4">
        <v>39320</v>
      </c>
      <c r="C987" s="1">
        <v>2501</v>
      </c>
      <c r="D987" s="6">
        <v>1160</v>
      </c>
      <c r="E987" s="6">
        <v>128</v>
      </c>
      <c r="F987" s="5">
        <v>12</v>
      </c>
      <c r="G987" s="17">
        <v>8</v>
      </c>
      <c r="H987" s="17">
        <v>0.10606060606060606</v>
      </c>
      <c r="I987" s="5">
        <v>36</v>
      </c>
      <c r="J987" s="5">
        <v>3.8181818181818183</v>
      </c>
      <c r="K987" s="18" t="str">
        <f>INDEX(客戶資料檔!N:N,MATCH('交易記錄檔計算購買期間(勿更改順序)'!C987,客戶資料檔!A:A,0))</f>
        <v>漸趨活躍型</v>
      </c>
    </row>
    <row r="988" spans="1:11">
      <c r="A988" s="1">
        <v>72850</v>
      </c>
      <c r="B988" s="4">
        <v>39389</v>
      </c>
      <c r="C988" s="1">
        <v>2501</v>
      </c>
      <c r="D988" s="6">
        <v>199</v>
      </c>
      <c r="E988" s="6">
        <v>59</v>
      </c>
      <c r="F988" s="5">
        <v>12</v>
      </c>
      <c r="G988" s="17">
        <v>9</v>
      </c>
      <c r="H988" s="17">
        <v>0.12121212121212122</v>
      </c>
      <c r="I988" s="5">
        <v>69</v>
      </c>
      <c r="J988" s="5">
        <v>8.3636363636363633</v>
      </c>
      <c r="K988" s="18" t="str">
        <f>INDEX(客戶資料檔!N:N,MATCH('交易記錄檔計算購買期間(勿更改順序)'!C988,客戶資料檔!A:A,0))</f>
        <v>漸趨活躍型</v>
      </c>
    </row>
    <row r="989" spans="1:11">
      <c r="A989" s="1">
        <v>75322</v>
      </c>
      <c r="B989" s="4">
        <v>39404</v>
      </c>
      <c r="C989" s="1">
        <v>2501</v>
      </c>
      <c r="D989" s="6">
        <v>1990</v>
      </c>
      <c r="E989" s="6">
        <v>44</v>
      </c>
      <c r="F989" s="5">
        <v>12</v>
      </c>
      <c r="G989" s="17">
        <v>10</v>
      </c>
      <c r="H989" s="17">
        <v>0.13636363636363635</v>
      </c>
      <c r="I989" s="5">
        <v>15</v>
      </c>
      <c r="J989" s="5">
        <v>2.0454545454545454</v>
      </c>
      <c r="K989" s="18" t="str">
        <f>INDEX(客戶資料檔!N:N,MATCH('交易記錄檔計算購買期間(勿更改順序)'!C989,客戶資料檔!A:A,0))</f>
        <v>漸趨活躍型</v>
      </c>
    </row>
    <row r="990" spans="1:11">
      <c r="A990" s="1">
        <v>77237</v>
      </c>
      <c r="B990" s="4">
        <v>39412</v>
      </c>
      <c r="C990" s="1">
        <v>2501</v>
      </c>
      <c r="D990" s="6">
        <v>3460</v>
      </c>
      <c r="E990" s="6">
        <v>36</v>
      </c>
      <c r="F990" s="5">
        <v>12</v>
      </c>
      <c r="G990" s="17">
        <v>11</v>
      </c>
      <c r="H990" s="17">
        <v>0.15151515151515152</v>
      </c>
      <c r="I990" s="5">
        <v>8</v>
      </c>
      <c r="J990" s="5">
        <v>1.2121212121212122</v>
      </c>
      <c r="K990" s="18" t="str">
        <f>INDEX(客戶資料檔!N:N,MATCH('交易記錄檔計算購買期間(勿更改順序)'!C990,客戶資料檔!A:A,0))</f>
        <v>漸趨活躍型</v>
      </c>
    </row>
    <row r="991" spans="1:11">
      <c r="A991" s="1">
        <v>81085</v>
      </c>
      <c r="B991" s="4">
        <v>39442</v>
      </c>
      <c r="C991" s="1">
        <v>2501</v>
      </c>
      <c r="D991" s="6">
        <v>799</v>
      </c>
      <c r="E991" s="6">
        <v>6</v>
      </c>
      <c r="F991" s="5">
        <v>12</v>
      </c>
      <c r="G991" s="17">
        <v>12</v>
      </c>
      <c r="H991" s="17">
        <v>0.16666666666666666</v>
      </c>
      <c r="I991" s="5">
        <v>30</v>
      </c>
      <c r="J991" s="5">
        <v>5</v>
      </c>
      <c r="K991" s="18" t="str">
        <f>INDEX(客戶資料檔!N:N,MATCH('交易記錄檔計算購買期間(勿更改順序)'!C991,客戶資料檔!A:A,0))</f>
        <v>漸趨活躍型</v>
      </c>
    </row>
    <row r="992" spans="1:11">
      <c r="A992" s="1">
        <v>15979</v>
      </c>
      <c r="B992" s="4">
        <v>38915</v>
      </c>
      <c r="C992" s="1">
        <v>2549</v>
      </c>
      <c r="D992" s="6">
        <v>14199</v>
      </c>
      <c r="E992" s="6">
        <v>533</v>
      </c>
      <c r="F992" s="5">
        <v>7</v>
      </c>
      <c r="G992" s="17">
        <v>1</v>
      </c>
      <c r="H992" s="17">
        <v>0</v>
      </c>
      <c r="I992" s="5">
        <v>0</v>
      </c>
      <c r="J992" s="5">
        <v>0</v>
      </c>
      <c r="K992" s="18" t="str">
        <f>INDEX(客戶資料檔!N:N,MATCH('交易記錄檔計算購買期間(勿更改順序)'!C992,客戶資料檔!A:A,0))</f>
        <v>穩定購買型</v>
      </c>
    </row>
    <row r="993" spans="1:11">
      <c r="A993" s="1">
        <v>24736</v>
      </c>
      <c r="B993" s="4">
        <v>39010</v>
      </c>
      <c r="C993" s="1">
        <v>2549</v>
      </c>
      <c r="D993" s="6">
        <v>168</v>
      </c>
      <c r="E993" s="6">
        <v>438</v>
      </c>
      <c r="F993" s="5">
        <v>7</v>
      </c>
      <c r="G993" s="17">
        <v>2</v>
      </c>
      <c r="H993" s="17">
        <v>4.7619047619047616E-2</v>
      </c>
      <c r="I993" s="5">
        <v>95</v>
      </c>
      <c r="J993" s="5">
        <v>4.5238095238095237</v>
      </c>
      <c r="K993" s="18" t="str">
        <f>INDEX(客戶資料檔!N:N,MATCH('交易記錄檔計算購買期間(勿更改順序)'!C993,客戶資料檔!A:A,0))</f>
        <v>穩定購買型</v>
      </c>
    </row>
    <row r="994" spans="1:11">
      <c r="A994" s="1">
        <v>25912</v>
      </c>
      <c r="B994" s="4">
        <v>39023</v>
      </c>
      <c r="C994" s="1">
        <v>2549</v>
      </c>
      <c r="D994" s="6">
        <v>115</v>
      </c>
      <c r="E994" s="6">
        <v>425</v>
      </c>
      <c r="F994" s="5">
        <v>7</v>
      </c>
      <c r="G994" s="17">
        <v>3</v>
      </c>
      <c r="H994" s="17">
        <v>9.5238095238095233E-2</v>
      </c>
      <c r="I994" s="5">
        <v>13</v>
      </c>
      <c r="J994" s="5">
        <v>1.2380952380952381</v>
      </c>
      <c r="K994" s="18" t="str">
        <f>INDEX(客戶資料檔!N:N,MATCH('交易記錄檔計算購買期間(勿更改順序)'!C994,客戶資料檔!A:A,0))</f>
        <v>穩定購買型</v>
      </c>
    </row>
    <row r="995" spans="1:11">
      <c r="A995" s="1">
        <v>28289</v>
      </c>
      <c r="B995" s="4">
        <v>39041</v>
      </c>
      <c r="C995" s="1">
        <v>2549</v>
      </c>
      <c r="D995" s="6">
        <v>220</v>
      </c>
      <c r="E995" s="6">
        <v>407</v>
      </c>
      <c r="F995" s="5">
        <v>7</v>
      </c>
      <c r="G995" s="17">
        <v>4</v>
      </c>
      <c r="H995" s="17">
        <v>0.14285714285714285</v>
      </c>
      <c r="I995" s="5">
        <v>18</v>
      </c>
      <c r="J995" s="5">
        <v>2.5714285714285712</v>
      </c>
      <c r="K995" s="18" t="str">
        <f>INDEX(客戶資料檔!N:N,MATCH('交易記錄檔計算購買期間(勿更改順序)'!C995,客戶資料檔!A:A,0))</f>
        <v>穩定購買型</v>
      </c>
    </row>
    <row r="996" spans="1:11">
      <c r="A996" s="1">
        <v>42881</v>
      </c>
      <c r="B996" s="4">
        <v>39165</v>
      </c>
      <c r="C996" s="1">
        <v>2549</v>
      </c>
      <c r="D996" s="6">
        <v>5998</v>
      </c>
      <c r="E996" s="6">
        <v>283</v>
      </c>
      <c r="F996" s="5">
        <v>7</v>
      </c>
      <c r="G996" s="17">
        <v>5</v>
      </c>
      <c r="H996" s="17">
        <v>0.19047619047619047</v>
      </c>
      <c r="I996" s="5">
        <v>124</v>
      </c>
      <c r="J996" s="5">
        <v>23.619047619047617</v>
      </c>
      <c r="K996" s="18" t="str">
        <f>INDEX(客戶資料檔!N:N,MATCH('交易記錄檔計算購買期間(勿更改順序)'!C996,客戶資料檔!A:A,0))</f>
        <v>穩定購買型</v>
      </c>
    </row>
    <row r="997" spans="1:11">
      <c r="A997" s="1">
        <v>44887</v>
      </c>
      <c r="B997" s="4">
        <v>39184</v>
      </c>
      <c r="C997" s="1">
        <v>2549</v>
      </c>
      <c r="D997" s="6">
        <v>168</v>
      </c>
      <c r="E997" s="6">
        <v>264</v>
      </c>
      <c r="F997" s="5">
        <v>7</v>
      </c>
      <c r="G997" s="17">
        <v>6</v>
      </c>
      <c r="H997" s="17">
        <v>0.23809523809523808</v>
      </c>
      <c r="I997" s="5">
        <v>19</v>
      </c>
      <c r="J997" s="5">
        <v>4.5238095238095237</v>
      </c>
      <c r="K997" s="18" t="str">
        <f>INDEX(客戶資料檔!N:N,MATCH('交易記錄檔計算購買期間(勿更改順序)'!C997,客戶資料檔!A:A,0))</f>
        <v>穩定購買型</v>
      </c>
    </row>
    <row r="998" spans="1:11">
      <c r="A998" s="1">
        <v>62732</v>
      </c>
      <c r="B998" s="4">
        <v>39308</v>
      </c>
      <c r="C998" s="1">
        <v>2549</v>
      </c>
      <c r="D998" s="6">
        <v>980</v>
      </c>
      <c r="E998" s="6">
        <v>140</v>
      </c>
      <c r="F998" s="5">
        <v>7</v>
      </c>
      <c r="G998" s="17">
        <v>7</v>
      </c>
      <c r="H998" s="17">
        <v>0.2857142857142857</v>
      </c>
      <c r="I998" s="5">
        <v>124</v>
      </c>
      <c r="J998" s="5">
        <v>35.428571428571423</v>
      </c>
      <c r="K998" s="18" t="str">
        <f>INDEX(客戶資料檔!N:N,MATCH('交易記錄檔計算購買期間(勿更改順序)'!C998,客戶資料檔!A:A,0))</f>
        <v>穩定購買型</v>
      </c>
    </row>
    <row r="999" spans="1:11">
      <c r="A999" s="1">
        <v>3344</v>
      </c>
      <c r="B999" s="4">
        <v>38757</v>
      </c>
      <c r="C999" s="1">
        <v>2704</v>
      </c>
      <c r="D999" s="6">
        <v>2449</v>
      </c>
      <c r="E999" s="6">
        <v>691</v>
      </c>
      <c r="F999" s="5">
        <v>10</v>
      </c>
      <c r="G999" s="17">
        <v>1</v>
      </c>
      <c r="H999" s="17">
        <v>0</v>
      </c>
      <c r="I999" s="5">
        <v>0</v>
      </c>
      <c r="J999" s="5">
        <v>0</v>
      </c>
      <c r="K999" s="18" t="str">
        <f>INDEX(客戶資料檔!N:N,MATCH('交易記錄檔計算購買期間(勿更改順序)'!C999,客戶資料檔!A:A,0))</f>
        <v>穩定購買型</v>
      </c>
    </row>
    <row r="1000" spans="1:11">
      <c r="A1000" s="1">
        <v>3923</v>
      </c>
      <c r="B1000" s="4">
        <v>38765</v>
      </c>
      <c r="C1000" s="1">
        <v>2704</v>
      </c>
      <c r="D1000" s="6">
        <v>2050</v>
      </c>
      <c r="E1000" s="6">
        <v>683</v>
      </c>
      <c r="F1000" s="5">
        <v>10</v>
      </c>
      <c r="G1000" s="17">
        <v>2</v>
      </c>
      <c r="H1000" s="17">
        <v>2.2222222222222223E-2</v>
      </c>
      <c r="I1000" s="5">
        <v>8</v>
      </c>
      <c r="J1000" s="5">
        <v>0.17777777777777778</v>
      </c>
      <c r="K1000" s="18" t="str">
        <f>INDEX(客戶資料檔!N:N,MATCH('交易記錄檔計算購買期間(勿更改順序)'!C1000,客戶資料檔!A:A,0))</f>
        <v>穩定購買型</v>
      </c>
    </row>
    <row r="1001" spans="1:11">
      <c r="A1001" s="1">
        <v>12961</v>
      </c>
      <c r="B1001" s="4">
        <v>38883</v>
      </c>
      <c r="C1001" s="1">
        <v>2704</v>
      </c>
      <c r="D1001" s="6">
        <v>1290</v>
      </c>
      <c r="E1001" s="6">
        <v>565</v>
      </c>
      <c r="F1001" s="5">
        <v>10</v>
      </c>
      <c r="G1001" s="17">
        <v>3</v>
      </c>
      <c r="H1001" s="17">
        <v>4.4444444444444446E-2</v>
      </c>
      <c r="I1001" s="5">
        <v>118</v>
      </c>
      <c r="J1001" s="5">
        <v>5.2444444444444445</v>
      </c>
      <c r="K1001" s="18" t="str">
        <f>INDEX(客戶資料檔!N:N,MATCH('交易記錄檔計算購買期間(勿更改順序)'!C1001,客戶資料檔!A:A,0))</f>
        <v>穩定購買型</v>
      </c>
    </row>
    <row r="1002" spans="1:11">
      <c r="A1002" s="1">
        <v>24029</v>
      </c>
      <c r="B1002" s="4">
        <v>39002</v>
      </c>
      <c r="C1002" s="1">
        <v>2704</v>
      </c>
      <c r="D1002" s="6">
        <v>39</v>
      </c>
      <c r="E1002" s="6">
        <v>446</v>
      </c>
      <c r="F1002" s="5">
        <v>10</v>
      </c>
      <c r="G1002" s="17">
        <v>4</v>
      </c>
      <c r="H1002" s="17">
        <v>6.6666666666666666E-2</v>
      </c>
      <c r="I1002" s="5">
        <v>119</v>
      </c>
      <c r="J1002" s="5">
        <v>7.9333333333333336</v>
      </c>
      <c r="K1002" s="18" t="str">
        <f>INDEX(客戶資料檔!N:N,MATCH('交易記錄檔計算購買期間(勿更改順序)'!C1002,客戶資料檔!A:A,0))</f>
        <v>穩定購買型</v>
      </c>
    </row>
    <row r="1003" spans="1:11">
      <c r="A1003" s="1">
        <v>27593</v>
      </c>
      <c r="B1003" s="4">
        <v>39039</v>
      </c>
      <c r="C1003" s="1">
        <v>2704</v>
      </c>
      <c r="D1003" s="6">
        <v>1960</v>
      </c>
      <c r="E1003" s="6">
        <v>409</v>
      </c>
      <c r="F1003" s="5">
        <v>10</v>
      </c>
      <c r="G1003" s="17">
        <v>5</v>
      </c>
      <c r="H1003" s="17">
        <v>8.8888888888888892E-2</v>
      </c>
      <c r="I1003" s="5">
        <v>37</v>
      </c>
      <c r="J1003" s="5">
        <v>3.2888888888888892</v>
      </c>
      <c r="K1003" s="18" t="str">
        <f>INDEX(客戶資料檔!N:N,MATCH('交易記錄檔計算購買期間(勿更改順序)'!C1003,客戶資料檔!A:A,0))</f>
        <v>穩定購買型</v>
      </c>
    </row>
    <row r="1004" spans="1:11">
      <c r="A1004" s="1">
        <v>61758</v>
      </c>
      <c r="B1004" s="4">
        <v>39300</v>
      </c>
      <c r="C1004" s="1">
        <v>2704</v>
      </c>
      <c r="D1004" s="6">
        <v>800</v>
      </c>
      <c r="E1004" s="6">
        <v>148</v>
      </c>
      <c r="F1004" s="5">
        <v>10</v>
      </c>
      <c r="G1004" s="17">
        <v>6</v>
      </c>
      <c r="H1004" s="17">
        <v>0.1111111111111111</v>
      </c>
      <c r="I1004" s="5">
        <v>261</v>
      </c>
      <c r="J1004" s="5">
        <v>29</v>
      </c>
      <c r="K1004" s="18" t="str">
        <f>INDEX(客戶資料檔!N:N,MATCH('交易記錄檔計算購買期間(勿更改順序)'!C1004,客戶資料檔!A:A,0))</f>
        <v>穩定購買型</v>
      </c>
    </row>
    <row r="1005" spans="1:11">
      <c r="A1005" s="1">
        <v>64838</v>
      </c>
      <c r="B1005" s="4">
        <v>39325</v>
      </c>
      <c r="C1005" s="1">
        <v>2704</v>
      </c>
      <c r="D1005" s="6">
        <v>98</v>
      </c>
      <c r="E1005" s="6">
        <v>123</v>
      </c>
      <c r="F1005" s="5">
        <v>10</v>
      </c>
      <c r="G1005" s="17">
        <v>7</v>
      </c>
      <c r="H1005" s="17">
        <v>0.13333333333333333</v>
      </c>
      <c r="I1005" s="5">
        <v>25</v>
      </c>
      <c r="J1005" s="5">
        <v>3.3333333333333335</v>
      </c>
      <c r="K1005" s="18" t="str">
        <f>INDEX(客戶資料檔!N:N,MATCH('交易記錄檔計算購買期間(勿更改順序)'!C1005,客戶資料檔!A:A,0))</f>
        <v>穩定購買型</v>
      </c>
    </row>
    <row r="1006" spans="1:11">
      <c r="A1006" s="1">
        <v>76673</v>
      </c>
      <c r="B1006" s="4">
        <v>39407</v>
      </c>
      <c r="C1006" s="1">
        <v>2704</v>
      </c>
      <c r="D1006" s="6">
        <v>129</v>
      </c>
      <c r="E1006" s="6">
        <v>41</v>
      </c>
      <c r="F1006" s="5">
        <v>10</v>
      </c>
      <c r="G1006" s="17">
        <v>8</v>
      </c>
      <c r="H1006" s="17">
        <v>0.15555555555555556</v>
      </c>
      <c r="I1006" s="5">
        <v>82</v>
      </c>
      <c r="J1006" s="5">
        <v>12.755555555555556</v>
      </c>
      <c r="K1006" s="18" t="str">
        <f>INDEX(客戶資料檔!N:N,MATCH('交易記錄檔計算購買期間(勿更改順序)'!C1006,客戶資料檔!A:A,0))</f>
        <v>穩定購買型</v>
      </c>
    </row>
    <row r="1007" spans="1:11">
      <c r="A1007" s="1">
        <v>78828</v>
      </c>
      <c r="B1007" s="4">
        <v>39426</v>
      </c>
      <c r="C1007" s="1">
        <v>2704</v>
      </c>
      <c r="D1007" s="6">
        <v>988</v>
      </c>
      <c r="E1007" s="6">
        <v>22</v>
      </c>
      <c r="F1007" s="5">
        <v>10</v>
      </c>
      <c r="G1007" s="17">
        <v>9</v>
      </c>
      <c r="H1007" s="17">
        <v>0.17777777777777778</v>
      </c>
      <c r="I1007" s="5">
        <v>19</v>
      </c>
      <c r="J1007" s="5">
        <v>3.3777777777777778</v>
      </c>
      <c r="K1007" s="18" t="str">
        <f>INDEX(客戶資料檔!N:N,MATCH('交易記錄檔計算購買期間(勿更改順序)'!C1007,客戶資料檔!A:A,0))</f>
        <v>穩定購買型</v>
      </c>
    </row>
    <row r="1008" spans="1:11">
      <c r="A1008" s="1">
        <v>80012</v>
      </c>
      <c r="B1008" s="4">
        <v>39436</v>
      </c>
      <c r="C1008" s="1">
        <v>2704</v>
      </c>
      <c r="D1008" s="6">
        <v>89</v>
      </c>
      <c r="E1008" s="6">
        <v>12</v>
      </c>
      <c r="F1008" s="5">
        <v>10</v>
      </c>
      <c r="G1008" s="17">
        <v>10</v>
      </c>
      <c r="H1008" s="17">
        <v>0.2</v>
      </c>
      <c r="I1008" s="5">
        <v>10</v>
      </c>
      <c r="J1008" s="5">
        <v>2</v>
      </c>
      <c r="K1008" s="18" t="str">
        <f>INDEX(客戶資料檔!N:N,MATCH('交易記錄檔計算購買期間(勿更改順序)'!C1008,客戶資料檔!A:A,0))</f>
        <v>穩定購買型</v>
      </c>
    </row>
    <row r="1009" spans="1:11">
      <c r="A1009" s="1">
        <v>19119</v>
      </c>
      <c r="B1009" s="4">
        <v>38952</v>
      </c>
      <c r="C1009" s="1">
        <v>2713</v>
      </c>
      <c r="D1009" s="6">
        <v>400</v>
      </c>
      <c r="E1009" s="6">
        <v>496</v>
      </c>
      <c r="F1009" s="5">
        <v>5</v>
      </c>
      <c r="G1009" s="17">
        <v>1</v>
      </c>
      <c r="H1009" s="17">
        <v>0</v>
      </c>
      <c r="I1009" s="5">
        <v>0</v>
      </c>
      <c r="J1009" s="5">
        <v>0</v>
      </c>
      <c r="K1009" s="18" t="str">
        <f>INDEX(客戶資料檔!N:N,MATCH('交易記錄檔計算購買期間(勿更改順序)'!C1009,客戶資料檔!A:A,0))</f>
        <v>穩定購買型</v>
      </c>
    </row>
    <row r="1010" spans="1:11">
      <c r="A1010" s="1">
        <v>23572</v>
      </c>
      <c r="B1010" s="4">
        <v>38998</v>
      </c>
      <c r="C1010" s="1">
        <v>2713</v>
      </c>
      <c r="D1010" s="6">
        <v>117</v>
      </c>
      <c r="E1010" s="6">
        <v>450</v>
      </c>
      <c r="F1010" s="5">
        <v>5</v>
      </c>
      <c r="G1010" s="17">
        <v>2</v>
      </c>
      <c r="H1010" s="17">
        <v>0.1</v>
      </c>
      <c r="I1010" s="5">
        <v>46</v>
      </c>
      <c r="J1010" s="5">
        <v>4.6000000000000005</v>
      </c>
      <c r="K1010" s="18" t="str">
        <f>INDEX(客戶資料檔!N:N,MATCH('交易記錄檔計算購買期間(勿更改順序)'!C1010,客戶資料檔!A:A,0))</f>
        <v>穩定購買型</v>
      </c>
    </row>
    <row r="1011" spans="1:11">
      <c r="A1011" s="1">
        <v>50034</v>
      </c>
      <c r="B1011" s="4">
        <v>39220</v>
      </c>
      <c r="C1011" s="1">
        <v>2713</v>
      </c>
      <c r="D1011" s="6">
        <v>1399</v>
      </c>
      <c r="E1011" s="6">
        <v>228</v>
      </c>
      <c r="F1011" s="5">
        <v>5</v>
      </c>
      <c r="G1011" s="17">
        <v>3</v>
      </c>
      <c r="H1011" s="17">
        <v>0.2</v>
      </c>
      <c r="I1011" s="5">
        <v>222</v>
      </c>
      <c r="J1011" s="5">
        <v>44.400000000000006</v>
      </c>
      <c r="K1011" s="18" t="str">
        <f>INDEX(客戶資料檔!N:N,MATCH('交易記錄檔計算購買期間(勿更改順序)'!C1011,客戶資料檔!A:A,0))</f>
        <v>穩定購買型</v>
      </c>
    </row>
    <row r="1012" spans="1:11">
      <c r="A1012" s="1">
        <v>78094</v>
      </c>
      <c r="B1012" s="4">
        <v>39420</v>
      </c>
      <c r="C1012" s="1">
        <v>2713</v>
      </c>
      <c r="D1012" s="6">
        <v>499</v>
      </c>
      <c r="E1012" s="6">
        <v>28</v>
      </c>
      <c r="F1012" s="5">
        <v>5</v>
      </c>
      <c r="G1012" s="17">
        <v>4</v>
      </c>
      <c r="H1012" s="17">
        <v>0.3</v>
      </c>
      <c r="I1012" s="5">
        <v>200</v>
      </c>
      <c r="J1012" s="5">
        <v>60</v>
      </c>
      <c r="K1012" s="18" t="str">
        <f>INDEX(客戶資料檔!N:N,MATCH('交易記錄檔計算購買期間(勿更改順序)'!C1012,客戶資料檔!A:A,0))</f>
        <v>穩定購買型</v>
      </c>
    </row>
    <row r="1013" spans="1:11">
      <c r="A1013" s="1">
        <v>80301</v>
      </c>
      <c r="B1013" s="4">
        <v>39438</v>
      </c>
      <c r="C1013" s="1">
        <v>2713</v>
      </c>
      <c r="D1013" s="6">
        <v>225</v>
      </c>
      <c r="E1013" s="6">
        <v>10</v>
      </c>
      <c r="F1013" s="5">
        <v>5</v>
      </c>
      <c r="G1013" s="17">
        <v>5</v>
      </c>
      <c r="H1013" s="17">
        <v>0.4</v>
      </c>
      <c r="I1013" s="5">
        <v>18</v>
      </c>
      <c r="J1013" s="5">
        <v>7.2</v>
      </c>
      <c r="K1013" s="18" t="str">
        <f>INDEX(客戶資料檔!N:N,MATCH('交易記錄檔計算購買期間(勿更改順序)'!C1013,客戶資料檔!A:A,0))</f>
        <v>穩定購買型</v>
      </c>
    </row>
    <row r="1014" spans="1:11">
      <c r="A1014" s="1">
        <v>3415</v>
      </c>
      <c r="B1014" s="4">
        <v>38758</v>
      </c>
      <c r="C1014" s="1">
        <v>2747</v>
      </c>
      <c r="D1014" s="6">
        <v>99</v>
      </c>
      <c r="E1014" s="6">
        <v>690</v>
      </c>
      <c r="F1014" s="5">
        <v>11</v>
      </c>
      <c r="G1014" s="17">
        <v>1</v>
      </c>
      <c r="H1014" s="17">
        <v>0</v>
      </c>
      <c r="I1014" s="5">
        <v>0</v>
      </c>
      <c r="J1014" s="5">
        <v>0</v>
      </c>
      <c r="K1014" s="18" t="str">
        <f>INDEX(客戶資料檔!N:N,MATCH('交易記錄檔計算購買期間(勿更改順序)'!C1014,客戶資料檔!A:A,0))</f>
        <v>穩定購買型</v>
      </c>
    </row>
    <row r="1015" spans="1:11">
      <c r="A1015" s="1">
        <v>8293</v>
      </c>
      <c r="B1015" s="4">
        <v>38823</v>
      </c>
      <c r="C1015" s="1">
        <v>2747</v>
      </c>
      <c r="D1015" s="6">
        <v>299</v>
      </c>
      <c r="E1015" s="6">
        <v>625</v>
      </c>
      <c r="F1015" s="5">
        <v>11</v>
      </c>
      <c r="G1015" s="17">
        <v>2</v>
      </c>
      <c r="H1015" s="17">
        <v>1.8181818181818181E-2</v>
      </c>
      <c r="I1015" s="5">
        <v>65</v>
      </c>
      <c r="J1015" s="5">
        <v>1.1818181818181817</v>
      </c>
      <c r="K1015" s="18" t="str">
        <f>INDEX(客戶資料檔!N:N,MATCH('交易記錄檔計算購買期間(勿更改順序)'!C1015,客戶資料檔!A:A,0))</f>
        <v>穩定購買型</v>
      </c>
    </row>
    <row r="1016" spans="1:11">
      <c r="A1016" s="1">
        <v>20112</v>
      </c>
      <c r="B1016" s="4">
        <v>38962</v>
      </c>
      <c r="C1016" s="1">
        <v>2747</v>
      </c>
      <c r="D1016" s="6">
        <v>239</v>
      </c>
      <c r="E1016" s="6">
        <v>486</v>
      </c>
      <c r="F1016" s="5">
        <v>11</v>
      </c>
      <c r="G1016" s="17">
        <v>3</v>
      </c>
      <c r="H1016" s="17">
        <v>3.6363636363636362E-2</v>
      </c>
      <c r="I1016" s="5">
        <v>139</v>
      </c>
      <c r="J1016" s="5">
        <v>5.0545454545454547</v>
      </c>
      <c r="K1016" s="18" t="str">
        <f>INDEX(客戶資料檔!N:N,MATCH('交易記錄檔計算購買期間(勿更改順序)'!C1016,客戶資料檔!A:A,0))</f>
        <v>穩定購買型</v>
      </c>
    </row>
    <row r="1017" spans="1:11">
      <c r="A1017" s="1">
        <v>23099</v>
      </c>
      <c r="B1017" s="4">
        <v>38993</v>
      </c>
      <c r="C1017" s="1">
        <v>2747</v>
      </c>
      <c r="D1017" s="6">
        <v>199</v>
      </c>
      <c r="E1017" s="6">
        <v>455</v>
      </c>
      <c r="F1017" s="5">
        <v>11</v>
      </c>
      <c r="G1017" s="17">
        <v>4</v>
      </c>
      <c r="H1017" s="17">
        <v>5.4545454545454543E-2</v>
      </c>
      <c r="I1017" s="5">
        <v>31</v>
      </c>
      <c r="J1017" s="5">
        <v>1.6909090909090909</v>
      </c>
      <c r="K1017" s="18" t="str">
        <f>INDEX(客戶資料檔!N:N,MATCH('交易記錄檔計算購買期間(勿更改順序)'!C1017,客戶資料檔!A:A,0))</f>
        <v>穩定購買型</v>
      </c>
    </row>
    <row r="1018" spans="1:11">
      <c r="A1018" s="1">
        <v>25301</v>
      </c>
      <c r="B1018" s="4">
        <v>39016</v>
      </c>
      <c r="C1018" s="1">
        <v>2747</v>
      </c>
      <c r="D1018" s="6">
        <v>520</v>
      </c>
      <c r="E1018" s="6">
        <v>432</v>
      </c>
      <c r="F1018" s="5">
        <v>11</v>
      </c>
      <c r="G1018" s="17">
        <v>5</v>
      </c>
      <c r="H1018" s="17">
        <v>7.2727272727272724E-2</v>
      </c>
      <c r="I1018" s="5">
        <v>23</v>
      </c>
      <c r="J1018" s="5">
        <v>1.6727272727272726</v>
      </c>
      <c r="K1018" s="18" t="str">
        <f>INDEX(客戶資料檔!N:N,MATCH('交易記錄檔計算購買期間(勿更改順序)'!C1018,客戶資料檔!A:A,0))</f>
        <v>穩定購買型</v>
      </c>
    </row>
    <row r="1019" spans="1:11">
      <c r="A1019" s="1">
        <v>27596</v>
      </c>
      <c r="B1019" s="4">
        <v>39039</v>
      </c>
      <c r="C1019" s="1">
        <v>2747</v>
      </c>
      <c r="D1019" s="6">
        <v>269</v>
      </c>
      <c r="E1019" s="6">
        <v>409</v>
      </c>
      <c r="F1019" s="5">
        <v>11</v>
      </c>
      <c r="G1019" s="17">
        <v>6</v>
      </c>
      <c r="H1019" s="17">
        <v>9.0909090909090912E-2</v>
      </c>
      <c r="I1019" s="5">
        <v>23</v>
      </c>
      <c r="J1019" s="5">
        <v>2.0909090909090908</v>
      </c>
      <c r="K1019" s="18" t="str">
        <f>INDEX(客戶資料檔!N:N,MATCH('交易記錄檔計算購買期間(勿更改順序)'!C1019,客戶資料檔!A:A,0))</f>
        <v>穩定購買型</v>
      </c>
    </row>
    <row r="1020" spans="1:11">
      <c r="A1020" s="1">
        <v>45863</v>
      </c>
      <c r="B1020" s="4">
        <v>39192</v>
      </c>
      <c r="C1020" s="1">
        <v>2747</v>
      </c>
      <c r="D1020" s="6">
        <v>89</v>
      </c>
      <c r="E1020" s="6">
        <v>256</v>
      </c>
      <c r="F1020" s="5">
        <v>11</v>
      </c>
      <c r="G1020" s="17">
        <v>7</v>
      </c>
      <c r="H1020" s="17">
        <v>0.10909090909090909</v>
      </c>
      <c r="I1020" s="5">
        <v>153</v>
      </c>
      <c r="J1020" s="5">
        <v>16.690909090909091</v>
      </c>
      <c r="K1020" s="18" t="str">
        <f>INDEX(客戶資料檔!N:N,MATCH('交易記錄檔計算購買期間(勿更改順序)'!C1020,客戶資料檔!A:A,0))</f>
        <v>穩定購買型</v>
      </c>
    </row>
    <row r="1021" spans="1:11">
      <c r="A1021" s="1">
        <v>46585</v>
      </c>
      <c r="B1021" s="4">
        <v>39194</v>
      </c>
      <c r="C1021" s="1">
        <v>2747</v>
      </c>
      <c r="D1021" s="6">
        <v>84</v>
      </c>
      <c r="E1021" s="6">
        <v>254</v>
      </c>
      <c r="F1021" s="5">
        <v>11</v>
      </c>
      <c r="G1021" s="17">
        <v>8</v>
      </c>
      <c r="H1021" s="17">
        <v>0.12727272727272726</v>
      </c>
      <c r="I1021" s="5">
        <v>2</v>
      </c>
      <c r="J1021" s="5">
        <v>0.25454545454545452</v>
      </c>
      <c r="K1021" s="18" t="str">
        <f>INDEX(客戶資料檔!N:N,MATCH('交易記錄檔計算購買期間(勿更改順序)'!C1021,客戶資料檔!A:A,0))</f>
        <v>穩定購買型</v>
      </c>
    </row>
    <row r="1022" spans="1:11">
      <c r="A1022" s="1">
        <v>50852</v>
      </c>
      <c r="B1022" s="4">
        <v>39227</v>
      </c>
      <c r="C1022" s="1">
        <v>2747</v>
      </c>
      <c r="D1022" s="6">
        <v>1364</v>
      </c>
      <c r="E1022" s="6">
        <v>221</v>
      </c>
      <c r="F1022" s="5">
        <v>11</v>
      </c>
      <c r="G1022" s="17">
        <v>9</v>
      </c>
      <c r="H1022" s="17">
        <v>0.14545454545454545</v>
      </c>
      <c r="I1022" s="5">
        <v>33</v>
      </c>
      <c r="J1022" s="5">
        <v>4.8</v>
      </c>
      <c r="K1022" s="18" t="str">
        <f>INDEX(客戶資料檔!N:N,MATCH('交易記錄檔計算購買期間(勿更改順序)'!C1022,客戶資料檔!A:A,0))</f>
        <v>穩定購買型</v>
      </c>
    </row>
    <row r="1023" spans="1:11">
      <c r="A1023" s="1">
        <v>70589</v>
      </c>
      <c r="B1023" s="4">
        <v>39370</v>
      </c>
      <c r="C1023" s="1">
        <v>2747</v>
      </c>
      <c r="D1023" s="6">
        <v>1990</v>
      </c>
      <c r="E1023" s="6">
        <v>78</v>
      </c>
      <c r="F1023" s="5">
        <v>11</v>
      </c>
      <c r="G1023" s="17">
        <v>10</v>
      </c>
      <c r="H1023" s="17">
        <v>0.16363636363636364</v>
      </c>
      <c r="I1023" s="5">
        <v>143</v>
      </c>
      <c r="J1023" s="5">
        <v>23.4</v>
      </c>
      <c r="K1023" s="18" t="str">
        <f>INDEX(客戶資料檔!N:N,MATCH('交易記錄檔計算購買期間(勿更改順序)'!C1023,客戶資料檔!A:A,0))</f>
        <v>穩定購買型</v>
      </c>
    </row>
    <row r="1024" spans="1:11">
      <c r="A1024" s="1">
        <v>78685</v>
      </c>
      <c r="B1024" s="4">
        <v>39425</v>
      </c>
      <c r="C1024" s="1">
        <v>2747</v>
      </c>
      <c r="D1024" s="6">
        <v>299</v>
      </c>
      <c r="E1024" s="6">
        <v>23</v>
      </c>
      <c r="F1024" s="5">
        <v>11</v>
      </c>
      <c r="G1024" s="17">
        <v>11</v>
      </c>
      <c r="H1024" s="17">
        <v>0.18181818181818182</v>
      </c>
      <c r="I1024" s="5">
        <v>55</v>
      </c>
      <c r="J1024" s="5">
        <v>10</v>
      </c>
      <c r="K1024" s="18" t="str">
        <f>INDEX(客戶資料檔!N:N,MATCH('交易記錄檔計算購買期間(勿更改順序)'!C1024,客戶資料檔!A:A,0))</f>
        <v>穩定購買型</v>
      </c>
    </row>
    <row r="1025" spans="1:11">
      <c r="A1025" s="1">
        <v>3487</v>
      </c>
      <c r="B1025" s="4">
        <v>38759</v>
      </c>
      <c r="C1025" s="1">
        <v>2778</v>
      </c>
      <c r="D1025" s="6">
        <v>399</v>
      </c>
      <c r="E1025" s="6">
        <v>689</v>
      </c>
      <c r="F1025" s="5">
        <v>6</v>
      </c>
      <c r="G1025" s="17">
        <v>1</v>
      </c>
      <c r="H1025" s="17">
        <v>0</v>
      </c>
      <c r="I1025" s="5">
        <v>0</v>
      </c>
      <c r="J1025" s="5">
        <v>0</v>
      </c>
      <c r="K1025" s="18" t="str">
        <f>INDEX(客戶資料檔!N:N,MATCH('交易記錄檔計算購買期間(勿更改順序)'!C1025,客戶資料檔!A:A,0))</f>
        <v>漸趨活躍型</v>
      </c>
    </row>
    <row r="1026" spans="1:11">
      <c r="A1026" s="1">
        <v>35827</v>
      </c>
      <c r="B1026" s="4">
        <v>39110</v>
      </c>
      <c r="C1026" s="1">
        <v>2778</v>
      </c>
      <c r="D1026" s="6">
        <v>400</v>
      </c>
      <c r="E1026" s="6">
        <v>338</v>
      </c>
      <c r="F1026" s="5">
        <v>6</v>
      </c>
      <c r="G1026" s="17">
        <v>2</v>
      </c>
      <c r="H1026" s="17">
        <v>6.6666666666666666E-2</v>
      </c>
      <c r="I1026" s="5">
        <v>351</v>
      </c>
      <c r="J1026" s="5">
        <v>23.4</v>
      </c>
      <c r="K1026" s="18" t="str">
        <f>INDEX(客戶資料檔!N:N,MATCH('交易記錄檔計算購買期間(勿更改順序)'!C1026,客戶資料檔!A:A,0))</f>
        <v>漸趨活躍型</v>
      </c>
    </row>
    <row r="1027" spans="1:11">
      <c r="A1027" s="1">
        <v>55567</v>
      </c>
      <c r="B1027" s="4">
        <v>39265</v>
      </c>
      <c r="C1027" s="1">
        <v>2778</v>
      </c>
      <c r="D1027" s="6">
        <v>259</v>
      </c>
      <c r="E1027" s="6">
        <v>183</v>
      </c>
      <c r="F1027" s="5">
        <v>6</v>
      </c>
      <c r="G1027" s="17">
        <v>3</v>
      </c>
      <c r="H1027" s="17">
        <v>0.13333333333333333</v>
      </c>
      <c r="I1027" s="5">
        <v>155</v>
      </c>
      <c r="J1027" s="5">
        <v>20.666666666666668</v>
      </c>
      <c r="K1027" s="18" t="str">
        <f>INDEX(客戶資料檔!N:N,MATCH('交易記錄檔計算購買期間(勿更改順序)'!C1027,客戶資料檔!A:A,0))</f>
        <v>漸趨活躍型</v>
      </c>
    </row>
    <row r="1028" spans="1:11">
      <c r="A1028" s="1">
        <v>65809</v>
      </c>
      <c r="B1028" s="4">
        <v>39332</v>
      </c>
      <c r="C1028" s="1">
        <v>2778</v>
      </c>
      <c r="D1028" s="6">
        <v>109</v>
      </c>
      <c r="E1028" s="6">
        <v>116</v>
      </c>
      <c r="F1028" s="5">
        <v>6</v>
      </c>
      <c r="G1028" s="17">
        <v>4</v>
      </c>
      <c r="H1028" s="17">
        <v>0.2</v>
      </c>
      <c r="I1028" s="5">
        <v>67</v>
      </c>
      <c r="J1028" s="5">
        <v>13.4</v>
      </c>
      <c r="K1028" s="18" t="str">
        <f>INDEX(客戶資料檔!N:N,MATCH('交易記錄檔計算購買期間(勿更改順序)'!C1028,客戶資料檔!A:A,0))</f>
        <v>漸趨活躍型</v>
      </c>
    </row>
    <row r="1029" spans="1:11">
      <c r="A1029" s="1">
        <v>69325</v>
      </c>
      <c r="B1029" s="4">
        <v>39360</v>
      </c>
      <c r="C1029" s="1">
        <v>2778</v>
      </c>
      <c r="D1029" s="6">
        <v>259</v>
      </c>
      <c r="E1029" s="6">
        <v>88</v>
      </c>
      <c r="F1029" s="5">
        <v>6</v>
      </c>
      <c r="G1029" s="17">
        <v>5</v>
      </c>
      <c r="H1029" s="17">
        <v>0.26666666666666666</v>
      </c>
      <c r="I1029" s="5">
        <v>28</v>
      </c>
      <c r="J1029" s="5">
        <v>7.4666666666666668</v>
      </c>
      <c r="K1029" s="18" t="str">
        <f>INDEX(客戶資料檔!N:N,MATCH('交易記錄檔計算購買期間(勿更改順序)'!C1029,客戶資料檔!A:A,0))</f>
        <v>漸趨活躍型</v>
      </c>
    </row>
    <row r="1030" spans="1:11">
      <c r="A1030" s="1">
        <v>81690</v>
      </c>
      <c r="B1030" s="4">
        <v>39445</v>
      </c>
      <c r="C1030" s="1">
        <v>2778</v>
      </c>
      <c r="D1030" s="6">
        <v>199</v>
      </c>
      <c r="E1030" s="6">
        <v>3</v>
      </c>
      <c r="F1030" s="5">
        <v>6</v>
      </c>
      <c r="G1030" s="17">
        <v>6</v>
      </c>
      <c r="H1030" s="17">
        <v>0.33333333333333331</v>
      </c>
      <c r="I1030" s="5">
        <v>85</v>
      </c>
      <c r="J1030" s="5">
        <v>28.333333333333332</v>
      </c>
      <c r="K1030" s="18" t="str">
        <f>INDEX(客戶資料檔!N:N,MATCH('交易記錄檔計算購買期間(勿更改順序)'!C1030,客戶資料檔!A:A,0))</f>
        <v>漸趨活躍型</v>
      </c>
    </row>
    <row r="1031" spans="1:11">
      <c r="A1031" s="1">
        <v>9949</v>
      </c>
      <c r="B1031" s="4">
        <v>38842</v>
      </c>
      <c r="C1031" s="1">
        <v>2787</v>
      </c>
      <c r="D1031" s="6">
        <v>349</v>
      </c>
      <c r="E1031" s="6">
        <v>606</v>
      </c>
      <c r="F1031" s="5">
        <v>10</v>
      </c>
      <c r="G1031" s="17">
        <v>1</v>
      </c>
      <c r="H1031" s="17">
        <v>0</v>
      </c>
      <c r="I1031" s="5">
        <v>0</v>
      </c>
      <c r="J1031" s="5">
        <v>0</v>
      </c>
      <c r="K1031" s="18" t="str">
        <f>INDEX(客戶資料檔!N:N,MATCH('交易記錄檔計算購買期間(勿更改順序)'!C1031,客戶資料檔!A:A,0))</f>
        <v>漸趨靜止型</v>
      </c>
    </row>
    <row r="1032" spans="1:11">
      <c r="A1032" s="1">
        <v>15723</v>
      </c>
      <c r="B1032" s="4">
        <v>38914</v>
      </c>
      <c r="C1032" s="1">
        <v>2787</v>
      </c>
      <c r="D1032" s="6">
        <v>29453</v>
      </c>
      <c r="E1032" s="6">
        <v>534</v>
      </c>
      <c r="F1032" s="5">
        <v>10</v>
      </c>
      <c r="G1032" s="17">
        <v>2</v>
      </c>
      <c r="H1032" s="17">
        <v>2.2222222222222223E-2</v>
      </c>
      <c r="I1032" s="5">
        <v>72</v>
      </c>
      <c r="J1032" s="5">
        <v>1.6</v>
      </c>
      <c r="K1032" s="18" t="str">
        <f>INDEX(客戶資料檔!N:N,MATCH('交易記錄檔計算購買期間(勿更改順序)'!C1032,客戶資料檔!A:A,0))</f>
        <v>漸趨靜止型</v>
      </c>
    </row>
    <row r="1033" spans="1:11">
      <c r="A1033" s="1">
        <v>16908</v>
      </c>
      <c r="B1033" s="4">
        <v>38925</v>
      </c>
      <c r="C1033" s="1">
        <v>2787</v>
      </c>
      <c r="D1033" s="6">
        <v>130</v>
      </c>
      <c r="E1033" s="6">
        <v>523</v>
      </c>
      <c r="F1033" s="5">
        <v>10</v>
      </c>
      <c r="G1033" s="17">
        <v>3</v>
      </c>
      <c r="H1033" s="17">
        <v>4.4444444444444446E-2</v>
      </c>
      <c r="I1033" s="5">
        <v>11</v>
      </c>
      <c r="J1033" s="5">
        <v>0.48888888888888893</v>
      </c>
      <c r="K1033" s="18" t="str">
        <f>INDEX(客戶資料檔!N:N,MATCH('交易記錄檔計算購買期間(勿更改順序)'!C1033,客戶資料檔!A:A,0))</f>
        <v>漸趨靜止型</v>
      </c>
    </row>
    <row r="1034" spans="1:11">
      <c r="A1034" s="1">
        <v>17809</v>
      </c>
      <c r="B1034" s="4">
        <v>38936</v>
      </c>
      <c r="C1034" s="1">
        <v>2787</v>
      </c>
      <c r="D1034" s="6">
        <v>389</v>
      </c>
      <c r="E1034" s="6">
        <v>512</v>
      </c>
      <c r="F1034" s="5">
        <v>10</v>
      </c>
      <c r="G1034" s="17">
        <v>4</v>
      </c>
      <c r="H1034" s="17">
        <v>6.6666666666666666E-2</v>
      </c>
      <c r="I1034" s="5">
        <v>11</v>
      </c>
      <c r="J1034" s="5">
        <v>0.73333333333333328</v>
      </c>
      <c r="K1034" s="18" t="str">
        <f>INDEX(客戶資料檔!N:N,MATCH('交易記錄檔計算購買期間(勿更改順序)'!C1034,客戶資料檔!A:A,0))</f>
        <v>漸趨靜止型</v>
      </c>
    </row>
    <row r="1035" spans="1:11">
      <c r="A1035" s="1">
        <v>28764</v>
      </c>
      <c r="B1035" s="4">
        <v>39044</v>
      </c>
      <c r="C1035" s="1">
        <v>2787</v>
      </c>
      <c r="D1035" s="6">
        <v>20</v>
      </c>
      <c r="E1035" s="6">
        <v>404</v>
      </c>
      <c r="F1035" s="5">
        <v>10</v>
      </c>
      <c r="G1035" s="17">
        <v>5</v>
      </c>
      <c r="H1035" s="17">
        <v>8.8888888888888892E-2</v>
      </c>
      <c r="I1035" s="5">
        <v>108</v>
      </c>
      <c r="J1035" s="5">
        <v>9.6</v>
      </c>
      <c r="K1035" s="18" t="str">
        <f>INDEX(客戶資料檔!N:N,MATCH('交易記錄檔計算購買期間(勿更改順序)'!C1035,客戶資料檔!A:A,0))</f>
        <v>漸趨靜止型</v>
      </c>
    </row>
    <row r="1036" spans="1:11">
      <c r="A1036" s="1">
        <v>29782</v>
      </c>
      <c r="B1036" s="4">
        <v>39056</v>
      </c>
      <c r="C1036" s="1">
        <v>2787</v>
      </c>
      <c r="D1036" s="6">
        <v>349</v>
      </c>
      <c r="E1036" s="6">
        <v>392</v>
      </c>
      <c r="F1036" s="5">
        <v>10</v>
      </c>
      <c r="G1036" s="17">
        <v>6</v>
      </c>
      <c r="H1036" s="17">
        <v>0.1111111111111111</v>
      </c>
      <c r="I1036" s="5">
        <v>12</v>
      </c>
      <c r="J1036" s="5">
        <v>1.3333333333333333</v>
      </c>
      <c r="K1036" s="18" t="str">
        <f>INDEX(客戶資料檔!N:N,MATCH('交易記錄檔計算購買期間(勿更改順序)'!C1036,客戶資料檔!A:A,0))</f>
        <v>漸趨靜止型</v>
      </c>
    </row>
    <row r="1037" spans="1:11">
      <c r="A1037" s="1">
        <v>37015</v>
      </c>
      <c r="B1037" s="4">
        <v>39117</v>
      </c>
      <c r="C1037" s="1">
        <v>2787</v>
      </c>
      <c r="D1037" s="6">
        <v>799</v>
      </c>
      <c r="E1037" s="6">
        <v>331</v>
      </c>
      <c r="F1037" s="5">
        <v>10</v>
      </c>
      <c r="G1037" s="17">
        <v>7</v>
      </c>
      <c r="H1037" s="17">
        <v>0.13333333333333333</v>
      </c>
      <c r="I1037" s="5">
        <v>61</v>
      </c>
      <c r="J1037" s="5">
        <v>8.1333333333333329</v>
      </c>
      <c r="K1037" s="18" t="str">
        <f>INDEX(客戶資料檔!N:N,MATCH('交易記錄檔計算購買期間(勿更改順序)'!C1037,客戶資料檔!A:A,0))</f>
        <v>漸趨靜止型</v>
      </c>
    </row>
    <row r="1038" spans="1:11">
      <c r="A1038" s="1">
        <v>43022</v>
      </c>
      <c r="B1038" s="4">
        <v>39166</v>
      </c>
      <c r="C1038" s="1">
        <v>2787</v>
      </c>
      <c r="D1038" s="6">
        <v>2220</v>
      </c>
      <c r="E1038" s="6">
        <v>282</v>
      </c>
      <c r="F1038" s="5">
        <v>10</v>
      </c>
      <c r="G1038" s="17">
        <v>8</v>
      </c>
      <c r="H1038" s="17">
        <v>0.15555555555555556</v>
      </c>
      <c r="I1038" s="5">
        <v>49</v>
      </c>
      <c r="J1038" s="5">
        <v>7.6222222222222227</v>
      </c>
      <c r="K1038" s="18" t="str">
        <f>INDEX(客戶資料檔!N:N,MATCH('交易記錄檔計算購買期間(勿更改順序)'!C1038,客戶資料檔!A:A,0))</f>
        <v>漸趨靜止型</v>
      </c>
    </row>
    <row r="1039" spans="1:11">
      <c r="A1039" s="1">
        <v>49092</v>
      </c>
      <c r="B1039" s="4">
        <v>39212</v>
      </c>
      <c r="C1039" s="1">
        <v>2787</v>
      </c>
      <c r="D1039" s="6">
        <v>1949</v>
      </c>
      <c r="E1039" s="6">
        <v>236</v>
      </c>
      <c r="F1039" s="5">
        <v>10</v>
      </c>
      <c r="G1039" s="17">
        <v>9</v>
      </c>
      <c r="H1039" s="17">
        <v>0.17777777777777778</v>
      </c>
      <c r="I1039" s="5">
        <v>46</v>
      </c>
      <c r="J1039" s="5">
        <v>8.1777777777777789</v>
      </c>
      <c r="K1039" s="18" t="str">
        <f>INDEX(客戶資料檔!N:N,MATCH('交易記錄檔計算購買期間(勿更改順序)'!C1039,客戶資料檔!A:A,0))</f>
        <v>漸趨靜止型</v>
      </c>
    </row>
    <row r="1040" spans="1:11">
      <c r="A1040" s="1">
        <v>75936</v>
      </c>
      <c r="B1040" s="4">
        <v>39405</v>
      </c>
      <c r="C1040" s="1">
        <v>2787</v>
      </c>
      <c r="D1040" s="6">
        <v>2588</v>
      </c>
      <c r="E1040" s="6">
        <v>43</v>
      </c>
      <c r="F1040" s="5">
        <v>10</v>
      </c>
      <c r="G1040" s="17">
        <v>10</v>
      </c>
      <c r="H1040" s="17">
        <v>0.2</v>
      </c>
      <c r="I1040" s="5">
        <v>193</v>
      </c>
      <c r="J1040" s="5">
        <v>38.6</v>
      </c>
      <c r="K1040" s="18" t="str">
        <f>INDEX(客戶資料檔!N:N,MATCH('交易記錄檔計算購買期間(勿更改順序)'!C1040,客戶資料檔!A:A,0))</f>
        <v>漸趨靜止型</v>
      </c>
    </row>
    <row r="1041" spans="1:11">
      <c r="A1041" s="1">
        <v>3575</v>
      </c>
      <c r="B1041" s="4">
        <v>38760</v>
      </c>
      <c r="C1041" s="1">
        <v>2800</v>
      </c>
      <c r="D1041" s="6">
        <v>480</v>
      </c>
      <c r="E1041" s="6">
        <v>688</v>
      </c>
      <c r="F1041" s="5">
        <v>15</v>
      </c>
      <c r="G1041" s="17">
        <v>1</v>
      </c>
      <c r="H1041" s="17">
        <v>0</v>
      </c>
      <c r="I1041" s="5">
        <v>0</v>
      </c>
      <c r="J1041" s="5">
        <v>0</v>
      </c>
      <c r="K1041" s="18" t="str">
        <f>INDEX(客戶資料檔!N:N,MATCH('交易記錄檔計算購買期間(勿更改順序)'!C1041,客戶資料檔!A:A,0))</f>
        <v>穩定購買型</v>
      </c>
    </row>
    <row r="1042" spans="1:11">
      <c r="A1042" s="1">
        <v>4307</v>
      </c>
      <c r="B1042" s="4">
        <v>38770</v>
      </c>
      <c r="C1042" s="1">
        <v>2800</v>
      </c>
      <c r="D1042" s="6">
        <v>169</v>
      </c>
      <c r="E1042" s="6">
        <v>678</v>
      </c>
      <c r="F1042" s="5">
        <v>15</v>
      </c>
      <c r="G1042" s="17">
        <v>2</v>
      </c>
      <c r="H1042" s="17">
        <v>9.5238095238095247E-3</v>
      </c>
      <c r="I1042" s="5">
        <v>10</v>
      </c>
      <c r="J1042" s="5">
        <v>9.5238095238095247E-2</v>
      </c>
      <c r="K1042" s="18" t="str">
        <f>INDEX(客戶資料檔!N:N,MATCH('交易記錄檔計算購買期間(勿更改順序)'!C1042,客戶資料檔!A:A,0))</f>
        <v>穩定購買型</v>
      </c>
    </row>
    <row r="1043" spans="1:11">
      <c r="A1043" s="1">
        <v>8096</v>
      </c>
      <c r="B1043" s="4">
        <v>38822</v>
      </c>
      <c r="C1043" s="1">
        <v>2800</v>
      </c>
      <c r="D1043" s="6">
        <v>11980</v>
      </c>
      <c r="E1043" s="6">
        <v>626</v>
      </c>
      <c r="F1043" s="5">
        <v>15</v>
      </c>
      <c r="G1043" s="17">
        <v>3</v>
      </c>
      <c r="H1043" s="17">
        <v>1.9047619047619049E-2</v>
      </c>
      <c r="I1043" s="5">
        <v>52</v>
      </c>
      <c r="J1043" s="5">
        <v>0.99047619047619051</v>
      </c>
      <c r="K1043" s="18" t="str">
        <f>INDEX(客戶資料檔!N:N,MATCH('交易記錄檔計算購買期間(勿更改順序)'!C1043,客戶資料檔!A:A,0))</f>
        <v>穩定購買型</v>
      </c>
    </row>
    <row r="1044" spans="1:11">
      <c r="A1044" s="1">
        <v>10931</v>
      </c>
      <c r="B1044" s="4">
        <v>38855</v>
      </c>
      <c r="C1044" s="1">
        <v>2800</v>
      </c>
      <c r="D1044" s="6">
        <v>203</v>
      </c>
      <c r="E1044" s="6">
        <v>593</v>
      </c>
      <c r="F1044" s="5">
        <v>15</v>
      </c>
      <c r="G1044" s="17">
        <v>4</v>
      </c>
      <c r="H1044" s="17">
        <v>2.8571428571428571E-2</v>
      </c>
      <c r="I1044" s="5">
        <v>33</v>
      </c>
      <c r="J1044" s="5">
        <v>0.94285714285714284</v>
      </c>
      <c r="K1044" s="18" t="str">
        <f>INDEX(客戶資料檔!N:N,MATCH('交易記錄檔計算購買期間(勿更改順序)'!C1044,客戶資料檔!A:A,0))</f>
        <v>穩定購買型</v>
      </c>
    </row>
    <row r="1045" spans="1:11">
      <c r="A1045" s="1">
        <v>11572</v>
      </c>
      <c r="B1045" s="4">
        <v>38864</v>
      </c>
      <c r="C1045" s="1">
        <v>2800</v>
      </c>
      <c r="D1045" s="6">
        <v>129</v>
      </c>
      <c r="E1045" s="6">
        <v>584</v>
      </c>
      <c r="F1045" s="5">
        <v>15</v>
      </c>
      <c r="G1045" s="17">
        <v>5</v>
      </c>
      <c r="H1045" s="17">
        <v>3.8095238095238099E-2</v>
      </c>
      <c r="I1045" s="5">
        <v>9</v>
      </c>
      <c r="J1045" s="5">
        <v>0.34285714285714286</v>
      </c>
      <c r="K1045" s="18" t="str">
        <f>INDEX(客戶資料檔!N:N,MATCH('交易記錄檔計算購買期間(勿更改順序)'!C1045,客戶資料檔!A:A,0))</f>
        <v>穩定購買型</v>
      </c>
    </row>
    <row r="1046" spans="1:11">
      <c r="A1046" s="1">
        <v>12301</v>
      </c>
      <c r="B1046" s="4">
        <v>38874</v>
      </c>
      <c r="C1046" s="1">
        <v>2800</v>
      </c>
      <c r="D1046" s="6">
        <v>1056</v>
      </c>
      <c r="E1046" s="6">
        <v>574</v>
      </c>
      <c r="F1046" s="5">
        <v>15</v>
      </c>
      <c r="G1046" s="17">
        <v>6</v>
      </c>
      <c r="H1046" s="17">
        <v>4.7619047619047616E-2</v>
      </c>
      <c r="I1046" s="5">
        <v>10</v>
      </c>
      <c r="J1046" s="5">
        <v>0.47619047619047616</v>
      </c>
      <c r="K1046" s="18" t="str">
        <f>INDEX(客戶資料檔!N:N,MATCH('交易記錄檔計算購買期間(勿更改順序)'!C1046,客戶資料檔!A:A,0))</f>
        <v>穩定購買型</v>
      </c>
    </row>
    <row r="1047" spans="1:11">
      <c r="A1047" s="1">
        <v>32041</v>
      </c>
      <c r="B1047" s="4">
        <v>39078</v>
      </c>
      <c r="C1047" s="1">
        <v>2800</v>
      </c>
      <c r="D1047" s="6">
        <v>310</v>
      </c>
      <c r="E1047" s="6">
        <v>370</v>
      </c>
      <c r="F1047" s="5">
        <v>15</v>
      </c>
      <c r="G1047" s="17">
        <v>7</v>
      </c>
      <c r="H1047" s="17">
        <v>5.7142857142857141E-2</v>
      </c>
      <c r="I1047" s="5">
        <v>204</v>
      </c>
      <c r="J1047" s="5">
        <v>11.657142857142857</v>
      </c>
      <c r="K1047" s="18" t="str">
        <f>INDEX(客戶資料檔!N:N,MATCH('交易記錄檔計算購買期間(勿更改順序)'!C1047,客戶資料檔!A:A,0))</f>
        <v>穩定購買型</v>
      </c>
    </row>
    <row r="1048" spans="1:11">
      <c r="A1048" s="1">
        <v>41335</v>
      </c>
      <c r="B1048" s="4">
        <v>39151</v>
      </c>
      <c r="C1048" s="1">
        <v>2800</v>
      </c>
      <c r="D1048" s="6">
        <v>150</v>
      </c>
      <c r="E1048" s="6">
        <v>297</v>
      </c>
      <c r="F1048" s="5">
        <v>15</v>
      </c>
      <c r="G1048" s="17">
        <v>8</v>
      </c>
      <c r="H1048" s="17">
        <v>6.6666666666666666E-2</v>
      </c>
      <c r="I1048" s="5">
        <v>73</v>
      </c>
      <c r="J1048" s="5">
        <v>4.8666666666666663</v>
      </c>
      <c r="K1048" s="18" t="str">
        <f>INDEX(客戶資料檔!N:N,MATCH('交易記錄檔計算購買期間(勿更改順序)'!C1048,客戶資料檔!A:A,0))</f>
        <v>穩定購買型</v>
      </c>
    </row>
    <row r="1049" spans="1:11">
      <c r="A1049" s="1">
        <v>45866</v>
      </c>
      <c r="B1049" s="4">
        <v>39192</v>
      </c>
      <c r="C1049" s="1">
        <v>2800</v>
      </c>
      <c r="D1049" s="6">
        <v>1587</v>
      </c>
      <c r="E1049" s="6">
        <v>256</v>
      </c>
      <c r="F1049" s="5">
        <v>15</v>
      </c>
      <c r="G1049" s="17">
        <v>9</v>
      </c>
      <c r="H1049" s="17">
        <v>7.6190476190476197E-2</v>
      </c>
      <c r="I1049" s="5">
        <v>41</v>
      </c>
      <c r="J1049" s="5">
        <v>3.1238095238095243</v>
      </c>
      <c r="K1049" s="18" t="str">
        <f>INDEX(客戶資料檔!N:N,MATCH('交易記錄檔計算購買期間(勿更改順序)'!C1049,客戶資料檔!A:A,0))</f>
        <v>穩定購買型</v>
      </c>
    </row>
    <row r="1050" spans="1:11">
      <c r="A1050" s="1">
        <v>48236</v>
      </c>
      <c r="B1050" s="4">
        <v>39204</v>
      </c>
      <c r="C1050" s="1">
        <v>2800</v>
      </c>
      <c r="D1050" s="6">
        <v>1033</v>
      </c>
      <c r="E1050" s="6">
        <v>244</v>
      </c>
      <c r="F1050" s="5">
        <v>15</v>
      </c>
      <c r="G1050" s="17">
        <v>10</v>
      </c>
      <c r="H1050" s="17">
        <v>8.5714285714285715E-2</v>
      </c>
      <c r="I1050" s="5">
        <v>12</v>
      </c>
      <c r="J1050" s="5">
        <v>1.0285714285714285</v>
      </c>
      <c r="K1050" s="18" t="str">
        <f>INDEX(客戶資料檔!N:N,MATCH('交易記錄檔計算購買期間(勿更改順序)'!C1050,客戶資料檔!A:A,0))</f>
        <v>穩定購買型</v>
      </c>
    </row>
    <row r="1051" spans="1:11">
      <c r="A1051" s="1">
        <v>50142</v>
      </c>
      <c r="B1051" s="4">
        <v>39221</v>
      </c>
      <c r="C1051" s="1">
        <v>2800</v>
      </c>
      <c r="D1051" s="6">
        <v>1970</v>
      </c>
      <c r="E1051" s="6">
        <v>227</v>
      </c>
      <c r="F1051" s="5">
        <v>15</v>
      </c>
      <c r="G1051" s="17">
        <v>11</v>
      </c>
      <c r="H1051" s="17">
        <v>9.5238095238095233E-2</v>
      </c>
      <c r="I1051" s="5">
        <v>17</v>
      </c>
      <c r="J1051" s="5">
        <v>1.6190476190476191</v>
      </c>
      <c r="K1051" s="18" t="str">
        <f>INDEX(客戶資料檔!N:N,MATCH('交易記錄檔計算購買期間(勿更改順序)'!C1051,客戶資料檔!A:A,0))</f>
        <v>穩定購買型</v>
      </c>
    </row>
    <row r="1052" spans="1:11">
      <c r="A1052" s="1">
        <v>52726</v>
      </c>
      <c r="B1052" s="4">
        <v>39242</v>
      </c>
      <c r="C1052" s="1">
        <v>2800</v>
      </c>
      <c r="D1052" s="6">
        <v>199</v>
      </c>
      <c r="E1052" s="6">
        <v>206</v>
      </c>
      <c r="F1052" s="5">
        <v>15</v>
      </c>
      <c r="G1052" s="17">
        <v>12</v>
      </c>
      <c r="H1052" s="17">
        <v>0.10476190476190476</v>
      </c>
      <c r="I1052" s="5">
        <v>21</v>
      </c>
      <c r="J1052" s="5">
        <v>2.2000000000000002</v>
      </c>
      <c r="K1052" s="18" t="str">
        <f>INDEX(客戶資料檔!N:N,MATCH('交易記錄檔計算購買期間(勿更改順序)'!C1052,客戶資料檔!A:A,0))</f>
        <v>穩定購買型</v>
      </c>
    </row>
    <row r="1053" spans="1:11">
      <c r="A1053" s="1">
        <v>58189</v>
      </c>
      <c r="B1053" s="4">
        <v>39278</v>
      </c>
      <c r="C1053" s="1">
        <v>2800</v>
      </c>
      <c r="D1053" s="6">
        <v>10899</v>
      </c>
      <c r="E1053" s="6">
        <v>170</v>
      </c>
      <c r="F1053" s="5">
        <v>15</v>
      </c>
      <c r="G1053" s="17">
        <v>13</v>
      </c>
      <c r="H1053" s="17">
        <v>0.11428571428571428</v>
      </c>
      <c r="I1053" s="5">
        <v>36</v>
      </c>
      <c r="J1053" s="5">
        <v>4.1142857142857139</v>
      </c>
      <c r="K1053" s="18" t="str">
        <f>INDEX(客戶資料檔!N:N,MATCH('交易記錄檔計算購買期間(勿更改順序)'!C1053,客戶資料檔!A:A,0))</f>
        <v>穩定購買型</v>
      </c>
    </row>
    <row r="1054" spans="1:11">
      <c r="A1054" s="1">
        <v>74360</v>
      </c>
      <c r="B1054" s="4">
        <v>39402</v>
      </c>
      <c r="C1054" s="1">
        <v>2800</v>
      </c>
      <c r="D1054" s="6">
        <v>1312</v>
      </c>
      <c r="E1054" s="6">
        <v>46</v>
      </c>
      <c r="F1054" s="5">
        <v>15</v>
      </c>
      <c r="G1054" s="17">
        <v>14</v>
      </c>
      <c r="H1054" s="17">
        <v>0.12380952380952381</v>
      </c>
      <c r="I1054" s="5">
        <v>124</v>
      </c>
      <c r="J1054" s="5">
        <v>15.352380952380953</v>
      </c>
      <c r="K1054" s="18" t="str">
        <f>INDEX(客戶資料檔!N:N,MATCH('交易記錄檔計算購買期間(勿更改順序)'!C1054,客戶資料檔!A:A,0))</f>
        <v>穩定購買型</v>
      </c>
    </row>
    <row r="1055" spans="1:11">
      <c r="A1055" s="1">
        <v>75940</v>
      </c>
      <c r="B1055" s="4">
        <v>39405</v>
      </c>
      <c r="C1055" s="1">
        <v>2800</v>
      </c>
      <c r="D1055" s="6">
        <v>1299</v>
      </c>
      <c r="E1055" s="6">
        <v>43</v>
      </c>
      <c r="F1055" s="5">
        <v>15</v>
      </c>
      <c r="G1055" s="17">
        <v>15</v>
      </c>
      <c r="H1055" s="17">
        <v>0.13333333333333333</v>
      </c>
      <c r="I1055" s="5">
        <v>3</v>
      </c>
      <c r="J1055" s="5">
        <v>0.4</v>
      </c>
      <c r="K1055" s="18" t="str">
        <f>INDEX(客戶資料檔!N:N,MATCH('交易記錄檔計算購買期間(勿更改順序)'!C1055,客戶資料檔!A:A,0))</f>
        <v>穩定購買型</v>
      </c>
    </row>
    <row r="1056" spans="1:11">
      <c r="A1056" s="1">
        <v>3585</v>
      </c>
      <c r="B1056" s="4">
        <v>38760</v>
      </c>
      <c r="C1056" s="1">
        <v>2814</v>
      </c>
      <c r="D1056" s="6">
        <v>1999</v>
      </c>
      <c r="E1056" s="6">
        <v>688</v>
      </c>
      <c r="F1056" s="5">
        <v>10</v>
      </c>
      <c r="G1056" s="17">
        <v>1</v>
      </c>
      <c r="H1056" s="17">
        <v>0</v>
      </c>
      <c r="I1056" s="5">
        <v>0</v>
      </c>
      <c r="J1056" s="5">
        <v>0</v>
      </c>
      <c r="K1056" s="18" t="str">
        <f>INDEX(客戶資料檔!N:N,MATCH('交易記錄檔計算購買期間(勿更改順序)'!C1056,客戶資料檔!A:A,0))</f>
        <v>穩定購買型</v>
      </c>
    </row>
    <row r="1057" spans="1:11">
      <c r="A1057" s="1">
        <v>6041</v>
      </c>
      <c r="B1057" s="4">
        <v>38794</v>
      </c>
      <c r="C1057" s="1">
        <v>2814</v>
      </c>
      <c r="D1057" s="6">
        <v>95</v>
      </c>
      <c r="E1057" s="6">
        <v>654</v>
      </c>
      <c r="F1057" s="5">
        <v>10</v>
      </c>
      <c r="G1057" s="17">
        <v>2</v>
      </c>
      <c r="H1057" s="17">
        <v>2.2222222222222223E-2</v>
      </c>
      <c r="I1057" s="5">
        <v>34</v>
      </c>
      <c r="J1057" s="5">
        <v>0.75555555555555554</v>
      </c>
      <c r="K1057" s="18" t="str">
        <f>INDEX(客戶資料檔!N:N,MATCH('交易記錄檔計算購買期間(勿更改順序)'!C1057,客戶資料檔!A:A,0))</f>
        <v>穩定購買型</v>
      </c>
    </row>
    <row r="1058" spans="1:11">
      <c r="A1058" s="1">
        <v>9570</v>
      </c>
      <c r="B1058" s="4">
        <v>38837</v>
      </c>
      <c r="C1058" s="1">
        <v>2814</v>
      </c>
      <c r="D1058" s="6">
        <v>99</v>
      </c>
      <c r="E1058" s="6">
        <v>611</v>
      </c>
      <c r="F1058" s="5">
        <v>10</v>
      </c>
      <c r="G1058" s="17">
        <v>3</v>
      </c>
      <c r="H1058" s="17">
        <v>4.4444444444444446E-2</v>
      </c>
      <c r="I1058" s="5">
        <v>43</v>
      </c>
      <c r="J1058" s="5">
        <v>1.9111111111111112</v>
      </c>
      <c r="K1058" s="18" t="str">
        <f>INDEX(客戶資料檔!N:N,MATCH('交易記錄檔計算購買期間(勿更改順序)'!C1058,客戶資料檔!A:A,0))</f>
        <v>穩定購買型</v>
      </c>
    </row>
    <row r="1059" spans="1:11">
      <c r="A1059" s="1">
        <v>12137</v>
      </c>
      <c r="B1059" s="4">
        <v>38872</v>
      </c>
      <c r="C1059" s="1">
        <v>2814</v>
      </c>
      <c r="D1059" s="6">
        <v>1689</v>
      </c>
      <c r="E1059" s="6">
        <v>576</v>
      </c>
      <c r="F1059" s="5">
        <v>10</v>
      </c>
      <c r="G1059" s="17">
        <v>4</v>
      </c>
      <c r="H1059" s="17">
        <v>6.6666666666666666E-2</v>
      </c>
      <c r="I1059" s="5">
        <v>35</v>
      </c>
      <c r="J1059" s="5">
        <v>2.3333333333333335</v>
      </c>
      <c r="K1059" s="18" t="str">
        <f>INDEX(客戶資料檔!N:N,MATCH('交易記錄檔計算購買期間(勿更改順序)'!C1059,客戶資料檔!A:A,0))</f>
        <v>穩定購買型</v>
      </c>
    </row>
    <row r="1060" spans="1:11">
      <c r="A1060" s="1">
        <v>14861</v>
      </c>
      <c r="B1060" s="4">
        <v>38907</v>
      </c>
      <c r="C1060" s="1">
        <v>2814</v>
      </c>
      <c r="D1060" s="6">
        <v>6998</v>
      </c>
      <c r="E1060" s="6">
        <v>541</v>
      </c>
      <c r="F1060" s="5">
        <v>10</v>
      </c>
      <c r="G1060" s="17">
        <v>5</v>
      </c>
      <c r="H1060" s="17">
        <v>8.8888888888888892E-2</v>
      </c>
      <c r="I1060" s="5">
        <v>35</v>
      </c>
      <c r="J1060" s="5">
        <v>3.1111111111111112</v>
      </c>
      <c r="K1060" s="18" t="str">
        <f>INDEX(客戶資料檔!N:N,MATCH('交易記錄檔計算購買期間(勿更改順序)'!C1060,客戶資料檔!A:A,0))</f>
        <v>穩定購買型</v>
      </c>
    </row>
    <row r="1061" spans="1:11">
      <c r="A1061" s="1">
        <v>30666</v>
      </c>
      <c r="B1061" s="4">
        <v>39067</v>
      </c>
      <c r="C1061" s="1">
        <v>2814</v>
      </c>
      <c r="D1061" s="6">
        <v>299</v>
      </c>
      <c r="E1061" s="6">
        <v>381</v>
      </c>
      <c r="F1061" s="5">
        <v>10</v>
      </c>
      <c r="G1061" s="17">
        <v>6</v>
      </c>
      <c r="H1061" s="17">
        <v>0.1111111111111111</v>
      </c>
      <c r="I1061" s="5">
        <v>160</v>
      </c>
      <c r="J1061" s="5">
        <v>17.777777777777779</v>
      </c>
      <c r="K1061" s="18" t="str">
        <f>INDEX(客戶資料檔!N:N,MATCH('交易記錄檔計算購買期間(勿更改順序)'!C1061,客戶資料檔!A:A,0))</f>
        <v>穩定購買型</v>
      </c>
    </row>
    <row r="1062" spans="1:11">
      <c r="A1062" s="1">
        <v>39403</v>
      </c>
      <c r="B1062" s="4">
        <v>39135</v>
      </c>
      <c r="C1062" s="1">
        <v>2814</v>
      </c>
      <c r="D1062" s="6">
        <v>95</v>
      </c>
      <c r="E1062" s="6">
        <v>313</v>
      </c>
      <c r="F1062" s="5">
        <v>10</v>
      </c>
      <c r="G1062" s="17">
        <v>7</v>
      </c>
      <c r="H1062" s="17">
        <v>0.13333333333333333</v>
      </c>
      <c r="I1062" s="5">
        <v>68</v>
      </c>
      <c r="J1062" s="5">
        <v>9.0666666666666664</v>
      </c>
      <c r="K1062" s="18" t="str">
        <f>INDEX(客戶資料檔!N:N,MATCH('交易記錄檔計算購買期間(勿更改順序)'!C1062,客戶資料檔!A:A,0))</f>
        <v>穩定購買型</v>
      </c>
    </row>
    <row r="1063" spans="1:11">
      <c r="A1063" s="1">
        <v>62000</v>
      </c>
      <c r="B1063" s="4">
        <v>39302</v>
      </c>
      <c r="C1063" s="1">
        <v>2814</v>
      </c>
      <c r="D1063" s="6">
        <v>100</v>
      </c>
      <c r="E1063" s="6">
        <v>146</v>
      </c>
      <c r="F1063" s="5">
        <v>10</v>
      </c>
      <c r="G1063" s="17">
        <v>8</v>
      </c>
      <c r="H1063" s="17">
        <v>0.15555555555555556</v>
      </c>
      <c r="I1063" s="5">
        <v>167</v>
      </c>
      <c r="J1063" s="5">
        <v>25.977777777777778</v>
      </c>
      <c r="K1063" s="18" t="str">
        <f>INDEX(客戶資料檔!N:N,MATCH('交易記錄檔計算購買期間(勿更改順序)'!C1063,客戶資料檔!A:A,0))</f>
        <v>穩定購買型</v>
      </c>
    </row>
    <row r="1064" spans="1:11">
      <c r="A1064" s="1">
        <v>74828</v>
      </c>
      <c r="B1064" s="4">
        <v>39403</v>
      </c>
      <c r="C1064" s="1">
        <v>2814</v>
      </c>
      <c r="D1064" s="6">
        <v>1990</v>
      </c>
      <c r="E1064" s="6">
        <v>45</v>
      </c>
      <c r="F1064" s="5">
        <v>10</v>
      </c>
      <c r="G1064" s="17">
        <v>9</v>
      </c>
      <c r="H1064" s="17">
        <v>0.17777777777777778</v>
      </c>
      <c r="I1064" s="5">
        <v>101</v>
      </c>
      <c r="J1064" s="5">
        <v>17.955555555555556</v>
      </c>
      <c r="K1064" s="18" t="str">
        <f>INDEX(客戶資料檔!N:N,MATCH('交易記錄檔計算購買期間(勿更改順序)'!C1064,客戶資料檔!A:A,0))</f>
        <v>穩定購買型</v>
      </c>
    </row>
    <row r="1065" spans="1:11">
      <c r="A1065" s="1">
        <v>79276</v>
      </c>
      <c r="B1065" s="4">
        <v>39430</v>
      </c>
      <c r="C1065" s="1">
        <v>2814</v>
      </c>
      <c r="D1065" s="6">
        <v>89</v>
      </c>
      <c r="E1065" s="6">
        <v>18</v>
      </c>
      <c r="F1065" s="5">
        <v>10</v>
      </c>
      <c r="G1065" s="17">
        <v>10</v>
      </c>
      <c r="H1065" s="17">
        <v>0.2</v>
      </c>
      <c r="I1065" s="5">
        <v>27</v>
      </c>
      <c r="J1065" s="5">
        <v>5.4</v>
      </c>
      <c r="K1065" s="18" t="str">
        <f>INDEX(客戶資料檔!N:N,MATCH('交易記錄檔計算購買期間(勿更改順序)'!C1065,客戶資料檔!A:A,0))</f>
        <v>穩定購買型</v>
      </c>
    </row>
    <row r="1066" spans="1:11">
      <c r="A1066" s="1">
        <v>3660</v>
      </c>
      <c r="B1066" s="4">
        <v>38761</v>
      </c>
      <c r="C1066" s="1">
        <v>2843</v>
      </c>
      <c r="D1066" s="6">
        <v>55</v>
      </c>
      <c r="E1066" s="6">
        <v>687</v>
      </c>
      <c r="F1066" s="5">
        <v>8</v>
      </c>
      <c r="G1066" s="17">
        <v>1</v>
      </c>
      <c r="H1066" s="17">
        <v>0</v>
      </c>
      <c r="I1066" s="5">
        <v>0</v>
      </c>
      <c r="J1066" s="5">
        <v>0</v>
      </c>
      <c r="K1066" s="18" t="str">
        <f>INDEX(客戶資料檔!N:N,MATCH('交易記錄檔計算購買期間(勿更改順序)'!C1066,客戶資料檔!A:A,0))</f>
        <v>穩定購買型</v>
      </c>
    </row>
    <row r="1067" spans="1:11">
      <c r="A1067" s="1">
        <v>11434</v>
      </c>
      <c r="B1067" s="4">
        <v>38862</v>
      </c>
      <c r="C1067" s="1">
        <v>2843</v>
      </c>
      <c r="D1067" s="6">
        <v>498</v>
      </c>
      <c r="E1067" s="6">
        <v>586</v>
      </c>
      <c r="F1067" s="5">
        <v>8</v>
      </c>
      <c r="G1067" s="17">
        <v>2</v>
      </c>
      <c r="H1067" s="17">
        <v>3.5714285714285712E-2</v>
      </c>
      <c r="I1067" s="5">
        <v>101</v>
      </c>
      <c r="J1067" s="5">
        <v>3.6071428571428568</v>
      </c>
      <c r="K1067" s="18" t="str">
        <f>INDEX(客戶資料檔!N:N,MATCH('交易記錄檔計算購買期間(勿更改順序)'!C1067,客戶資料檔!A:A,0))</f>
        <v>穩定購買型</v>
      </c>
    </row>
    <row r="1068" spans="1:11">
      <c r="A1068" s="1">
        <v>17490</v>
      </c>
      <c r="B1068" s="4">
        <v>38932</v>
      </c>
      <c r="C1068" s="1">
        <v>2843</v>
      </c>
      <c r="D1068" s="6">
        <v>5999</v>
      </c>
      <c r="E1068" s="6">
        <v>516</v>
      </c>
      <c r="F1068" s="5">
        <v>8</v>
      </c>
      <c r="G1068" s="17">
        <v>3</v>
      </c>
      <c r="H1068" s="17">
        <v>7.1428571428571425E-2</v>
      </c>
      <c r="I1068" s="5">
        <v>70</v>
      </c>
      <c r="J1068" s="5">
        <v>5</v>
      </c>
      <c r="K1068" s="18" t="str">
        <f>INDEX(客戶資料檔!N:N,MATCH('交易記錄檔計算購買期間(勿更改順序)'!C1068,客戶資料檔!A:A,0))</f>
        <v>穩定購買型</v>
      </c>
    </row>
    <row r="1069" spans="1:11">
      <c r="A1069" s="1">
        <v>27244</v>
      </c>
      <c r="B1069" s="4">
        <v>39038</v>
      </c>
      <c r="C1069" s="1">
        <v>2843</v>
      </c>
      <c r="D1069" s="6">
        <v>196</v>
      </c>
      <c r="E1069" s="6">
        <v>410</v>
      </c>
      <c r="F1069" s="5">
        <v>8</v>
      </c>
      <c r="G1069" s="17">
        <v>4</v>
      </c>
      <c r="H1069" s="17">
        <v>0.10714285714285714</v>
      </c>
      <c r="I1069" s="5">
        <v>106</v>
      </c>
      <c r="J1069" s="5">
        <v>11.357142857142856</v>
      </c>
      <c r="K1069" s="18" t="str">
        <f>INDEX(客戶資料檔!N:N,MATCH('交易記錄檔計算購買期間(勿更改順序)'!C1069,客戶資料檔!A:A,0))</f>
        <v>穩定購買型</v>
      </c>
    </row>
    <row r="1070" spans="1:11">
      <c r="A1070" s="1">
        <v>31876</v>
      </c>
      <c r="B1070" s="4">
        <v>39077</v>
      </c>
      <c r="C1070" s="1">
        <v>2843</v>
      </c>
      <c r="D1070" s="6">
        <v>199</v>
      </c>
      <c r="E1070" s="6">
        <v>371</v>
      </c>
      <c r="F1070" s="5">
        <v>8</v>
      </c>
      <c r="G1070" s="17">
        <v>5</v>
      </c>
      <c r="H1070" s="17">
        <v>0.14285714285714285</v>
      </c>
      <c r="I1070" s="5">
        <v>39</v>
      </c>
      <c r="J1070" s="5">
        <v>5.5714285714285712</v>
      </c>
      <c r="K1070" s="18" t="str">
        <f>INDEX(客戶資料檔!N:N,MATCH('交易記錄檔計算購買期間(勿更改順序)'!C1070,客戶資料檔!A:A,0))</f>
        <v>穩定購買型</v>
      </c>
    </row>
    <row r="1071" spans="1:11">
      <c r="A1071" s="1">
        <v>46257</v>
      </c>
      <c r="B1071" s="4">
        <v>39193</v>
      </c>
      <c r="C1071" s="1">
        <v>2843</v>
      </c>
      <c r="D1071" s="6">
        <v>5499</v>
      </c>
      <c r="E1071" s="6">
        <v>255</v>
      </c>
      <c r="F1071" s="5">
        <v>8</v>
      </c>
      <c r="G1071" s="17">
        <v>6</v>
      </c>
      <c r="H1071" s="17">
        <v>0.17857142857142858</v>
      </c>
      <c r="I1071" s="5">
        <v>116</v>
      </c>
      <c r="J1071" s="5">
        <v>20.714285714285715</v>
      </c>
      <c r="K1071" s="18" t="str">
        <f>INDEX(客戶資料檔!N:N,MATCH('交易記錄檔計算購買期間(勿更改順序)'!C1071,客戶資料檔!A:A,0))</f>
        <v>穩定購買型</v>
      </c>
    </row>
    <row r="1072" spans="1:11">
      <c r="A1072" s="1">
        <v>64076</v>
      </c>
      <c r="B1072" s="4">
        <v>39319</v>
      </c>
      <c r="C1072" s="1">
        <v>2843</v>
      </c>
      <c r="D1072" s="6">
        <v>249</v>
      </c>
      <c r="E1072" s="6">
        <v>129</v>
      </c>
      <c r="F1072" s="5">
        <v>8</v>
      </c>
      <c r="G1072" s="17">
        <v>7</v>
      </c>
      <c r="H1072" s="17">
        <v>0.21428571428571427</v>
      </c>
      <c r="I1072" s="5">
        <v>126</v>
      </c>
      <c r="J1072" s="5">
        <v>27</v>
      </c>
      <c r="K1072" s="18" t="str">
        <f>INDEX(客戶資料檔!N:N,MATCH('交易記錄檔計算購買期間(勿更改順序)'!C1072,客戶資料檔!A:A,0))</f>
        <v>穩定購買型</v>
      </c>
    </row>
    <row r="1073" spans="1:11">
      <c r="A1073" s="1">
        <v>73511</v>
      </c>
      <c r="B1073" s="4">
        <v>39395</v>
      </c>
      <c r="C1073" s="1">
        <v>2843</v>
      </c>
      <c r="D1073" s="6">
        <v>199</v>
      </c>
      <c r="E1073" s="6">
        <v>53</v>
      </c>
      <c r="F1073" s="5">
        <v>8</v>
      </c>
      <c r="G1073" s="17">
        <v>8</v>
      </c>
      <c r="H1073" s="17">
        <v>0.25</v>
      </c>
      <c r="I1073" s="5">
        <v>76</v>
      </c>
      <c r="J1073" s="5">
        <v>19</v>
      </c>
      <c r="K1073" s="18" t="str">
        <f>INDEX(客戶資料檔!N:N,MATCH('交易記錄檔計算購買期間(勿更改順序)'!C1073,客戶資料檔!A:A,0))</f>
        <v>穩定購買型</v>
      </c>
    </row>
    <row r="1074" spans="1:11">
      <c r="A1074" s="1">
        <v>13673</v>
      </c>
      <c r="B1074" s="4">
        <v>38892</v>
      </c>
      <c r="C1074" s="1">
        <v>2942</v>
      </c>
      <c r="D1074" s="6">
        <v>928</v>
      </c>
      <c r="E1074" s="6">
        <v>556</v>
      </c>
      <c r="F1074" s="5">
        <v>7</v>
      </c>
      <c r="G1074" s="17">
        <v>1</v>
      </c>
      <c r="H1074" s="17">
        <v>0</v>
      </c>
      <c r="I1074" s="5">
        <v>0</v>
      </c>
      <c r="J1074" s="5">
        <v>0</v>
      </c>
      <c r="K1074" s="18" t="str">
        <f>INDEX(客戶資料檔!N:N,MATCH('交易記錄檔計算購買期間(勿更改順序)'!C1074,客戶資料檔!A:A,0))</f>
        <v>漸趨靜止型</v>
      </c>
    </row>
    <row r="1075" spans="1:11">
      <c r="A1075" s="1">
        <v>22925</v>
      </c>
      <c r="B1075" s="4">
        <v>38991</v>
      </c>
      <c r="C1075" s="1">
        <v>2942</v>
      </c>
      <c r="D1075" s="6">
        <v>919</v>
      </c>
      <c r="E1075" s="6">
        <v>457</v>
      </c>
      <c r="F1075" s="5">
        <v>7</v>
      </c>
      <c r="G1075" s="17">
        <v>2</v>
      </c>
      <c r="H1075" s="17">
        <v>4.7619047619047616E-2</v>
      </c>
      <c r="I1075" s="5">
        <v>99</v>
      </c>
      <c r="J1075" s="5">
        <v>4.7142857142857144</v>
      </c>
      <c r="K1075" s="18" t="str">
        <f>INDEX(客戶資料檔!N:N,MATCH('交易記錄檔計算購買期間(勿更改順序)'!C1075,客戶資料檔!A:A,0))</f>
        <v>漸趨靜止型</v>
      </c>
    </row>
    <row r="1076" spans="1:11">
      <c r="A1076" s="1">
        <v>25592</v>
      </c>
      <c r="B1076" s="4">
        <v>39019</v>
      </c>
      <c r="C1076" s="1">
        <v>2942</v>
      </c>
      <c r="D1076" s="6">
        <v>2490</v>
      </c>
      <c r="E1076" s="6">
        <v>429</v>
      </c>
      <c r="F1076" s="5">
        <v>7</v>
      </c>
      <c r="G1076" s="17">
        <v>3</v>
      </c>
      <c r="H1076" s="17">
        <v>9.5238095238095233E-2</v>
      </c>
      <c r="I1076" s="5">
        <v>28</v>
      </c>
      <c r="J1076" s="5">
        <v>2.6666666666666665</v>
      </c>
      <c r="K1076" s="18" t="str">
        <f>INDEX(客戶資料檔!N:N,MATCH('交易記錄檔計算購買期間(勿更改順序)'!C1076,客戶資料檔!A:A,0))</f>
        <v>漸趨靜止型</v>
      </c>
    </row>
    <row r="1077" spans="1:11">
      <c r="A1077" s="1">
        <v>29294</v>
      </c>
      <c r="B1077" s="4">
        <v>39050</v>
      </c>
      <c r="C1077" s="1">
        <v>2942</v>
      </c>
      <c r="D1077" s="6">
        <v>116</v>
      </c>
      <c r="E1077" s="6">
        <v>398</v>
      </c>
      <c r="F1077" s="5">
        <v>7</v>
      </c>
      <c r="G1077" s="17">
        <v>4</v>
      </c>
      <c r="H1077" s="17">
        <v>0.14285714285714285</v>
      </c>
      <c r="I1077" s="5">
        <v>31</v>
      </c>
      <c r="J1077" s="5">
        <v>4.4285714285714279</v>
      </c>
      <c r="K1077" s="18" t="str">
        <f>INDEX(客戶資料檔!N:N,MATCH('交易記錄檔計算購買期間(勿更改順序)'!C1077,客戶資料檔!A:A,0))</f>
        <v>漸趨靜止型</v>
      </c>
    </row>
    <row r="1078" spans="1:11">
      <c r="A1078" s="1">
        <v>36454</v>
      </c>
      <c r="B1078" s="4">
        <v>39112</v>
      </c>
      <c r="C1078" s="1">
        <v>2942</v>
      </c>
      <c r="D1078" s="6">
        <v>2890</v>
      </c>
      <c r="E1078" s="6">
        <v>336</v>
      </c>
      <c r="F1078" s="5">
        <v>7</v>
      </c>
      <c r="G1078" s="17">
        <v>5</v>
      </c>
      <c r="H1078" s="17">
        <v>0.19047619047619047</v>
      </c>
      <c r="I1078" s="5">
        <v>62</v>
      </c>
      <c r="J1078" s="5">
        <v>11.809523809523808</v>
      </c>
      <c r="K1078" s="18" t="str">
        <f>INDEX(客戶資料檔!N:N,MATCH('交易記錄檔計算購買期間(勿更改順序)'!C1078,客戶資料檔!A:A,0))</f>
        <v>漸趨靜止型</v>
      </c>
    </row>
    <row r="1079" spans="1:11">
      <c r="A1079" s="1">
        <v>48115</v>
      </c>
      <c r="B1079" s="4">
        <v>39203</v>
      </c>
      <c r="C1079" s="1">
        <v>2942</v>
      </c>
      <c r="D1079" s="6">
        <v>1960</v>
      </c>
      <c r="E1079" s="6">
        <v>245</v>
      </c>
      <c r="F1079" s="5">
        <v>7</v>
      </c>
      <c r="G1079" s="17">
        <v>6</v>
      </c>
      <c r="H1079" s="17">
        <v>0.23809523809523808</v>
      </c>
      <c r="I1079" s="5">
        <v>91</v>
      </c>
      <c r="J1079" s="5">
        <v>21.666666666666664</v>
      </c>
      <c r="K1079" s="18" t="str">
        <f>INDEX(客戶資料檔!N:N,MATCH('交易記錄檔計算購買期間(勿更改順序)'!C1079,客戶資料檔!A:A,0))</f>
        <v>漸趨靜止型</v>
      </c>
    </row>
    <row r="1080" spans="1:11">
      <c r="A1080" s="1">
        <v>78693</v>
      </c>
      <c r="B1080" s="4">
        <v>39425</v>
      </c>
      <c r="C1080" s="1">
        <v>2942</v>
      </c>
      <c r="D1080" s="6">
        <v>499</v>
      </c>
      <c r="E1080" s="6">
        <v>23</v>
      </c>
      <c r="F1080" s="5">
        <v>7</v>
      </c>
      <c r="G1080" s="17">
        <v>7</v>
      </c>
      <c r="H1080" s="17">
        <v>0.2857142857142857</v>
      </c>
      <c r="I1080" s="5">
        <v>222</v>
      </c>
      <c r="J1080" s="5">
        <v>63.428571428571423</v>
      </c>
      <c r="K1080" s="18" t="str">
        <f>INDEX(客戶資料檔!N:N,MATCH('交易記錄檔計算購買期間(勿更改順序)'!C1080,客戶資料檔!A:A,0))</f>
        <v>漸趨靜止型</v>
      </c>
    </row>
    <row r="1081" spans="1:11">
      <c r="A1081" s="1">
        <v>4007</v>
      </c>
      <c r="B1081" s="4">
        <v>38766</v>
      </c>
      <c r="C1081" s="1">
        <v>2956</v>
      </c>
      <c r="D1081" s="6">
        <v>9950</v>
      </c>
      <c r="E1081" s="6">
        <v>682</v>
      </c>
      <c r="F1081" s="5">
        <v>15</v>
      </c>
      <c r="G1081" s="17">
        <v>1</v>
      </c>
      <c r="H1081" s="17">
        <v>0</v>
      </c>
      <c r="I1081" s="5">
        <v>0</v>
      </c>
      <c r="J1081" s="5">
        <v>0</v>
      </c>
      <c r="K1081" s="18" t="str">
        <f>INDEX(客戶資料檔!N:N,MATCH('交易記錄檔計算購買期間(勿更改順序)'!C1081,客戶資料檔!A:A,0))</f>
        <v>漸趨靜止型</v>
      </c>
    </row>
    <row r="1082" spans="1:11">
      <c r="A1082" s="1">
        <v>7504</v>
      </c>
      <c r="B1082" s="4">
        <v>38815</v>
      </c>
      <c r="C1082" s="1">
        <v>2956</v>
      </c>
      <c r="D1082" s="6">
        <v>1398</v>
      </c>
      <c r="E1082" s="6">
        <v>633</v>
      </c>
      <c r="F1082" s="5">
        <v>15</v>
      </c>
      <c r="G1082" s="17">
        <v>2</v>
      </c>
      <c r="H1082" s="17">
        <v>9.5238095238095247E-3</v>
      </c>
      <c r="I1082" s="5">
        <v>49</v>
      </c>
      <c r="J1082" s="5">
        <v>0.46666666666666673</v>
      </c>
      <c r="K1082" s="18" t="str">
        <f>INDEX(客戶資料檔!N:N,MATCH('交易記錄檔計算購買期間(勿更改順序)'!C1082,客戶資料檔!A:A,0))</f>
        <v>漸趨靜止型</v>
      </c>
    </row>
    <row r="1083" spans="1:11">
      <c r="A1083" s="1">
        <v>9575</v>
      </c>
      <c r="B1083" s="4">
        <v>38837</v>
      </c>
      <c r="C1083" s="1">
        <v>2956</v>
      </c>
      <c r="D1083" s="6">
        <v>26807</v>
      </c>
      <c r="E1083" s="6">
        <v>611</v>
      </c>
      <c r="F1083" s="5">
        <v>15</v>
      </c>
      <c r="G1083" s="17">
        <v>3</v>
      </c>
      <c r="H1083" s="17">
        <v>1.9047619047619049E-2</v>
      </c>
      <c r="I1083" s="5">
        <v>22</v>
      </c>
      <c r="J1083" s="5">
        <v>0.41904761904761911</v>
      </c>
      <c r="K1083" s="18" t="str">
        <f>INDEX(客戶資料檔!N:N,MATCH('交易記錄檔計算購買期間(勿更改順序)'!C1083,客戶資料檔!A:A,0))</f>
        <v>漸趨靜止型</v>
      </c>
    </row>
    <row r="1084" spans="1:11">
      <c r="A1084" s="1">
        <v>11074</v>
      </c>
      <c r="B1084" s="4">
        <v>38857</v>
      </c>
      <c r="C1084" s="1">
        <v>2956</v>
      </c>
      <c r="D1084" s="6">
        <v>90</v>
      </c>
      <c r="E1084" s="6">
        <v>591</v>
      </c>
      <c r="F1084" s="5">
        <v>15</v>
      </c>
      <c r="G1084" s="17">
        <v>4</v>
      </c>
      <c r="H1084" s="17">
        <v>2.8571428571428571E-2</v>
      </c>
      <c r="I1084" s="5">
        <v>20</v>
      </c>
      <c r="J1084" s="5">
        <v>0.5714285714285714</v>
      </c>
      <c r="K1084" s="18" t="str">
        <f>INDEX(客戶資料檔!N:N,MATCH('交易記錄檔計算購買期間(勿更改順序)'!C1084,客戶資料檔!A:A,0))</f>
        <v>漸趨靜止型</v>
      </c>
    </row>
    <row r="1085" spans="1:11">
      <c r="A1085" s="1">
        <v>11789</v>
      </c>
      <c r="B1085" s="4">
        <v>38867</v>
      </c>
      <c r="C1085" s="1">
        <v>2956</v>
      </c>
      <c r="D1085" s="6">
        <v>179</v>
      </c>
      <c r="E1085" s="6">
        <v>581</v>
      </c>
      <c r="F1085" s="5">
        <v>15</v>
      </c>
      <c r="G1085" s="17">
        <v>5</v>
      </c>
      <c r="H1085" s="17">
        <v>3.8095238095238099E-2</v>
      </c>
      <c r="I1085" s="5">
        <v>10</v>
      </c>
      <c r="J1085" s="5">
        <v>0.38095238095238099</v>
      </c>
      <c r="K1085" s="18" t="str">
        <f>INDEX(客戶資料檔!N:N,MATCH('交易記錄檔計算購買期間(勿更改順序)'!C1085,客戶資料檔!A:A,0))</f>
        <v>漸趨靜止型</v>
      </c>
    </row>
    <row r="1086" spans="1:11">
      <c r="A1086" s="1">
        <v>12223</v>
      </c>
      <c r="B1086" s="4">
        <v>38873</v>
      </c>
      <c r="C1086" s="1">
        <v>2956</v>
      </c>
      <c r="D1086" s="6">
        <v>340</v>
      </c>
      <c r="E1086" s="6">
        <v>575</v>
      </c>
      <c r="F1086" s="5">
        <v>15</v>
      </c>
      <c r="G1086" s="17">
        <v>6</v>
      </c>
      <c r="H1086" s="17">
        <v>4.7619047619047616E-2</v>
      </c>
      <c r="I1086" s="5">
        <v>6</v>
      </c>
      <c r="J1086" s="5">
        <v>0.2857142857142857</v>
      </c>
      <c r="K1086" s="18" t="str">
        <f>INDEX(客戶資料檔!N:N,MATCH('交易記錄檔計算購買期間(勿更改順序)'!C1086,客戶資料檔!A:A,0))</f>
        <v>漸趨靜止型</v>
      </c>
    </row>
    <row r="1087" spans="1:11">
      <c r="A1087" s="1">
        <v>20349</v>
      </c>
      <c r="B1087" s="4">
        <v>38964</v>
      </c>
      <c r="C1087" s="1">
        <v>2956</v>
      </c>
      <c r="D1087" s="6">
        <v>1299</v>
      </c>
      <c r="E1087" s="6">
        <v>484</v>
      </c>
      <c r="F1087" s="5">
        <v>15</v>
      </c>
      <c r="G1087" s="17">
        <v>7</v>
      </c>
      <c r="H1087" s="17">
        <v>5.7142857142857141E-2</v>
      </c>
      <c r="I1087" s="5">
        <v>91</v>
      </c>
      <c r="J1087" s="5">
        <v>5.2</v>
      </c>
      <c r="K1087" s="18" t="str">
        <f>INDEX(客戶資料檔!N:N,MATCH('交易記錄檔計算購買期間(勿更改順序)'!C1087,客戶資料檔!A:A,0))</f>
        <v>漸趨靜止型</v>
      </c>
    </row>
    <row r="1088" spans="1:11">
      <c r="A1088" s="1">
        <v>22253</v>
      </c>
      <c r="B1088" s="4">
        <v>38984</v>
      </c>
      <c r="C1088" s="1">
        <v>2956</v>
      </c>
      <c r="D1088" s="6">
        <v>1150</v>
      </c>
      <c r="E1088" s="6">
        <v>464</v>
      </c>
      <c r="F1088" s="5">
        <v>15</v>
      </c>
      <c r="G1088" s="17">
        <v>8</v>
      </c>
      <c r="H1088" s="17">
        <v>6.6666666666666666E-2</v>
      </c>
      <c r="I1088" s="5">
        <v>20</v>
      </c>
      <c r="J1088" s="5">
        <v>1.3333333333333333</v>
      </c>
      <c r="K1088" s="18" t="str">
        <f>INDEX(客戶資料檔!N:N,MATCH('交易記錄檔計算購買期間(勿更改順序)'!C1088,客戶資料檔!A:A,0))</f>
        <v>漸趨靜止型</v>
      </c>
    </row>
    <row r="1089" spans="1:11">
      <c r="A1089" s="1">
        <v>23353</v>
      </c>
      <c r="B1089" s="4">
        <v>38996</v>
      </c>
      <c r="C1089" s="1">
        <v>2956</v>
      </c>
      <c r="D1089" s="6">
        <v>5970</v>
      </c>
      <c r="E1089" s="6">
        <v>452</v>
      </c>
      <c r="F1089" s="5">
        <v>15</v>
      </c>
      <c r="G1089" s="17">
        <v>9</v>
      </c>
      <c r="H1089" s="17">
        <v>7.6190476190476197E-2</v>
      </c>
      <c r="I1089" s="5">
        <v>12</v>
      </c>
      <c r="J1089" s="5">
        <v>0.91428571428571437</v>
      </c>
      <c r="K1089" s="18" t="str">
        <f>INDEX(客戶資料檔!N:N,MATCH('交易記錄檔計算購買期間(勿更改順序)'!C1089,客戶資料檔!A:A,0))</f>
        <v>漸趨靜止型</v>
      </c>
    </row>
    <row r="1090" spans="1:11">
      <c r="A1090" s="1">
        <v>29517</v>
      </c>
      <c r="B1090" s="4">
        <v>39053</v>
      </c>
      <c r="C1090" s="1">
        <v>2956</v>
      </c>
      <c r="D1090" s="6">
        <v>450</v>
      </c>
      <c r="E1090" s="6">
        <v>395</v>
      </c>
      <c r="F1090" s="5">
        <v>15</v>
      </c>
      <c r="G1090" s="17">
        <v>10</v>
      </c>
      <c r="H1090" s="17">
        <v>8.5714285714285715E-2</v>
      </c>
      <c r="I1090" s="5">
        <v>57</v>
      </c>
      <c r="J1090" s="5">
        <v>4.8857142857142861</v>
      </c>
      <c r="K1090" s="18" t="str">
        <f>INDEX(客戶資料檔!N:N,MATCH('交易記錄檔計算購買期間(勿更改順序)'!C1090,客戶資料檔!A:A,0))</f>
        <v>漸趨靜止型</v>
      </c>
    </row>
    <row r="1091" spans="1:11">
      <c r="A1091" s="1">
        <v>37270</v>
      </c>
      <c r="B1091" s="4">
        <v>39119</v>
      </c>
      <c r="C1091" s="1">
        <v>2956</v>
      </c>
      <c r="D1091" s="6">
        <v>640</v>
      </c>
      <c r="E1091" s="6">
        <v>329</v>
      </c>
      <c r="F1091" s="5">
        <v>15</v>
      </c>
      <c r="G1091" s="17">
        <v>11</v>
      </c>
      <c r="H1091" s="17">
        <v>9.5238095238095233E-2</v>
      </c>
      <c r="I1091" s="5">
        <v>66</v>
      </c>
      <c r="J1091" s="5">
        <v>6.2857142857142856</v>
      </c>
      <c r="K1091" s="18" t="str">
        <f>INDEX(客戶資料檔!N:N,MATCH('交易記錄檔計算購買期間(勿更改順序)'!C1091,客戶資料檔!A:A,0))</f>
        <v>漸趨靜止型</v>
      </c>
    </row>
    <row r="1092" spans="1:11">
      <c r="A1092" s="1">
        <v>47491</v>
      </c>
      <c r="B1092" s="4">
        <v>39198</v>
      </c>
      <c r="C1092" s="1">
        <v>2956</v>
      </c>
      <c r="D1092" s="6">
        <v>200</v>
      </c>
      <c r="E1092" s="6">
        <v>250</v>
      </c>
      <c r="F1092" s="5">
        <v>15</v>
      </c>
      <c r="G1092" s="17">
        <v>12</v>
      </c>
      <c r="H1092" s="17">
        <v>0.10476190476190476</v>
      </c>
      <c r="I1092" s="5">
        <v>79</v>
      </c>
      <c r="J1092" s="5">
        <v>8.276190476190477</v>
      </c>
      <c r="K1092" s="18" t="str">
        <f>INDEX(客戶資料檔!N:N,MATCH('交易記錄檔計算購買期間(勿更改順序)'!C1092,客戶資料檔!A:A,0))</f>
        <v>漸趨靜止型</v>
      </c>
    </row>
    <row r="1093" spans="1:11">
      <c r="A1093" s="1">
        <v>50708</v>
      </c>
      <c r="B1093" s="4">
        <v>39226</v>
      </c>
      <c r="C1093" s="1">
        <v>2956</v>
      </c>
      <c r="D1093" s="6">
        <v>1600</v>
      </c>
      <c r="E1093" s="6">
        <v>222</v>
      </c>
      <c r="F1093" s="5">
        <v>15</v>
      </c>
      <c r="G1093" s="17">
        <v>13</v>
      </c>
      <c r="H1093" s="17">
        <v>0.11428571428571428</v>
      </c>
      <c r="I1093" s="5">
        <v>28</v>
      </c>
      <c r="J1093" s="5">
        <v>3.1999999999999997</v>
      </c>
      <c r="K1093" s="18" t="str">
        <f>INDEX(客戶資料檔!N:N,MATCH('交易記錄檔計算購買期間(勿更改順序)'!C1093,客戶資料檔!A:A,0))</f>
        <v>漸趨靜止型</v>
      </c>
    </row>
    <row r="1094" spans="1:11">
      <c r="A1094" s="1">
        <v>60289</v>
      </c>
      <c r="B1094" s="4">
        <v>39288</v>
      </c>
      <c r="C1094" s="1">
        <v>2956</v>
      </c>
      <c r="D1094" s="6">
        <v>4668</v>
      </c>
      <c r="E1094" s="6">
        <v>160</v>
      </c>
      <c r="F1094" s="5">
        <v>15</v>
      </c>
      <c r="G1094" s="17">
        <v>14</v>
      </c>
      <c r="H1094" s="17">
        <v>0.12380952380952381</v>
      </c>
      <c r="I1094" s="5">
        <v>62</v>
      </c>
      <c r="J1094" s="5">
        <v>7.6761904761904765</v>
      </c>
      <c r="K1094" s="18" t="str">
        <f>INDEX(客戶資料檔!N:N,MATCH('交易記錄檔計算購買期間(勿更改順序)'!C1094,客戶資料檔!A:A,0))</f>
        <v>漸趨靜止型</v>
      </c>
    </row>
    <row r="1095" spans="1:11">
      <c r="A1095" s="1">
        <v>68620</v>
      </c>
      <c r="B1095" s="4">
        <v>39354</v>
      </c>
      <c r="C1095" s="1">
        <v>2956</v>
      </c>
      <c r="D1095" s="6">
        <v>1578</v>
      </c>
      <c r="E1095" s="6">
        <v>94</v>
      </c>
      <c r="F1095" s="5">
        <v>15</v>
      </c>
      <c r="G1095" s="17">
        <v>15</v>
      </c>
      <c r="H1095" s="17">
        <v>0.13333333333333333</v>
      </c>
      <c r="I1095" s="5">
        <v>66</v>
      </c>
      <c r="J1095" s="5">
        <v>8.8000000000000007</v>
      </c>
      <c r="K1095" s="18" t="str">
        <f>INDEX(客戶資料檔!N:N,MATCH('交易記錄檔計算購買期間(勿更改順序)'!C1095,客戶資料檔!A:A,0))</f>
        <v>漸趨靜止型</v>
      </c>
    </row>
    <row r="1096" spans="1:11">
      <c r="A1096" s="1">
        <v>8306</v>
      </c>
      <c r="B1096" s="4">
        <v>38823</v>
      </c>
      <c r="C1096" s="1">
        <v>2989</v>
      </c>
      <c r="D1096" s="6">
        <v>999</v>
      </c>
      <c r="E1096" s="6">
        <v>625</v>
      </c>
      <c r="F1096" s="5">
        <v>6</v>
      </c>
      <c r="G1096" s="17">
        <v>1</v>
      </c>
      <c r="H1096" s="17">
        <v>0</v>
      </c>
      <c r="I1096" s="5">
        <v>0</v>
      </c>
      <c r="J1096" s="5">
        <v>0</v>
      </c>
      <c r="K1096" s="18" t="str">
        <f>INDEX(客戶資料檔!N:N,MATCH('交易記錄檔計算購買期間(勿更改順序)'!C1096,客戶資料檔!A:A,0))</f>
        <v>漸趨靜止型</v>
      </c>
    </row>
    <row r="1097" spans="1:11">
      <c r="A1097" s="1">
        <v>12681</v>
      </c>
      <c r="B1097" s="4">
        <v>38879</v>
      </c>
      <c r="C1097" s="1">
        <v>2989</v>
      </c>
      <c r="D1097" s="6">
        <v>760</v>
      </c>
      <c r="E1097" s="6">
        <v>569</v>
      </c>
      <c r="F1097" s="5">
        <v>6</v>
      </c>
      <c r="G1097" s="17">
        <v>2</v>
      </c>
      <c r="H1097" s="17">
        <v>6.6666666666666666E-2</v>
      </c>
      <c r="I1097" s="5">
        <v>56</v>
      </c>
      <c r="J1097" s="5">
        <v>3.7333333333333334</v>
      </c>
      <c r="K1097" s="18" t="str">
        <f>INDEX(客戶資料檔!N:N,MATCH('交易記錄檔計算購買期間(勿更改順序)'!C1097,客戶資料檔!A:A,0))</f>
        <v>漸趨靜止型</v>
      </c>
    </row>
    <row r="1098" spans="1:11">
      <c r="A1098" s="1">
        <v>17811</v>
      </c>
      <c r="B1098" s="4">
        <v>38936</v>
      </c>
      <c r="C1098" s="1">
        <v>2989</v>
      </c>
      <c r="D1098" s="6">
        <v>110</v>
      </c>
      <c r="E1098" s="6">
        <v>512</v>
      </c>
      <c r="F1098" s="5">
        <v>6</v>
      </c>
      <c r="G1098" s="17">
        <v>3</v>
      </c>
      <c r="H1098" s="17">
        <v>0.13333333333333333</v>
      </c>
      <c r="I1098" s="5">
        <v>57</v>
      </c>
      <c r="J1098" s="5">
        <v>7.6</v>
      </c>
      <c r="K1098" s="18" t="str">
        <f>INDEX(客戶資料檔!N:N,MATCH('交易記錄檔計算購買期間(勿更改順序)'!C1098,客戶資料檔!A:A,0))</f>
        <v>漸趨靜止型</v>
      </c>
    </row>
    <row r="1099" spans="1:11">
      <c r="A1099" s="1">
        <v>24123</v>
      </c>
      <c r="B1099" s="4">
        <v>39003</v>
      </c>
      <c r="C1099" s="1">
        <v>2989</v>
      </c>
      <c r="D1099" s="6">
        <v>199</v>
      </c>
      <c r="E1099" s="6">
        <v>445</v>
      </c>
      <c r="F1099" s="5">
        <v>6</v>
      </c>
      <c r="G1099" s="17">
        <v>4</v>
      </c>
      <c r="H1099" s="17">
        <v>0.2</v>
      </c>
      <c r="I1099" s="5">
        <v>67</v>
      </c>
      <c r="J1099" s="5">
        <v>13.4</v>
      </c>
      <c r="K1099" s="18" t="str">
        <f>INDEX(客戶資料檔!N:N,MATCH('交易記錄檔計算購買期間(勿更改順序)'!C1099,客戶資料檔!A:A,0))</f>
        <v>漸趨靜止型</v>
      </c>
    </row>
    <row r="1100" spans="1:11">
      <c r="A1100" s="1">
        <v>57042</v>
      </c>
      <c r="B1100" s="4">
        <v>39276</v>
      </c>
      <c r="C1100" s="1">
        <v>2989</v>
      </c>
      <c r="D1100" s="6">
        <v>20</v>
      </c>
      <c r="E1100" s="6">
        <v>172</v>
      </c>
      <c r="F1100" s="5">
        <v>6</v>
      </c>
      <c r="G1100" s="17">
        <v>5</v>
      </c>
      <c r="H1100" s="17">
        <v>0.26666666666666666</v>
      </c>
      <c r="I1100" s="5">
        <v>273</v>
      </c>
      <c r="J1100" s="5">
        <v>72.8</v>
      </c>
      <c r="K1100" s="18" t="str">
        <f>INDEX(客戶資料檔!N:N,MATCH('交易記錄檔計算購買期間(勿更改順序)'!C1100,客戶資料檔!A:A,0))</f>
        <v>漸趨靜止型</v>
      </c>
    </row>
    <row r="1101" spans="1:11">
      <c r="A1101" s="1">
        <v>67047</v>
      </c>
      <c r="B1101" s="4">
        <v>39341</v>
      </c>
      <c r="C1101" s="1">
        <v>2989</v>
      </c>
      <c r="D1101" s="6">
        <v>300</v>
      </c>
      <c r="E1101" s="6">
        <v>107</v>
      </c>
      <c r="F1101" s="5">
        <v>6</v>
      </c>
      <c r="G1101" s="17">
        <v>6</v>
      </c>
      <c r="H1101" s="17">
        <v>0.33333333333333331</v>
      </c>
      <c r="I1101" s="5">
        <v>65</v>
      </c>
      <c r="J1101" s="5">
        <v>21.666666666666664</v>
      </c>
      <c r="K1101" s="18" t="str">
        <f>INDEX(客戶資料檔!N:N,MATCH('交易記錄檔計算購買期間(勿更改順序)'!C1101,客戶資料檔!A:A,0))</f>
        <v>漸趨靜止型</v>
      </c>
    </row>
    <row r="1102" spans="1:11">
      <c r="A1102" s="1">
        <v>4534</v>
      </c>
      <c r="B1102" s="4">
        <v>38773</v>
      </c>
      <c r="C1102" s="1">
        <v>2995</v>
      </c>
      <c r="D1102" s="6">
        <v>3490</v>
      </c>
      <c r="E1102" s="6">
        <v>675</v>
      </c>
      <c r="F1102" s="5">
        <v>11</v>
      </c>
      <c r="G1102" s="17">
        <v>1</v>
      </c>
      <c r="H1102" s="17">
        <v>0</v>
      </c>
      <c r="I1102" s="5">
        <v>0</v>
      </c>
      <c r="J1102" s="5">
        <v>0</v>
      </c>
      <c r="K1102" s="18" t="str">
        <f>INDEX(客戶資料檔!N:N,MATCH('交易記錄檔計算購買期間(勿更改順序)'!C1102,客戶資料檔!A:A,0))</f>
        <v>穩定購買型</v>
      </c>
    </row>
    <row r="1103" spans="1:11">
      <c r="A1103" s="1">
        <v>7289</v>
      </c>
      <c r="B1103" s="4">
        <v>38812</v>
      </c>
      <c r="C1103" s="1">
        <v>2995</v>
      </c>
      <c r="D1103" s="6">
        <v>679</v>
      </c>
      <c r="E1103" s="6">
        <v>636</v>
      </c>
      <c r="F1103" s="5">
        <v>11</v>
      </c>
      <c r="G1103" s="17">
        <v>2</v>
      </c>
      <c r="H1103" s="17">
        <v>1.8181818181818181E-2</v>
      </c>
      <c r="I1103" s="5">
        <v>39</v>
      </c>
      <c r="J1103" s="5">
        <v>0.70909090909090911</v>
      </c>
      <c r="K1103" s="18" t="str">
        <f>INDEX(客戶資料檔!N:N,MATCH('交易記錄檔計算購買期間(勿更改順序)'!C1103,客戶資料檔!A:A,0))</f>
        <v>穩定購買型</v>
      </c>
    </row>
    <row r="1104" spans="1:11">
      <c r="A1104" s="1">
        <v>8532</v>
      </c>
      <c r="B1104" s="4">
        <v>38824</v>
      </c>
      <c r="C1104" s="1">
        <v>2995</v>
      </c>
      <c r="D1104" s="6">
        <v>12439</v>
      </c>
      <c r="E1104" s="6">
        <v>624</v>
      </c>
      <c r="F1104" s="5">
        <v>11</v>
      </c>
      <c r="G1104" s="17">
        <v>3</v>
      </c>
      <c r="H1104" s="17">
        <v>3.6363636363636362E-2</v>
      </c>
      <c r="I1104" s="5">
        <v>12</v>
      </c>
      <c r="J1104" s="5">
        <v>0.43636363636363634</v>
      </c>
      <c r="K1104" s="18" t="str">
        <f>INDEX(客戶資料檔!N:N,MATCH('交易記錄檔計算購買期間(勿更改順序)'!C1104,客戶資料檔!A:A,0))</f>
        <v>穩定購買型</v>
      </c>
    </row>
    <row r="1105" spans="1:11">
      <c r="A1105" s="1">
        <v>12141</v>
      </c>
      <c r="B1105" s="4">
        <v>38872</v>
      </c>
      <c r="C1105" s="1">
        <v>2995</v>
      </c>
      <c r="D1105" s="6">
        <v>2510</v>
      </c>
      <c r="E1105" s="6">
        <v>576</v>
      </c>
      <c r="F1105" s="5">
        <v>11</v>
      </c>
      <c r="G1105" s="17">
        <v>4</v>
      </c>
      <c r="H1105" s="17">
        <v>5.4545454545454543E-2</v>
      </c>
      <c r="I1105" s="5">
        <v>48</v>
      </c>
      <c r="J1105" s="5">
        <v>2.6181818181818182</v>
      </c>
      <c r="K1105" s="18" t="str">
        <f>INDEX(客戶資料檔!N:N,MATCH('交易記錄檔計算購買期間(勿更改順序)'!C1105,客戶資料檔!A:A,0))</f>
        <v>穩定購買型</v>
      </c>
    </row>
    <row r="1106" spans="1:11">
      <c r="A1106" s="1">
        <v>17348</v>
      </c>
      <c r="B1106" s="4">
        <v>38930</v>
      </c>
      <c r="C1106" s="1">
        <v>2995</v>
      </c>
      <c r="D1106" s="6">
        <v>129</v>
      </c>
      <c r="E1106" s="6">
        <v>518</v>
      </c>
      <c r="F1106" s="5">
        <v>11</v>
      </c>
      <c r="G1106" s="17">
        <v>5</v>
      </c>
      <c r="H1106" s="17">
        <v>7.2727272727272724E-2</v>
      </c>
      <c r="I1106" s="5">
        <v>58</v>
      </c>
      <c r="J1106" s="5">
        <v>4.2181818181818178</v>
      </c>
      <c r="K1106" s="18" t="str">
        <f>INDEX(客戶資料檔!N:N,MATCH('交易記錄檔計算購買期間(勿更改順序)'!C1106,客戶資料檔!A:A,0))</f>
        <v>穩定購買型</v>
      </c>
    </row>
    <row r="1107" spans="1:11">
      <c r="A1107" s="1">
        <v>30962</v>
      </c>
      <c r="B1107" s="4">
        <v>39070</v>
      </c>
      <c r="C1107" s="1">
        <v>2995</v>
      </c>
      <c r="D1107" s="6">
        <v>1419</v>
      </c>
      <c r="E1107" s="6">
        <v>378</v>
      </c>
      <c r="F1107" s="5">
        <v>11</v>
      </c>
      <c r="G1107" s="17">
        <v>6</v>
      </c>
      <c r="H1107" s="17">
        <v>9.0909090909090912E-2</v>
      </c>
      <c r="I1107" s="5">
        <v>140</v>
      </c>
      <c r="J1107" s="5">
        <v>12.727272727272728</v>
      </c>
      <c r="K1107" s="18" t="str">
        <f>INDEX(客戶資料檔!N:N,MATCH('交易記錄檔計算購買期間(勿更改順序)'!C1107,客戶資料檔!A:A,0))</f>
        <v>穩定購買型</v>
      </c>
    </row>
    <row r="1108" spans="1:11">
      <c r="A1108" s="1">
        <v>37018</v>
      </c>
      <c r="B1108" s="4">
        <v>39117</v>
      </c>
      <c r="C1108" s="1">
        <v>2995</v>
      </c>
      <c r="D1108" s="6">
        <v>164</v>
      </c>
      <c r="E1108" s="6">
        <v>331</v>
      </c>
      <c r="F1108" s="5">
        <v>11</v>
      </c>
      <c r="G1108" s="17">
        <v>7</v>
      </c>
      <c r="H1108" s="17">
        <v>0.10909090909090909</v>
      </c>
      <c r="I1108" s="5">
        <v>47</v>
      </c>
      <c r="J1108" s="5">
        <v>5.127272727272727</v>
      </c>
      <c r="K1108" s="18" t="str">
        <f>INDEX(客戶資料檔!N:N,MATCH('交易記錄檔計算購買期間(勿更改順序)'!C1108,客戶資料檔!A:A,0))</f>
        <v>穩定購買型</v>
      </c>
    </row>
    <row r="1109" spans="1:11">
      <c r="A1109" s="1">
        <v>44998</v>
      </c>
      <c r="B1109" s="4">
        <v>39185</v>
      </c>
      <c r="C1109" s="1">
        <v>2995</v>
      </c>
      <c r="D1109" s="6">
        <v>1990</v>
      </c>
      <c r="E1109" s="6">
        <v>263</v>
      </c>
      <c r="F1109" s="5">
        <v>11</v>
      </c>
      <c r="G1109" s="17">
        <v>8</v>
      </c>
      <c r="H1109" s="17">
        <v>0.12727272727272726</v>
      </c>
      <c r="I1109" s="5">
        <v>68</v>
      </c>
      <c r="J1109" s="5">
        <v>8.6545454545454543</v>
      </c>
      <c r="K1109" s="18" t="str">
        <f>INDEX(客戶資料檔!N:N,MATCH('交易記錄檔計算購買期間(勿更改順序)'!C1109,客戶資料檔!A:A,0))</f>
        <v>穩定購買型</v>
      </c>
    </row>
    <row r="1110" spans="1:11">
      <c r="A1110" s="1">
        <v>47995</v>
      </c>
      <c r="B1110" s="4">
        <v>39202</v>
      </c>
      <c r="C1110" s="1">
        <v>2995</v>
      </c>
      <c r="D1110" s="6">
        <v>138</v>
      </c>
      <c r="E1110" s="6">
        <v>246</v>
      </c>
      <c r="F1110" s="5">
        <v>11</v>
      </c>
      <c r="G1110" s="17">
        <v>9</v>
      </c>
      <c r="H1110" s="17">
        <v>0.14545454545454545</v>
      </c>
      <c r="I1110" s="5">
        <v>17</v>
      </c>
      <c r="J1110" s="5">
        <v>2.4727272727272727</v>
      </c>
      <c r="K1110" s="18" t="str">
        <f>INDEX(客戶資料檔!N:N,MATCH('交易記錄檔計算購買期間(勿更改順序)'!C1110,客戶資料檔!A:A,0))</f>
        <v>穩定購買型</v>
      </c>
    </row>
    <row r="1111" spans="1:11">
      <c r="A1111" s="1">
        <v>60171</v>
      </c>
      <c r="B1111" s="4">
        <v>39287</v>
      </c>
      <c r="C1111" s="1">
        <v>2995</v>
      </c>
      <c r="D1111" s="6">
        <v>419</v>
      </c>
      <c r="E1111" s="6">
        <v>161</v>
      </c>
      <c r="F1111" s="5">
        <v>11</v>
      </c>
      <c r="G1111" s="17">
        <v>10</v>
      </c>
      <c r="H1111" s="17">
        <v>0.16363636363636364</v>
      </c>
      <c r="I1111" s="5">
        <v>85</v>
      </c>
      <c r="J1111" s="5">
        <v>13.909090909090908</v>
      </c>
      <c r="K1111" s="18" t="str">
        <f>INDEX(客戶資料檔!N:N,MATCH('交易記錄檔計算購買期間(勿更改順序)'!C1111,客戶資料檔!A:A,0))</f>
        <v>穩定購買型</v>
      </c>
    </row>
    <row r="1112" spans="1:11">
      <c r="A1112" s="1">
        <v>61454</v>
      </c>
      <c r="B1112" s="4">
        <v>39298</v>
      </c>
      <c r="C1112" s="1">
        <v>2995</v>
      </c>
      <c r="D1112" s="6">
        <v>599</v>
      </c>
      <c r="E1112" s="6">
        <v>150</v>
      </c>
      <c r="F1112" s="5">
        <v>11</v>
      </c>
      <c r="G1112" s="17">
        <v>11</v>
      </c>
      <c r="H1112" s="17">
        <v>0.18181818181818182</v>
      </c>
      <c r="I1112" s="5">
        <v>11</v>
      </c>
      <c r="J1112" s="5">
        <v>2</v>
      </c>
      <c r="K1112" s="18" t="str">
        <f>INDEX(客戶資料檔!N:N,MATCH('交易記錄檔計算購買期間(勿更改順序)'!C1112,客戶資料檔!A:A,0))</f>
        <v>穩定購買型</v>
      </c>
    </row>
    <row r="1113" spans="1:11">
      <c r="A1113" s="1">
        <v>35549</v>
      </c>
      <c r="B1113" s="4">
        <v>39109</v>
      </c>
      <c r="C1113" s="1">
        <v>3056</v>
      </c>
      <c r="D1113" s="6">
        <v>9087</v>
      </c>
      <c r="E1113" s="6">
        <v>339</v>
      </c>
      <c r="F1113" s="5">
        <v>3</v>
      </c>
      <c r="G1113" s="17">
        <v>1</v>
      </c>
      <c r="H1113" s="17">
        <v>0</v>
      </c>
      <c r="I1113" s="5">
        <v>0</v>
      </c>
      <c r="J1113" s="5">
        <v>0</v>
      </c>
      <c r="K1113" s="18" t="str">
        <f>INDEX(客戶資料檔!N:N,MATCH('交易記錄檔計算購買期間(勿更改順序)'!C1113,客戶資料檔!A:A,0))</f>
        <v>穩定購買型</v>
      </c>
    </row>
    <row r="1114" spans="1:11">
      <c r="A1114" s="1">
        <v>40608</v>
      </c>
      <c r="B1114" s="4">
        <v>39144</v>
      </c>
      <c r="C1114" s="1">
        <v>3056</v>
      </c>
      <c r="D1114" s="6">
        <v>1888</v>
      </c>
      <c r="E1114" s="6">
        <v>304</v>
      </c>
      <c r="F1114" s="5">
        <v>3</v>
      </c>
      <c r="G1114" s="17">
        <v>2</v>
      </c>
      <c r="H1114" s="17">
        <v>0.33333333333333331</v>
      </c>
      <c r="I1114" s="5">
        <v>35</v>
      </c>
      <c r="J1114" s="5">
        <v>11.666666666666666</v>
      </c>
      <c r="K1114" s="18" t="str">
        <f>INDEX(客戶資料檔!N:N,MATCH('交易記錄檔計算購買期間(勿更改順序)'!C1114,客戶資料檔!A:A,0))</f>
        <v>穩定購買型</v>
      </c>
    </row>
    <row r="1115" spans="1:11">
      <c r="A1115" s="1">
        <v>45881</v>
      </c>
      <c r="B1115" s="4">
        <v>39192</v>
      </c>
      <c r="C1115" s="1">
        <v>3056</v>
      </c>
      <c r="D1115" s="6">
        <v>1348</v>
      </c>
      <c r="E1115" s="6">
        <v>256</v>
      </c>
      <c r="F1115" s="5">
        <v>3</v>
      </c>
      <c r="G1115" s="17">
        <v>3</v>
      </c>
      <c r="H1115" s="17">
        <v>0.66666666666666663</v>
      </c>
      <c r="I1115" s="5">
        <v>48</v>
      </c>
      <c r="J1115" s="5">
        <v>32</v>
      </c>
      <c r="K1115" s="18" t="str">
        <f>INDEX(客戶資料檔!N:N,MATCH('交易記錄檔計算購買期間(勿更改順序)'!C1115,客戶資料檔!A:A,0))</f>
        <v>穩定購買型</v>
      </c>
    </row>
    <row r="1116" spans="1:11">
      <c r="A1116" s="1">
        <v>4254</v>
      </c>
      <c r="B1116" s="4">
        <v>38769</v>
      </c>
      <c r="C1116" s="1">
        <v>3059</v>
      </c>
      <c r="D1116" s="6">
        <v>99</v>
      </c>
      <c r="E1116" s="6">
        <v>679</v>
      </c>
      <c r="F1116" s="5">
        <v>12</v>
      </c>
      <c r="G1116" s="17">
        <v>1</v>
      </c>
      <c r="H1116" s="17">
        <v>0</v>
      </c>
      <c r="I1116" s="5">
        <v>0</v>
      </c>
      <c r="J1116" s="5">
        <v>0</v>
      </c>
      <c r="K1116" s="18" t="str">
        <f>INDEX(客戶資料檔!N:N,MATCH('交易記錄檔計算購買期間(勿更改順序)'!C1116,客戶資料檔!A:A,0))</f>
        <v>漸趨活躍型</v>
      </c>
    </row>
    <row r="1117" spans="1:11">
      <c r="A1117" s="1">
        <v>15503</v>
      </c>
      <c r="B1117" s="4">
        <v>38913</v>
      </c>
      <c r="C1117" s="1">
        <v>3059</v>
      </c>
      <c r="D1117" s="6">
        <v>200</v>
      </c>
      <c r="E1117" s="6">
        <v>535</v>
      </c>
      <c r="F1117" s="5">
        <v>12</v>
      </c>
      <c r="G1117" s="17">
        <v>2</v>
      </c>
      <c r="H1117" s="17">
        <v>1.5151515151515152E-2</v>
      </c>
      <c r="I1117" s="5">
        <v>144</v>
      </c>
      <c r="J1117" s="5">
        <v>2.1818181818181817</v>
      </c>
      <c r="K1117" s="18" t="str">
        <f>INDEX(客戶資料檔!N:N,MATCH('交易記錄檔計算購買期間(勿更改順序)'!C1117,客戶資料檔!A:A,0))</f>
        <v>漸趨活躍型</v>
      </c>
    </row>
    <row r="1118" spans="1:11">
      <c r="A1118" s="1">
        <v>19041</v>
      </c>
      <c r="B1118" s="4">
        <v>38951</v>
      </c>
      <c r="C1118" s="1">
        <v>3059</v>
      </c>
      <c r="D1118" s="6">
        <v>389</v>
      </c>
      <c r="E1118" s="6">
        <v>497</v>
      </c>
      <c r="F1118" s="5">
        <v>12</v>
      </c>
      <c r="G1118" s="17">
        <v>3</v>
      </c>
      <c r="H1118" s="17">
        <v>3.0303030303030304E-2</v>
      </c>
      <c r="I1118" s="5">
        <v>38</v>
      </c>
      <c r="J1118" s="5">
        <v>1.1515151515151516</v>
      </c>
      <c r="K1118" s="18" t="str">
        <f>INDEX(客戶資料檔!N:N,MATCH('交易記錄檔計算購買期間(勿更改順序)'!C1118,客戶資料檔!A:A,0))</f>
        <v>漸趨活躍型</v>
      </c>
    </row>
    <row r="1119" spans="1:11">
      <c r="A1119" s="1">
        <v>41700</v>
      </c>
      <c r="B1119" s="4">
        <v>39154</v>
      </c>
      <c r="C1119" s="1">
        <v>3059</v>
      </c>
      <c r="D1119" s="6">
        <v>140</v>
      </c>
      <c r="E1119" s="6">
        <v>294</v>
      </c>
      <c r="F1119" s="5">
        <v>12</v>
      </c>
      <c r="G1119" s="17">
        <v>4</v>
      </c>
      <c r="H1119" s="17">
        <v>4.5454545454545456E-2</v>
      </c>
      <c r="I1119" s="5">
        <v>203</v>
      </c>
      <c r="J1119" s="5">
        <v>9.2272727272727284</v>
      </c>
      <c r="K1119" s="18" t="str">
        <f>INDEX(客戶資料檔!N:N,MATCH('交易記錄檔計算購買期間(勿更改順序)'!C1119,客戶資料檔!A:A,0))</f>
        <v>漸趨活躍型</v>
      </c>
    </row>
    <row r="1120" spans="1:11">
      <c r="A1120" s="1">
        <v>59381</v>
      </c>
      <c r="B1120" s="4">
        <v>39280</v>
      </c>
      <c r="C1120" s="1">
        <v>3059</v>
      </c>
      <c r="D1120" s="6">
        <v>199</v>
      </c>
      <c r="E1120" s="6">
        <v>168</v>
      </c>
      <c r="F1120" s="5">
        <v>12</v>
      </c>
      <c r="G1120" s="17">
        <v>5</v>
      </c>
      <c r="H1120" s="17">
        <v>6.0606060606060608E-2</v>
      </c>
      <c r="I1120" s="5">
        <v>126</v>
      </c>
      <c r="J1120" s="5">
        <v>7.6363636363636367</v>
      </c>
      <c r="K1120" s="18" t="str">
        <f>INDEX(客戶資料檔!N:N,MATCH('交易記錄檔計算購買期間(勿更改順序)'!C1120,客戶資料檔!A:A,0))</f>
        <v>漸趨活躍型</v>
      </c>
    </row>
    <row r="1121" spans="1:11">
      <c r="A1121" s="1">
        <v>61336</v>
      </c>
      <c r="B1121" s="4">
        <v>39297</v>
      </c>
      <c r="C1121" s="1">
        <v>3059</v>
      </c>
      <c r="D1121" s="6">
        <v>169</v>
      </c>
      <c r="E1121" s="6">
        <v>151</v>
      </c>
      <c r="F1121" s="5">
        <v>12</v>
      </c>
      <c r="G1121" s="17">
        <v>6</v>
      </c>
      <c r="H1121" s="17">
        <v>7.575757575757576E-2</v>
      </c>
      <c r="I1121" s="5">
        <v>17</v>
      </c>
      <c r="J1121" s="5">
        <v>1.2878787878787878</v>
      </c>
      <c r="K1121" s="18" t="str">
        <f>INDEX(客戶資料檔!N:N,MATCH('交易記錄檔計算購買期間(勿更改順序)'!C1121,客戶資料檔!A:A,0))</f>
        <v>漸趨活躍型</v>
      </c>
    </row>
    <row r="1122" spans="1:11">
      <c r="A1122" s="1">
        <v>62256</v>
      </c>
      <c r="B1122" s="4">
        <v>39304</v>
      </c>
      <c r="C1122" s="1">
        <v>3059</v>
      </c>
      <c r="D1122" s="6">
        <v>19898</v>
      </c>
      <c r="E1122" s="6">
        <v>144</v>
      </c>
      <c r="F1122" s="5">
        <v>12</v>
      </c>
      <c r="G1122" s="17">
        <v>7</v>
      </c>
      <c r="H1122" s="17">
        <v>9.0909090909090912E-2</v>
      </c>
      <c r="I1122" s="5">
        <v>7</v>
      </c>
      <c r="J1122" s="5">
        <v>0.63636363636363635</v>
      </c>
      <c r="K1122" s="18" t="str">
        <f>INDEX(客戶資料檔!N:N,MATCH('交易記錄檔計算購買期間(勿更改順序)'!C1122,客戶資料檔!A:A,0))</f>
        <v>漸趨活躍型</v>
      </c>
    </row>
    <row r="1123" spans="1:11">
      <c r="A1123" s="1">
        <v>62638</v>
      </c>
      <c r="B1123" s="4">
        <v>39307</v>
      </c>
      <c r="C1123" s="1">
        <v>3059</v>
      </c>
      <c r="D1123" s="6">
        <v>1248</v>
      </c>
      <c r="E1123" s="6">
        <v>141</v>
      </c>
      <c r="F1123" s="5">
        <v>12</v>
      </c>
      <c r="G1123" s="17">
        <v>8</v>
      </c>
      <c r="H1123" s="17">
        <v>0.10606060606060606</v>
      </c>
      <c r="I1123" s="5">
        <v>3</v>
      </c>
      <c r="J1123" s="5">
        <v>0.31818181818181818</v>
      </c>
      <c r="K1123" s="18" t="str">
        <f>INDEX(客戶資料檔!N:N,MATCH('交易記錄檔計算購買期間(勿更改順序)'!C1123,客戶資料檔!A:A,0))</f>
        <v>漸趨活躍型</v>
      </c>
    </row>
    <row r="1124" spans="1:11">
      <c r="A1124" s="1">
        <v>65572</v>
      </c>
      <c r="B1124" s="4">
        <v>39330</v>
      </c>
      <c r="C1124" s="1">
        <v>3059</v>
      </c>
      <c r="D1124" s="6">
        <v>14980</v>
      </c>
      <c r="E1124" s="6">
        <v>118</v>
      </c>
      <c r="F1124" s="5">
        <v>12</v>
      </c>
      <c r="G1124" s="17">
        <v>9</v>
      </c>
      <c r="H1124" s="17">
        <v>0.12121212121212122</v>
      </c>
      <c r="I1124" s="5">
        <v>23</v>
      </c>
      <c r="J1124" s="5">
        <v>2.7878787878787881</v>
      </c>
      <c r="K1124" s="18" t="str">
        <f>INDEX(客戶資料檔!N:N,MATCH('交易記錄檔計算購買期間(勿更改順序)'!C1124,客戶資料檔!A:A,0))</f>
        <v>漸趨活躍型</v>
      </c>
    </row>
    <row r="1125" spans="1:11">
      <c r="A1125" s="1">
        <v>69141</v>
      </c>
      <c r="B1125" s="4">
        <v>39358</v>
      </c>
      <c r="C1125" s="1">
        <v>3059</v>
      </c>
      <c r="D1125" s="6">
        <v>299</v>
      </c>
      <c r="E1125" s="6">
        <v>90</v>
      </c>
      <c r="F1125" s="5">
        <v>12</v>
      </c>
      <c r="G1125" s="17">
        <v>10</v>
      </c>
      <c r="H1125" s="17">
        <v>0.13636363636363635</v>
      </c>
      <c r="I1125" s="5">
        <v>28</v>
      </c>
      <c r="J1125" s="5">
        <v>3.8181818181818179</v>
      </c>
      <c r="K1125" s="18" t="str">
        <f>INDEX(客戶資料檔!N:N,MATCH('交易記錄檔計算購買期間(勿更改順序)'!C1125,客戶資料檔!A:A,0))</f>
        <v>漸趨活躍型</v>
      </c>
    </row>
    <row r="1126" spans="1:11">
      <c r="A1126" s="1">
        <v>69635</v>
      </c>
      <c r="B1126" s="4">
        <v>39363</v>
      </c>
      <c r="C1126" s="1">
        <v>3059</v>
      </c>
      <c r="D1126" s="6">
        <v>349</v>
      </c>
      <c r="E1126" s="6">
        <v>85</v>
      </c>
      <c r="F1126" s="5">
        <v>12</v>
      </c>
      <c r="G1126" s="17">
        <v>11</v>
      </c>
      <c r="H1126" s="17">
        <v>0.15151515151515152</v>
      </c>
      <c r="I1126" s="5">
        <v>5</v>
      </c>
      <c r="J1126" s="5">
        <v>0.75757575757575757</v>
      </c>
      <c r="K1126" s="18" t="str">
        <f>INDEX(客戶資料檔!N:N,MATCH('交易記錄檔計算購買期間(勿更改順序)'!C1126,客戶資料檔!A:A,0))</f>
        <v>漸趨活躍型</v>
      </c>
    </row>
    <row r="1127" spans="1:11">
      <c r="A1127" s="1">
        <v>76799</v>
      </c>
      <c r="B1127" s="4">
        <v>39408</v>
      </c>
      <c r="C1127" s="1">
        <v>3059</v>
      </c>
      <c r="D1127" s="6">
        <v>2490</v>
      </c>
      <c r="E1127" s="6">
        <v>40</v>
      </c>
      <c r="F1127" s="5">
        <v>12</v>
      </c>
      <c r="G1127" s="17">
        <v>12</v>
      </c>
      <c r="H1127" s="17">
        <v>0.16666666666666666</v>
      </c>
      <c r="I1127" s="5">
        <v>45</v>
      </c>
      <c r="J1127" s="5">
        <v>7.5</v>
      </c>
      <c r="K1127" s="18" t="str">
        <f>INDEX(客戶資料檔!N:N,MATCH('交易記錄檔計算購買期間(勿更改順序)'!C1127,客戶資料檔!A:A,0))</f>
        <v>漸趨活躍型</v>
      </c>
    </row>
    <row r="1128" spans="1:11">
      <c r="A1128" s="1">
        <v>15029</v>
      </c>
      <c r="B1128" s="4">
        <v>38909</v>
      </c>
      <c r="C1128" s="1">
        <v>3065</v>
      </c>
      <c r="D1128" s="6">
        <v>3689</v>
      </c>
      <c r="E1128" s="6">
        <v>539</v>
      </c>
      <c r="F1128" s="5">
        <v>2</v>
      </c>
      <c r="G1128" s="17">
        <v>1</v>
      </c>
      <c r="H1128" s="17">
        <v>0</v>
      </c>
      <c r="I1128" s="5">
        <v>0</v>
      </c>
      <c r="J1128" s="5">
        <v>0</v>
      </c>
      <c r="K1128" s="18">
        <f>INDEX(客戶資料檔!N:N,MATCH('交易記錄檔計算購買期間(勿更改順序)'!C1128,客戶資料檔!A:A,0))</f>
        <v>0</v>
      </c>
    </row>
    <row r="1129" spans="1:11">
      <c r="A1129" s="1">
        <v>71917</v>
      </c>
      <c r="B1129" s="4">
        <v>39381</v>
      </c>
      <c r="C1129" s="1">
        <v>3065</v>
      </c>
      <c r="D1129" s="6">
        <v>4300</v>
      </c>
      <c r="E1129" s="6">
        <v>67</v>
      </c>
      <c r="F1129" s="5">
        <v>2</v>
      </c>
      <c r="G1129" s="17">
        <v>2</v>
      </c>
      <c r="H1129" s="17">
        <v>1</v>
      </c>
      <c r="I1129" s="5">
        <v>472</v>
      </c>
      <c r="J1129" s="5">
        <v>472</v>
      </c>
      <c r="K1129" s="18">
        <f>INDEX(客戶資料檔!N:N,MATCH('交易記錄檔計算購買期間(勿更改順序)'!C1129,客戶資料檔!A:A,0))</f>
        <v>0</v>
      </c>
    </row>
    <row r="1130" spans="1:11">
      <c r="A1130" s="1">
        <v>6749</v>
      </c>
      <c r="B1130" s="4">
        <v>38804</v>
      </c>
      <c r="C1130" s="1">
        <v>3127</v>
      </c>
      <c r="D1130" s="6">
        <v>536</v>
      </c>
      <c r="E1130" s="6">
        <v>644</v>
      </c>
      <c r="F1130" s="5">
        <v>13</v>
      </c>
      <c r="G1130" s="17">
        <v>1</v>
      </c>
      <c r="H1130" s="17">
        <v>0</v>
      </c>
      <c r="I1130" s="5">
        <v>0</v>
      </c>
      <c r="J1130" s="5">
        <v>0</v>
      </c>
      <c r="K1130" s="18" t="str">
        <f>INDEX(客戶資料檔!N:N,MATCH('交易記錄檔計算購買期間(勿更改順序)'!C1130,客戶資料檔!A:A,0))</f>
        <v>穩定購買型</v>
      </c>
    </row>
    <row r="1131" spans="1:11">
      <c r="A1131" s="1">
        <v>10657</v>
      </c>
      <c r="B1131" s="4">
        <v>38851</v>
      </c>
      <c r="C1131" s="1">
        <v>3127</v>
      </c>
      <c r="D1131" s="6">
        <v>1499</v>
      </c>
      <c r="E1131" s="6">
        <v>597</v>
      </c>
      <c r="F1131" s="5">
        <v>13</v>
      </c>
      <c r="G1131" s="17">
        <v>2</v>
      </c>
      <c r="H1131" s="17">
        <v>1.282051282051282E-2</v>
      </c>
      <c r="I1131" s="5">
        <v>47</v>
      </c>
      <c r="J1131" s="5">
        <v>0.60256410256410253</v>
      </c>
      <c r="K1131" s="18" t="str">
        <f>INDEX(客戶資料檔!N:N,MATCH('交易記錄檔計算購買期間(勿更改順序)'!C1131,客戶資料檔!A:A,0))</f>
        <v>穩定購買型</v>
      </c>
    </row>
    <row r="1132" spans="1:11">
      <c r="A1132" s="1">
        <v>12763</v>
      </c>
      <c r="B1132" s="4">
        <v>38880</v>
      </c>
      <c r="C1132" s="1">
        <v>3127</v>
      </c>
      <c r="D1132" s="6">
        <v>1380</v>
      </c>
      <c r="E1132" s="6">
        <v>568</v>
      </c>
      <c r="F1132" s="5">
        <v>13</v>
      </c>
      <c r="G1132" s="17">
        <v>3</v>
      </c>
      <c r="H1132" s="17">
        <v>2.564102564102564E-2</v>
      </c>
      <c r="I1132" s="5">
        <v>29</v>
      </c>
      <c r="J1132" s="5">
        <v>0.74358974358974361</v>
      </c>
      <c r="K1132" s="18" t="str">
        <f>INDEX(客戶資料檔!N:N,MATCH('交易記錄檔計算購買期間(勿更改順序)'!C1132,客戶資料檔!A:A,0))</f>
        <v>穩定購買型</v>
      </c>
    </row>
    <row r="1133" spans="1:11">
      <c r="A1133" s="1">
        <v>19207</v>
      </c>
      <c r="B1133" s="4">
        <v>38953</v>
      </c>
      <c r="C1133" s="1">
        <v>3127</v>
      </c>
      <c r="D1133" s="6">
        <v>1688</v>
      </c>
      <c r="E1133" s="6">
        <v>495</v>
      </c>
      <c r="F1133" s="5">
        <v>13</v>
      </c>
      <c r="G1133" s="17">
        <v>4</v>
      </c>
      <c r="H1133" s="17">
        <v>3.8461538461538464E-2</v>
      </c>
      <c r="I1133" s="5">
        <v>73</v>
      </c>
      <c r="J1133" s="5">
        <v>2.8076923076923079</v>
      </c>
      <c r="K1133" s="18" t="str">
        <f>INDEX(客戶資料檔!N:N,MATCH('交易記錄檔計算購買期間(勿更改順序)'!C1133,客戶資料檔!A:A,0))</f>
        <v>穩定購買型</v>
      </c>
    </row>
    <row r="1134" spans="1:11">
      <c r="A1134" s="1">
        <v>21584</v>
      </c>
      <c r="B1134" s="4">
        <v>38977</v>
      </c>
      <c r="C1134" s="1">
        <v>3127</v>
      </c>
      <c r="D1134" s="6">
        <v>2</v>
      </c>
      <c r="E1134" s="6">
        <v>471</v>
      </c>
      <c r="F1134" s="5">
        <v>13</v>
      </c>
      <c r="G1134" s="17">
        <v>5</v>
      </c>
      <c r="H1134" s="17">
        <v>5.128205128205128E-2</v>
      </c>
      <c r="I1134" s="5">
        <v>24</v>
      </c>
      <c r="J1134" s="5">
        <v>1.2307692307692308</v>
      </c>
      <c r="K1134" s="18" t="str">
        <f>INDEX(客戶資料檔!N:N,MATCH('交易記錄檔計算購買期間(勿更改順序)'!C1134,客戶資料檔!A:A,0))</f>
        <v>穩定購買型</v>
      </c>
    </row>
    <row r="1135" spans="1:11">
      <c r="A1135" s="1">
        <v>31732</v>
      </c>
      <c r="B1135" s="4">
        <v>39076</v>
      </c>
      <c r="C1135" s="1">
        <v>3127</v>
      </c>
      <c r="D1135" s="6">
        <v>39791</v>
      </c>
      <c r="E1135" s="6">
        <v>372</v>
      </c>
      <c r="F1135" s="5">
        <v>13</v>
      </c>
      <c r="G1135" s="17">
        <v>6</v>
      </c>
      <c r="H1135" s="17">
        <v>6.4102564102564097E-2</v>
      </c>
      <c r="I1135" s="5">
        <v>99</v>
      </c>
      <c r="J1135" s="5">
        <v>6.3461538461538458</v>
      </c>
      <c r="K1135" s="18" t="str">
        <f>INDEX(客戶資料檔!N:N,MATCH('交易記錄檔計算購買期間(勿更改順序)'!C1135,客戶資料檔!A:A,0))</f>
        <v>穩定購買型</v>
      </c>
    </row>
    <row r="1136" spans="1:11">
      <c r="A1136" s="1">
        <v>48118</v>
      </c>
      <c r="B1136" s="4">
        <v>39203</v>
      </c>
      <c r="C1136" s="1">
        <v>3127</v>
      </c>
      <c r="D1136" s="6">
        <v>1690</v>
      </c>
      <c r="E1136" s="6">
        <v>245</v>
      </c>
      <c r="F1136" s="5">
        <v>13</v>
      </c>
      <c r="G1136" s="17">
        <v>7</v>
      </c>
      <c r="H1136" s="17">
        <v>7.6923076923076927E-2</v>
      </c>
      <c r="I1136" s="5">
        <v>127</v>
      </c>
      <c r="J1136" s="5">
        <v>9.7692307692307701</v>
      </c>
      <c r="K1136" s="18" t="str">
        <f>INDEX(客戶資料檔!N:N,MATCH('交易記錄檔計算購買期間(勿更改順序)'!C1136,客戶資料檔!A:A,0))</f>
        <v>穩定購買型</v>
      </c>
    </row>
    <row r="1137" spans="1:11">
      <c r="A1137" s="1">
        <v>59602</v>
      </c>
      <c r="B1137" s="4">
        <v>39282</v>
      </c>
      <c r="C1137" s="1">
        <v>3127</v>
      </c>
      <c r="D1137" s="6">
        <v>1999</v>
      </c>
      <c r="E1137" s="6">
        <v>166</v>
      </c>
      <c r="F1137" s="5">
        <v>13</v>
      </c>
      <c r="G1137" s="17">
        <v>8</v>
      </c>
      <c r="H1137" s="17">
        <v>8.9743589743589744E-2</v>
      </c>
      <c r="I1137" s="5">
        <v>79</v>
      </c>
      <c r="J1137" s="5">
        <v>7.0897435897435894</v>
      </c>
      <c r="K1137" s="18" t="str">
        <f>INDEX(客戶資料檔!N:N,MATCH('交易記錄檔計算購買期間(勿更改順序)'!C1137,客戶資料檔!A:A,0))</f>
        <v>穩定購買型</v>
      </c>
    </row>
    <row r="1138" spans="1:11">
      <c r="A1138" s="1">
        <v>64087</v>
      </c>
      <c r="B1138" s="4">
        <v>39319</v>
      </c>
      <c r="C1138" s="1">
        <v>3127</v>
      </c>
      <c r="D1138" s="6">
        <v>1604</v>
      </c>
      <c r="E1138" s="6">
        <v>129</v>
      </c>
      <c r="F1138" s="5">
        <v>13</v>
      </c>
      <c r="G1138" s="17">
        <v>9</v>
      </c>
      <c r="H1138" s="17">
        <v>0.10256410256410256</v>
      </c>
      <c r="I1138" s="5">
        <v>37</v>
      </c>
      <c r="J1138" s="5">
        <v>3.7948717948717947</v>
      </c>
      <c r="K1138" s="18" t="str">
        <f>INDEX(客戶資料檔!N:N,MATCH('交易記錄檔計算購買期間(勿更改順序)'!C1138,客戶資料檔!A:A,0))</f>
        <v>穩定購買型</v>
      </c>
    </row>
    <row r="1139" spans="1:11">
      <c r="A1139" s="1">
        <v>66097</v>
      </c>
      <c r="B1139" s="4">
        <v>39334</v>
      </c>
      <c r="C1139" s="1">
        <v>3127</v>
      </c>
      <c r="D1139" s="6">
        <v>243</v>
      </c>
      <c r="E1139" s="6">
        <v>114</v>
      </c>
      <c r="F1139" s="5">
        <v>13</v>
      </c>
      <c r="G1139" s="17">
        <v>10</v>
      </c>
      <c r="H1139" s="17">
        <v>0.11538461538461539</v>
      </c>
      <c r="I1139" s="5">
        <v>15</v>
      </c>
      <c r="J1139" s="5">
        <v>1.7307692307692308</v>
      </c>
      <c r="K1139" s="18" t="str">
        <f>INDEX(客戶資料檔!N:N,MATCH('交易記錄檔計算購買期間(勿更改順序)'!C1139,客戶資料檔!A:A,0))</f>
        <v>穩定購買型</v>
      </c>
    </row>
    <row r="1140" spans="1:11">
      <c r="A1140" s="1">
        <v>73102</v>
      </c>
      <c r="B1140" s="4">
        <v>39391</v>
      </c>
      <c r="C1140" s="1">
        <v>3127</v>
      </c>
      <c r="D1140" s="6">
        <v>359</v>
      </c>
      <c r="E1140" s="6">
        <v>57</v>
      </c>
      <c r="F1140" s="5">
        <v>13</v>
      </c>
      <c r="G1140" s="17">
        <v>11</v>
      </c>
      <c r="H1140" s="17">
        <v>0.12820512820512819</v>
      </c>
      <c r="I1140" s="5">
        <v>57</v>
      </c>
      <c r="J1140" s="5">
        <v>7.3076923076923066</v>
      </c>
      <c r="K1140" s="18" t="str">
        <f>INDEX(客戶資料檔!N:N,MATCH('交易記錄檔計算購買期間(勿更改順序)'!C1140,客戶資料檔!A:A,0))</f>
        <v>穩定購買型</v>
      </c>
    </row>
    <row r="1141" spans="1:11">
      <c r="A1141" s="1">
        <v>74068</v>
      </c>
      <c r="B1141" s="4">
        <v>39400</v>
      </c>
      <c r="C1141" s="1">
        <v>3127</v>
      </c>
      <c r="D1141" s="6">
        <v>2348</v>
      </c>
      <c r="E1141" s="6">
        <v>48</v>
      </c>
      <c r="F1141" s="5">
        <v>13</v>
      </c>
      <c r="G1141" s="17">
        <v>12</v>
      </c>
      <c r="H1141" s="17">
        <v>0.14102564102564102</v>
      </c>
      <c r="I1141" s="5">
        <v>9</v>
      </c>
      <c r="J1141" s="5">
        <v>1.2692307692307692</v>
      </c>
      <c r="K1141" s="18" t="str">
        <f>INDEX(客戶資料檔!N:N,MATCH('交易記錄檔計算購買期間(勿更改順序)'!C1141,客戶資料檔!A:A,0))</f>
        <v>穩定購買型</v>
      </c>
    </row>
    <row r="1142" spans="1:11">
      <c r="A1142" s="1">
        <v>78958</v>
      </c>
      <c r="B1142" s="4">
        <v>39427</v>
      </c>
      <c r="C1142" s="1">
        <v>3127</v>
      </c>
      <c r="D1142" s="6">
        <v>1604</v>
      </c>
      <c r="E1142" s="6">
        <v>21</v>
      </c>
      <c r="F1142" s="5">
        <v>13</v>
      </c>
      <c r="G1142" s="17">
        <v>13</v>
      </c>
      <c r="H1142" s="17">
        <v>0.15384615384615385</v>
      </c>
      <c r="I1142" s="5">
        <v>27</v>
      </c>
      <c r="J1142" s="5">
        <v>4.1538461538461542</v>
      </c>
      <c r="K1142" s="18" t="str">
        <f>INDEX(客戶資料檔!N:N,MATCH('交易記錄檔計算購買期間(勿更改順序)'!C1142,客戶資料檔!A:A,0))</f>
        <v>穩定購買型</v>
      </c>
    </row>
    <row r="1143" spans="1:11">
      <c r="A1143" s="1">
        <v>4539</v>
      </c>
      <c r="B1143" s="4">
        <v>38773</v>
      </c>
      <c r="C1143" s="1">
        <v>3133</v>
      </c>
      <c r="D1143" s="6">
        <v>12630</v>
      </c>
      <c r="E1143" s="6">
        <v>675</v>
      </c>
      <c r="F1143" s="5">
        <v>5</v>
      </c>
      <c r="G1143" s="17">
        <v>1</v>
      </c>
      <c r="H1143" s="17">
        <v>0</v>
      </c>
      <c r="I1143" s="5">
        <v>0</v>
      </c>
      <c r="J1143" s="5">
        <v>0</v>
      </c>
      <c r="K1143" s="18" t="str">
        <f>INDEX(客戶資料檔!N:N,MATCH('交易記錄檔計算購買期間(勿更改順序)'!C1143,客戶資料檔!A:A,0))</f>
        <v>漸趨活躍型</v>
      </c>
    </row>
    <row r="1144" spans="1:11">
      <c r="A1144" s="1">
        <v>50151</v>
      </c>
      <c r="B1144" s="4">
        <v>39221</v>
      </c>
      <c r="C1144" s="1">
        <v>3133</v>
      </c>
      <c r="D1144" s="6">
        <v>269</v>
      </c>
      <c r="E1144" s="6">
        <v>227</v>
      </c>
      <c r="F1144" s="5">
        <v>5</v>
      </c>
      <c r="G1144" s="17">
        <v>2</v>
      </c>
      <c r="H1144" s="17">
        <v>0.1</v>
      </c>
      <c r="I1144" s="5">
        <v>448</v>
      </c>
      <c r="J1144" s="5">
        <v>44.800000000000004</v>
      </c>
      <c r="K1144" s="18" t="str">
        <f>INDEX(客戶資料檔!N:N,MATCH('交易記錄檔計算購買期間(勿更改順序)'!C1144,客戶資料檔!A:A,0))</f>
        <v>漸趨活躍型</v>
      </c>
    </row>
    <row r="1145" spans="1:11">
      <c r="A1145" s="1">
        <v>67303</v>
      </c>
      <c r="B1145" s="4">
        <v>39343</v>
      </c>
      <c r="C1145" s="1">
        <v>3133</v>
      </c>
      <c r="D1145" s="6">
        <v>400</v>
      </c>
      <c r="E1145" s="6">
        <v>105</v>
      </c>
      <c r="F1145" s="5">
        <v>5</v>
      </c>
      <c r="G1145" s="17">
        <v>3</v>
      </c>
      <c r="H1145" s="17">
        <v>0.2</v>
      </c>
      <c r="I1145" s="5">
        <v>122</v>
      </c>
      <c r="J1145" s="5">
        <v>24.400000000000002</v>
      </c>
      <c r="K1145" s="18" t="str">
        <f>INDEX(客戶資料檔!N:N,MATCH('交易記錄檔計算購買期間(勿更改順序)'!C1145,客戶資料檔!A:A,0))</f>
        <v>漸趨活躍型</v>
      </c>
    </row>
    <row r="1146" spans="1:11">
      <c r="A1146" s="1">
        <v>76550</v>
      </c>
      <c r="B1146" s="4">
        <v>39406</v>
      </c>
      <c r="C1146" s="1">
        <v>3133</v>
      </c>
      <c r="D1146" s="6">
        <v>259</v>
      </c>
      <c r="E1146" s="6">
        <v>42</v>
      </c>
      <c r="F1146" s="5">
        <v>5</v>
      </c>
      <c r="G1146" s="17">
        <v>4</v>
      </c>
      <c r="H1146" s="17">
        <v>0.3</v>
      </c>
      <c r="I1146" s="5">
        <v>63</v>
      </c>
      <c r="J1146" s="5">
        <v>18.899999999999999</v>
      </c>
      <c r="K1146" s="18" t="str">
        <f>INDEX(客戶資料檔!N:N,MATCH('交易記錄檔計算購買期間(勿更改順序)'!C1146,客戶資料檔!A:A,0))</f>
        <v>漸趨活躍型</v>
      </c>
    </row>
    <row r="1147" spans="1:11">
      <c r="A1147" s="1">
        <v>81102</v>
      </c>
      <c r="B1147" s="4">
        <v>39442</v>
      </c>
      <c r="C1147" s="1">
        <v>3133</v>
      </c>
      <c r="D1147" s="6">
        <v>1990</v>
      </c>
      <c r="E1147" s="6">
        <v>6</v>
      </c>
      <c r="F1147" s="5">
        <v>5</v>
      </c>
      <c r="G1147" s="17">
        <v>5</v>
      </c>
      <c r="H1147" s="17">
        <v>0.4</v>
      </c>
      <c r="I1147" s="5">
        <v>36</v>
      </c>
      <c r="J1147" s="5">
        <v>14.4</v>
      </c>
      <c r="K1147" s="18" t="str">
        <f>INDEX(客戶資料檔!N:N,MATCH('交易記錄檔計算購買期間(勿更改順序)'!C1147,客戶資料檔!A:A,0))</f>
        <v>漸趨活躍型</v>
      </c>
    </row>
    <row r="1148" spans="1:11">
      <c r="A1148" s="1">
        <v>4748</v>
      </c>
      <c r="B1148" s="4">
        <v>38776</v>
      </c>
      <c r="C1148" s="1">
        <v>3212</v>
      </c>
      <c r="D1148" s="6">
        <v>10900</v>
      </c>
      <c r="E1148" s="6">
        <v>672</v>
      </c>
      <c r="F1148" s="5">
        <v>24</v>
      </c>
      <c r="G1148" s="17">
        <v>1</v>
      </c>
      <c r="H1148" s="17">
        <v>0</v>
      </c>
      <c r="I1148" s="5">
        <v>0</v>
      </c>
      <c r="J1148" s="5">
        <v>0</v>
      </c>
      <c r="K1148" s="18" t="str">
        <f>INDEX(客戶資料檔!N:N,MATCH('交易記錄檔計算購買期間(勿更改順序)'!C1148,客戶資料檔!A:A,0))</f>
        <v>穩定購買型</v>
      </c>
    </row>
    <row r="1149" spans="1:11">
      <c r="A1149" s="1">
        <v>21197</v>
      </c>
      <c r="B1149" s="4">
        <v>38973</v>
      </c>
      <c r="C1149" s="1">
        <v>3212</v>
      </c>
      <c r="D1149" s="6">
        <v>2</v>
      </c>
      <c r="E1149" s="6">
        <v>475</v>
      </c>
      <c r="F1149" s="5">
        <v>24</v>
      </c>
      <c r="G1149" s="17">
        <v>2</v>
      </c>
      <c r="H1149" s="17">
        <v>3.6231884057971015E-3</v>
      </c>
      <c r="I1149" s="5">
        <v>197</v>
      </c>
      <c r="J1149" s="5">
        <v>0.71376811594202905</v>
      </c>
      <c r="K1149" s="18" t="str">
        <f>INDEX(客戶資料檔!N:N,MATCH('交易記錄檔計算購買期間(勿更改順序)'!C1149,客戶資料檔!A:A,0))</f>
        <v>穩定購買型</v>
      </c>
    </row>
    <row r="1150" spans="1:11">
      <c r="A1150" s="1">
        <v>21868</v>
      </c>
      <c r="B1150" s="4">
        <v>38980</v>
      </c>
      <c r="C1150" s="1">
        <v>3212</v>
      </c>
      <c r="D1150" s="6">
        <v>399</v>
      </c>
      <c r="E1150" s="6">
        <v>468</v>
      </c>
      <c r="F1150" s="5">
        <v>24</v>
      </c>
      <c r="G1150" s="17">
        <v>3</v>
      </c>
      <c r="H1150" s="17">
        <v>7.246376811594203E-3</v>
      </c>
      <c r="I1150" s="5">
        <v>7</v>
      </c>
      <c r="J1150" s="5">
        <v>5.0724637681159424E-2</v>
      </c>
      <c r="K1150" s="18" t="str">
        <f>INDEX(客戶資料檔!N:N,MATCH('交易記錄檔計算購買期間(勿更改順序)'!C1150,客戶資料檔!A:A,0))</f>
        <v>穩定購買型</v>
      </c>
    </row>
    <row r="1151" spans="1:11">
      <c r="A1151" s="1">
        <v>22739</v>
      </c>
      <c r="B1151" s="4">
        <v>38989</v>
      </c>
      <c r="C1151" s="1">
        <v>3212</v>
      </c>
      <c r="D1151" s="6">
        <v>1398</v>
      </c>
      <c r="E1151" s="6">
        <v>459</v>
      </c>
      <c r="F1151" s="5">
        <v>24</v>
      </c>
      <c r="G1151" s="17">
        <v>4</v>
      </c>
      <c r="H1151" s="17">
        <v>1.0869565217391304E-2</v>
      </c>
      <c r="I1151" s="5">
        <v>9</v>
      </c>
      <c r="J1151" s="5">
        <v>9.7826086956521729E-2</v>
      </c>
      <c r="K1151" s="18" t="str">
        <f>INDEX(客戶資料檔!N:N,MATCH('交易記錄檔計算購買期間(勿更改順序)'!C1151,客戶資料檔!A:A,0))</f>
        <v>穩定購買型</v>
      </c>
    </row>
    <row r="1152" spans="1:11">
      <c r="A1152" s="1">
        <v>24035</v>
      </c>
      <c r="B1152" s="4">
        <v>39002</v>
      </c>
      <c r="C1152" s="1">
        <v>3212</v>
      </c>
      <c r="D1152" s="6">
        <v>510</v>
      </c>
      <c r="E1152" s="6">
        <v>446</v>
      </c>
      <c r="F1152" s="5">
        <v>24</v>
      </c>
      <c r="G1152" s="17">
        <v>5</v>
      </c>
      <c r="H1152" s="17">
        <v>1.4492753623188406E-2</v>
      </c>
      <c r="I1152" s="5">
        <v>13</v>
      </c>
      <c r="J1152" s="5">
        <v>0.18840579710144928</v>
      </c>
      <c r="K1152" s="18" t="str">
        <f>INDEX(客戶資料檔!N:N,MATCH('交易記錄檔計算購買期間(勿更改順序)'!C1152,客戶資料檔!A:A,0))</f>
        <v>穩定購買型</v>
      </c>
    </row>
    <row r="1153" spans="1:11">
      <c r="A1153" s="1">
        <v>24602</v>
      </c>
      <c r="B1153" s="4">
        <v>39008</v>
      </c>
      <c r="C1153" s="1">
        <v>3212</v>
      </c>
      <c r="D1153" s="6">
        <v>220</v>
      </c>
      <c r="E1153" s="6">
        <v>440</v>
      </c>
      <c r="F1153" s="5">
        <v>24</v>
      </c>
      <c r="G1153" s="17">
        <v>6</v>
      </c>
      <c r="H1153" s="17">
        <v>1.8115942028985508E-2</v>
      </c>
      <c r="I1153" s="5">
        <v>6</v>
      </c>
      <c r="J1153" s="5">
        <v>0.10869565217391305</v>
      </c>
      <c r="K1153" s="18" t="str">
        <f>INDEX(客戶資料檔!N:N,MATCH('交易記錄檔計算購買期間(勿更改順序)'!C1153,客戶資料檔!A:A,0))</f>
        <v>穩定購買型</v>
      </c>
    </row>
    <row r="1154" spans="1:11">
      <c r="A1154" s="1">
        <v>28344</v>
      </c>
      <c r="B1154" s="4">
        <v>39041</v>
      </c>
      <c r="C1154" s="1">
        <v>3212</v>
      </c>
      <c r="D1154" s="6">
        <v>65</v>
      </c>
      <c r="E1154" s="6">
        <v>407</v>
      </c>
      <c r="F1154" s="5">
        <v>24</v>
      </c>
      <c r="G1154" s="17">
        <v>7</v>
      </c>
      <c r="H1154" s="17">
        <v>2.1739130434782608E-2</v>
      </c>
      <c r="I1154" s="5">
        <v>33</v>
      </c>
      <c r="J1154" s="5">
        <v>0.71739130434782605</v>
      </c>
      <c r="K1154" s="18" t="str">
        <f>INDEX(客戶資料檔!N:N,MATCH('交易記錄檔計算購買期間(勿更改順序)'!C1154,客戶資料檔!A:A,0))</f>
        <v>穩定購買型</v>
      </c>
    </row>
    <row r="1155" spans="1:11">
      <c r="A1155" s="1">
        <v>30454</v>
      </c>
      <c r="B1155" s="4">
        <v>39064</v>
      </c>
      <c r="C1155" s="1">
        <v>3212</v>
      </c>
      <c r="D1155" s="6">
        <v>299</v>
      </c>
      <c r="E1155" s="6">
        <v>384</v>
      </c>
      <c r="F1155" s="5">
        <v>24</v>
      </c>
      <c r="G1155" s="17">
        <v>8</v>
      </c>
      <c r="H1155" s="17">
        <v>2.5362318840579712E-2</v>
      </c>
      <c r="I1155" s="5">
        <v>23</v>
      </c>
      <c r="J1155" s="5">
        <v>0.58333333333333337</v>
      </c>
      <c r="K1155" s="18" t="str">
        <f>INDEX(客戶資料檔!N:N,MATCH('交易記錄檔計算購買期間(勿更改順序)'!C1155,客戶資料檔!A:A,0))</f>
        <v>穩定購買型</v>
      </c>
    </row>
    <row r="1156" spans="1:11">
      <c r="A1156" s="1">
        <v>34094</v>
      </c>
      <c r="B1156" s="4">
        <v>39097</v>
      </c>
      <c r="C1156" s="1">
        <v>3212</v>
      </c>
      <c r="D1156" s="6">
        <v>599</v>
      </c>
      <c r="E1156" s="6">
        <v>351</v>
      </c>
      <c r="F1156" s="5">
        <v>24</v>
      </c>
      <c r="G1156" s="17">
        <v>9</v>
      </c>
      <c r="H1156" s="17">
        <v>2.8985507246376812E-2</v>
      </c>
      <c r="I1156" s="5">
        <v>33</v>
      </c>
      <c r="J1156" s="5">
        <v>0.95652173913043481</v>
      </c>
      <c r="K1156" s="18" t="str">
        <f>INDEX(客戶資料檔!N:N,MATCH('交易記錄檔計算購買期間(勿更改順序)'!C1156,客戶資料檔!A:A,0))</f>
        <v>穩定購買型</v>
      </c>
    </row>
    <row r="1157" spans="1:11">
      <c r="A1157" s="1">
        <v>35554</v>
      </c>
      <c r="B1157" s="4">
        <v>39109</v>
      </c>
      <c r="C1157" s="1">
        <v>3212</v>
      </c>
      <c r="D1157" s="6">
        <v>331</v>
      </c>
      <c r="E1157" s="6">
        <v>339</v>
      </c>
      <c r="F1157" s="5">
        <v>24</v>
      </c>
      <c r="G1157" s="17">
        <v>10</v>
      </c>
      <c r="H1157" s="17">
        <v>3.2608695652173912E-2</v>
      </c>
      <c r="I1157" s="5">
        <v>12</v>
      </c>
      <c r="J1157" s="5">
        <v>0.39130434782608692</v>
      </c>
      <c r="K1157" s="18" t="str">
        <f>INDEX(客戶資料檔!N:N,MATCH('交易記錄檔計算購買期間(勿更改順序)'!C1157,客戶資料檔!A:A,0))</f>
        <v>穩定購買型</v>
      </c>
    </row>
    <row r="1158" spans="1:11">
      <c r="A1158" s="1">
        <v>36188</v>
      </c>
      <c r="B1158" s="4">
        <v>39111</v>
      </c>
      <c r="C1158" s="1">
        <v>3212</v>
      </c>
      <c r="D1158" s="6">
        <v>359</v>
      </c>
      <c r="E1158" s="6">
        <v>337</v>
      </c>
      <c r="F1158" s="5">
        <v>24</v>
      </c>
      <c r="G1158" s="17">
        <v>11</v>
      </c>
      <c r="H1158" s="17">
        <v>3.6231884057971016E-2</v>
      </c>
      <c r="I1158" s="5">
        <v>2</v>
      </c>
      <c r="J1158" s="5">
        <v>7.2463768115942032E-2</v>
      </c>
      <c r="K1158" s="18" t="str">
        <f>INDEX(客戶資料檔!N:N,MATCH('交易記錄檔計算購買期間(勿更改順序)'!C1158,客戶資料檔!A:A,0))</f>
        <v>穩定購買型</v>
      </c>
    </row>
    <row r="1159" spans="1:11">
      <c r="A1159" s="1">
        <v>39289</v>
      </c>
      <c r="B1159" s="4">
        <v>39134</v>
      </c>
      <c r="C1159" s="1">
        <v>3212</v>
      </c>
      <c r="D1159" s="6">
        <v>139</v>
      </c>
      <c r="E1159" s="6">
        <v>314</v>
      </c>
      <c r="F1159" s="5">
        <v>24</v>
      </c>
      <c r="G1159" s="17">
        <v>12</v>
      </c>
      <c r="H1159" s="17">
        <v>3.9855072463768113E-2</v>
      </c>
      <c r="I1159" s="5">
        <v>23</v>
      </c>
      <c r="J1159" s="5">
        <v>0.91666666666666663</v>
      </c>
      <c r="K1159" s="18" t="str">
        <f>INDEX(客戶資料檔!N:N,MATCH('交易記錄檔計算購買期間(勿更改順序)'!C1159,客戶資料檔!A:A,0))</f>
        <v>穩定購買型</v>
      </c>
    </row>
    <row r="1160" spans="1:11">
      <c r="A1160" s="1">
        <v>48992</v>
      </c>
      <c r="B1160" s="4">
        <v>39211</v>
      </c>
      <c r="C1160" s="1">
        <v>3212</v>
      </c>
      <c r="D1160" s="6">
        <v>299</v>
      </c>
      <c r="E1160" s="6">
        <v>237</v>
      </c>
      <c r="F1160" s="5">
        <v>24</v>
      </c>
      <c r="G1160" s="17">
        <v>13</v>
      </c>
      <c r="H1160" s="17">
        <v>4.3478260869565216E-2</v>
      </c>
      <c r="I1160" s="5">
        <v>77</v>
      </c>
      <c r="J1160" s="5">
        <v>3.3478260869565215</v>
      </c>
      <c r="K1160" s="18" t="str">
        <f>INDEX(客戶資料檔!N:N,MATCH('交易記錄檔計算購買期間(勿更改順序)'!C1160,客戶資料檔!A:A,0))</f>
        <v>穩定購買型</v>
      </c>
    </row>
    <row r="1161" spans="1:11">
      <c r="A1161" s="1">
        <v>53898</v>
      </c>
      <c r="B1161" s="4">
        <v>39252</v>
      </c>
      <c r="C1161" s="1">
        <v>3212</v>
      </c>
      <c r="D1161" s="6">
        <v>467</v>
      </c>
      <c r="E1161" s="6">
        <v>196</v>
      </c>
      <c r="F1161" s="5">
        <v>24</v>
      </c>
      <c r="G1161" s="17">
        <v>14</v>
      </c>
      <c r="H1161" s="17">
        <v>4.710144927536232E-2</v>
      </c>
      <c r="I1161" s="5">
        <v>41</v>
      </c>
      <c r="J1161" s="5">
        <v>1.9311594202898552</v>
      </c>
      <c r="K1161" s="18" t="str">
        <f>INDEX(客戶資料檔!N:N,MATCH('交易記錄檔計算購買期間(勿更改順序)'!C1161,客戶資料檔!A:A,0))</f>
        <v>穩定購買型</v>
      </c>
    </row>
    <row r="1162" spans="1:11">
      <c r="A1162" s="1">
        <v>54027</v>
      </c>
      <c r="B1162" s="4">
        <v>39253</v>
      </c>
      <c r="C1162" s="1">
        <v>3212</v>
      </c>
      <c r="D1162" s="6">
        <v>5888</v>
      </c>
      <c r="E1162" s="6">
        <v>195</v>
      </c>
      <c r="F1162" s="5">
        <v>24</v>
      </c>
      <c r="G1162" s="17">
        <v>15</v>
      </c>
      <c r="H1162" s="17">
        <v>5.0724637681159424E-2</v>
      </c>
      <c r="I1162" s="5">
        <v>1</v>
      </c>
      <c r="J1162" s="5">
        <v>5.0724637681159424E-2</v>
      </c>
      <c r="K1162" s="18" t="str">
        <f>INDEX(客戶資料檔!N:N,MATCH('交易記錄檔計算購買期間(勿更改順序)'!C1162,客戶資料檔!A:A,0))</f>
        <v>穩定購買型</v>
      </c>
    </row>
    <row r="1163" spans="1:11">
      <c r="A1163" s="1">
        <v>61119</v>
      </c>
      <c r="B1163" s="4">
        <v>39295</v>
      </c>
      <c r="C1163" s="1">
        <v>3212</v>
      </c>
      <c r="D1163" s="6">
        <v>1599</v>
      </c>
      <c r="E1163" s="6">
        <v>153</v>
      </c>
      <c r="F1163" s="5">
        <v>24</v>
      </c>
      <c r="G1163" s="17">
        <v>16</v>
      </c>
      <c r="H1163" s="17">
        <v>5.434782608695652E-2</v>
      </c>
      <c r="I1163" s="5">
        <v>42</v>
      </c>
      <c r="J1163" s="5">
        <v>2.2826086956521738</v>
      </c>
      <c r="K1163" s="18" t="str">
        <f>INDEX(客戶資料檔!N:N,MATCH('交易記錄檔計算購買期間(勿更改順序)'!C1163,客戶資料檔!A:A,0))</f>
        <v>穩定購買型</v>
      </c>
    </row>
    <row r="1164" spans="1:11">
      <c r="A1164" s="1">
        <v>61607</v>
      </c>
      <c r="B1164" s="4">
        <v>39299</v>
      </c>
      <c r="C1164" s="1">
        <v>3212</v>
      </c>
      <c r="D1164" s="6">
        <v>319</v>
      </c>
      <c r="E1164" s="6">
        <v>149</v>
      </c>
      <c r="F1164" s="5">
        <v>24</v>
      </c>
      <c r="G1164" s="17">
        <v>17</v>
      </c>
      <c r="H1164" s="17">
        <v>5.7971014492753624E-2</v>
      </c>
      <c r="I1164" s="5">
        <v>4</v>
      </c>
      <c r="J1164" s="5">
        <v>0.2318840579710145</v>
      </c>
      <c r="K1164" s="18" t="str">
        <f>INDEX(客戶資料檔!N:N,MATCH('交易記錄檔計算購買期間(勿更改順序)'!C1164,客戶資料檔!A:A,0))</f>
        <v>穩定購買型</v>
      </c>
    </row>
    <row r="1165" spans="1:11">
      <c r="A1165" s="1">
        <v>62507</v>
      </c>
      <c r="B1165" s="4">
        <v>39306</v>
      </c>
      <c r="C1165" s="1">
        <v>3212</v>
      </c>
      <c r="D1165" s="6">
        <v>110</v>
      </c>
      <c r="E1165" s="6">
        <v>142</v>
      </c>
      <c r="F1165" s="5">
        <v>24</v>
      </c>
      <c r="G1165" s="17">
        <v>18</v>
      </c>
      <c r="H1165" s="17">
        <v>6.1594202898550728E-2</v>
      </c>
      <c r="I1165" s="5">
        <v>7</v>
      </c>
      <c r="J1165" s="5">
        <v>0.4311594202898551</v>
      </c>
      <c r="K1165" s="18" t="str">
        <f>INDEX(客戶資料檔!N:N,MATCH('交易記錄檔計算購買期間(勿更改順序)'!C1165,客戶資料檔!A:A,0))</f>
        <v>穩定購買型</v>
      </c>
    </row>
    <row r="1166" spans="1:11">
      <c r="A1166" s="1">
        <v>63232</v>
      </c>
      <c r="B1166" s="4">
        <v>39312</v>
      </c>
      <c r="C1166" s="1">
        <v>3212</v>
      </c>
      <c r="D1166" s="6">
        <v>499</v>
      </c>
      <c r="E1166" s="6">
        <v>136</v>
      </c>
      <c r="F1166" s="5">
        <v>24</v>
      </c>
      <c r="G1166" s="17">
        <v>19</v>
      </c>
      <c r="H1166" s="17">
        <v>6.5217391304347824E-2</v>
      </c>
      <c r="I1166" s="5">
        <v>6</v>
      </c>
      <c r="J1166" s="5">
        <v>0.39130434782608692</v>
      </c>
      <c r="K1166" s="18" t="str">
        <f>INDEX(客戶資料檔!N:N,MATCH('交易記錄檔計算購買期間(勿更改順序)'!C1166,客戶資料檔!A:A,0))</f>
        <v>穩定購買型</v>
      </c>
    </row>
    <row r="1167" spans="1:11">
      <c r="A1167" s="1">
        <v>64854</v>
      </c>
      <c r="B1167" s="4">
        <v>39325</v>
      </c>
      <c r="C1167" s="1">
        <v>3212</v>
      </c>
      <c r="D1167" s="6">
        <v>490</v>
      </c>
      <c r="E1167" s="6">
        <v>123</v>
      </c>
      <c r="F1167" s="5">
        <v>24</v>
      </c>
      <c r="G1167" s="17">
        <v>20</v>
      </c>
      <c r="H1167" s="17">
        <v>6.8840579710144928E-2</v>
      </c>
      <c r="I1167" s="5">
        <v>13</v>
      </c>
      <c r="J1167" s="5">
        <v>0.89492753623188404</v>
      </c>
      <c r="K1167" s="18" t="str">
        <f>INDEX(客戶資料檔!N:N,MATCH('交易記錄檔計算購買期間(勿更改順序)'!C1167,客戶資料檔!A:A,0))</f>
        <v>穩定購買型</v>
      </c>
    </row>
    <row r="1168" spans="1:11">
      <c r="A1168" s="1">
        <v>66238</v>
      </c>
      <c r="B1168" s="4">
        <v>39335</v>
      </c>
      <c r="C1168" s="1">
        <v>3212</v>
      </c>
      <c r="D1168" s="6">
        <v>9990</v>
      </c>
      <c r="E1168" s="6">
        <v>113</v>
      </c>
      <c r="F1168" s="5">
        <v>24</v>
      </c>
      <c r="G1168" s="17">
        <v>21</v>
      </c>
      <c r="H1168" s="17">
        <v>7.2463768115942032E-2</v>
      </c>
      <c r="I1168" s="5">
        <v>10</v>
      </c>
      <c r="J1168" s="5">
        <v>0.72463768115942029</v>
      </c>
      <c r="K1168" s="18" t="str">
        <f>INDEX(客戶資料檔!N:N,MATCH('交易記錄檔計算購買期間(勿更改順序)'!C1168,客戶資料檔!A:A,0))</f>
        <v>穩定購買型</v>
      </c>
    </row>
    <row r="1169" spans="1:11">
      <c r="A1169" s="1">
        <v>67638</v>
      </c>
      <c r="B1169" s="4">
        <v>39346</v>
      </c>
      <c r="C1169" s="1">
        <v>3212</v>
      </c>
      <c r="D1169" s="6">
        <v>450</v>
      </c>
      <c r="E1169" s="6">
        <v>102</v>
      </c>
      <c r="F1169" s="5">
        <v>24</v>
      </c>
      <c r="G1169" s="17">
        <v>22</v>
      </c>
      <c r="H1169" s="17">
        <v>7.6086956521739135E-2</v>
      </c>
      <c r="I1169" s="5">
        <v>11</v>
      </c>
      <c r="J1169" s="5">
        <v>0.83695652173913049</v>
      </c>
      <c r="K1169" s="18" t="str">
        <f>INDEX(客戶資料檔!N:N,MATCH('交易記錄檔計算購買期間(勿更改順序)'!C1169,客戶資料檔!A:A,0))</f>
        <v>穩定購買型</v>
      </c>
    </row>
    <row r="1170" spans="1:11">
      <c r="A1170" s="1">
        <v>73313</v>
      </c>
      <c r="B1170" s="4">
        <v>39393</v>
      </c>
      <c r="C1170" s="1">
        <v>3212</v>
      </c>
      <c r="D1170" s="6">
        <v>2890</v>
      </c>
      <c r="E1170" s="6">
        <v>55</v>
      </c>
      <c r="F1170" s="5">
        <v>24</v>
      </c>
      <c r="G1170" s="17">
        <v>23</v>
      </c>
      <c r="H1170" s="17">
        <v>7.9710144927536225E-2</v>
      </c>
      <c r="I1170" s="5">
        <v>47</v>
      </c>
      <c r="J1170" s="5">
        <v>3.7463768115942027</v>
      </c>
      <c r="K1170" s="18" t="str">
        <f>INDEX(客戶資料檔!N:N,MATCH('交易記錄檔計算購買期間(勿更改順序)'!C1170,客戶資料檔!A:A,0))</f>
        <v>穩定購買型</v>
      </c>
    </row>
    <row r="1171" spans="1:11">
      <c r="A1171" s="1">
        <v>78701</v>
      </c>
      <c r="B1171" s="4">
        <v>39425</v>
      </c>
      <c r="C1171" s="1">
        <v>3212</v>
      </c>
      <c r="D1171" s="6">
        <v>3</v>
      </c>
      <c r="E1171" s="6">
        <v>23</v>
      </c>
      <c r="F1171" s="5">
        <v>24</v>
      </c>
      <c r="G1171" s="17">
        <v>24</v>
      </c>
      <c r="H1171" s="17">
        <v>8.3333333333333329E-2</v>
      </c>
      <c r="I1171" s="5">
        <v>32</v>
      </c>
      <c r="J1171" s="5">
        <v>2.6666666666666665</v>
      </c>
      <c r="K1171" s="18" t="str">
        <f>INDEX(客戶資料檔!N:N,MATCH('交易記錄檔計算購買期間(勿更改順序)'!C1171,客戶資料檔!A:A,0))</f>
        <v>穩定購買型</v>
      </c>
    </row>
    <row r="1172" spans="1:11">
      <c r="A1172" s="1">
        <v>4819</v>
      </c>
      <c r="B1172" s="4">
        <v>38777</v>
      </c>
      <c r="C1172" s="1">
        <v>3233</v>
      </c>
      <c r="D1172" s="6">
        <v>596</v>
      </c>
      <c r="E1172" s="6">
        <v>671</v>
      </c>
      <c r="F1172" s="5">
        <v>12</v>
      </c>
      <c r="G1172" s="17">
        <v>1</v>
      </c>
      <c r="H1172" s="17">
        <v>0</v>
      </c>
      <c r="I1172" s="5">
        <v>0</v>
      </c>
      <c r="J1172" s="5">
        <v>0</v>
      </c>
      <c r="K1172" s="18" t="str">
        <f>INDEX(客戶資料檔!N:N,MATCH('交易記錄檔計算購買期間(勿更改順序)'!C1172,客戶資料檔!A:A,0))</f>
        <v>穩定購買型</v>
      </c>
    </row>
    <row r="1173" spans="1:11">
      <c r="A1173" s="1">
        <v>8314</v>
      </c>
      <c r="B1173" s="4">
        <v>38823</v>
      </c>
      <c r="C1173" s="1">
        <v>3233</v>
      </c>
      <c r="D1173" s="6">
        <v>1988</v>
      </c>
      <c r="E1173" s="6">
        <v>625</v>
      </c>
      <c r="F1173" s="5">
        <v>12</v>
      </c>
      <c r="G1173" s="17">
        <v>2</v>
      </c>
      <c r="H1173" s="17">
        <v>1.5151515151515152E-2</v>
      </c>
      <c r="I1173" s="5">
        <v>46</v>
      </c>
      <c r="J1173" s="5">
        <v>0.69696969696969702</v>
      </c>
      <c r="K1173" s="18" t="str">
        <f>INDEX(客戶資料檔!N:N,MATCH('交易記錄檔計算購買期間(勿更改順序)'!C1173,客戶資料檔!A:A,0))</f>
        <v>穩定購買型</v>
      </c>
    </row>
    <row r="1174" spans="1:11">
      <c r="A1174" s="1">
        <v>12063</v>
      </c>
      <c r="B1174" s="4">
        <v>38871</v>
      </c>
      <c r="C1174" s="1">
        <v>3233</v>
      </c>
      <c r="D1174" s="6">
        <v>6998</v>
      </c>
      <c r="E1174" s="6">
        <v>577</v>
      </c>
      <c r="F1174" s="5">
        <v>12</v>
      </c>
      <c r="G1174" s="17">
        <v>3</v>
      </c>
      <c r="H1174" s="17">
        <v>3.0303030303030304E-2</v>
      </c>
      <c r="I1174" s="5">
        <v>48</v>
      </c>
      <c r="J1174" s="5">
        <v>1.4545454545454546</v>
      </c>
      <c r="K1174" s="18" t="str">
        <f>INDEX(客戶資料檔!N:N,MATCH('交易記錄檔計算購買期間(勿更改順序)'!C1174,客戶資料檔!A:A,0))</f>
        <v>穩定購買型</v>
      </c>
    </row>
    <row r="1175" spans="1:11">
      <c r="A1175" s="1">
        <v>17645</v>
      </c>
      <c r="B1175" s="4">
        <v>38934</v>
      </c>
      <c r="C1175" s="1">
        <v>3233</v>
      </c>
      <c r="D1175" s="6">
        <v>90</v>
      </c>
      <c r="E1175" s="6">
        <v>514</v>
      </c>
      <c r="F1175" s="5">
        <v>12</v>
      </c>
      <c r="G1175" s="17">
        <v>4</v>
      </c>
      <c r="H1175" s="17">
        <v>4.5454545454545456E-2</v>
      </c>
      <c r="I1175" s="5">
        <v>63</v>
      </c>
      <c r="J1175" s="5">
        <v>2.8636363636363638</v>
      </c>
      <c r="K1175" s="18" t="str">
        <f>INDEX(客戶資料檔!N:N,MATCH('交易記錄檔計算購買期間(勿更改順序)'!C1175,客戶資料檔!A:A,0))</f>
        <v>穩定購買型</v>
      </c>
    </row>
    <row r="1176" spans="1:11">
      <c r="A1176" s="1">
        <v>18893</v>
      </c>
      <c r="B1176" s="4">
        <v>38949</v>
      </c>
      <c r="C1176" s="1">
        <v>3233</v>
      </c>
      <c r="D1176" s="6">
        <v>6488</v>
      </c>
      <c r="E1176" s="6">
        <v>499</v>
      </c>
      <c r="F1176" s="5">
        <v>12</v>
      </c>
      <c r="G1176" s="17">
        <v>5</v>
      </c>
      <c r="H1176" s="17">
        <v>6.0606060606060608E-2</v>
      </c>
      <c r="I1176" s="5">
        <v>15</v>
      </c>
      <c r="J1176" s="5">
        <v>0.90909090909090917</v>
      </c>
      <c r="K1176" s="18" t="str">
        <f>INDEX(客戶資料檔!N:N,MATCH('交易記錄檔計算購買期間(勿更改順序)'!C1176,客戶資料檔!A:A,0))</f>
        <v>穩定購買型</v>
      </c>
    </row>
    <row r="1177" spans="1:11">
      <c r="A1177" s="1">
        <v>23589</v>
      </c>
      <c r="B1177" s="4">
        <v>38998</v>
      </c>
      <c r="C1177" s="1">
        <v>3233</v>
      </c>
      <c r="D1177" s="6">
        <v>453</v>
      </c>
      <c r="E1177" s="6">
        <v>450</v>
      </c>
      <c r="F1177" s="5">
        <v>12</v>
      </c>
      <c r="G1177" s="17">
        <v>6</v>
      </c>
      <c r="H1177" s="17">
        <v>7.575757575757576E-2</v>
      </c>
      <c r="I1177" s="5">
        <v>49</v>
      </c>
      <c r="J1177" s="5">
        <v>3.7121212121212124</v>
      </c>
      <c r="K1177" s="18" t="str">
        <f>INDEX(客戶資料檔!N:N,MATCH('交易記錄檔計算購買期間(勿更改順序)'!C1177,客戶資料檔!A:A,0))</f>
        <v>穩定購買型</v>
      </c>
    </row>
    <row r="1178" spans="1:11">
      <c r="A1178" s="1">
        <v>27960</v>
      </c>
      <c r="B1178" s="4">
        <v>39040</v>
      </c>
      <c r="C1178" s="1">
        <v>3233</v>
      </c>
      <c r="D1178" s="6">
        <v>899</v>
      </c>
      <c r="E1178" s="6">
        <v>408</v>
      </c>
      <c r="F1178" s="5">
        <v>12</v>
      </c>
      <c r="G1178" s="17">
        <v>7</v>
      </c>
      <c r="H1178" s="17">
        <v>9.0909090909090912E-2</v>
      </c>
      <c r="I1178" s="5">
        <v>42</v>
      </c>
      <c r="J1178" s="5">
        <v>3.8181818181818183</v>
      </c>
      <c r="K1178" s="18" t="str">
        <f>INDEX(客戶資料檔!N:N,MATCH('交易記錄檔計算購買期間(勿更改順序)'!C1178,客戶資料檔!A:A,0))</f>
        <v>穩定購買型</v>
      </c>
    </row>
    <row r="1179" spans="1:11">
      <c r="A1179" s="1">
        <v>28625</v>
      </c>
      <c r="B1179" s="4">
        <v>39042</v>
      </c>
      <c r="C1179" s="1">
        <v>3233</v>
      </c>
      <c r="D1179" s="6">
        <v>149</v>
      </c>
      <c r="E1179" s="6">
        <v>406</v>
      </c>
      <c r="F1179" s="5">
        <v>12</v>
      </c>
      <c r="G1179" s="17">
        <v>8</v>
      </c>
      <c r="H1179" s="17">
        <v>0.10606060606060606</v>
      </c>
      <c r="I1179" s="5">
        <v>2</v>
      </c>
      <c r="J1179" s="5">
        <v>0.21212121212121213</v>
      </c>
      <c r="K1179" s="18" t="str">
        <f>INDEX(客戶資料檔!N:N,MATCH('交易記錄檔計算購買期間(勿更改順序)'!C1179,客戶資料檔!A:A,0))</f>
        <v>穩定購買型</v>
      </c>
    </row>
    <row r="1180" spans="1:11">
      <c r="A1180" s="1">
        <v>32052</v>
      </c>
      <c r="B1180" s="4">
        <v>39078</v>
      </c>
      <c r="C1180" s="1">
        <v>3233</v>
      </c>
      <c r="D1180" s="6">
        <v>1699</v>
      </c>
      <c r="E1180" s="6">
        <v>370</v>
      </c>
      <c r="F1180" s="5">
        <v>12</v>
      </c>
      <c r="G1180" s="17">
        <v>9</v>
      </c>
      <c r="H1180" s="17">
        <v>0.12121212121212122</v>
      </c>
      <c r="I1180" s="5">
        <v>36</v>
      </c>
      <c r="J1180" s="5">
        <v>4.3636363636363633</v>
      </c>
      <c r="K1180" s="18" t="str">
        <f>INDEX(客戶資料檔!N:N,MATCH('交易記錄檔計算購買期間(勿更改順序)'!C1180,客戶資料檔!A:A,0))</f>
        <v>穩定購買型</v>
      </c>
    </row>
    <row r="1181" spans="1:11">
      <c r="A1181" s="1">
        <v>35115</v>
      </c>
      <c r="B1181" s="4">
        <v>39107</v>
      </c>
      <c r="C1181" s="1">
        <v>3233</v>
      </c>
      <c r="D1181" s="6">
        <v>1399</v>
      </c>
      <c r="E1181" s="6">
        <v>341</v>
      </c>
      <c r="F1181" s="5">
        <v>12</v>
      </c>
      <c r="G1181" s="17">
        <v>10</v>
      </c>
      <c r="H1181" s="17">
        <v>0.13636363636363635</v>
      </c>
      <c r="I1181" s="5">
        <v>29</v>
      </c>
      <c r="J1181" s="5">
        <v>3.9545454545454541</v>
      </c>
      <c r="K1181" s="18" t="str">
        <f>INDEX(客戶資料檔!N:N,MATCH('交易記錄檔計算購買期間(勿更改順序)'!C1181,客戶資料檔!A:A,0))</f>
        <v>穩定購買型</v>
      </c>
    </row>
    <row r="1182" spans="1:11">
      <c r="A1182" s="1">
        <v>47015</v>
      </c>
      <c r="B1182" s="4">
        <v>39195</v>
      </c>
      <c r="C1182" s="1">
        <v>3233</v>
      </c>
      <c r="D1182" s="6">
        <v>999</v>
      </c>
      <c r="E1182" s="6">
        <v>253</v>
      </c>
      <c r="F1182" s="5">
        <v>12</v>
      </c>
      <c r="G1182" s="17">
        <v>11</v>
      </c>
      <c r="H1182" s="17">
        <v>0.15151515151515152</v>
      </c>
      <c r="I1182" s="5">
        <v>88</v>
      </c>
      <c r="J1182" s="5">
        <v>13.333333333333334</v>
      </c>
      <c r="K1182" s="18" t="str">
        <f>INDEX(客戶資料檔!N:N,MATCH('交易記錄檔計算購買期間(勿更改順序)'!C1182,客戶資料檔!A:A,0))</f>
        <v>穩定購買型</v>
      </c>
    </row>
    <row r="1183" spans="1:11">
      <c r="A1183" s="1">
        <v>55440</v>
      </c>
      <c r="B1183" s="4">
        <v>39264</v>
      </c>
      <c r="C1183" s="1">
        <v>3233</v>
      </c>
      <c r="D1183" s="6">
        <v>299</v>
      </c>
      <c r="E1183" s="6">
        <v>184</v>
      </c>
      <c r="F1183" s="5">
        <v>12</v>
      </c>
      <c r="G1183" s="17">
        <v>12</v>
      </c>
      <c r="H1183" s="17">
        <v>0.16666666666666666</v>
      </c>
      <c r="I1183" s="5">
        <v>69</v>
      </c>
      <c r="J1183" s="5">
        <v>11.5</v>
      </c>
      <c r="K1183" s="18" t="str">
        <f>INDEX(客戶資料檔!N:N,MATCH('交易記錄檔計算購買期間(勿更改順序)'!C1183,客戶資料檔!A:A,0))</f>
        <v>穩定購買型</v>
      </c>
    </row>
    <row r="1184" spans="1:11">
      <c r="A1184" s="1">
        <v>15741</v>
      </c>
      <c r="B1184" s="4">
        <v>38914</v>
      </c>
      <c r="C1184" s="1">
        <v>3292</v>
      </c>
      <c r="D1184" s="6">
        <v>207</v>
      </c>
      <c r="E1184" s="6">
        <v>534</v>
      </c>
      <c r="F1184" s="5">
        <v>8</v>
      </c>
      <c r="G1184" s="17">
        <v>1</v>
      </c>
      <c r="H1184" s="17">
        <v>0</v>
      </c>
      <c r="I1184" s="5">
        <v>0</v>
      </c>
      <c r="J1184" s="5">
        <v>0</v>
      </c>
      <c r="K1184" s="18" t="str">
        <f>INDEX(客戶資料檔!N:N,MATCH('交易記錄檔計算購買期間(勿更改順序)'!C1184,客戶資料檔!A:A,0))</f>
        <v>漸趨活躍型</v>
      </c>
    </row>
    <row r="1185" spans="1:11">
      <c r="A1185" s="1">
        <v>16026</v>
      </c>
      <c r="B1185" s="4">
        <v>38915</v>
      </c>
      <c r="C1185" s="1">
        <v>3292</v>
      </c>
      <c r="D1185" s="6">
        <v>1299</v>
      </c>
      <c r="E1185" s="6">
        <v>533</v>
      </c>
      <c r="F1185" s="5">
        <v>8</v>
      </c>
      <c r="G1185" s="17">
        <v>2</v>
      </c>
      <c r="H1185" s="17">
        <v>3.5714285714285712E-2</v>
      </c>
      <c r="I1185" s="5">
        <v>1</v>
      </c>
      <c r="J1185" s="5">
        <v>3.5714285714285712E-2</v>
      </c>
      <c r="K1185" s="18" t="str">
        <f>INDEX(客戶資料檔!N:N,MATCH('交易記錄檔計算購買期間(勿更改順序)'!C1185,客戶資料檔!A:A,0))</f>
        <v>漸趨活躍型</v>
      </c>
    </row>
    <row r="1186" spans="1:11">
      <c r="A1186" s="1">
        <v>33978</v>
      </c>
      <c r="B1186" s="4">
        <v>39096</v>
      </c>
      <c r="C1186" s="1">
        <v>3292</v>
      </c>
      <c r="D1186" s="6">
        <v>468</v>
      </c>
      <c r="E1186" s="6">
        <v>352</v>
      </c>
      <c r="F1186" s="5">
        <v>8</v>
      </c>
      <c r="G1186" s="17">
        <v>3</v>
      </c>
      <c r="H1186" s="17">
        <v>7.1428571428571425E-2</v>
      </c>
      <c r="I1186" s="5">
        <v>181</v>
      </c>
      <c r="J1186" s="5">
        <v>12.928571428571427</v>
      </c>
      <c r="K1186" s="18" t="str">
        <f>INDEX(客戶資料檔!N:N,MATCH('交易記錄檔計算購買期間(勿更改順序)'!C1186,客戶資料檔!A:A,0))</f>
        <v>漸趨活躍型</v>
      </c>
    </row>
    <row r="1187" spans="1:11">
      <c r="A1187" s="1">
        <v>35311</v>
      </c>
      <c r="B1187" s="4">
        <v>39108</v>
      </c>
      <c r="C1187" s="1">
        <v>3292</v>
      </c>
      <c r="D1187" s="6">
        <v>599</v>
      </c>
      <c r="E1187" s="6">
        <v>340</v>
      </c>
      <c r="F1187" s="5">
        <v>8</v>
      </c>
      <c r="G1187" s="17">
        <v>4</v>
      </c>
      <c r="H1187" s="17">
        <v>0.10714285714285714</v>
      </c>
      <c r="I1187" s="5">
        <v>12</v>
      </c>
      <c r="J1187" s="5">
        <v>1.2857142857142856</v>
      </c>
      <c r="K1187" s="18" t="str">
        <f>INDEX(客戶資料檔!N:N,MATCH('交易記錄檔計算購買期間(勿更改順序)'!C1187,客戶資料檔!A:A,0))</f>
        <v>漸趨活躍型</v>
      </c>
    </row>
    <row r="1188" spans="1:11">
      <c r="A1188" s="1">
        <v>41457</v>
      </c>
      <c r="B1188" s="4">
        <v>39152</v>
      </c>
      <c r="C1188" s="1">
        <v>3292</v>
      </c>
      <c r="D1188" s="6">
        <v>269</v>
      </c>
      <c r="E1188" s="6">
        <v>296</v>
      </c>
      <c r="F1188" s="5">
        <v>8</v>
      </c>
      <c r="G1188" s="17">
        <v>5</v>
      </c>
      <c r="H1188" s="17">
        <v>0.14285714285714285</v>
      </c>
      <c r="I1188" s="5">
        <v>44</v>
      </c>
      <c r="J1188" s="5">
        <v>6.2857142857142856</v>
      </c>
      <c r="K1188" s="18" t="str">
        <f>INDEX(客戶資料檔!N:N,MATCH('交易記錄檔計算購買期間(勿更改順序)'!C1188,客戶資料檔!A:A,0))</f>
        <v>漸趨活躍型</v>
      </c>
    </row>
    <row r="1189" spans="1:11">
      <c r="A1189" s="1">
        <v>45525</v>
      </c>
      <c r="B1189" s="4">
        <v>39189</v>
      </c>
      <c r="C1189" s="1">
        <v>3292</v>
      </c>
      <c r="D1189" s="6">
        <v>480</v>
      </c>
      <c r="E1189" s="6">
        <v>259</v>
      </c>
      <c r="F1189" s="5">
        <v>8</v>
      </c>
      <c r="G1189" s="17">
        <v>6</v>
      </c>
      <c r="H1189" s="17">
        <v>0.17857142857142858</v>
      </c>
      <c r="I1189" s="5">
        <v>37</v>
      </c>
      <c r="J1189" s="5">
        <v>6.6071428571428577</v>
      </c>
      <c r="K1189" s="18" t="str">
        <f>INDEX(客戶資料檔!N:N,MATCH('交易記錄檔計算購買期間(勿更改順序)'!C1189,客戶資料檔!A:A,0))</f>
        <v>漸趨活躍型</v>
      </c>
    </row>
    <row r="1190" spans="1:11">
      <c r="A1190" s="1">
        <v>46280</v>
      </c>
      <c r="B1190" s="4">
        <v>39193</v>
      </c>
      <c r="C1190" s="1">
        <v>3292</v>
      </c>
      <c r="D1190" s="6">
        <v>19720</v>
      </c>
      <c r="E1190" s="6">
        <v>255</v>
      </c>
      <c r="F1190" s="5">
        <v>8</v>
      </c>
      <c r="G1190" s="17">
        <v>7</v>
      </c>
      <c r="H1190" s="17">
        <v>0.21428571428571427</v>
      </c>
      <c r="I1190" s="5">
        <v>4</v>
      </c>
      <c r="J1190" s="5">
        <v>0.8571428571428571</v>
      </c>
      <c r="K1190" s="18" t="str">
        <f>INDEX(客戶資料檔!N:N,MATCH('交易記錄檔計算購買期間(勿更改順序)'!C1190,客戶資料檔!A:A,0))</f>
        <v>漸趨活躍型</v>
      </c>
    </row>
    <row r="1191" spans="1:11">
      <c r="A1191" s="1">
        <v>46617</v>
      </c>
      <c r="B1191" s="4">
        <v>39194</v>
      </c>
      <c r="C1191" s="1">
        <v>3292</v>
      </c>
      <c r="D1191" s="6">
        <v>5678</v>
      </c>
      <c r="E1191" s="6">
        <v>254</v>
      </c>
      <c r="F1191" s="5">
        <v>8</v>
      </c>
      <c r="G1191" s="17">
        <v>8</v>
      </c>
      <c r="H1191" s="17">
        <v>0.25</v>
      </c>
      <c r="I1191" s="5">
        <v>1</v>
      </c>
      <c r="J1191" s="5">
        <v>0.25</v>
      </c>
      <c r="K1191" s="18" t="str">
        <f>INDEX(客戶資料檔!N:N,MATCH('交易記錄檔計算購買期間(勿更改順序)'!C1191,客戶資料檔!A:A,0))</f>
        <v>漸趨活躍型</v>
      </c>
    </row>
    <row r="1192" spans="1:11">
      <c r="A1192" s="1">
        <v>9193</v>
      </c>
      <c r="B1192" s="4">
        <v>38832</v>
      </c>
      <c r="C1192" s="1">
        <v>3330</v>
      </c>
      <c r="D1192" s="6">
        <v>1499</v>
      </c>
      <c r="E1192" s="6">
        <v>616</v>
      </c>
      <c r="F1192" s="5">
        <v>9</v>
      </c>
      <c r="G1192" s="17">
        <v>1</v>
      </c>
      <c r="H1192" s="17">
        <v>0</v>
      </c>
      <c r="I1192" s="5">
        <v>0</v>
      </c>
      <c r="J1192" s="5">
        <v>0</v>
      </c>
      <c r="K1192" s="18" t="str">
        <f>INDEX(客戶資料檔!N:N,MATCH('交易記錄檔計算購買期間(勿更改順序)'!C1192,客戶資料檔!A:A,0))</f>
        <v>穩定購買型</v>
      </c>
    </row>
    <row r="1193" spans="1:11">
      <c r="A1193" s="1">
        <v>17183</v>
      </c>
      <c r="B1193" s="4">
        <v>38928</v>
      </c>
      <c r="C1193" s="1">
        <v>3330</v>
      </c>
      <c r="D1193" s="6">
        <v>149</v>
      </c>
      <c r="E1193" s="6">
        <v>520</v>
      </c>
      <c r="F1193" s="5">
        <v>9</v>
      </c>
      <c r="G1193" s="17">
        <v>2</v>
      </c>
      <c r="H1193" s="17">
        <v>2.7777777777777776E-2</v>
      </c>
      <c r="I1193" s="5">
        <v>96</v>
      </c>
      <c r="J1193" s="5">
        <v>2.6666666666666665</v>
      </c>
      <c r="K1193" s="18" t="str">
        <f>INDEX(客戶資料檔!N:N,MATCH('交易記錄檔計算購買期間(勿更改順序)'!C1193,客戶資料檔!A:A,0))</f>
        <v>穩定購買型</v>
      </c>
    </row>
    <row r="1194" spans="1:11">
      <c r="A1194" s="1">
        <v>27625</v>
      </c>
      <c r="B1194" s="4">
        <v>39039</v>
      </c>
      <c r="C1194" s="1">
        <v>3330</v>
      </c>
      <c r="D1194" s="6">
        <v>400</v>
      </c>
      <c r="E1194" s="6">
        <v>409</v>
      </c>
      <c r="F1194" s="5">
        <v>9</v>
      </c>
      <c r="G1194" s="17">
        <v>3</v>
      </c>
      <c r="H1194" s="17">
        <v>5.5555555555555552E-2</v>
      </c>
      <c r="I1194" s="5">
        <v>111</v>
      </c>
      <c r="J1194" s="5">
        <v>6.1666666666666661</v>
      </c>
      <c r="K1194" s="18" t="str">
        <f>INDEX(客戶資料檔!N:N,MATCH('交易記錄檔計算購買期間(勿更改順序)'!C1194,客戶資料檔!A:A,0))</f>
        <v>穩定購買型</v>
      </c>
    </row>
    <row r="1195" spans="1:11">
      <c r="A1195" s="1">
        <v>34472</v>
      </c>
      <c r="B1195" s="4">
        <v>39101</v>
      </c>
      <c r="C1195" s="1">
        <v>3330</v>
      </c>
      <c r="D1195" s="6">
        <v>599</v>
      </c>
      <c r="E1195" s="6">
        <v>347</v>
      </c>
      <c r="F1195" s="5">
        <v>9</v>
      </c>
      <c r="G1195" s="17">
        <v>4</v>
      </c>
      <c r="H1195" s="17">
        <v>8.3333333333333329E-2</v>
      </c>
      <c r="I1195" s="5">
        <v>62</v>
      </c>
      <c r="J1195" s="5">
        <v>5.1666666666666661</v>
      </c>
      <c r="K1195" s="18" t="str">
        <f>INDEX(客戶資料檔!N:N,MATCH('交易記錄檔計算購買期間(勿更改順序)'!C1195,客戶資料檔!A:A,0))</f>
        <v>穩定購買型</v>
      </c>
    </row>
    <row r="1196" spans="1:11">
      <c r="A1196" s="1">
        <v>40405</v>
      </c>
      <c r="B1196" s="4">
        <v>39142</v>
      </c>
      <c r="C1196" s="1">
        <v>3330</v>
      </c>
      <c r="D1196" s="6">
        <v>299</v>
      </c>
      <c r="E1196" s="6">
        <v>306</v>
      </c>
      <c r="F1196" s="5">
        <v>9</v>
      </c>
      <c r="G1196" s="17">
        <v>5</v>
      </c>
      <c r="H1196" s="17">
        <v>0.1111111111111111</v>
      </c>
      <c r="I1196" s="5">
        <v>41</v>
      </c>
      <c r="J1196" s="5">
        <v>4.5555555555555554</v>
      </c>
      <c r="K1196" s="18" t="str">
        <f>INDEX(客戶資料檔!N:N,MATCH('交易記錄檔計算購買期間(勿更改順序)'!C1196,客戶資料檔!A:A,0))</f>
        <v>穩定購買型</v>
      </c>
    </row>
    <row r="1197" spans="1:11">
      <c r="A1197" s="1">
        <v>66377</v>
      </c>
      <c r="B1197" s="4">
        <v>39336</v>
      </c>
      <c r="C1197" s="1">
        <v>3330</v>
      </c>
      <c r="D1197" s="6">
        <v>888</v>
      </c>
      <c r="E1197" s="6">
        <v>112</v>
      </c>
      <c r="F1197" s="5">
        <v>9</v>
      </c>
      <c r="G1197" s="17">
        <v>6</v>
      </c>
      <c r="H1197" s="17">
        <v>0.1388888888888889</v>
      </c>
      <c r="I1197" s="5">
        <v>194</v>
      </c>
      <c r="J1197" s="5">
        <v>26.944444444444446</v>
      </c>
      <c r="K1197" s="18" t="str">
        <f>INDEX(客戶資料檔!N:N,MATCH('交易記錄檔計算購買期間(勿更改順序)'!C1197,客戶資料檔!A:A,0))</f>
        <v>穩定購買型</v>
      </c>
    </row>
    <row r="1198" spans="1:11">
      <c r="A1198" s="1">
        <v>70262</v>
      </c>
      <c r="B1198" s="4">
        <v>39368</v>
      </c>
      <c r="C1198" s="1">
        <v>3330</v>
      </c>
      <c r="D1198" s="6">
        <v>47</v>
      </c>
      <c r="E1198" s="6">
        <v>80</v>
      </c>
      <c r="F1198" s="5">
        <v>9</v>
      </c>
      <c r="G1198" s="17">
        <v>7</v>
      </c>
      <c r="H1198" s="17">
        <v>0.16666666666666666</v>
      </c>
      <c r="I1198" s="5">
        <v>32</v>
      </c>
      <c r="J1198" s="5">
        <v>5.333333333333333</v>
      </c>
      <c r="K1198" s="18" t="str">
        <f>INDEX(客戶資料檔!N:N,MATCH('交易記錄檔計算購買期間(勿更改順序)'!C1198,客戶資料檔!A:A,0))</f>
        <v>穩定購買型</v>
      </c>
    </row>
    <row r="1199" spans="1:11">
      <c r="A1199" s="1">
        <v>71312</v>
      </c>
      <c r="B1199" s="4">
        <v>39376</v>
      </c>
      <c r="C1199" s="1">
        <v>3330</v>
      </c>
      <c r="D1199" s="6">
        <v>1999</v>
      </c>
      <c r="E1199" s="6">
        <v>72</v>
      </c>
      <c r="F1199" s="5">
        <v>9</v>
      </c>
      <c r="G1199" s="17">
        <v>8</v>
      </c>
      <c r="H1199" s="17">
        <v>0.19444444444444445</v>
      </c>
      <c r="I1199" s="5">
        <v>8</v>
      </c>
      <c r="J1199" s="5">
        <v>1.5555555555555556</v>
      </c>
      <c r="K1199" s="18" t="str">
        <f>INDEX(客戶資料檔!N:N,MATCH('交易記錄檔計算購買期間(勿更改順序)'!C1199,客戶資料檔!A:A,0))</f>
        <v>穩定購買型</v>
      </c>
    </row>
    <row r="1200" spans="1:11">
      <c r="A1200" s="1">
        <v>76802</v>
      </c>
      <c r="B1200" s="4">
        <v>39408</v>
      </c>
      <c r="C1200" s="1">
        <v>3330</v>
      </c>
      <c r="D1200" s="6">
        <v>95</v>
      </c>
      <c r="E1200" s="6">
        <v>40</v>
      </c>
      <c r="F1200" s="5">
        <v>9</v>
      </c>
      <c r="G1200" s="17">
        <v>9</v>
      </c>
      <c r="H1200" s="17">
        <v>0.22222222222222221</v>
      </c>
      <c r="I1200" s="5">
        <v>32</v>
      </c>
      <c r="J1200" s="5">
        <v>7.1111111111111107</v>
      </c>
      <c r="K1200" s="18" t="str">
        <f>INDEX(客戶資料檔!N:N,MATCH('交易記錄檔計算購買期間(勿更改順序)'!C1200,客戶資料檔!A:A,0))</f>
        <v>穩定購買型</v>
      </c>
    </row>
    <row r="1201" spans="1:11">
      <c r="A1201" s="1">
        <v>5527</v>
      </c>
      <c r="B1201" s="4">
        <v>38787</v>
      </c>
      <c r="C1201" s="1">
        <v>3429</v>
      </c>
      <c r="D1201" s="6">
        <v>289</v>
      </c>
      <c r="E1201" s="6">
        <v>661</v>
      </c>
      <c r="F1201" s="5">
        <v>12</v>
      </c>
      <c r="G1201" s="17">
        <v>1</v>
      </c>
      <c r="H1201" s="17">
        <v>0</v>
      </c>
      <c r="I1201" s="5">
        <v>0</v>
      </c>
      <c r="J1201" s="5">
        <v>0</v>
      </c>
      <c r="K1201" s="18" t="str">
        <f>INDEX(客戶資料檔!N:N,MATCH('交易記錄檔計算購買期間(勿更改順序)'!C1201,客戶資料檔!A:A,0))</f>
        <v>穩定購買型</v>
      </c>
    </row>
    <row r="1202" spans="1:11">
      <c r="A1202" s="1">
        <v>11442</v>
      </c>
      <c r="B1202" s="4">
        <v>38862</v>
      </c>
      <c r="C1202" s="1">
        <v>3429</v>
      </c>
      <c r="D1202" s="6">
        <v>399</v>
      </c>
      <c r="E1202" s="6">
        <v>586</v>
      </c>
      <c r="F1202" s="5">
        <v>12</v>
      </c>
      <c r="G1202" s="17">
        <v>2</v>
      </c>
      <c r="H1202" s="17">
        <v>1.5151515151515152E-2</v>
      </c>
      <c r="I1202" s="5">
        <v>75</v>
      </c>
      <c r="J1202" s="5">
        <v>1.1363636363636365</v>
      </c>
      <c r="K1202" s="18" t="str">
        <f>INDEX(客戶資料檔!N:N,MATCH('交易記錄檔計算購買期間(勿更改順序)'!C1202,客戶資料檔!A:A,0))</f>
        <v>穩定購買型</v>
      </c>
    </row>
    <row r="1203" spans="1:11">
      <c r="A1203" s="1">
        <v>12151</v>
      </c>
      <c r="B1203" s="4">
        <v>38872</v>
      </c>
      <c r="C1203" s="1">
        <v>3429</v>
      </c>
      <c r="D1203" s="6">
        <v>285</v>
      </c>
      <c r="E1203" s="6">
        <v>576</v>
      </c>
      <c r="F1203" s="5">
        <v>12</v>
      </c>
      <c r="G1203" s="17">
        <v>3</v>
      </c>
      <c r="H1203" s="17">
        <v>3.0303030303030304E-2</v>
      </c>
      <c r="I1203" s="5">
        <v>10</v>
      </c>
      <c r="J1203" s="5">
        <v>0.30303030303030304</v>
      </c>
      <c r="K1203" s="18" t="str">
        <f>INDEX(客戶資料檔!N:N,MATCH('交易記錄檔計算購買期間(勿更改順序)'!C1203,客戶資料檔!A:A,0))</f>
        <v>穩定購買型</v>
      </c>
    </row>
    <row r="1204" spans="1:11">
      <c r="A1204" s="1">
        <v>13130</v>
      </c>
      <c r="B1204" s="4">
        <v>38885</v>
      </c>
      <c r="C1204" s="1">
        <v>3429</v>
      </c>
      <c r="D1204" s="6">
        <v>599</v>
      </c>
      <c r="E1204" s="6">
        <v>563</v>
      </c>
      <c r="F1204" s="5">
        <v>12</v>
      </c>
      <c r="G1204" s="17">
        <v>4</v>
      </c>
      <c r="H1204" s="17">
        <v>4.5454545454545456E-2</v>
      </c>
      <c r="I1204" s="5">
        <v>13</v>
      </c>
      <c r="J1204" s="5">
        <v>0.59090909090909094</v>
      </c>
      <c r="K1204" s="18" t="str">
        <f>INDEX(客戶資料檔!N:N,MATCH('交易記錄檔計算購買期間(勿更改順序)'!C1204,客戶資料檔!A:A,0))</f>
        <v>穩定購買型</v>
      </c>
    </row>
    <row r="1205" spans="1:11">
      <c r="A1205" s="1">
        <v>13387</v>
      </c>
      <c r="B1205" s="4">
        <v>38888</v>
      </c>
      <c r="C1205" s="1">
        <v>3429</v>
      </c>
      <c r="D1205" s="6">
        <v>1790</v>
      </c>
      <c r="E1205" s="6">
        <v>560</v>
      </c>
      <c r="F1205" s="5">
        <v>12</v>
      </c>
      <c r="G1205" s="17">
        <v>5</v>
      </c>
      <c r="H1205" s="17">
        <v>6.0606060606060608E-2</v>
      </c>
      <c r="I1205" s="5">
        <v>3</v>
      </c>
      <c r="J1205" s="5">
        <v>0.18181818181818182</v>
      </c>
      <c r="K1205" s="18" t="str">
        <f>INDEX(客戶資料檔!N:N,MATCH('交易記錄檔計算購買期間(勿更改順序)'!C1205,客戶資料檔!A:A,0))</f>
        <v>穩定購買型</v>
      </c>
    </row>
    <row r="1206" spans="1:11">
      <c r="A1206" s="1">
        <v>17417</v>
      </c>
      <c r="B1206" s="4">
        <v>38931</v>
      </c>
      <c r="C1206" s="1">
        <v>3429</v>
      </c>
      <c r="D1206" s="6">
        <v>150</v>
      </c>
      <c r="E1206" s="6">
        <v>517</v>
      </c>
      <c r="F1206" s="5">
        <v>12</v>
      </c>
      <c r="G1206" s="17">
        <v>6</v>
      </c>
      <c r="H1206" s="17">
        <v>7.575757575757576E-2</v>
      </c>
      <c r="I1206" s="5">
        <v>43</v>
      </c>
      <c r="J1206" s="5">
        <v>3.2575757575757578</v>
      </c>
      <c r="K1206" s="18" t="str">
        <f>INDEX(客戶資料檔!N:N,MATCH('交易記錄檔計算購買期間(勿更改順序)'!C1206,客戶資料檔!A:A,0))</f>
        <v>穩定購買型</v>
      </c>
    </row>
    <row r="1207" spans="1:11">
      <c r="A1207" s="1">
        <v>41708</v>
      </c>
      <c r="B1207" s="4">
        <v>39154</v>
      </c>
      <c r="C1207" s="1">
        <v>3429</v>
      </c>
      <c r="D1207" s="6">
        <v>11900</v>
      </c>
      <c r="E1207" s="6">
        <v>294</v>
      </c>
      <c r="F1207" s="5">
        <v>12</v>
      </c>
      <c r="G1207" s="17">
        <v>7</v>
      </c>
      <c r="H1207" s="17">
        <v>9.0909090909090912E-2</v>
      </c>
      <c r="I1207" s="5">
        <v>223</v>
      </c>
      <c r="J1207" s="5">
        <v>20.272727272727273</v>
      </c>
      <c r="K1207" s="18" t="str">
        <f>INDEX(客戶資料檔!N:N,MATCH('交易記錄檔計算購買期間(勿更改順序)'!C1207,客戶資料檔!A:A,0))</f>
        <v>穩定購買型</v>
      </c>
    </row>
    <row r="1208" spans="1:11">
      <c r="A1208" s="1">
        <v>42155</v>
      </c>
      <c r="B1208" s="4">
        <v>39158</v>
      </c>
      <c r="C1208" s="1">
        <v>3429</v>
      </c>
      <c r="D1208" s="6">
        <v>220</v>
      </c>
      <c r="E1208" s="6">
        <v>290</v>
      </c>
      <c r="F1208" s="5">
        <v>12</v>
      </c>
      <c r="G1208" s="17">
        <v>8</v>
      </c>
      <c r="H1208" s="17">
        <v>0.10606060606060606</v>
      </c>
      <c r="I1208" s="5">
        <v>4</v>
      </c>
      <c r="J1208" s="5">
        <v>0.42424242424242425</v>
      </c>
      <c r="K1208" s="18" t="str">
        <f>INDEX(客戶資料檔!N:N,MATCH('交易記錄檔計算購買期間(勿更改順序)'!C1208,客戶資料檔!A:A,0))</f>
        <v>穩定購買型</v>
      </c>
    </row>
    <row r="1209" spans="1:11">
      <c r="A1209" s="1">
        <v>50156</v>
      </c>
      <c r="B1209" s="4">
        <v>39221</v>
      </c>
      <c r="C1209" s="1">
        <v>3429</v>
      </c>
      <c r="D1209" s="6">
        <v>119</v>
      </c>
      <c r="E1209" s="6">
        <v>227</v>
      </c>
      <c r="F1209" s="5">
        <v>12</v>
      </c>
      <c r="G1209" s="17">
        <v>9</v>
      </c>
      <c r="H1209" s="17">
        <v>0.12121212121212122</v>
      </c>
      <c r="I1209" s="5">
        <v>63</v>
      </c>
      <c r="J1209" s="5">
        <v>7.6363636363636367</v>
      </c>
      <c r="K1209" s="18" t="str">
        <f>INDEX(客戶資料檔!N:N,MATCH('交易記錄檔計算購買期間(勿更改順序)'!C1209,客戶資料檔!A:A,0))</f>
        <v>穩定購買型</v>
      </c>
    </row>
    <row r="1210" spans="1:11">
      <c r="A1210" s="1">
        <v>65454</v>
      </c>
      <c r="B1210" s="4">
        <v>39329</v>
      </c>
      <c r="C1210" s="1">
        <v>3429</v>
      </c>
      <c r="D1210" s="6">
        <v>499</v>
      </c>
      <c r="E1210" s="6">
        <v>119</v>
      </c>
      <c r="F1210" s="5">
        <v>12</v>
      </c>
      <c r="G1210" s="17">
        <v>10</v>
      </c>
      <c r="H1210" s="17">
        <v>0.13636363636363635</v>
      </c>
      <c r="I1210" s="5">
        <v>108</v>
      </c>
      <c r="J1210" s="5">
        <v>14.727272727272727</v>
      </c>
      <c r="K1210" s="18" t="str">
        <f>INDEX(客戶資料檔!N:N,MATCH('交易記錄檔計算購買期間(勿更改順序)'!C1210,客戶資料檔!A:A,0))</f>
        <v>穩定購買型</v>
      </c>
    </row>
    <row r="1211" spans="1:11">
      <c r="A1211" s="1">
        <v>66245</v>
      </c>
      <c r="B1211" s="4">
        <v>39335</v>
      </c>
      <c r="C1211" s="1">
        <v>3429</v>
      </c>
      <c r="D1211" s="6">
        <v>1899</v>
      </c>
      <c r="E1211" s="6">
        <v>113</v>
      </c>
      <c r="F1211" s="5">
        <v>12</v>
      </c>
      <c r="G1211" s="17">
        <v>11</v>
      </c>
      <c r="H1211" s="17">
        <v>0.15151515151515152</v>
      </c>
      <c r="I1211" s="5">
        <v>6</v>
      </c>
      <c r="J1211" s="5">
        <v>0.90909090909090917</v>
      </c>
      <c r="K1211" s="18" t="str">
        <f>INDEX(客戶資料檔!N:N,MATCH('交易記錄檔計算購買期間(勿更改順序)'!C1211,客戶資料檔!A:A,0))</f>
        <v>穩定購買型</v>
      </c>
    </row>
    <row r="1212" spans="1:11">
      <c r="A1212" s="1">
        <v>77642</v>
      </c>
      <c r="B1212" s="4">
        <v>39416</v>
      </c>
      <c r="C1212" s="1">
        <v>3429</v>
      </c>
      <c r="D1212" s="6">
        <v>1198</v>
      </c>
      <c r="E1212" s="6">
        <v>32</v>
      </c>
      <c r="F1212" s="5">
        <v>12</v>
      </c>
      <c r="G1212" s="17">
        <v>12</v>
      </c>
      <c r="H1212" s="17">
        <v>0.16666666666666666</v>
      </c>
      <c r="I1212" s="5">
        <v>81</v>
      </c>
      <c r="J1212" s="5">
        <v>13.5</v>
      </c>
      <c r="K1212" s="18" t="str">
        <f>INDEX(客戶資料檔!N:N,MATCH('交易記錄檔計算購買期間(勿更改順序)'!C1212,客戶資料檔!A:A,0))</f>
        <v>穩定購買型</v>
      </c>
    </row>
    <row r="1213" spans="1:11">
      <c r="A1213" s="1">
        <v>10940</v>
      </c>
      <c r="B1213" s="4">
        <v>38855</v>
      </c>
      <c r="C1213" s="1">
        <v>3437</v>
      </c>
      <c r="D1213" s="6">
        <v>400</v>
      </c>
      <c r="E1213" s="6">
        <v>593</v>
      </c>
      <c r="F1213" s="5">
        <v>2</v>
      </c>
      <c r="G1213" s="17">
        <v>1</v>
      </c>
      <c r="H1213" s="17">
        <v>0</v>
      </c>
      <c r="I1213" s="5">
        <v>0</v>
      </c>
      <c r="J1213" s="5">
        <v>0</v>
      </c>
      <c r="K1213" s="18">
        <f>INDEX(客戶資料檔!N:N,MATCH('交易記錄檔計算購買期間(勿更改順序)'!C1213,客戶資料檔!A:A,0))</f>
        <v>0</v>
      </c>
    </row>
    <row r="1214" spans="1:11">
      <c r="A1214" s="1">
        <v>52435</v>
      </c>
      <c r="B1214" s="4">
        <v>39239</v>
      </c>
      <c r="C1214" s="1">
        <v>3437</v>
      </c>
      <c r="D1214" s="6">
        <v>1990</v>
      </c>
      <c r="E1214" s="6">
        <v>209</v>
      </c>
      <c r="F1214" s="5">
        <v>2</v>
      </c>
      <c r="G1214" s="17">
        <v>2</v>
      </c>
      <c r="H1214" s="17">
        <v>1</v>
      </c>
      <c r="I1214" s="5">
        <v>384</v>
      </c>
      <c r="J1214" s="5">
        <v>384</v>
      </c>
      <c r="K1214" s="18">
        <f>INDEX(客戶資料檔!N:N,MATCH('交易記錄檔計算購買期間(勿更改順序)'!C1214,客戶資料檔!A:A,0))</f>
        <v>0</v>
      </c>
    </row>
    <row r="1215" spans="1:11">
      <c r="A1215" s="1">
        <v>5533</v>
      </c>
      <c r="B1215" s="4">
        <v>38787</v>
      </c>
      <c r="C1215" s="1">
        <v>3438</v>
      </c>
      <c r="D1215" s="6">
        <v>1339</v>
      </c>
      <c r="E1215" s="6">
        <v>661</v>
      </c>
      <c r="F1215" s="5">
        <v>7</v>
      </c>
      <c r="G1215" s="17">
        <v>1</v>
      </c>
      <c r="H1215" s="17">
        <v>0</v>
      </c>
      <c r="I1215" s="5">
        <v>0</v>
      </c>
      <c r="J1215" s="5">
        <v>0</v>
      </c>
      <c r="K1215" s="18" t="str">
        <f>INDEX(客戶資料檔!N:N,MATCH('交易記錄檔計算購買期間(勿更改順序)'!C1215,客戶資料檔!A:A,0))</f>
        <v>漸趨活躍型</v>
      </c>
    </row>
    <row r="1216" spans="1:11">
      <c r="A1216" s="1">
        <v>28857</v>
      </c>
      <c r="B1216" s="4">
        <v>39045</v>
      </c>
      <c r="C1216" s="1">
        <v>3438</v>
      </c>
      <c r="D1216" s="6">
        <v>51</v>
      </c>
      <c r="E1216" s="6">
        <v>403</v>
      </c>
      <c r="F1216" s="5">
        <v>7</v>
      </c>
      <c r="G1216" s="17">
        <v>2</v>
      </c>
      <c r="H1216" s="17">
        <v>4.7619047619047616E-2</v>
      </c>
      <c r="I1216" s="5">
        <v>258</v>
      </c>
      <c r="J1216" s="5">
        <v>12.285714285714285</v>
      </c>
      <c r="K1216" s="18" t="str">
        <f>INDEX(客戶資料檔!N:N,MATCH('交易記錄檔計算購買期間(勿更改順序)'!C1216,客戶資料檔!A:A,0))</f>
        <v>漸趨活躍型</v>
      </c>
    </row>
    <row r="1217" spans="1:11">
      <c r="A1217" s="1">
        <v>37921</v>
      </c>
      <c r="B1217" s="4">
        <v>39124</v>
      </c>
      <c r="C1217" s="1">
        <v>3438</v>
      </c>
      <c r="D1217" s="6">
        <v>1970</v>
      </c>
      <c r="E1217" s="6">
        <v>324</v>
      </c>
      <c r="F1217" s="5">
        <v>7</v>
      </c>
      <c r="G1217" s="17">
        <v>3</v>
      </c>
      <c r="H1217" s="17">
        <v>9.5238095238095233E-2</v>
      </c>
      <c r="I1217" s="5">
        <v>79</v>
      </c>
      <c r="J1217" s="5">
        <v>7.5238095238095237</v>
      </c>
      <c r="K1217" s="18" t="str">
        <f>INDEX(客戶資料檔!N:N,MATCH('交易記錄檔計算購買期間(勿更改順序)'!C1217,客戶資料檔!A:A,0))</f>
        <v>漸趨活躍型</v>
      </c>
    </row>
    <row r="1218" spans="1:11">
      <c r="A1218" s="1">
        <v>40275</v>
      </c>
      <c r="B1218" s="4">
        <v>39141</v>
      </c>
      <c r="C1218" s="1">
        <v>3438</v>
      </c>
      <c r="D1218" s="6">
        <v>7380</v>
      </c>
      <c r="E1218" s="6">
        <v>307</v>
      </c>
      <c r="F1218" s="5">
        <v>7</v>
      </c>
      <c r="G1218" s="17">
        <v>4</v>
      </c>
      <c r="H1218" s="17">
        <v>0.14285714285714285</v>
      </c>
      <c r="I1218" s="5">
        <v>17</v>
      </c>
      <c r="J1218" s="5">
        <v>2.4285714285714284</v>
      </c>
      <c r="K1218" s="18" t="str">
        <f>INDEX(客戶資料檔!N:N,MATCH('交易記錄檔計算購買期間(勿更改順序)'!C1218,客戶資料檔!A:A,0))</f>
        <v>漸趨活躍型</v>
      </c>
    </row>
    <row r="1219" spans="1:11">
      <c r="A1219" s="1">
        <v>46632</v>
      </c>
      <c r="B1219" s="4">
        <v>39194</v>
      </c>
      <c r="C1219" s="1">
        <v>3438</v>
      </c>
      <c r="D1219" s="6">
        <v>2990</v>
      </c>
      <c r="E1219" s="6">
        <v>254</v>
      </c>
      <c r="F1219" s="5">
        <v>7</v>
      </c>
      <c r="G1219" s="17">
        <v>5</v>
      </c>
      <c r="H1219" s="17">
        <v>0.19047619047619047</v>
      </c>
      <c r="I1219" s="5">
        <v>53</v>
      </c>
      <c r="J1219" s="5">
        <v>10.095238095238095</v>
      </c>
      <c r="K1219" s="18" t="str">
        <f>INDEX(客戶資料檔!N:N,MATCH('交易記錄檔計算購買期間(勿更改順序)'!C1219,客戶資料檔!A:A,0))</f>
        <v>漸趨活躍型</v>
      </c>
    </row>
    <row r="1220" spans="1:11">
      <c r="A1220" s="1">
        <v>52744</v>
      </c>
      <c r="B1220" s="4">
        <v>39242</v>
      </c>
      <c r="C1220" s="1">
        <v>3438</v>
      </c>
      <c r="D1220" s="6">
        <v>399</v>
      </c>
      <c r="E1220" s="6">
        <v>206</v>
      </c>
      <c r="F1220" s="5">
        <v>7</v>
      </c>
      <c r="G1220" s="17">
        <v>6</v>
      </c>
      <c r="H1220" s="17">
        <v>0.23809523809523808</v>
      </c>
      <c r="I1220" s="5">
        <v>48</v>
      </c>
      <c r="J1220" s="5">
        <v>11.428571428571427</v>
      </c>
      <c r="K1220" s="18" t="str">
        <f>INDEX(客戶資料檔!N:N,MATCH('交易記錄檔計算購買期間(勿更改順序)'!C1220,客戶資料檔!A:A,0))</f>
        <v>漸趨活躍型</v>
      </c>
    </row>
    <row r="1221" spans="1:11">
      <c r="A1221" s="1">
        <v>57680</v>
      </c>
      <c r="B1221" s="4">
        <v>39277</v>
      </c>
      <c r="C1221" s="1">
        <v>3438</v>
      </c>
      <c r="D1221" s="6">
        <v>1299</v>
      </c>
      <c r="E1221" s="6">
        <v>171</v>
      </c>
      <c r="F1221" s="5">
        <v>7</v>
      </c>
      <c r="G1221" s="17">
        <v>7</v>
      </c>
      <c r="H1221" s="17">
        <v>0.2857142857142857</v>
      </c>
      <c r="I1221" s="5">
        <v>35</v>
      </c>
      <c r="J1221" s="5">
        <v>10</v>
      </c>
      <c r="K1221" s="18" t="str">
        <f>INDEX(客戶資料檔!N:N,MATCH('交易記錄檔計算購買期間(勿更改順序)'!C1221,客戶資料檔!A:A,0))</f>
        <v>漸趨活躍型</v>
      </c>
    </row>
    <row r="1222" spans="1:11">
      <c r="A1222" s="1">
        <v>5701</v>
      </c>
      <c r="B1222" s="4">
        <v>38789</v>
      </c>
      <c r="C1222" s="1">
        <v>3482</v>
      </c>
      <c r="D1222" s="6">
        <v>3158</v>
      </c>
      <c r="E1222" s="6">
        <v>659</v>
      </c>
      <c r="F1222" s="5">
        <v>8</v>
      </c>
      <c r="G1222" s="17">
        <v>1</v>
      </c>
      <c r="H1222" s="17">
        <v>0</v>
      </c>
      <c r="I1222" s="5">
        <v>0</v>
      </c>
      <c r="J1222" s="5">
        <v>0</v>
      </c>
      <c r="K1222" s="18" t="str">
        <f>INDEX(客戶資料檔!N:N,MATCH('交易記錄檔計算購買期間(勿更改順序)'!C1222,客戶資料檔!A:A,0))</f>
        <v>穩定購買型</v>
      </c>
    </row>
    <row r="1223" spans="1:11">
      <c r="A1223" s="1">
        <v>5763</v>
      </c>
      <c r="B1223" s="4">
        <v>38790</v>
      </c>
      <c r="C1223" s="1">
        <v>3482</v>
      </c>
      <c r="D1223" s="6">
        <v>19998</v>
      </c>
      <c r="E1223" s="6">
        <v>658</v>
      </c>
      <c r="F1223" s="5">
        <v>8</v>
      </c>
      <c r="G1223" s="17">
        <v>2</v>
      </c>
      <c r="H1223" s="17">
        <v>3.5714285714285712E-2</v>
      </c>
      <c r="I1223" s="5">
        <v>1</v>
      </c>
      <c r="J1223" s="5">
        <v>3.5714285714285712E-2</v>
      </c>
      <c r="K1223" s="18" t="str">
        <f>INDEX(客戶資料檔!N:N,MATCH('交易記錄檔計算購買期間(勿更改順序)'!C1223,客戶資料檔!A:A,0))</f>
        <v>穩定購買型</v>
      </c>
    </row>
    <row r="1224" spans="1:11">
      <c r="A1224" s="1">
        <v>12974</v>
      </c>
      <c r="B1224" s="4">
        <v>38883</v>
      </c>
      <c r="C1224" s="1">
        <v>3482</v>
      </c>
      <c r="D1224" s="6">
        <v>2604</v>
      </c>
      <c r="E1224" s="6">
        <v>565</v>
      </c>
      <c r="F1224" s="5">
        <v>8</v>
      </c>
      <c r="G1224" s="17">
        <v>3</v>
      </c>
      <c r="H1224" s="17">
        <v>7.1428571428571425E-2</v>
      </c>
      <c r="I1224" s="5">
        <v>93</v>
      </c>
      <c r="J1224" s="5">
        <v>6.6428571428571423</v>
      </c>
      <c r="K1224" s="18" t="str">
        <f>INDEX(客戶資料檔!N:N,MATCH('交易記錄檔計算購買期間(勿更改順序)'!C1224,客戶資料檔!A:A,0))</f>
        <v>穩定購買型</v>
      </c>
    </row>
    <row r="1225" spans="1:11">
      <c r="A1225" s="1">
        <v>21205</v>
      </c>
      <c r="B1225" s="4">
        <v>38973</v>
      </c>
      <c r="C1225" s="1">
        <v>3482</v>
      </c>
      <c r="D1225" s="6">
        <v>1410</v>
      </c>
      <c r="E1225" s="6">
        <v>475</v>
      </c>
      <c r="F1225" s="5">
        <v>8</v>
      </c>
      <c r="G1225" s="17">
        <v>4</v>
      </c>
      <c r="H1225" s="17">
        <v>0.10714285714285714</v>
      </c>
      <c r="I1225" s="5">
        <v>90</v>
      </c>
      <c r="J1225" s="5">
        <v>9.6428571428571423</v>
      </c>
      <c r="K1225" s="18" t="str">
        <f>INDEX(客戶資料檔!N:N,MATCH('交易記錄檔計算購買期間(勿更改順序)'!C1225,客戶資料檔!A:A,0))</f>
        <v>穩定購買型</v>
      </c>
    </row>
    <row r="1226" spans="1:11">
      <c r="A1226" s="1">
        <v>45908</v>
      </c>
      <c r="B1226" s="4">
        <v>39192</v>
      </c>
      <c r="C1226" s="1">
        <v>3482</v>
      </c>
      <c r="D1226" s="6">
        <v>399</v>
      </c>
      <c r="E1226" s="6">
        <v>256</v>
      </c>
      <c r="F1226" s="5">
        <v>8</v>
      </c>
      <c r="G1226" s="17">
        <v>5</v>
      </c>
      <c r="H1226" s="17">
        <v>0.14285714285714285</v>
      </c>
      <c r="I1226" s="5">
        <v>219</v>
      </c>
      <c r="J1226" s="5">
        <v>31.285714285714285</v>
      </c>
      <c r="K1226" s="18" t="str">
        <f>INDEX(客戶資料檔!N:N,MATCH('交易記錄檔計算購買期間(勿更改順序)'!C1226,客戶資料檔!A:A,0))</f>
        <v>穩定購買型</v>
      </c>
    </row>
    <row r="1227" spans="1:11">
      <c r="A1227" s="1">
        <v>71318</v>
      </c>
      <c r="B1227" s="4">
        <v>39376</v>
      </c>
      <c r="C1227" s="1">
        <v>3482</v>
      </c>
      <c r="D1227" s="6">
        <v>1999</v>
      </c>
      <c r="E1227" s="6">
        <v>72</v>
      </c>
      <c r="F1227" s="5">
        <v>8</v>
      </c>
      <c r="G1227" s="17">
        <v>6</v>
      </c>
      <c r="H1227" s="17">
        <v>0.17857142857142858</v>
      </c>
      <c r="I1227" s="5">
        <v>184</v>
      </c>
      <c r="J1227" s="5">
        <v>32.857142857142861</v>
      </c>
      <c r="K1227" s="18" t="str">
        <f>INDEX(客戶資料檔!N:N,MATCH('交易記錄檔計算購買期間(勿更改順序)'!C1227,客戶資料檔!A:A,0))</f>
        <v>穩定購買型</v>
      </c>
    </row>
    <row r="1228" spans="1:11">
      <c r="A1228" s="1">
        <v>71464</v>
      </c>
      <c r="B1228" s="4">
        <v>39377</v>
      </c>
      <c r="C1228" s="1">
        <v>3482</v>
      </c>
      <c r="D1228" s="6">
        <v>382</v>
      </c>
      <c r="E1228" s="6">
        <v>71</v>
      </c>
      <c r="F1228" s="5">
        <v>8</v>
      </c>
      <c r="G1228" s="17">
        <v>7</v>
      </c>
      <c r="H1228" s="17">
        <v>0.21428571428571427</v>
      </c>
      <c r="I1228" s="5">
        <v>1</v>
      </c>
      <c r="J1228" s="5">
        <v>0.21428571428571427</v>
      </c>
      <c r="K1228" s="18" t="str">
        <f>INDEX(客戶資料檔!N:N,MATCH('交易記錄檔計算購買期間(勿更改順序)'!C1228,客戶資料檔!A:A,0))</f>
        <v>穩定購買型</v>
      </c>
    </row>
    <row r="1229" spans="1:11">
      <c r="A1229" s="1">
        <v>73531</v>
      </c>
      <c r="B1229" s="4">
        <v>39395</v>
      </c>
      <c r="C1229" s="1">
        <v>3482</v>
      </c>
      <c r="D1229" s="6">
        <v>9618</v>
      </c>
      <c r="E1229" s="6">
        <v>53</v>
      </c>
      <c r="F1229" s="5">
        <v>8</v>
      </c>
      <c r="G1229" s="17">
        <v>8</v>
      </c>
      <c r="H1229" s="17">
        <v>0.25</v>
      </c>
      <c r="I1229" s="5">
        <v>18</v>
      </c>
      <c r="J1229" s="5">
        <v>4.5</v>
      </c>
      <c r="K1229" s="18" t="str">
        <f>INDEX(客戶資料檔!N:N,MATCH('交易記錄檔計算購買期間(勿更改順序)'!C1229,客戶資料檔!A:A,0))</f>
        <v>穩定購買型</v>
      </c>
    </row>
    <row r="1230" spans="1:11">
      <c r="A1230" s="1">
        <v>5840</v>
      </c>
      <c r="B1230" s="4">
        <v>38791</v>
      </c>
      <c r="C1230" s="1">
        <v>3508</v>
      </c>
      <c r="D1230" s="6">
        <v>478</v>
      </c>
      <c r="E1230" s="6">
        <v>657</v>
      </c>
      <c r="F1230" s="5">
        <v>6</v>
      </c>
      <c r="G1230" s="17">
        <v>1</v>
      </c>
      <c r="H1230" s="17">
        <v>0</v>
      </c>
      <c r="I1230" s="5">
        <v>0</v>
      </c>
      <c r="J1230" s="5">
        <v>0</v>
      </c>
      <c r="K1230" s="18" t="str">
        <f>INDEX(客戶資料檔!N:N,MATCH('交易記錄檔計算購買期間(勿更改順序)'!C1230,客戶資料檔!A:A,0))</f>
        <v>穩定購買型</v>
      </c>
    </row>
    <row r="1231" spans="1:11">
      <c r="A1231" s="1">
        <v>7375</v>
      </c>
      <c r="B1231" s="4">
        <v>38813</v>
      </c>
      <c r="C1231" s="1">
        <v>3508</v>
      </c>
      <c r="D1231" s="6">
        <v>170</v>
      </c>
      <c r="E1231" s="6">
        <v>635</v>
      </c>
      <c r="F1231" s="5">
        <v>6</v>
      </c>
      <c r="G1231" s="17">
        <v>2</v>
      </c>
      <c r="H1231" s="17">
        <v>6.6666666666666666E-2</v>
      </c>
      <c r="I1231" s="5">
        <v>22</v>
      </c>
      <c r="J1231" s="5">
        <v>1.4666666666666666</v>
      </c>
      <c r="K1231" s="18" t="str">
        <f>INDEX(客戶資料檔!N:N,MATCH('交易記錄檔計算購買期間(勿更改順序)'!C1231,客戶資料檔!A:A,0))</f>
        <v>穩定購買型</v>
      </c>
    </row>
    <row r="1232" spans="1:11">
      <c r="A1232" s="1">
        <v>7702</v>
      </c>
      <c r="B1232" s="4">
        <v>38818</v>
      </c>
      <c r="C1232" s="1">
        <v>3508</v>
      </c>
      <c r="D1232" s="6">
        <v>390</v>
      </c>
      <c r="E1232" s="6">
        <v>630</v>
      </c>
      <c r="F1232" s="5">
        <v>6</v>
      </c>
      <c r="G1232" s="17">
        <v>3</v>
      </c>
      <c r="H1232" s="17">
        <v>0.13333333333333333</v>
      </c>
      <c r="I1232" s="5">
        <v>5</v>
      </c>
      <c r="J1232" s="5">
        <v>0.66666666666666663</v>
      </c>
      <c r="K1232" s="18" t="str">
        <f>INDEX(客戶資料檔!N:N,MATCH('交易記錄檔計算購買期間(勿更改順序)'!C1232,客戶資料檔!A:A,0))</f>
        <v>穩定購買型</v>
      </c>
    </row>
    <row r="1233" spans="1:11">
      <c r="A1233" s="1">
        <v>44019</v>
      </c>
      <c r="B1233" s="4">
        <v>39176</v>
      </c>
      <c r="C1233" s="1">
        <v>3508</v>
      </c>
      <c r="D1233" s="6">
        <v>100</v>
      </c>
      <c r="E1233" s="6">
        <v>272</v>
      </c>
      <c r="F1233" s="5">
        <v>6</v>
      </c>
      <c r="G1233" s="17">
        <v>4</v>
      </c>
      <c r="H1233" s="17">
        <v>0.2</v>
      </c>
      <c r="I1233" s="5">
        <v>358</v>
      </c>
      <c r="J1233" s="5">
        <v>71.600000000000009</v>
      </c>
      <c r="K1233" s="18" t="str">
        <f>INDEX(客戶資料檔!N:N,MATCH('交易記錄檔計算購買期間(勿更改順序)'!C1233,客戶資料檔!A:A,0))</f>
        <v>穩定購買型</v>
      </c>
    </row>
    <row r="1234" spans="1:11">
      <c r="A1234" s="1">
        <v>47311</v>
      </c>
      <c r="B1234" s="4">
        <v>39196</v>
      </c>
      <c r="C1234" s="1">
        <v>3508</v>
      </c>
      <c r="D1234" s="6">
        <v>1400</v>
      </c>
      <c r="E1234" s="6">
        <v>252</v>
      </c>
      <c r="F1234" s="5">
        <v>6</v>
      </c>
      <c r="G1234" s="17">
        <v>5</v>
      </c>
      <c r="H1234" s="17">
        <v>0.26666666666666666</v>
      </c>
      <c r="I1234" s="5">
        <v>20</v>
      </c>
      <c r="J1234" s="5">
        <v>5.333333333333333</v>
      </c>
      <c r="K1234" s="18" t="str">
        <f>INDEX(客戶資料檔!N:N,MATCH('交易記錄檔計算購買期間(勿更改順序)'!C1234,客戶資料檔!A:A,0))</f>
        <v>穩定購買型</v>
      </c>
    </row>
    <row r="1235" spans="1:11">
      <c r="A1235" s="1">
        <v>60056</v>
      </c>
      <c r="B1235" s="4">
        <v>39286</v>
      </c>
      <c r="C1235" s="1">
        <v>3508</v>
      </c>
      <c r="D1235" s="6">
        <v>299</v>
      </c>
      <c r="E1235" s="6">
        <v>162</v>
      </c>
      <c r="F1235" s="5">
        <v>6</v>
      </c>
      <c r="G1235" s="17">
        <v>6</v>
      </c>
      <c r="H1235" s="17">
        <v>0.33333333333333331</v>
      </c>
      <c r="I1235" s="5">
        <v>90</v>
      </c>
      <c r="J1235" s="5">
        <v>30</v>
      </c>
      <c r="K1235" s="18" t="str">
        <f>INDEX(客戶資料檔!N:N,MATCH('交易記錄檔計算購買期間(勿更改順序)'!C1235,客戶資料檔!A:A,0))</f>
        <v>穩定購買型</v>
      </c>
    </row>
    <row r="1236" spans="1:11">
      <c r="A1236" s="1">
        <v>5983</v>
      </c>
      <c r="B1236" s="4">
        <v>38793</v>
      </c>
      <c r="C1236" s="1">
        <v>3529</v>
      </c>
      <c r="D1236" s="6">
        <v>400</v>
      </c>
      <c r="E1236" s="6">
        <v>655</v>
      </c>
      <c r="F1236" s="5">
        <v>3</v>
      </c>
      <c r="G1236" s="17">
        <v>1</v>
      </c>
      <c r="H1236" s="17">
        <v>0</v>
      </c>
      <c r="I1236" s="5">
        <v>0</v>
      </c>
      <c r="J1236" s="5">
        <v>0</v>
      </c>
      <c r="K1236" s="18" t="str">
        <f>INDEX(客戶資料檔!N:N,MATCH('交易記錄檔計算購買期間(勿更改順序)'!C1236,客戶資料檔!A:A,0))</f>
        <v>穩定購買型</v>
      </c>
    </row>
    <row r="1237" spans="1:11">
      <c r="A1237" s="1">
        <v>29530</v>
      </c>
      <c r="B1237" s="4">
        <v>39053</v>
      </c>
      <c r="C1237" s="1">
        <v>3529</v>
      </c>
      <c r="D1237" s="6">
        <v>2490</v>
      </c>
      <c r="E1237" s="6">
        <v>395</v>
      </c>
      <c r="F1237" s="5">
        <v>3</v>
      </c>
      <c r="G1237" s="17">
        <v>2</v>
      </c>
      <c r="H1237" s="17">
        <v>0.33333333333333331</v>
      </c>
      <c r="I1237" s="5">
        <v>260</v>
      </c>
      <c r="J1237" s="5">
        <v>86.666666666666657</v>
      </c>
      <c r="K1237" s="18" t="str">
        <f>INDEX(客戶資料檔!N:N,MATCH('交易記錄檔計算購買期間(勿更改順序)'!C1237,客戶資料檔!A:A,0))</f>
        <v>穩定購買型</v>
      </c>
    </row>
    <row r="1238" spans="1:11">
      <c r="A1238" s="1">
        <v>78403</v>
      </c>
      <c r="B1238" s="4">
        <v>39423</v>
      </c>
      <c r="C1238" s="1">
        <v>3529</v>
      </c>
      <c r="D1238" s="6">
        <v>400</v>
      </c>
      <c r="E1238" s="6">
        <v>25</v>
      </c>
      <c r="F1238" s="5">
        <v>3</v>
      </c>
      <c r="G1238" s="17">
        <v>3</v>
      </c>
      <c r="H1238" s="17">
        <v>0.66666666666666663</v>
      </c>
      <c r="I1238" s="5">
        <v>370</v>
      </c>
      <c r="J1238" s="5">
        <v>246.66666666666666</v>
      </c>
      <c r="K1238" s="18" t="str">
        <f>INDEX(客戶資料檔!N:N,MATCH('交易記錄檔計算購買期間(勿更改順序)'!C1238,客戶資料檔!A:A,0))</f>
        <v>穩定購買型</v>
      </c>
    </row>
    <row r="1239" spans="1:11">
      <c r="A1239" s="1">
        <v>19300</v>
      </c>
      <c r="B1239" s="4">
        <v>38954</v>
      </c>
      <c r="C1239" s="1">
        <v>3558</v>
      </c>
      <c r="D1239" s="6">
        <v>1200</v>
      </c>
      <c r="E1239" s="6">
        <v>494</v>
      </c>
      <c r="F1239" s="5">
        <v>8</v>
      </c>
      <c r="G1239" s="17">
        <v>1</v>
      </c>
      <c r="H1239" s="17">
        <v>0</v>
      </c>
      <c r="I1239" s="5">
        <v>0</v>
      </c>
      <c r="J1239" s="5">
        <v>0</v>
      </c>
      <c r="K1239" s="18" t="str">
        <f>INDEX(客戶資料檔!N:N,MATCH('交易記錄檔計算購買期間(勿更改順序)'!C1239,客戶資料檔!A:A,0))</f>
        <v>漸趨靜止型</v>
      </c>
    </row>
    <row r="1240" spans="1:11">
      <c r="A1240" s="1">
        <v>27983</v>
      </c>
      <c r="B1240" s="4">
        <v>39040</v>
      </c>
      <c r="C1240" s="1">
        <v>3558</v>
      </c>
      <c r="D1240" s="6">
        <v>999</v>
      </c>
      <c r="E1240" s="6">
        <v>408</v>
      </c>
      <c r="F1240" s="5">
        <v>8</v>
      </c>
      <c r="G1240" s="17">
        <v>2</v>
      </c>
      <c r="H1240" s="17">
        <v>3.5714285714285712E-2</v>
      </c>
      <c r="I1240" s="5">
        <v>86</v>
      </c>
      <c r="J1240" s="5">
        <v>3.0714285714285712</v>
      </c>
      <c r="K1240" s="18" t="str">
        <f>INDEX(客戶資料檔!N:N,MATCH('交易記錄檔計算購買期間(勿更改順序)'!C1240,客戶資料檔!A:A,0))</f>
        <v>漸趨靜止型</v>
      </c>
    </row>
    <row r="1241" spans="1:11">
      <c r="A1241" s="1">
        <v>28365</v>
      </c>
      <c r="B1241" s="4">
        <v>39041</v>
      </c>
      <c r="C1241" s="1">
        <v>3558</v>
      </c>
      <c r="D1241" s="6">
        <v>134</v>
      </c>
      <c r="E1241" s="6">
        <v>407</v>
      </c>
      <c r="F1241" s="5">
        <v>8</v>
      </c>
      <c r="G1241" s="17">
        <v>3</v>
      </c>
      <c r="H1241" s="17">
        <v>7.1428571428571425E-2</v>
      </c>
      <c r="I1241" s="5">
        <v>1</v>
      </c>
      <c r="J1241" s="5">
        <v>7.1428571428571425E-2</v>
      </c>
      <c r="K1241" s="18" t="str">
        <f>INDEX(客戶資料檔!N:N,MATCH('交易記錄檔計算購買期間(勿更改順序)'!C1241,客戶資料檔!A:A,0))</f>
        <v>漸趨靜止型</v>
      </c>
    </row>
    <row r="1242" spans="1:11">
      <c r="A1242" s="1">
        <v>28860</v>
      </c>
      <c r="B1242" s="4">
        <v>39045</v>
      </c>
      <c r="C1242" s="1">
        <v>3558</v>
      </c>
      <c r="D1242" s="6">
        <v>72</v>
      </c>
      <c r="E1242" s="6">
        <v>403</v>
      </c>
      <c r="F1242" s="5">
        <v>8</v>
      </c>
      <c r="G1242" s="17">
        <v>4</v>
      </c>
      <c r="H1242" s="17">
        <v>0.10714285714285714</v>
      </c>
      <c r="I1242" s="5">
        <v>4</v>
      </c>
      <c r="J1242" s="5">
        <v>0.42857142857142855</v>
      </c>
      <c r="K1242" s="18" t="str">
        <f>INDEX(客戶資料檔!N:N,MATCH('交易記錄檔計算購買期間(勿更改順序)'!C1242,客戶資料檔!A:A,0))</f>
        <v>漸趨靜止型</v>
      </c>
    </row>
    <row r="1243" spans="1:11">
      <c r="A1243" s="1">
        <v>44238</v>
      </c>
      <c r="B1243" s="4">
        <v>39178</v>
      </c>
      <c r="C1243" s="1">
        <v>3558</v>
      </c>
      <c r="D1243" s="6">
        <v>7298</v>
      </c>
      <c r="E1243" s="6">
        <v>270</v>
      </c>
      <c r="F1243" s="5">
        <v>8</v>
      </c>
      <c r="G1243" s="17">
        <v>5</v>
      </c>
      <c r="H1243" s="17">
        <v>0.14285714285714285</v>
      </c>
      <c r="I1243" s="5">
        <v>133</v>
      </c>
      <c r="J1243" s="5">
        <v>19</v>
      </c>
      <c r="K1243" s="18" t="str">
        <f>INDEX(客戶資料檔!N:N,MATCH('交易記錄檔計算購買期間(勿更改順序)'!C1243,客戶資料檔!A:A,0))</f>
        <v>漸趨靜止型</v>
      </c>
    </row>
    <row r="1244" spans="1:11">
      <c r="A1244" s="1">
        <v>47312</v>
      </c>
      <c r="B1244" s="4">
        <v>39196</v>
      </c>
      <c r="C1244" s="1">
        <v>3558</v>
      </c>
      <c r="D1244" s="6">
        <v>160</v>
      </c>
      <c r="E1244" s="6">
        <v>252</v>
      </c>
      <c r="F1244" s="5">
        <v>8</v>
      </c>
      <c r="G1244" s="17">
        <v>6</v>
      </c>
      <c r="H1244" s="17">
        <v>0.17857142857142858</v>
      </c>
      <c r="I1244" s="5">
        <v>18</v>
      </c>
      <c r="J1244" s="5">
        <v>3.2142857142857144</v>
      </c>
      <c r="K1244" s="18" t="str">
        <f>INDEX(客戶資料檔!N:N,MATCH('交易記錄檔計算購買期間(勿更改順序)'!C1244,客戶資料檔!A:A,0))</f>
        <v>漸趨靜止型</v>
      </c>
    </row>
    <row r="1245" spans="1:11">
      <c r="A1245" s="1">
        <v>51202</v>
      </c>
      <c r="B1245" s="4">
        <v>39229</v>
      </c>
      <c r="C1245" s="1">
        <v>3558</v>
      </c>
      <c r="D1245" s="6">
        <v>2899</v>
      </c>
      <c r="E1245" s="6">
        <v>219</v>
      </c>
      <c r="F1245" s="5">
        <v>8</v>
      </c>
      <c r="G1245" s="17">
        <v>7</v>
      </c>
      <c r="H1245" s="17">
        <v>0.21428571428571427</v>
      </c>
      <c r="I1245" s="5">
        <v>33</v>
      </c>
      <c r="J1245" s="5">
        <v>7.0714285714285712</v>
      </c>
      <c r="K1245" s="18" t="str">
        <f>INDEX(客戶資料檔!N:N,MATCH('交易記錄檔計算購買期間(勿更改順序)'!C1245,客戶資料檔!A:A,0))</f>
        <v>漸趨靜止型</v>
      </c>
    </row>
    <row r="1246" spans="1:11">
      <c r="A1246" s="1">
        <v>76023</v>
      </c>
      <c r="B1246" s="4">
        <v>39405</v>
      </c>
      <c r="C1246" s="1">
        <v>3558</v>
      </c>
      <c r="D1246" s="6">
        <v>18727</v>
      </c>
      <c r="E1246" s="6">
        <v>43</v>
      </c>
      <c r="F1246" s="5">
        <v>8</v>
      </c>
      <c r="G1246" s="17">
        <v>8</v>
      </c>
      <c r="H1246" s="17">
        <v>0.25</v>
      </c>
      <c r="I1246" s="5">
        <v>176</v>
      </c>
      <c r="J1246" s="5">
        <v>44</v>
      </c>
      <c r="K1246" s="18" t="str">
        <f>INDEX(客戶資料檔!N:N,MATCH('交易記錄檔計算購買期間(勿更改順序)'!C1246,客戶資料檔!A:A,0))</f>
        <v>漸趨靜止型</v>
      </c>
    </row>
    <row r="1247" spans="1:11">
      <c r="A1247" s="1">
        <v>6151</v>
      </c>
      <c r="B1247" s="4">
        <v>38795</v>
      </c>
      <c r="C1247" s="1">
        <v>3567</v>
      </c>
      <c r="D1247" s="6">
        <v>699</v>
      </c>
      <c r="E1247" s="6">
        <v>653</v>
      </c>
      <c r="F1247" s="5">
        <v>16</v>
      </c>
      <c r="G1247" s="17">
        <v>1</v>
      </c>
      <c r="H1247" s="17">
        <v>0</v>
      </c>
      <c r="I1247" s="5">
        <v>0</v>
      </c>
      <c r="J1247" s="5">
        <v>0</v>
      </c>
      <c r="K1247" s="18" t="str">
        <f>INDEX(客戶資料檔!N:N,MATCH('交易記錄檔計算購買期間(勿更改順序)'!C1247,客戶資料檔!A:A,0))</f>
        <v>穩定購買型</v>
      </c>
    </row>
    <row r="1248" spans="1:11">
      <c r="A1248" s="1">
        <v>11509</v>
      </c>
      <c r="B1248" s="4">
        <v>38863</v>
      </c>
      <c r="C1248" s="1">
        <v>3567</v>
      </c>
      <c r="D1248" s="6">
        <v>1549</v>
      </c>
      <c r="E1248" s="6">
        <v>585</v>
      </c>
      <c r="F1248" s="5">
        <v>16</v>
      </c>
      <c r="G1248" s="17">
        <v>2</v>
      </c>
      <c r="H1248" s="17">
        <v>8.3333333333333332E-3</v>
      </c>
      <c r="I1248" s="5">
        <v>68</v>
      </c>
      <c r="J1248" s="5">
        <v>0.56666666666666665</v>
      </c>
      <c r="K1248" s="18" t="str">
        <f>INDEX(客戶資料檔!N:N,MATCH('交易記錄檔計算購買期間(勿更改順序)'!C1248,客戶資料檔!A:A,0))</f>
        <v>穩定購買型</v>
      </c>
    </row>
    <row r="1249" spans="1:11">
      <c r="A1249" s="1">
        <v>13229</v>
      </c>
      <c r="B1249" s="4">
        <v>38886</v>
      </c>
      <c r="C1249" s="1">
        <v>3567</v>
      </c>
      <c r="D1249" s="6">
        <v>7663</v>
      </c>
      <c r="E1249" s="6">
        <v>562</v>
      </c>
      <c r="F1249" s="5">
        <v>16</v>
      </c>
      <c r="G1249" s="17">
        <v>3</v>
      </c>
      <c r="H1249" s="17">
        <v>1.6666666666666666E-2</v>
      </c>
      <c r="I1249" s="5">
        <v>23</v>
      </c>
      <c r="J1249" s="5">
        <v>0.3833333333333333</v>
      </c>
      <c r="K1249" s="18" t="str">
        <f>INDEX(客戶資料檔!N:N,MATCH('交易記錄檔計算購買期間(勿更改順序)'!C1249,客戶資料檔!A:A,0))</f>
        <v>穩定購買型</v>
      </c>
    </row>
    <row r="1250" spans="1:11">
      <c r="A1250" s="1">
        <v>15518</v>
      </c>
      <c r="B1250" s="4">
        <v>38913</v>
      </c>
      <c r="C1250" s="1">
        <v>3567</v>
      </c>
      <c r="D1250" s="6">
        <v>8465</v>
      </c>
      <c r="E1250" s="6">
        <v>535</v>
      </c>
      <c r="F1250" s="5">
        <v>16</v>
      </c>
      <c r="G1250" s="17">
        <v>4</v>
      </c>
      <c r="H1250" s="17">
        <v>2.5000000000000001E-2</v>
      </c>
      <c r="I1250" s="5">
        <v>27</v>
      </c>
      <c r="J1250" s="5">
        <v>0.67500000000000004</v>
      </c>
      <c r="K1250" s="18" t="str">
        <f>INDEX(客戶資料檔!N:N,MATCH('交易記錄檔計算購買期間(勿更改順序)'!C1250,客戶資料檔!A:A,0))</f>
        <v>穩定購買型</v>
      </c>
    </row>
    <row r="1251" spans="1:11">
      <c r="A1251" s="1">
        <v>18127</v>
      </c>
      <c r="B1251" s="4">
        <v>38940</v>
      </c>
      <c r="C1251" s="1">
        <v>3567</v>
      </c>
      <c r="D1251" s="6">
        <v>4999</v>
      </c>
      <c r="E1251" s="6">
        <v>508</v>
      </c>
      <c r="F1251" s="5">
        <v>16</v>
      </c>
      <c r="G1251" s="17">
        <v>5</v>
      </c>
      <c r="H1251" s="17">
        <v>3.3333333333333333E-2</v>
      </c>
      <c r="I1251" s="5">
        <v>27</v>
      </c>
      <c r="J1251" s="5">
        <v>0.9</v>
      </c>
      <c r="K1251" s="18" t="str">
        <f>INDEX(客戶資料檔!N:N,MATCH('交易記錄檔計算購買期間(勿更改順序)'!C1251,客戶資料檔!A:A,0))</f>
        <v>穩定購買型</v>
      </c>
    </row>
    <row r="1252" spans="1:11">
      <c r="A1252" s="1">
        <v>34672</v>
      </c>
      <c r="B1252" s="4">
        <v>39103</v>
      </c>
      <c r="C1252" s="1">
        <v>3567</v>
      </c>
      <c r="D1252" s="6">
        <v>249</v>
      </c>
      <c r="E1252" s="6">
        <v>345</v>
      </c>
      <c r="F1252" s="5">
        <v>16</v>
      </c>
      <c r="G1252" s="17">
        <v>6</v>
      </c>
      <c r="H1252" s="17">
        <v>4.1666666666666664E-2</v>
      </c>
      <c r="I1252" s="5">
        <v>163</v>
      </c>
      <c r="J1252" s="5">
        <v>6.7916666666666661</v>
      </c>
      <c r="K1252" s="18" t="str">
        <f>INDEX(客戶資料檔!N:N,MATCH('交易記錄檔計算購買期間(勿更改順序)'!C1252,客戶資料檔!A:A,0))</f>
        <v>穩定購買型</v>
      </c>
    </row>
    <row r="1253" spans="1:11">
      <c r="A1253" s="1">
        <v>35880</v>
      </c>
      <c r="B1253" s="4">
        <v>39110</v>
      </c>
      <c r="C1253" s="1">
        <v>3567</v>
      </c>
      <c r="D1253" s="6">
        <v>399</v>
      </c>
      <c r="E1253" s="6">
        <v>338</v>
      </c>
      <c r="F1253" s="5">
        <v>16</v>
      </c>
      <c r="G1253" s="17">
        <v>7</v>
      </c>
      <c r="H1253" s="17">
        <v>0.05</v>
      </c>
      <c r="I1253" s="5">
        <v>7</v>
      </c>
      <c r="J1253" s="5">
        <v>0.35000000000000003</v>
      </c>
      <c r="K1253" s="18" t="str">
        <f>INDEX(客戶資料檔!N:N,MATCH('交易記錄檔計算購買期間(勿更改順序)'!C1253,客戶資料檔!A:A,0))</f>
        <v>穩定購買型</v>
      </c>
    </row>
    <row r="1254" spans="1:11">
      <c r="A1254" s="1">
        <v>46295</v>
      </c>
      <c r="B1254" s="4">
        <v>39193</v>
      </c>
      <c r="C1254" s="1">
        <v>3567</v>
      </c>
      <c r="D1254" s="6">
        <v>276</v>
      </c>
      <c r="E1254" s="6">
        <v>255</v>
      </c>
      <c r="F1254" s="5">
        <v>16</v>
      </c>
      <c r="G1254" s="17">
        <v>8</v>
      </c>
      <c r="H1254" s="17">
        <v>5.8333333333333334E-2</v>
      </c>
      <c r="I1254" s="5">
        <v>83</v>
      </c>
      <c r="J1254" s="5">
        <v>4.8416666666666668</v>
      </c>
      <c r="K1254" s="18" t="str">
        <f>INDEX(客戶資料檔!N:N,MATCH('交易記錄檔計算購買期間(勿更改順序)'!C1254,客戶資料檔!A:A,0))</f>
        <v>穩定購買型</v>
      </c>
    </row>
    <row r="1255" spans="1:11">
      <c r="A1255" s="1">
        <v>49955</v>
      </c>
      <c r="B1255" s="4">
        <v>39219</v>
      </c>
      <c r="C1255" s="1">
        <v>3567</v>
      </c>
      <c r="D1255" s="6">
        <v>297</v>
      </c>
      <c r="E1255" s="6">
        <v>229</v>
      </c>
      <c r="F1255" s="5">
        <v>16</v>
      </c>
      <c r="G1255" s="17">
        <v>9</v>
      </c>
      <c r="H1255" s="17">
        <v>6.6666666666666666E-2</v>
      </c>
      <c r="I1255" s="5">
        <v>26</v>
      </c>
      <c r="J1255" s="5">
        <v>1.7333333333333334</v>
      </c>
      <c r="K1255" s="18" t="str">
        <f>INDEX(客戶資料檔!N:N,MATCH('交易記錄檔計算購買期間(勿更改順序)'!C1255,客戶資料檔!A:A,0))</f>
        <v>穩定購買型</v>
      </c>
    </row>
    <row r="1256" spans="1:11">
      <c r="A1256" s="1">
        <v>51613</v>
      </c>
      <c r="B1256" s="4">
        <v>39232</v>
      </c>
      <c r="C1256" s="1">
        <v>3567</v>
      </c>
      <c r="D1256" s="6">
        <v>119</v>
      </c>
      <c r="E1256" s="6">
        <v>216</v>
      </c>
      <c r="F1256" s="5">
        <v>16</v>
      </c>
      <c r="G1256" s="17">
        <v>10</v>
      </c>
      <c r="H1256" s="17">
        <v>7.4999999999999997E-2</v>
      </c>
      <c r="I1256" s="5">
        <v>13</v>
      </c>
      <c r="J1256" s="5">
        <v>0.97499999999999998</v>
      </c>
      <c r="K1256" s="18" t="str">
        <f>INDEX(客戶資料檔!N:N,MATCH('交易記錄檔計算購買期間(勿更改順序)'!C1256,客戶資料檔!A:A,0))</f>
        <v>穩定購買型</v>
      </c>
    </row>
    <row r="1257" spans="1:11">
      <c r="A1257" s="1">
        <v>52872</v>
      </c>
      <c r="B1257" s="4">
        <v>39243</v>
      </c>
      <c r="C1257" s="1">
        <v>3567</v>
      </c>
      <c r="D1257" s="6">
        <v>1499</v>
      </c>
      <c r="E1257" s="6">
        <v>205</v>
      </c>
      <c r="F1257" s="5">
        <v>16</v>
      </c>
      <c r="G1257" s="17">
        <v>11</v>
      </c>
      <c r="H1257" s="17">
        <v>8.3333333333333329E-2</v>
      </c>
      <c r="I1257" s="5">
        <v>11</v>
      </c>
      <c r="J1257" s="5">
        <v>0.91666666666666663</v>
      </c>
      <c r="K1257" s="18" t="str">
        <f>INDEX(客戶資料檔!N:N,MATCH('交易記錄檔計算購買期間(勿更改順序)'!C1257,客戶資料檔!A:A,0))</f>
        <v>穩定購買型</v>
      </c>
    </row>
    <row r="1258" spans="1:11">
      <c r="A1258" s="1">
        <v>58262</v>
      </c>
      <c r="B1258" s="4">
        <v>39278</v>
      </c>
      <c r="C1258" s="1">
        <v>3567</v>
      </c>
      <c r="D1258" s="6">
        <v>118</v>
      </c>
      <c r="E1258" s="6">
        <v>170</v>
      </c>
      <c r="F1258" s="5">
        <v>16</v>
      </c>
      <c r="G1258" s="17">
        <v>12</v>
      </c>
      <c r="H1258" s="17">
        <v>9.166666666666666E-2</v>
      </c>
      <c r="I1258" s="5">
        <v>35</v>
      </c>
      <c r="J1258" s="5">
        <v>3.208333333333333</v>
      </c>
      <c r="K1258" s="18" t="str">
        <f>INDEX(客戶資料檔!N:N,MATCH('交易記錄檔計算購買期間(勿更改順序)'!C1258,客戶資料檔!A:A,0))</f>
        <v>穩定購買型</v>
      </c>
    </row>
    <row r="1259" spans="1:11">
      <c r="A1259" s="1">
        <v>59396</v>
      </c>
      <c r="B1259" s="4">
        <v>39280</v>
      </c>
      <c r="C1259" s="1">
        <v>3567</v>
      </c>
      <c r="D1259" s="6">
        <v>119</v>
      </c>
      <c r="E1259" s="6">
        <v>168</v>
      </c>
      <c r="F1259" s="5">
        <v>16</v>
      </c>
      <c r="G1259" s="17">
        <v>13</v>
      </c>
      <c r="H1259" s="17">
        <v>0.1</v>
      </c>
      <c r="I1259" s="5">
        <v>2</v>
      </c>
      <c r="J1259" s="5">
        <v>0.2</v>
      </c>
      <c r="K1259" s="18" t="str">
        <f>INDEX(客戶資料檔!N:N,MATCH('交易記錄檔計算購買期間(勿更改順序)'!C1259,客戶資料檔!A:A,0))</f>
        <v>穩定購買型</v>
      </c>
    </row>
    <row r="1260" spans="1:11">
      <c r="A1260" s="1">
        <v>61617</v>
      </c>
      <c r="B1260" s="4">
        <v>39299</v>
      </c>
      <c r="C1260" s="1">
        <v>3567</v>
      </c>
      <c r="D1260" s="6">
        <v>2298</v>
      </c>
      <c r="E1260" s="6">
        <v>149</v>
      </c>
      <c r="F1260" s="5">
        <v>16</v>
      </c>
      <c r="G1260" s="17">
        <v>14</v>
      </c>
      <c r="H1260" s="17">
        <v>0.10833333333333334</v>
      </c>
      <c r="I1260" s="5">
        <v>19</v>
      </c>
      <c r="J1260" s="5">
        <v>2.0583333333333336</v>
      </c>
      <c r="K1260" s="18" t="str">
        <f>INDEX(客戶資料檔!N:N,MATCH('交易記錄檔計算購買期間(勿更改順序)'!C1260,客戶資料檔!A:A,0))</f>
        <v>穩定購買型</v>
      </c>
    </row>
    <row r="1261" spans="1:11">
      <c r="A1261" s="1">
        <v>75403</v>
      </c>
      <c r="B1261" s="4">
        <v>39404</v>
      </c>
      <c r="C1261" s="1">
        <v>3567</v>
      </c>
      <c r="D1261" s="6">
        <v>798</v>
      </c>
      <c r="E1261" s="6">
        <v>44</v>
      </c>
      <c r="F1261" s="5">
        <v>16</v>
      </c>
      <c r="G1261" s="17">
        <v>15</v>
      </c>
      <c r="H1261" s="17">
        <v>0.11666666666666667</v>
      </c>
      <c r="I1261" s="5">
        <v>105</v>
      </c>
      <c r="J1261" s="5">
        <v>12.25</v>
      </c>
      <c r="K1261" s="18" t="str">
        <f>INDEX(客戶資料檔!N:N,MATCH('交易記錄檔計算購買期間(勿更改順序)'!C1261,客戶資料檔!A:A,0))</f>
        <v>穩定購買型</v>
      </c>
    </row>
    <row r="1262" spans="1:11">
      <c r="A1262" s="1">
        <v>76025</v>
      </c>
      <c r="B1262" s="4">
        <v>39405</v>
      </c>
      <c r="C1262" s="1">
        <v>3567</v>
      </c>
      <c r="D1262" s="6">
        <v>488</v>
      </c>
      <c r="E1262" s="6">
        <v>43</v>
      </c>
      <c r="F1262" s="5">
        <v>16</v>
      </c>
      <c r="G1262" s="17">
        <v>16</v>
      </c>
      <c r="H1262" s="17">
        <v>0.125</v>
      </c>
      <c r="I1262" s="5">
        <v>1</v>
      </c>
      <c r="J1262" s="5">
        <v>0.125</v>
      </c>
      <c r="K1262" s="18" t="str">
        <f>INDEX(客戶資料檔!N:N,MATCH('交易記錄檔計算購買期間(勿更改順序)'!C1262,客戶資料檔!A:A,0))</f>
        <v>穩定購買型</v>
      </c>
    </row>
    <row r="1263" spans="1:11">
      <c r="A1263" s="1">
        <v>6300</v>
      </c>
      <c r="B1263" s="4">
        <v>38797</v>
      </c>
      <c r="C1263" s="1">
        <v>3596</v>
      </c>
      <c r="D1263" s="6">
        <v>2456</v>
      </c>
      <c r="E1263" s="6">
        <v>651</v>
      </c>
      <c r="F1263" s="5">
        <v>13</v>
      </c>
      <c r="G1263" s="17">
        <v>1</v>
      </c>
      <c r="H1263" s="17">
        <v>0</v>
      </c>
      <c r="I1263" s="5">
        <v>0</v>
      </c>
      <c r="J1263" s="5">
        <v>0</v>
      </c>
      <c r="K1263" s="18" t="str">
        <f>INDEX(客戶資料檔!N:N,MATCH('交易記錄檔計算購買期間(勿更改順序)'!C1263,客戶資料檔!A:A,0))</f>
        <v>漸趨活躍型</v>
      </c>
    </row>
    <row r="1264" spans="1:11">
      <c r="A1264" s="1">
        <v>12521</v>
      </c>
      <c r="B1264" s="4">
        <v>38877</v>
      </c>
      <c r="C1264" s="1">
        <v>3596</v>
      </c>
      <c r="D1264" s="6">
        <v>64</v>
      </c>
      <c r="E1264" s="6">
        <v>571</v>
      </c>
      <c r="F1264" s="5">
        <v>13</v>
      </c>
      <c r="G1264" s="17">
        <v>2</v>
      </c>
      <c r="H1264" s="17">
        <v>1.282051282051282E-2</v>
      </c>
      <c r="I1264" s="5">
        <v>80</v>
      </c>
      <c r="J1264" s="5">
        <v>1.0256410256410255</v>
      </c>
      <c r="K1264" s="18" t="str">
        <f>INDEX(客戶資料檔!N:N,MATCH('交易記錄檔計算購買期間(勿更改順序)'!C1264,客戶資料檔!A:A,0))</f>
        <v>漸趨活躍型</v>
      </c>
    </row>
    <row r="1265" spans="1:11">
      <c r="A1265" s="1">
        <v>20637</v>
      </c>
      <c r="B1265" s="4">
        <v>38967</v>
      </c>
      <c r="C1265" s="1">
        <v>3596</v>
      </c>
      <c r="D1265" s="6">
        <v>464</v>
      </c>
      <c r="E1265" s="6">
        <v>481</v>
      </c>
      <c r="F1265" s="5">
        <v>13</v>
      </c>
      <c r="G1265" s="17">
        <v>3</v>
      </c>
      <c r="H1265" s="17">
        <v>2.564102564102564E-2</v>
      </c>
      <c r="I1265" s="5">
        <v>90</v>
      </c>
      <c r="J1265" s="5">
        <v>2.3076923076923075</v>
      </c>
      <c r="K1265" s="18" t="str">
        <f>INDEX(客戶資料檔!N:N,MATCH('交易記錄檔計算購買期間(勿更改順序)'!C1265,客戶資料檔!A:A,0))</f>
        <v>漸趨活躍型</v>
      </c>
    </row>
    <row r="1266" spans="1:11">
      <c r="A1266" s="1">
        <v>39700</v>
      </c>
      <c r="B1266" s="4">
        <v>39137</v>
      </c>
      <c r="C1266" s="1">
        <v>3596</v>
      </c>
      <c r="D1266" s="6">
        <v>199</v>
      </c>
      <c r="E1266" s="6">
        <v>311</v>
      </c>
      <c r="F1266" s="5">
        <v>13</v>
      </c>
      <c r="G1266" s="17">
        <v>4</v>
      </c>
      <c r="H1266" s="17">
        <v>3.8461538461538464E-2</v>
      </c>
      <c r="I1266" s="5">
        <v>170</v>
      </c>
      <c r="J1266" s="5">
        <v>6.5384615384615392</v>
      </c>
      <c r="K1266" s="18" t="str">
        <f>INDEX(客戶資料檔!N:N,MATCH('交易記錄檔計算購買期間(勿更改順序)'!C1266,客戶資料檔!A:A,0))</f>
        <v>漸趨活躍型</v>
      </c>
    </row>
    <row r="1267" spans="1:11">
      <c r="A1267" s="1">
        <v>45916</v>
      </c>
      <c r="B1267" s="4">
        <v>39192</v>
      </c>
      <c r="C1267" s="1">
        <v>3596</v>
      </c>
      <c r="D1267" s="6">
        <v>107</v>
      </c>
      <c r="E1267" s="6">
        <v>256</v>
      </c>
      <c r="F1267" s="5">
        <v>13</v>
      </c>
      <c r="G1267" s="17">
        <v>5</v>
      </c>
      <c r="H1267" s="17">
        <v>5.128205128205128E-2</v>
      </c>
      <c r="I1267" s="5">
        <v>55</v>
      </c>
      <c r="J1267" s="5">
        <v>2.8205128205128203</v>
      </c>
      <c r="K1267" s="18" t="str">
        <f>INDEX(客戶資料檔!N:N,MATCH('交易記錄檔計算購買期間(勿更改順序)'!C1267,客戶資料檔!A:A,0))</f>
        <v>漸趨活躍型</v>
      </c>
    </row>
    <row r="1268" spans="1:11">
      <c r="A1268" s="1">
        <v>57687</v>
      </c>
      <c r="B1268" s="4">
        <v>39277</v>
      </c>
      <c r="C1268" s="1">
        <v>3596</v>
      </c>
      <c r="D1268" s="6">
        <v>800</v>
      </c>
      <c r="E1268" s="6">
        <v>171</v>
      </c>
      <c r="F1268" s="5">
        <v>13</v>
      </c>
      <c r="G1268" s="17">
        <v>6</v>
      </c>
      <c r="H1268" s="17">
        <v>6.4102564102564097E-2</v>
      </c>
      <c r="I1268" s="5">
        <v>85</v>
      </c>
      <c r="J1268" s="5">
        <v>5.448717948717948</v>
      </c>
      <c r="K1268" s="18" t="str">
        <f>INDEX(客戶資料檔!N:N,MATCH('交易記錄檔計算購買期間(勿更改順序)'!C1268,客戶資料檔!A:A,0))</f>
        <v>漸趨活躍型</v>
      </c>
    </row>
    <row r="1269" spans="1:11">
      <c r="A1269" s="1">
        <v>68032</v>
      </c>
      <c r="B1269" s="4">
        <v>39349</v>
      </c>
      <c r="C1269" s="1">
        <v>3596</v>
      </c>
      <c r="D1269" s="6">
        <v>69</v>
      </c>
      <c r="E1269" s="6">
        <v>99</v>
      </c>
      <c r="F1269" s="5">
        <v>13</v>
      </c>
      <c r="G1269" s="17">
        <v>7</v>
      </c>
      <c r="H1269" s="17">
        <v>7.6923076923076927E-2</v>
      </c>
      <c r="I1269" s="5">
        <v>72</v>
      </c>
      <c r="J1269" s="5">
        <v>5.5384615384615383</v>
      </c>
      <c r="K1269" s="18" t="str">
        <f>INDEX(客戶資料檔!N:N,MATCH('交易記錄檔計算購買期間(勿更改順序)'!C1269,客戶資料檔!A:A,0))</f>
        <v>漸趨活躍型</v>
      </c>
    </row>
    <row r="1270" spans="1:11">
      <c r="A1270" s="1">
        <v>69242</v>
      </c>
      <c r="B1270" s="4">
        <v>39359</v>
      </c>
      <c r="C1270" s="1">
        <v>3596</v>
      </c>
      <c r="D1270" s="6">
        <v>83767</v>
      </c>
      <c r="E1270" s="6">
        <v>89</v>
      </c>
      <c r="F1270" s="5">
        <v>13</v>
      </c>
      <c r="G1270" s="17">
        <v>8</v>
      </c>
      <c r="H1270" s="17">
        <v>8.9743589743589744E-2</v>
      </c>
      <c r="I1270" s="5">
        <v>10</v>
      </c>
      <c r="J1270" s="5">
        <v>0.89743589743589747</v>
      </c>
      <c r="K1270" s="18" t="str">
        <f>INDEX(客戶資料檔!N:N,MATCH('交易記錄檔計算購買期間(勿更改順序)'!C1270,客戶資料檔!A:A,0))</f>
        <v>漸趨活躍型</v>
      </c>
    </row>
    <row r="1271" spans="1:11">
      <c r="A1271" s="1">
        <v>69511</v>
      </c>
      <c r="B1271" s="4">
        <v>39362</v>
      </c>
      <c r="C1271" s="1">
        <v>3596</v>
      </c>
      <c r="D1271" s="6">
        <v>269</v>
      </c>
      <c r="E1271" s="6">
        <v>86</v>
      </c>
      <c r="F1271" s="5">
        <v>13</v>
      </c>
      <c r="G1271" s="17">
        <v>9</v>
      </c>
      <c r="H1271" s="17">
        <v>0.10256410256410256</v>
      </c>
      <c r="I1271" s="5">
        <v>3</v>
      </c>
      <c r="J1271" s="5">
        <v>0.30769230769230771</v>
      </c>
      <c r="K1271" s="18" t="str">
        <f>INDEX(客戶資料檔!N:N,MATCH('交易記錄檔計算購買期間(勿更改順序)'!C1271,客戶資料檔!A:A,0))</f>
        <v>漸趨活躍型</v>
      </c>
    </row>
    <row r="1272" spans="1:11">
      <c r="A1272" s="1">
        <v>70271</v>
      </c>
      <c r="B1272" s="4">
        <v>39368</v>
      </c>
      <c r="C1272" s="1">
        <v>3596</v>
      </c>
      <c r="D1272" s="6">
        <v>500</v>
      </c>
      <c r="E1272" s="6">
        <v>80</v>
      </c>
      <c r="F1272" s="5">
        <v>13</v>
      </c>
      <c r="G1272" s="17">
        <v>10</v>
      </c>
      <c r="H1272" s="17">
        <v>0.11538461538461539</v>
      </c>
      <c r="I1272" s="5">
        <v>6</v>
      </c>
      <c r="J1272" s="5">
        <v>0.69230769230769229</v>
      </c>
      <c r="K1272" s="18" t="str">
        <f>INDEX(客戶資料檔!N:N,MATCH('交易記錄檔計算購買期間(勿更改順序)'!C1272,客戶資料檔!A:A,0))</f>
        <v>漸趨活躍型</v>
      </c>
    </row>
    <row r="1273" spans="1:11">
      <c r="A1273" s="1">
        <v>71925</v>
      </c>
      <c r="B1273" s="4">
        <v>39381</v>
      </c>
      <c r="C1273" s="1">
        <v>3596</v>
      </c>
      <c r="D1273" s="6">
        <v>429</v>
      </c>
      <c r="E1273" s="6">
        <v>67</v>
      </c>
      <c r="F1273" s="5">
        <v>13</v>
      </c>
      <c r="G1273" s="17">
        <v>11</v>
      </c>
      <c r="H1273" s="17">
        <v>0.12820512820512819</v>
      </c>
      <c r="I1273" s="5">
        <v>13</v>
      </c>
      <c r="J1273" s="5">
        <v>1.6666666666666665</v>
      </c>
      <c r="K1273" s="18" t="str">
        <f>INDEX(客戶資料檔!N:N,MATCH('交易記錄檔計算購買期間(勿更改順序)'!C1273,客戶資料檔!A:A,0))</f>
        <v>漸趨活躍型</v>
      </c>
    </row>
    <row r="1274" spans="1:11">
      <c r="A1274" s="1">
        <v>73651</v>
      </c>
      <c r="B1274" s="4">
        <v>39396</v>
      </c>
      <c r="C1274" s="1">
        <v>3596</v>
      </c>
      <c r="D1274" s="6">
        <v>65</v>
      </c>
      <c r="E1274" s="6">
        <v>52</v>
      </c>
      <c r="F1274" s="5">
        <v>13</v>
      </c>
      <c r="G1274" s="17">
        <v>12</v>
      </c>
      <c r="H1274" s="17">
        <v>0.14102564102564102</v>
      </c>
      <c r="I1274" s="5">
        <v>15</v>
      </c>
      <c r="J1274" s="5">
        <v>2.1153846153846154</v>
      </c>
      <c r="K1274" s="18" t="str">
        <f>INDEX(客戶資料檔!N:N,MATCH('交易記錄檔計算購買期間(勿更改順序)'!C1274,客戶資料檔!A:A,0))</f>
        <v>漸趨活躍型</v>
      </c>
    </row>
    <row r="1275" spans="1:11">
      <c r="A1275" s="1">
        <v>80946</v>
      </c>
      <c r="B1275" s="4">
        <v>39441</v>
      </c>
      <c r="C1275" s="1">
        <v>3596</v>
      </c>
      <c r="D1275" s="6">
        <v>798</v>
      </c>
      <c r="E1275" s="6">
        <v>7</v>
      </c>
      <c r="F1275" s="5">
        <v>13</v>
      </c>
      <c r="G1275" s="17">
        <v>13</v>
      </c>
      <c r="H1275" s="17">
        <v>0.15384615384615385</v>
      </c>
      <c r="I1275" s="5">
        <v>45</v>
      </c>
      <c r="J1275" s="5">
        <v>6.9230769230769234</v>
      </c>
      <c r="K1275" s="18" t="str">
        <f>INDEX(客戶資料檔!N:N,MATCH('交易記錄檔計算購買期間(勿更改順序)'!C1275,客戶資料檔!A:A,0))</f>
        <v>漸趨活躍型</v>
      </c>
    </row>
    <row r="1276" spans="1:11">
      <c r="A1276" s="1">
        <v>9123</v>
      </c>
      <c r="B1276" s="4">
        <v>38831</v>
      </c>
      <c r="C1276" s="1">
        <v>3610</v>
      </c>
      <c r="D1276" s="6">
        <v>448</v>
      </c>
      <c r="E1276" s="6">
        <v>617</v>
      </c>
      <c r="F1276" s="5">
        <v>20</v>
      </c>
      <c r="G1276" s="17">
        <v>1</v>
      </c>
      <c r="H1276" s="17">
        <v>0</v>
      </c>
      <c r="I1276" s="5">
        <v>0</v>
      </c>
      <c r="J1276" s="5">
        <v>0</v>
      </c>
      <c r="K1276" s="18" t="str">
        <f>INDEX(客戶資料檔!N:N,MATCH('交易記錄檔計算購買期間(勿更改順序)'!C1276,客戶資料檔!A:A,0))</f>
        <v>穩定購買型</v>
      </c>
    </row>
    <row r="1277" spans="1:11">
      <c r="A1277" s="1">
        <v>11013</v>
      </c>
      <c r="B1277" s="4">
        <v>38856</v>
      </c>
      <c r="C1277" s="1">
        <v>3610</v>
      </c>
      <c r="D1277" s="6">
        <v>468</v>
      </c>
      <c r="E1277" s="6">
        <v>592</v>
      </c>
      <c r="F1277" s="5">
        <v>20</v>
      </c>
      <c r="G1277" s="17">
        <v>2</v>
      </c>
      <c r="H1277" s="17">
        <v>5.263157894736842E-3</v>
      </c>
      <c r="I1277" s="5">
        <v>25</v>
      </c>
      <c r="J1277" s="5">
        <v>0.13157894736842105</v>
      </c>
      <c r="K1277" s="18" t="str">
        <f>INDEX(客戶資料檔!N:N,MATCH('交易記錄檔計算購買期間(勿更改順序)'!C1277,客戶資料檔!A:A,0))</f>
        <v>穩定購買型</v>
      </c>
    </row>
    <row r="1278" spans="1:11">
      <c r="A1278" s="1">
        <v>13040</v>
      </c>
      <c r="B1278" s="4">
        <v>38884</v>
      </c>
      <c r="C1278" s="1">
        <v>3610</v>
      </c>
      <c r="D1278" s="6">
        <v>199</v>
      </c>
      <c r="E1278" s="6">
        <v>564</v>
      </c>
      <c r="F1278" s="5">
        <v>20</v>
      </c>
      <c r="G1278" s="17">
        <v>3</v>
      </c>
      <c r="H1278" s="17">
        <v>1.0526315789473684E-2</v>
      </c>
      <c r="I1278" s="5">
        <v>28</v>
      </c>
      <c r="J1278" s="5">
        <v>0.29473684210526313</v>
      </c>
      <c r="K1278" s="18" t="str">
        <f>INDEX(客戶資料檔!N:N,MATCH('交易記錄檔計算購買期間(勿更改順序)'!C1278,客戶資料檔!A:A,0))</f>
        <v>穩定購買型</v>
      </c>
    </row>
    <row r="1279" spans="1:11">
      <c r="A1279" s="1">
        <v>15305</v>
      </c>
      <c r="B1279" s="4">
        <v>38912</v>
      </c>
      <c r="C1279" s="1">
        <v>3610</v>
      </c>
      <c r="D1279" s="6">
        <v>1651</v>
      </c>
      <c r="E1279" s="6">
        <v>536</v>
      </c>
      <c r="F1279" s="5">
        <v>20</v>
      </c>
      <c r="G1279" s="17">
        <v>4</v>
      </c>
      <c r="H1279" s="17">
        <v>1.5789473684210527E-2</v>
      </c>
      <c r="I1279" s="5">
        <v>28</v>
      </c>
      <c r="J1279" s="5">
        <v>0.44210526315789478</v>
      </c>
      <c r="K1279" s="18" t="str">
        <f>INDEX(客戶資料檔!N:N,MATCH('交易記錄檔計算購買期間(勿更改順序)'!C1279,客戶資料檔!A:A,0))</f>
        <v>穩定購買型</v>
      </c>
    </row>
    <row r="1280" spans="1:11">
      <c r="A1280" s="1">
        <v>17282</v>
      </c>
      <c r="B1280" s="4">
        <v>38929</v>
      </c>
      <c r="C1280" s="1">
        <v>3610</v>
      </c>
      <c r="D1280" s="6">
        <v>130</v>
      </c>
      <c r="E1280" s="6">
        <v>519</v>
      </c>
      <c r="F1280" s="5">
        <v>20</v>
      </c>
      <c r="G1280" s="17">
        <v>5</v>
      </c>
      <c r="H1280" s="17">
        <v>2.1052631578947368E-2</v>
      </c>
      <c r="I1280" s="5">
        <v>17</v>
      </c>
      <c r="J1280" s="5">
        <v>0.35789473684210527</v>
      </c>
      <c r="K1280" s="18" t="str">
        <f>INDEX(客戶資料檔!N:N,MATCH('交易記錄檔計算購買期間(勿更改順序)'!C1280,客戶資料檔!A:A,0))</f>
        <v>穩定購買型</v>
      </c>
    </row>
    <row r="1281" spans="1:11">
      <c r="A1281" s="1">
        <v>25072</v>
      </c>
      <c r="B1281" s="4">
        <v>39013</v>
      </c>
      <c r="C1281" s="1">
        <v>3610</v>
      </c>
      <c r="D1281" s="6">
        <v>170</v>
      </c>
      <c r="E1281" s="6">
        <v>435</v>
      </c>
      <c r="F1281" s="5">
        <v>20</v>
      </c>
      <c r="G1281" s="17">
        <v>6</v>
      </c>
      <c r="H1281" s="17">
        <v>2.6315789473684209E-2</v>
      </c>
      <c r="I1281" s="5">
        <v>84</v>
      </c>
      <c r="J1281" s="5">
        <v>2.2105263157894735</v>
      </c>
      <c r="K1281" s="18" t="str">
        <f>INDEX(客戶資料檔!N:N,MATCH('交易記錄檔計算購買期間(勿更改順序)'!C1281,客戶資料檔!A:A,0))</f>
        <v>穩定購買型</v>
      </c>
    </row>
    <row r="1282" spans="1:11">
      <c r="A1282" s="1">
        <v>27293</v>
      </c>
      <c r="B1282" s="4">
        <v>39038</v>
      </c>
      <c r="C1282" s="1">
        <v>3610</v>
      </c>
      <c r="D1282" s="6">
        <v>446</v>
      </c>
      <c r="E1282" s="6">
        <v>410</v>
      </c>
      <c r="F1282" s="5">
        <v>20</v>
      </c>
      <c r="G1282" s="17">
        <v>7</v>
      </c>
      <c r="H1282" s="17">
        <v>3.1578947368421054E-2</v>
      </c>
      <c r="I1282" s="5">
        <v>25</v>
      </c>
      <c r="J1282" s="5">
        <v>0.78947368421052633</v>
      </c>
      <c r="K1282" s="18" t="str">
        <f>INDEX(客戶資料檔!N:N,MATCH('交易記錄檔計算購買期間(勿更改順序)'!C1282,客戶資料檔!A:A,0))</f>
        <v>穩定購買型</v>
      </c>
    </row>
    <row r="1283" spans="1:11">
      <c r="A1283" s="1">
        <v>29302</v>
      </c>
      <c r="B1283" s="4">
        <v>39050</v>
      </c>
      <c r="C1283" s="1">
        <v>3610</v>
      </c>
      <c r="D1283" s="6">
        <v>55</v>
      </c>
      <c r="E1283" s="6">
        <v>398</v>
      </c>
      <c r="F1283" s="5">
        <v>20</v>
      </c>
      <c r="G1283" s="17">
        <v>8</v>
      </c>
      <c r="H1283" s="17">
        <v>3.6842105263157891E-2</v>
      </c>
      <c r="I1283" s="5">
        <v>12</v>
      </c>
      <c r="J1283" s="5">
        <v>0.44210526315789467</v>
      </c>
      <c r="K1283" s="18" t="str">
        <f>INDEX(客戶資料檔!N:N,MATCH('交易記錄檔計算購買期間(勿更改順序)'!C1283,客戶資料檔!A:A,0))</f>
        <v>穩定購買型</v>
      </c>
    </row>
    <row r="1284" spans="1:11">
      <c r="A1284" s="1">
        <v>33988</v>
      </c>
      <c r="B1284" s="4">
        <v>39096</v>
      </c>
      <c r="C1284" s="1">
        <v>3610</v>
      </c>
      <c r="D1284" s="6">
        <v>3500</v>
      </c>
      <c r="E1284" s="6">
        <v>352</v>
      </c>
      <c r="F1284" s="5">
        <v>20</v>
      </c>
      <c r="G1284" s="17">
        <v>9</v>
      </c>
      <c r="H1284" s="17">
        <v>4.2105263157894736E-2</v>
      </c>
      <c r="I1284" s="5">
        <v>46</v>
      </c>
      <c r="J1284" s="5">
        <v>1.9368421052631579</v>
      </c>
      <c r="K1284" s="18" t="str">
        <f>INDEX(客戶資料檔!N:N,MATCH('交易記錄檔計算購買期間(勿更改順序)'!C1284,客戶資料檔!A:A,0))</f>
        <v>穩定購買型</v>
      </c>
    </row>
    <row r="1285" spans="1:11">
      <c r="A1285" s="1">
        <v>35326</v>
      </c>
      <c r="B1285" s="4">
        <v>39108</v>
      </c>
      <c r="C1285" s="1">
        <v>3610</v>
      </c>
      <c r="D1285" s="6">
        <v>2322</v>
      </c>
      <c r="E1285" s="6">
        <v>340</v>
      </c>
      <c r="F1285" s="5">
        <v>20</v>
      </c>
      <c r="G1285" s="17">
        <v>10</v>
      </c>
      <c r="H1285" s="17">
        <v>4.736842105263158E-2</v>
      </c>
      <c r="I1285" s="5">
        <v>12</v>
      </c>
      <c r="J1285" s="5">
        <v>0.56842105263157894</v>
      </c>
      <c r="K1285" s="18" t="str">
        <f>INDEX(客戶資料檔!N:N,MATCH('交易記錄檔計算購買期間(勿更改順序)'!C1285,客戶資料檔!A:A,0))</f>
        <v>穩定購買型</v>
      </c>
    </row>
    <row r="1286" spans="1:11">
      <c r="A1286" s="1">
        <v>36910</v>
      </c>
      <c r="B1286" s="4">
        <v>39116</v>
      </c>
      <c r="C1286" s="1">
        <v>3610</v>
      </c>
      <c r="D1286" s="6">
        <v>219</v>
      </c>
      <c r="E1286" s="6">
        <v>332</v>
      </c>
      <c r="F1286" s="5">
        <v>20</v>
      </c>
      <c r="G1286" s="17">
        <v>11</v>
      </c>
      <c r="H1286" s="17">
        <v>5.2631578947368418E-2</v>
      </c>
      <c r="I1286" s="5">
        <v>8</v>
      </c>
      <c r="J1286" s="5">
        <v>0.42105263157894735</v>
      </c>
      <c r="K1286" s="18" t="str">
        <f>INDEX(客戶資料檔!N:N,MATCH('交易記錄檔計算購買期間(勿更改順序)'!C1286,客戶資料檔!A:A,0))</f>
        <v>穩定購買型</v>
      </c>
    </row>
    <row r="1287" spans="1:11">
      <c r="A1287" s="1">
        <v>46640</v>
      </c>
      <c r="B1287" s="4">
        <v>39194</v>
      </c>
      <c r="C1287" s="1">
        <v>3610</v>
      </c>
      <c r="D1287" s="6">
        <v>14999</v>
      </c>
      <c r="E1287" s="6">
        <v>254</v>
      </c>
      <c r="F1287" s="5">
        <v>20</v>
      </c>
      <c r="G1287" s="17">
        <v>12</v>
      </c>
      <c r="H1287" s="17">
        <v>5.7894736842105263E-2</v>
      </c>
      <c r="I1287" s="5">
        <v>78</v>
      </c>
      <c r="J1287" s="5">
        <v>4.5157894736842108</v>
      </c>
      <c r="K1287" s="18" t="str">
        <f>INDEX(客戶資料檔!N:N,MATCH('交易記錄檔計算購買期間(勿更改順序)'!C1287,客戶資料檔!A:A,0))</f>
        <v>穩定購買型</v>
      </c>
    </row>
    <row r="1288" spans="1:11">
      <c r="A1288" s="1">
        <v>47313</v>
      </c>
      <c r="B1288" s="4">
        <v>39196</v>
      </c>
      <c r="C1288" s="1">
        <v>3610</v>
      </c>
      <c r="D1288" s="6">
        <v>199</v>
      </c>
      <c r="E1288" s="6">
        <v>252</v>
      </c>
      <c r="F1288" s="5">
        <v>20</v>
      </c>
      <c r="G1288" s="17">
        <v>13</v>
      </c>
      <c r="H1288" s="17">
        <v>6.3157894736842107E-2</v>
      </c>
      <c r="I1288" s="5">
        <v>2</v>
      </c>
      <c r="J1288" s="5">
        <v>0.12631578947368421</v>
      </c>
      <c r="K1288" s="18" t="str">
        <f>INDEX(客戶資料檔!N:N,MATCH('交易記錄檔計算購買期間(勿更改順序)'!C1288,客戶資料檔!A:A,0))</f>
        <v>穩定購買型</v>
      </c>
    </row>
    <row r="1289" spans="1:11">
      <c r="A1289" s="1">
        <v>53299</v>
      </c>
      <c r="B1289" s="4">
        <v>39247</v>
      </c>
      <c r="C1289" s="1">
        <v>3610</v>
      </c>
      <c r="D1289" s="6">
        <v>499</v>
      </c>
      <c r="E1289" s="6">
        <v>201</v>
      </c>
      <c r="F1289" s="5">
        <v>20</v>
      </c>
      <c r="G1289" s="17">
        <v>14</v>
      </c>
      <c r="H1289" s="17">
        <v>6.8421052631578952E-2</v>
      </c>
      <c r="I1289" s="5">
        <v>51</v>
      </c>
      <c r="J1289" s="5">
        <v>3.4894736842105267</v>
      </c>
      <c r="K1289" s="18" t="str">
        <f>INDEX(客戶資料檔!N:N,MATCH('交易記錄檔計算購買期間(勿更改順序)'!C1289,客戶資料檔!A:A,0))</f>
        <v>穩定購買型</v>
      </c>
    </row>
    <row r="1290" spans="1:11">
      <c r="A1290" s="1">
        <v>57109</v>
      </c>
      <c r="B1290" s="4">
        <v>39276</v>
      </c>
      <c r="C1290" s="1">
        <v>3610</v>
      </c>
      <c r="D1290" s="6">
        <v>17994</v>
      </c>
      <c r="E1290" s="6">
        <v>172</v>
      </c>
      <c r="F1290" s="5">
        <v>20</v>
      </c>
      <c r="G1290" s="17">
        <v>15</v>
      </c>
      <c r="H1290" s="17">
        <v>7.3684210526315783E-2</v>
      </c>
      <c r="I1290" s="5">
        <v>29</v>
      </c>
      <c r="J1290" s="5">
        <v>2.1368421052631579</v>
      </c>
      <c r="K1290" s="18" t="str">
        <f>INDEX(客戶資料檔!N:N,MATCH('交易記錄檔計算購買期間(勿更改順序)'!C1290,客戶資料檔!A:A,0))</f>
        <v>穩定購買型</v>
      </c>
    </row>
    <row r="1291" spans="1:11">
      <c r="A1291" s="1">
        <v>59397</v>
      </c>
      <c r="B1291" s="4">
        <v>39280</v>
      </c>
      <c r="C1291" s="1">
        <v>3610</v>
      </c>
      <c r="D1291" s="6">
        <v>698</v>
      </c>
      <c r="E1291" s="6">
        <v>168</v>
      </c>
      <c r="F1291" s="5">
        <v>20</v>
      </c>
      <c r="G1291" s="17">
        <v>16</v>
      </c>
      <c r="H1291" s="17">
        <v>7.8947368421052627E-2</v>
      </c>
      <c r="I1291" s="5">
        <v>4</v>
      </c>
      <c r="J1291" s="5">
        <v>0.31578947368421051</v>
      </c>
      <c r="K1291" s="18" t="str">
        <f>INDEX(客戶資料檔!N:N,MATCH('交易記錄檔計算購買期間(勿更改順序)'!C1291,客戶資料檔!A:A,0))</f>
        <v>穩定購買型</v>
      </c>
    </row>
    <row r="1292" spans="1:11">
      <c r="A1292" s="1">
        <v>60309</v>
      </c>
      <c r="B1292" s="4">
        <v>39288</v>
      </c>
      <c r="C1292" s="1">
        <v>3610</v>
      </c>
      <c r="D1292" s="6">
        <v>980</v>
      </c>
      <c r="E1292" s="6">
        <v>160</v>
      </c>
      <c r="F1292" s="5">
        <v>20</v>
      </c>
      <c r="G1292" s="17">
        <v>17</v>
      </c>
      <c r="H1292" s="17">
        <v>8.4210526315789472E-2</v>
      </c>
      <c r="I1292" s="5">
        <v>8</v>
      </c>
      <c r="J1292" s="5">
        <v>0.67368421052631577</v>
      </c>
      <c r="K1292" s="18" t="str">
        <f>INDEX(客戶資料檔!N:N,MATCH('交易記錄檔計算購買期間(勿更改順序)'!C1292,客戶資料檔!A:A,0))</f>
        <v>穩定購買型</v>
      </c>
    </row>
    <row r="1293" spans="1:11">
      <c r="A1293" s="1">
        <v>60528</v>
      </c>
      <c r="B1293" s="4">
        <v>39290</v>
      </c>
      <c r="C1293" s="1">
        <v>3610</v>
      </c>
      <c r="D1293" s="6">
        <v>389</v>
      </c>
      <c r="E1293" s="6">
        <v>158</v>
      </c>
      <c r="F1293" s="5">
        <v>20</v>
      </c>
      <c r="G1293" s="17">
        <v>18</v>
      </c>
      <c r="H1293" s="17">
        <v>8.9473684210526316E-2</v>
      </c>
      <c r="I1293" s="5">
        <v>2</v>
      </c>
      <c r="J1293" s="5">
        <v>0.17894736842105263</v>
      </c>
      <c r="K1293" s="18" t="str">
        <f>INDEX(客戶資料檔!N:N,MATCH('交易記錄檔計算購買期間(勿更改順序)'!C1293,客戶資料檔!A:A,0))</f>
        <v>穩定購買型</v>
      </c>
    </row>
    <row r="1294" spans="1:11">
      <c r="A1294" s="1">
        <v>70125</v>
      </c>
      <c r="B1294" s="4">
        <v>39367</v>
      </c>
      <c r="C1294" s="1">
        <v>3610</v>
      </c>
      <c r="D1294" s="6">
        <v>573</v>
      </c>
      <c r="E1294" s="6">
        <v>81</v>
      </c>
      <c r="F1294" s="5">
        <v>20</v>
      </c>
      <c r="G1294" s="17">
        <v>19</v>
      </c>
      <c r="H1294" s="17">
        <v>9.4736842105263161E-2</v>
      </c>
      <c r="I1294" s="5">
        <v>77</v>
      </c>
      <c r="J1294" s="5">
        <v>7.2947368421052632</v>
      </c>
      <c r="K1294" s="18" t="str">
        <f>INDEX(客戶資料檔!N:N,MATCH('交易記錄檔計算購買期間(勿更改順序)'!C1294,客戶資料檔!A:A,0))</f>
        <v>穩定購買型</v>
      </c>
    </row>
    <row r="1295" spans="1:11">
      <c r="A1295" s="1">
        <v>80145</v>
      </c>
      <c r="B1295" s="4">
        <v>39437</v>
      </c>
      <c r="C1295" s="1">
        <v>3610</v>
      </c>
      <c r="D1295" s="6">
        <v>928</v>
      </c>
      <c r="E1295" s="6">
        <v>11</v>
      </c>
      <c r="F1295" s="5">
        <v>20</v>
      </c>
      <c r="G1295" s="17">
        <v>20</v>
      </c>
      <c r="H1295" s="17">
        <v>0.1</v>
      </c>
      <c r="I1295" s="5">
        <v>70</v>
      </c>
      <c r="J1295" s="5">
        <v>7</v>
      </c>
      <c r="K1295" s="18" t="str">
        <f>INDEX(客戶資料檔!N:N,MATCH('交易記錄檔計算購買期間(勿更改順序)'!C1295,客戶資料檔!A:A,0))</f>
        <v>穩定購買型</v>
      </c>
    </row>
    <row r="1296" spans="1:11">
      <c r="A1296" s="1">
        <v>79428</v>
      </c>
      <c r="B1296" s="4">
        <v>39431</v>
      </c>
      <c r="C1296" s="1">
        <v>3624</v>
      </c>
      <c r="D1296" s="6">
        <v>5461</v>
      </c>
      <c r="E1296" s="6">
        <v>17</v>
      </c>
      <c r="F1296" s="5">
        <v>1</v>
      </c>
      <c r="G1296" s="17">
        <v>1</v>
      </c>
      <c r="H1296" s="17" t="s">
        <v>1111</v>
      </c>
      <c r="I1296" s="5">
        <v>0</v>
      </c>
      <c r="J1296" s="5" t="s">
        <v>1111</v>
      </c>
      <c r="K1296" s="18">
        <f>INDEX(客戶資料檔!N:N,MATCH('交易記錄檔計算購買期間(勿更改順序)'!C1296,客戶資料檔!A:A,0))</f>
        <v>0</v>
      </c>
    </row>
    <row r="1297" spans="1:11">
      <c r="A1297" s="1">
        <v>6634</v>
      </c>
      <c r="B1297" s="4">
        <v>38802</v>
      </c>
      <c r="C1297" s="1">
        <v>3675</v>
      </c>
      <c r="D1297" s="6">
        <v>2083</v>
      </c>
      <c r="E1297" s="6">
        <v>646</v>
      </c>
      <c r="F1297" s="5">
        <v>7</v>
      </c>
      <c r="G1297" s="17">
        <v>1</v>
      </c>
      <c r="H1297" s="17">
        <v>0</v>
      </c>
      <c r="I1297" s="5">
        <v>0</v>
      </c>
      <c r="J1297" s="5">
        <v>0</v>
      </c>
      <c r="K1297" s="18" t="str">
        <f>INDEX(客戶資料檔!N:N,MATCH('交易記錄檔計算購買期間(勿更改順序)'!C1297,客戶資料檔!A:A,0))</f>
        <v>穩定購買型</v>
      </c>
    </row>
    <row r="1298" spans="1:11">
      <c r="A1298" s="1">
        <v>13541</v>
      </c>
      <c r="B1298" s="4">
        <v>38890</v>
      </c>
      <c r="C1298" s="1">
        <v>3675</v>
      </c>
      <c r="D1298" s="6">
        <v>320</v>
      </c>
      <c r="E1298" s="6">
        <v>558</v>
      </c>
      <c r="F1298" s="5">
        <v>7</v>
      </c>
      <c r="G1298" s="17">
        <v>2</v>
      </c>
      <c r="H1298" s="17">
        <v>4.7619047619047616E-2</v>
      </c>
      <c r="I1298" s="5">
        <v>88</v>
      </c>
      <c r="J1298" s="5">
        <v>4.1904761904761898</v>
      </c>
      <c r="K1298" s="18" t="str">
        <f>INDEX(客戶資料檔!N:N,MATCH('交易記錄檔計算購買期間(勿更改順序)'!C1298,客戶資料檔!A:A,0))</f>
        <v>穩定購買型</v>
      </c>
    </row>
    <row r="1299" spans="1:11">
      <c r="A1299" s="1">
        <v>15753</v>
      </c>
      <c r="B1299" s="4">
        <v>38914</v>
      </c>
      <c r="C1299" s="1">
        <v>3675</v>
      </c>
      <c r="D1299" s="6">
        <v>359</v>
      </c>
      <c r="E1299" s="6">
        <v>534</v>
      </c>
      <c r="F1299" s="5">
        <v>7</v>
      </c>
      <c r="G1299" s="17">
        <v>3</v>
      </c>
      <c r="H1299" s="17">
        <v>9.5238095238095233E-2</v>
      </c>
      <c r="I1299" s="5">
        <v>24</v>
      </c>
      <c r="J1299" s="5">
        <v>2.2857142857142856</v>
      </c>
      <c r="K1299" s="18" t="str">
        <f>INDEX(客戶資料檔!N:N,MATCH('交易記錄檔計算購買期間(勿更改順序)'!C1299,客戶資料檔!A:A,0))</f>
        <v>穩定購買型</v>
      </c>
    </row>
    <row r="1300" spans="1:11">
      <c r="A1300" s="1">
        <v>27642</v>
      </c>
      <c r="B1300" s="4">
        <v>39039</v>
      </c>
      <c r="C1300" s="1">
        <v>3675</v>
      </c>
      <c r="D1300" s="6">
        <v>668</v>
      </c>
      <c r="E1300" s="6">
        <v>409</v>
      </c>
      <c r="F1300" s="5">
        <v>7</v>
      </c>
      <c r="G1300" s="17">
        <v>4</v>
      </c>
      <c r="H1300" s="17">
        <v>0.14285714285714285</v>
      </c>
      <c r="I1300" s="5">
        <v>125</v>
      </c>
      <c r="J1300" s="5">
        <v>17.857142857142858</v>
      </c>
      <c r="K1300" s="18" t="str">
        <f>INDEX(客戶資料檔!N:N,MATCH('交易記錄檔計算購買期間(勿更改順序)'!C1300,客戶資料檔!A:A,0))</f>
        <v>穩定購買型</v>
      </c>
    </row>
    <row r="1301" spans="1:11">
      <c r="A1301" s="1">
        <v>43152</v>
      </c>
      <c r="B1301" s="4">
        <v>39167</v>
      </c>
      <c r="C1301" s="1">
        <v>3675</v>
      </c>
      <c r="D1301" s="6">
        <v>1550</v>
      </c>
      <c r="E1301" s="6">
        <v>281</v>
      </c>
      <c r="F1301" s="5">
        <v>7</v>
      </c>
      <c r="G1301" s="17">
        <v>5</v>
      </c>
      <c r="H1301" s="17">
        <v>0.19047619047619047</v>
      </c>
      <c r="I1301" s="5">
        <v>128</v>
      </c>
      <c r="J1301" s="5">
        <v>24.38095238095238</v>
      </c>
      <c r="K1301" s="18" t="str">
        <f>INDEX(客戶資料檔!N:N,MATCH('交易記錄檔計算購買期間(勿更改順序)'!C1301,客戶資料檔!A:A,0))</f>
        <v>穩定購買型</v>
      </c>
    </row>
    <row r="1302" spans="1:11">
      <c r="A1302" s="1">
        <v>45921</v>
      </c>
      <c r="B1302" s="4">
        <v>39192</v>
      </c>
      <c r="C1302" s="1">
        <v>3675</v>
      </c>
      <c r="D1302" s="6">
        <v>9686</v>
      </c>
      <c r="E1302" s="6">
        <v>256</v>
      </c>
      <c r="F1302" s="5">
        <v>7</v>
      </c>
      <c r="G1302" s="17">
        <v>6</v>
      </c>
      <c r="H1302" s="17">
        <v>0.23809523809523808</v>
      </c>
      <c r="I1302" s="5">
        <v>25</v>
      </c>
      <c r="J1302" s="5">
        <v>5.9523809523809517</v>
      </c>
      <c r="K1302" s="18" t="str">
        <f>INDEX(客戶資料檔!N:N,MATCH('交易記錄檔計算購買期間(勿更改順序)'!C1302,客戶資料檔!A:A,0))</f>
        <v>穩定購買型</v>
      </c>
    </row>
    <row r="1303" spans="1:11">
      <c r="A1303" s="1">
        <v>47048</v>
      </c>
      <c r="B1303" s="4">
        <v>39195</v>
      </c>
      <c r="C1303" s="1">
        <v>3675</v>
      </c>
      <c r="D1303" s="6">
        <v>3591</v>
      </c>
      <c r="E1303" s="6">
        <v>253</v>
      </c>
      <c r="F1303" s="5">
        <v>7</v>
      </c>
      <c r="G1303" s="17">
        <v>7</v>
      </c>
      <c r="H1303" s="17">
        <v>0.2857142857142857</v>
      </c>
      <c r="I1303" s="5">
        <v>3</v>
      </c>
      <c r="J1303" s="5">
        <v>0.8571428571428571</v>
      </c>
      <c r="K1303" s="18" t="str">
        <f>INDEX(客戶資料檔!N:N,MATCH('交易記錄檔計算購買期間(勿更改順序)'!C1303,客戶資料檔!A:A,0))</f>
        <v>穩定購買型</v>
      </c>
    </row>
    <row r="1304" spans="1:11">
      <c r="A1304" s="1">
        <v>7162</v>
      </c>
      <c r="B1304" s="4">
        <v>38810</v>
      </c>
      <c r="C1304" s="1">
        <v>3785</v>
      </c>
      <c r="D1304" s="6">
        <v>6999</v>
      </c>
      <c r="E1304" s="6">
        <v>638</v>
      </c>
      <c r="F1304" s="5">
        <v>10</v>
      </c>
      <c r="G1304" s="17">
        <v>1</v>
      </c>
      <c r="H1304" s="17">
        <v>0</v>
      </c>
      <c r="I1304" s="5">
        <v>0</v>
      </c>
      <c r="J1304" s="5">
        <v>0</v>
      </c>
      <c r="K1304" s="18" t="str">
        <f>INDEX(客戶資料檔!N:N,MATCH('交易記錄檔計算購買期間(勿更改順序)'!C1304,客戶資料檔!A:A,0))</f>
        <v>穩定購買型</v>
      </c>
    </row>
    <row r="1305" spans="1:11">
      <c r="A1305" s="1">
        <v>11168</v>
      </c>
      <c r="B1305" s="4">
        <v>38858</v>
      </c>
      <c r="C1305" s="1">
        <v>3785</v>
      </c>
      <c r="D1305" s="6">
        <v>395</v>
      </c>
      <c r="E1305" s="6">
        <v>590</v>
      </c>
      <c r="F1305" s="5">
        <v>10</v>
      </c>
      <c r="G1305" s="17">
        <v>2</v>
      </c>
      <c r="H1305" s="17">
        <v>2.2222222222222223E-2</v>
      </c>
      <c r="I1305" s="5">
        <v>48</v>
      </c>
      <c r="J1305" s="5">
        <v>1.0666666666666667</v>
      </c>
      <c r="K1305" s="18" t="str">
        <f>INDEX(客戶資料檔!N:N,MATCH('交易記錄檔計算購買期間(勿更改順序)'!C1305,客戶資料檔!A:A,0))</f>
        <v>穩定購買型</v>
      </c>
    </row>
    <row r="1306" spans="1:11">
      <c r="A1306" s="1">
        <v>11868</v>
      </c>
      <c r="B1306" s="4">
        <v>38868</v>
      </c>
      <c r="C1306" s="1">
        <v>3785</v>
      </c>
      <c r="D1306" s="6">
        <v>1025</v>
      </c>
      <c r="E1306" s="6">
        <v>580</v>
      </c>
      <c r="F1306" s="5">
        <v>10</v>
      </c>
      <c r="G1306" s="17">
        <v>3</v>
      </c>
      <c r="H1306" s="17">
        <v>4.4444444444444446E-2</v>
      </c>
      <c r="I1306" s="5">
        <v>10</v>
      </c>
      <c r="J1306" s="5">
        <v>0.44444444444444448</v>
      </c>
      <c r="K1306" s="18" t="str">
        <f>INDEX(客戶資料檔!N:N,MATCH('交易記錄檔計算購買期間(勿更改順序)'!C1306,客戶資料檔!A:A,0))</f>
        <v>穩定購買型</v>
      </c>
    </row>
    <row r="1307" spans="1:11">
      <c r="A1307" s="1">
        <v>13787</v>
      </c>
      <c r="B1307" s="4">
        <v>38893</v>
      </c>
      <c r="C1307" s="1">
        <v>3785</v>
      </c>
      <c r="D1307" s="6">
        <v>199</v>
      </c>
      <c r="E1307" s="6">
        <v>555</v>
      </c>
      <c r="F1307" s="5">
        <v>10</v>
      </c>
      <c r="G1307" s="17">
        <v>4</v>
      </c>
      <c r="H1307" s="17">
        <v>6.6666666666666666E-2</v>
      </c>
      <c r="I1307" s="5">
        <v>25</v>
      </c>
      <c r="J1307" s="5">
        <v>1.6666666666666667</v>
      </c>
      <c r="K1307" s="18" t="str">
        <f>INDEX(客戶資料檔!N:N,MATCH('交易記錄檔計算購買期間(勿更改順序)'!C1307,客戶資料檔!A:A,0))</f>
        <v>穩定購買型</v>
      </c>
    </row>
    <row r="1308" spans="1:11">
      <c r="A1308" s="1">
        <v>37039</v>
      </c>
      <c r="B1308" s="4">
        <v>39117</v>
      </c>
      <c r="C1308" s="1">
        <v>3785</v>
      </c>
      <c r="D1308" s="6">
        <v>149</v>
      </c>
      <c r="E1308" s="6">
        <v>331</v>
      </c>
      <c r="F1308" s="5">
        <v>10</v>
      </c>
      <c r="G1308" s="17">
        <v>5</v>
      </c>
      <c r="H1308" s="17">
        <v>8.8888888888888892E-2</v>
      </c>
      <c r="I1308" s="5">
        <v>224</v>
      </c>
      <c r="J1308" s="5">
        <v>19.911111111111111</v>
      </c>
      <c r="K1308" s="18" t="str">
        <f>INDEX(客戶資料檔!N:N,MATCH('交易記錄檔計算購買期間(勿更改順序)'!C1308,客戶資料檔!A:A,0))</f>
        <v>穩定購買型</v>
      </c>
    </row>
    <row r="1309" spans="1:11">
      <c r="A1309" s="1">
        <v>45926</v>
      </c>
      <c r="B1309" s="4">
        <v>39192</v>
      </c>
      <c r="C1309" s="1">
        <v>3785</v>
      </c>
      <c r="D1309" s="6">
        <v>1749</v>
      </c>
      <c r="E1309" s="6">
        <v>256</v>
      </c>
      <c r="F1309" s="5">
        <v>10</v>
      </c>
      <c r="G1309" s="17">
        <v>6</v>
      </c>
      <c r="H1309" s="17">
        <v>0.1111111111111111</v>
      </c>
      <c r="I1309" s="5">
        <v>75</v>
      </c>
      <c r="J1309" s="5">
        <v>8.3333333333333321</v>
      </c>
      <c r="K1309" s="18" t="str">
        <f>INDEX(客戶資料檔!N:N,MATCH('交易記錄檔計算購買期間(勿更改順序)'!C1309,客戶資料檔!A:A,0))</f>
        <v>穩定購買型</v>
      </c>
    </row>
    <row r="1310" spans="1:11">
      <c r="A1310" s="1">
        <v>48807</v>
      </c>
      <c r="B1310" s="4">
        <v>39209</v>
      </c>
      <c r="C1310" s="1">
        <v>3785</v>
      </c>
      <c r="D1310" s="6">
        <v>169</v>
      </c>
      <c r="E1310" s="6">
        <v>239</v>
      </c>
      <c r="F1310" s="5">
        <v>10</v>
      </c>
      <c r="G1310" s="17">
        <v>7</v>
      </c>
      <c r="H1310" s="17">
        <v>0.13333333333333333</v>
      </c>
      <c r="I1310" s="5">
        <v>17</v>
      </c>
      <c r="J1310" s="5">
        <v>2.2666666666666666</v>
      </c>
      <c r="K1310" s="18" t="str">
        <f>INDEX(客戶資料檔!N:N,MATCH('交易記錄檔計算購買期間(勿更改順序)'!C1310,客戶資料檔!A:A,0))</f>
        <v>穩定購買型</v>
      </c>
    </row>
    <row r="1311" spans="1:11">
      <c r="A1311" s="1">
        <v>49957</v>
      </c>
      <c r="B1311" s="4">
        <v>39219</v>
      </c>
      <c r="C1311" s="1">
        <v>3785</v>
      </c>
      <c r="D1311" s="6">
        <v>125</v>
      </c>
      <c r="E1311" s="6">
        <v>229</v>
      </c>
      <c r="F1311" s="5">
        <v>10</v>
      </c>
      <c r="G1311" s="17">
        <v>8</v>
      </c>
      <c r="H1311" s="17">
        <v>0.15555555555555556</v>
      </c>
      <c r="I1311" s="5">
        <v>10</v>
      </c>
      <c r="J1311" s="5">
        <v>1.5555555555555556</v>
      </c>
      <c r="K1311" s="18" t="str">
        <f>INDEX(客戶資料檔!N:N,MATCH('交易記錄檔計算購買期間(勿更改順序)'!C1311,客戶資料檔!A:A,0))</f>
        <v>穩定購買型</v>
      </c>
    </row>
    <row r="1312" spans="1:11">
      <c r="A1312" s="1">
        <v>54148</v>
      </c>
      <c r="B1312" s="4">
        <v>39254</v>
      </c>
      <c r="C1312" s="1">
        <v>3785</v>
      </c>
      <c r="D1312" s="6">
        <v>3099</v>
      </c>
      <c r="E1312" s="6">
        <v>194</v>
      </c>
      <c r="F1312" s="5">
        <v>10</v>
      </c>
      <c r="G1312" s="17">
        <v>9</v>
      </c>
      <c r="H1312" s="17">
        <v>0.17777777777777778</v>
      </c>
      <c r="I1312" s="5">
        <v>35</v>
      </c>
      <c r="J1312" s="5">
        <v>6.2222222222222223</v>
      </c>
      <c r="K1312" s="18" t="str">
        <f>INDEX(客戶資料檔!N:N,MATCH('交易記錄檔計算購買期間(勿更改順序)'!C1312,客戶資料檔!A:A,0))</f>
        <v>穩定購買型</v>
      </c>
    </row>
    <row r="1313" spans="1:11">
      <c r="A1313" s="1">
        <v>62265</v>
      </c>
      <c r="B1313" s="4">
        <v>39304</v>
      </c>
      <c r="C1313" s="1">
        <v>3785</v>
      </c>
      <c r="D1313" s="6">
        <v>169</v>
      </c>
      <c r="E1313" s="6">
        <v>144</v>
      </c>
      <c r="F1313" s="5">
        <v>10</v>
      </c>
      <c r="G1313" s="17">
        <v>10</v>
      </c>
      <c r="H1313" s="17">
        <v>0.2</v>
      </c>
      <c r="I1313" s="5">
        <v>50</v>
      </c>
      <c r="J1313" s="5">
        <v>10</v>
      </c>
      <c r="K1313" s="18" t="str">
        <f>INDEX(客戶資料檔!N:N,MATCH('交易記錄檔計算購買期間(勿更改順序)'!C1313,客戶資料檔!A:A,0))</f>
        <v>穩定購買型</v>
      </c>
    </row>
    <row r="1314" spans="1:11">
      <c r="A1314" s="1">
        <v>7166</v>
      </c>
      <c r="B1314" s="4">
        <v>38810</v>
      </c>
      <c r="C1314" s="1">
        <v>3794</v>
      </c>
      <c r="D1314" s="6">
        <v>940</v>
      </c>
      <c r="E1314" s="6">
        <v>638</v>
      </c>
      <c r="F1314" s="5">
        <v>7</v>
      </c>
      <c r="G1314" s="17">
        <v>1</v>
      </c>
      <c r="H1314" s="17">
        <v>0</v>
      </c>
      <c r="I1314" s="5">
        <v>0</v>
      </c>
      <c r="J1314" s="5">
        <v>0</v>
      </c>
      <c r="K1314" s="18" t="str">
        <f>INDEX(客戶資料檔!N:N,MATCH('交易記錄檔計算購買期間(勿更改順序)'!C1314,客戶資料檔!A:A,0))</f>
        <v>漸趨靜止型</v>
      </c>
    </row>
    <row r="1315" spans="1:11">
      <c r="A1315" s="1">
        <v>10667</v>
      </c>
      <c r="B1315" s="4">
        <v>38851</v>
      </c>
      <c r="C1315" s="1">
        <v>3794</v>
      </c>
      <c r="D1315" s="6">
        <v>289</v>
      </c>
      <c r="E1315" s="6">
        <v>597</v>
      </c>
      <c r="F1315" s="5">
        <v>7</v>
      </c>
      <c r="G1315" s="17">
        <v>2</v>
      </c>
      <c r="H1315" s="17">
        <v>4.7619047619047616E-2</v>
      </c>
      <c r="I1315" s="5">
        <v>41</v>
      </c>
      <c r="J1315" s="5">
        <v>1.9523809523809523</v>
      </c>
      <c r="K1315" s="18" t="str">
        <f>INDEX(客戶資料檔!N:N,MATCH('交易記錄檔計算購買期間(勿更改順序)'!C1315,客戶資料檔!A:A,0))</f>
        <v>漸趨靜止型</v>
      </c>
    </row>
    <row r="1316" spans="1:11">
      <c r="A1316" s="1">
        <v>13788</v>
      </c>
      <c r="B1316" s="4">
        <v>38893</v>
      </c>
      <c r="C1316" s="1">
        <v>3794</v>
      </c>
      <c r="D1316" s="6">
        <v>6998</v>
      </c>
      <c r="E1316" s="6">
        <v>555</v>
      </c>
      <c r="F1316" s="5">
        <v>7</v>
      </c>
      <c r="G1316" s="17">
        <v>3</v>
      </c>
      <c r="H1316" s="17">
        <v>9.5238095238095233E-2</v>
      </c>
      <c r="I1316" s="5">
        <v>42</v>
      </c>
      <c r="J1316" s="5">
        <v>4</v>
      </c>
      <c r="K1316" s="18" t="str">
        <f>INDEX(客戶資料檔!N:N,MATCH('交易記錄檔計算購買期間(勿更改順序)'!C1316,客戶資料檔!A:A,0))</f>
        <v>漸趨靜止型</v>
      </c>
    </row>
    <row r="1317" spans="1:11">
      <c r="A1317" s="1">
        <v>17196</v>
      </c>
      <c r="B1317" s="4">
        <v>38928</v>
      </c>
      <c r="C1317" s="1">
        <v>3794</v>
      </c>
      <c r="D1317" s="6">
        <v>650</v>
      </c>
      <c r="E1317" s="6">
        <v>520</v>
      </c>
      <c r="F1317" s="5">
        <v>7</v>
      </c>
      <c r="G1317" s="17">
        <v>4</v>
      </c>
      <c r="H1317" s="17">
        <v>0.14285714285714285</v>
      </c>
      <c r="I1317" s="5">
        <v>35</v>
      </c>
      <c r="J1317" s="5">
        <v>5</v>
      </c>
      <c r="K1317" s="18" t="str">
        <f>INDEX(客戶資料檔!N:N,MATCH('交易記錄檔計算購買期間(勿更改順序)'!C1317,客戶資料檔!A:A,0))</f>
        <v>漸趨靜止型</v>
      </c>
    </row>
    <row r="1318" spans="1:11">
      <c r="A1318" s="1">
        <v>37406</v>
      </c>
      <c r="B1318" s="4">
        <v>39120</v>
      </c>
      <c r="C1318" s="1">
        <v>3794</v>
      </c>
      <c r="D1318" s="6">
        <v>429</v>
      </c>
      <c r="E1318" s="6">
        <v>328</v>
      </c>
      <c r="F1318" s="5">
        <v>7</v>
      </c>
      <c r="G1318" s="17">
        <v>5</v>
      </c>
      <c r="H1318" s="17">
        <v>0.19047619047619047</v>
      </c>
      <c r="I1318" s="5">
        <v>192</v>
      </c>
      <c r="J1318" s="5">
        <v>36.571428571428569</v>
      </c>
      <c r="K1318" s="18" t="str">
        <f>INDEX(客戶資料檔!N:N,MATCH('交易記錄檔計算購買期間(勿更改順序)'!C1318,客戶資料檔!A:A,0))</f>
        <v>漸趨靜止型</v>
      </c>
    </row>
    <row r="1319" spans="1:11">
      <c r="A1319" s="1">
        <v>66883</v>
      </c>
      <c r="B1319" s="4">
        <v>39340</v>
      </c>
      <c r="C1319" s="1">
        <v>3794</v>
      </c>
      <c r="D1319" s="6">
        <v>1799</v>
      </c>
      <c r="E1319" s="6">
        <v>108</v>
      </c>
      <c r="F1319" s="5">
        <v>7</v>
      </c>
      <c r="G1319" s="17">
        <v>6</v>
      </c>
      <c r="H1319" s="17">
        <v>0.23809523809523808</v>
      </c>
      <c r="I1319" s="5">
        <v>220</v>
      </c>
      <c r="J1319" s="5">
        <v>52.38095238095238</v>
      </c>
      <c r="K1319" s="18" t="str">
        <f>INDEX(客戶資料檔!N:N,MATCH('交易記錄檔計算購買期間(勿更改順序)'!C1319,客戶資料檔!A:A,0))</f>
        <v>漸趨靜止型</v>
      </c>
    </row>
    <row r="1320" spans="1:11">
      <c r="A1320" s="1">
        <v>74419</v>
      </c>
      <c r="B1320" s="4">
        <v>39402</v>
      </c>
      <c r="C1320" s="1">
        <v>3794</v>
      </c>
      <c r="D1320" s="6">
        <v>1990</v>
      </c>
      <c r="E1320" s="6">
        <v>46</v>
      </c>
      <c r="F1320" s="5">
        <v>7</v>
      </c>
      <c r="G1320" s="17">
        <v>7</v>
      </c>
      <c r="H1320" s="17">
        <v>0.2857142857142857</v>
      </c>
      <c r="I1320" s="5">
        <v>62</v>
      </c>
      <c r="J1320" s="5">
        <v>17.714285714285712</v>
      </c>
      <c r="K1320" s="18" t="str">
        <f>INDEX(客戶資料檔!N:N,MATCH('交易記錄檔計算購買期間(勿更改順序)'!C1320,客戶資料檔!A:A,0))</f>
        <v>漸趨靜止型</v>
      </c>
    </row>
    <row r="1321" spans="1:11">
      <c r="A1321" s="1">
        <v>11016</v>
      </c>
      <c r="B1321" s="4">
        <v>38856</v>
      </c>
      <c r="C1321" s="1">
        <v>3827</v>
      </c>
      <c r="D1321" s="6">
        <v>99</v>
      </c>
      <c r="E1321" s="6">
        <v>592</v>
      </c>
      <c r="F1321" s="5">
        <v>15</v>
      </c>
      <c r="G1321" s="17">
        <v>1</v>
      </c>
      <c r="H1321" s="17">
        <v>0</v>
      </c>
      <c r="I1321" s="5">
        <v>0</v>
      </c>
      <c r="J1321" s="5">
        <v>0</v>
      </c>
      <c r="K1321" s="18" t="str">
        <f>INDEX(客戶資料檔!N:N,MATCH('交易記錄檔計算購買期間(勿更改順序)'!C1321,客戶資料檔!A:A,0))</f>
        <v>漸趨活躍型</v>
      </c>
    </row>
    <row r="1322" spans="1:11">
      <c r="A1322" s="1">
        <v>31046</v>
      </c>
      <c r="B1322" s="4">
        <v>39071</v>
      </c>
      <c r="C1322" s="1">
        <v>3827</v>
      </c>
      <c r="D1322" s="6">
        <v>59</v>
      </c>
      <c r="E1322" s="6">
        <v>377</v>
      </c>
      <c r="F1322" s="5">
        <v>15</v>
      </c>
      <c r="G1322" s="17">
        <v>2</v>
      </c>
      <c r="H1322" s="17">
        <v>9.5238095238095247E-3</v>
      </c>
      <c r="I1322" s="5">
        <v>215</v>
      </c>
      <c r="J1322" s="5">
        <v>2.0476190476190479</v>
      </c>
      <c r="K1322" s="18" t="str">
        <f>INDEX(客戶資料檔!N:N,MATCH('交易記錄檔計算購買期間(勿更改順序)'!C1322,客戶資料檔!A:A,0))</f>
        <v>漸趨活躍型</v>
      </c>
    </row>
    <row r="1323" spans="1:11">
      <c r="A1323" s="1">
        <v>40945</v>
      </c>
      <c r="B1323" s="4">
        <v>39147</v>
      </c>
      <c r="C1323" s="1">
        <v>3827</v>
      </c>
      <c r="D1323" s="6">
        <v>567</v>
      </c>
      <c r="E1323" s="6">
        <v>301</v>
      </c>
      <c r="F1323" s="5">
        <v>15</v>
      </c>
      <c r="G1323" s="17">
        <v>3</v>
      </c>
      <c r="H1323" s="17">
        <v>1.9047619047619049E-2</v>
      </c>
      <c r="I1323" s="5">
        <v>76</v>
      </c>
      <c r="J1323" s="5">
        <v>1.4476190476190478</v>
      </c>
      <c r="K1323" s="18" t="str">
        <f>INDEX(客戶資料檔!N:N,MATCH('交易記錄檔計算購買期間(勿更改順序)'!C1323,客戶資料檔!A:A,0))</f>
        <v>漸趨活躍型</v>
      </c>
    </row>
    <row r="1324" spans="1:11">
      <c r="A1324" s="1">
        <v>52619</v>
      </c>
      <c r="B1324" s="4">
        <v>39241</v>
      </c>
      <c r="C1324" s="1">
        <v>3827</v>
      </c>
      <c r="D1324" s="6">
        <v>1420</v>
      </c>
      <c r="E1324" s="6">
        <v>207</v>
      </c>
      <c r="F1324" s="5">
        <v>15</v>
      </c>
      <c r="G1324" s="17">
        <v>4</v>
      </c>
      <c r="H1324" s="17">
        <v>2.8571428571428571E-2</v>
      </c>
      <c r="I1324" s="5">
        <v>94</v>
      </c>
      <c r="J1324" s="5">
        <v>2.6857142857142855</v>
      </c>
      <c r="K1324" s="18" t="str">
        <f>INDEX(客戶資料檔!N:N,MATCH('交易記錄檔計算購買期間(勿更改順序)'!C1324,客戶資料檔!A:A,0))</f>
        <v>漸趨活躍型</v>
      </c>
    </row>
    <row r="1325" spans="1:11">
      <c r="A1325" s="1">
        <v>53109</v>
      </c>
      <c r="B1325" s="4">
        <v>39245</v>
      </c>
      <c r="C1325" s="1">
        <v>3827</v>
      </c>
      <c r="D1325" s="6">
        <v>200</v>
      </c>
      <c r="E1325" s="6">
        <v>203</v>
      </c>
      <c r="F1325" s="5">
        <v>15</v>
      </c>
      <c r="G1325" s="17">
        <v>5</v>
      </c>
      <c r="H1325" s="17">
        <v>3.8095238095238099E-2</v>
      </c>
      <c r="I1325" s="5">
        <v>4</v>
      </c>
      <c r="J1325" s="5">
        <v>0.15238095238095239</v>
      </c>
      <c r="K1325" s="18" t="str">
        <f>INDEX(客戶資料檔!N:N,MATCH('交易記錄檔計算購買期間(勿更改順序)'!C1325,客戶資料檔!A:A,0))</f>
        <v>漸趨活躍型</v>
      </c>
    </row>
    <row r="1326" spans="1:11">
      <c r="A1326" s="1">
        <v>56469</v>
      </c>
      <c r="B1326" s="4">
        <v>39272</v>
      </c>
      <c r="C1326" s="1">
        <v>3827</v>
      </c>
      <c r="D1326" s="6">
        <v>1297</v>
      </c>
      <c r="E1326" s="6">
        <v>176</v>
      </c>
      <c r="F1326" s="5">
        <v>15</v>
      </c>
      <c r="G1326" s="17">
        <v>6</v>
      </c>
      <c r="H1326" s="17">
        <v>4.7619047619047616E-2</v>
      </c>
      <c r="I1326" s="5">
        <v>27</v>
      </c>
      <c r="J1326" s="5">
        <v>1.2857142857142856</v>
      </c>
      <c r="K1326" s="18" t="str">
        <f>INDEX(客戶資料檔!N:N,MATCH('交易記錄檔計算購買期間(勿更改順序)'!C1326,客戶資料檔!A:A,0))</f>
        <v>漸趨活躍型</v>
      </c>
    </row>
    <row r="1327" spans="1:11">
      <c r="A1327" s="1">
        <v>56592</v>
      </c>
      <c r="B1327" s="4">
        <v>39273</v>
      </c>
      <c r="C1327" s="1">
        <v>3827</v>
      </c>
      <c r="D1327" s="6">
        <v>7988</v>
      </c>
      <c r="E1327" s="6">
        <v>175</v>
      </c>
      <c r="F1327" s="5">
        <v>15</v>
      </c>
      <c r="G1327" s="17">
        <v>7</v>
      </c>
      <c r="H1327" s="17">
        <v>5.7142857142857141E-2</v>
      </c>
      <c r="I1327" s="5">
        <v>1</v>
      </c>
      <c r="J1327" s="5">
        <v>5.7142857142857141E-2</v>
      </c>
      <c r="K1327" s="18" t="str">
        <f>INDEX(客戶資料檔!N:N,MATCH('交易記錄檔計算購買期間(勿更改順序)'!C1327,客戶資料檔!A:A,0))</f>
        <v>漸趨活躍型</v>
      </c>
    </row>
    <row r="1328" spans="1:11">
      <c r="A1328" s="1">
        <v>57128</v>
      </c>
      <c r="B1328" s="4">
        <v>39276</v>
      </c>
      <c r="C1328" s="1">
        <v>3827</v>
      </c>
      <c r="D1328" s="6">
        <v>675</v>
      </c>
      <c r="E1328" s="6">
        <v>172</v>
      </c>
      <c r="F1328" s="5">
        <v>15</v>
      </c>
      <c r="G1328" s="17">
        <v>8</v>
      </c>
      <c r="H1328" s="17">
        <v>6.6666666666666666E-2</v>
      </c>
      <c r="I1328" s="5">
        <v>3</v>
      </c>
      <c r="J1328" s="5">
        <v>0.2</v>
      </c>
      <c r="K1328" s="18" t="str">
        <f>INDEX(客戶資料檔!N:N,MATCH('交易記錄檔計算購買期間(勿更改順序)'!C1328,客戶資料檔!A:A,0))</f>
        <v>漸趨活躍型</v>
      </c>
    </row>
    <row r="1329" spans="1:11">
      <c r="A1329" s="1">
        <v>58289</v>
      </c>
      <c r="B1329" s="4">
        <v>39278</v>
      </c>
      <c r="C1329" s="1">
        <v>3827</v>
      </c>
      <c r="D1329" s="6">
        <v>1688</v>
      </c>
      <c r="E1329" s="6">
        <v>170</v>
      </c>
      <c r="F1329" s="5">
        <v>15</v>
      </c>
      <c r="G1329" s="17">
        <v>9</v>
      </c>
      <c r="H1329" s="17">
        <v>7.6190476190476197E-2</v>
      </c>
      <c r="I1329" s="5">
        <v>2</v>
      </c>
      <c r="J1329" s="5">
        <v>0.15238095238095239</v>
      </c>
      <c r="K1329" s="18" t="str">
        <f>INDEX(客戶資料檔!N:N,MATCH('交易記錄檔計算購買期間(勿更改順序)'!C1329,客戶資料檔!A:A,0))</f>
        <v>漸趨活躍型</v>
      </c>
    </row>
    <row r="1330" spans="1:11">
      <c r="A1330" s="1">
        <v>59716</v>
      </c>
      <c r="B1330" s="4">
        <v>39283</v>
      </c>
      <c r="C1330" s="1">
        <v>3827</v>
      </c>
      <c r="D1330" s="6">
        <v>859</v>
      </c>
      <c r="E1330" s="6">
        <v>165</v>
      </c>
      <c r="F1330" s="5">
        <v>15</v>
      </c>
      <c r="G1330" s="17">
        <v>10</v>
      </c>
      <c r="H1330" s="17">
        <v>8.5714285714285715E-2</v>
      </c>
      <c r="I1330" s="5">
        <v>5</v>
      </c>
      <c r="J1330" s="5">
        <v>0.4285714285714286</v>
      </c>
      <c r="K1330" s="18" t="str">
        <f>INDEX(客戶資料檔!N:N,MATCH('交易記錄檔計算購買期間(勿更改順序)'!C1330,客戶資料檔!A:A,0))</f>
        <v>漸趨活躍型</v>
      </c>
    </row>
    <row r="1331" spans="1:11">
      <c r="A1331" s="1">
        <v>59814</v>
      </c>
      <c r="B1331" s="4">
        <v>39284</v>
      </c>
      <c r="C1331" s="1">
        <v>3827</v>
      </c>
      <c r="D1331" s="6">
        <v>249</v>
      </c>
      <c r="E1331" s="6">
        <v>164</v>
      </c>
      <c r="F1331" s="5">
        <v>15</v>
      </c>
      <c r="G1331" s="17">
        <v>11</v>
      </c>
      <c r="H1331" s="17">
        <v>9.5238095238095233E-2</v>
      </c>
      <c r="I1331" s="5">
        <v>1</v>
      </c>
      <c r="J1331" s="5">
        <v>9.5238095238095233E-2</v>
      </c>
      <c r="K1331" s="18" t="str">
        <f>INDEX(客戶資料檔!N:N,MATCH('交易記錄檔計算購買期間(勿更改順序)'!C1331,客戶資料檔!A:A,0))</f>
        <v>漸趨活躍型</v>
      </c>
    </row>
    <row r="1332" spans="1:11">
      <c r="A1332" s="1">
        <v>62383</v>
      </c>
      <c r="B1332" s="4">
        <v>39305</v>
      </c>
      <c r="C1332" s="1">
        <v>3827</v>
      </c>
      <c r="D1332" s="6">
        <v>1999</v>
      </c>
      <c r="E1332" s="6">
        <v>143</v>
      </c>
      <c r="F1332" s="5">
        <v>15</v>
      </c>
      <c r="G1332" s="17">
        <v>12</v>
      </c>
      <c r="H1332" s="17">
        <v>0.10476190476190476</v>
      </c>
      <c r="I1332" s="5">
        <v>21</v>
      </c>
      <c r="J1332" s="5">
        <v>2.2000000000000002</v>
      </c>
      <c r="K1332" s="18" t="str">
        <f>INDEX(客戶資料檔!N:N,MATCH('交易記錄檔計算購買期間(勿更改順序)'!C1332,客戶資料檔!A:A,0))</f>
        <v>漸趨活躍型</v>
      </c>
    </row>
    <row r="1333" spans="1:11">
      <c r="A1333" s="1">
        <v>72645</v>
      </c>
      <c r="B1333" s="4">
        <v>39387</v>
      </c>
      <c r="C1333" s="1">
        <v>3827</v>
      </c>
      <c r="D1333" s="6">
        <v>339</v>
      </c>
      <c r="E1333" s="6">
        <v>61</v>
      </c>
      <c r="F1333" s="5">
        <v>15</v>
      </c>
      <c r="G1333" s="17">
        <v>13</v>
      </c>
      <c r="H1333" s="17">
        <v>0.11428571428571428</v>
      </c>
      <c r="I1333" s="5">
        <v>82</v>
      </c>
      <c r="J1333" s="5">
        <v>9.3714285714285719</v>
      </c>
      <c r="K1333" s="18" t="str">
        <f>INDEX(客戶資料檔!N:N,MATCH('交易記錄檔計算購買期間(勿更改順序)'!C1333,客戶資料檔!A:A,0))</f>
        <v>漸趨活躍型</v>
      </c>
    </row>
    <row r="1334" spans="1:11">
      <c r="A1334" s="1">
        <v>73116</v>
      </c>
      <c r="B1334" s="4">
        <v>39391</v>
      </c>
      <c r="C1334" s="1">
        <v>3827</v>
      </c>
      <c r="D1334" s="6">
        <v>1998</v>
      </c>
      <c r="E1334" s="6">
        <v>57</v>
      </c>
      <c r="F1334" s="5">
        <v>15</v>
      </c>
      <c r="G1334" s="17">
        <v>14</v>
      </c>
      <c r="H1334" s="17">
        <v>0.12380952380952381</v>
      </c>
      <c r="I1334" s="5">
        <v>4</v>
      </c>
      <c r="J1334" s="5">
        <v>0.49523809523809526</v>
      </c>
      <c r="K1334" s="18" t="str">
        <f>INDEX(客戶資料檔!N:N,MATCH('交易記錄檔計算購買期間(勿更改順序)'!C1334,客戶資料檔!A:A,0))</f>
        <v>漸趨活躍型</v>
      </c>
    </row>
    <row r="1335" spans="1:11">
      <c r="A1335" s="1">
        <v>75422</v>
      </c>
      <c r="B1335" s="4">
        <v>39404</v>
      </c>
      <c r="C1335" s="1">
        <v>3827</v>
      </c>
      <c r="D1335" s="6">
        <v>799</v>
      </c>
      <c r="E1335" s="6">
        <v>44</v>
      </c>
      <c r="F1335" s="5">
        <v>15</v>
      </c>
      <c r="G1335" s="17">
        <v>15</v>
      </c>
      <c r="H1335" s="17">
        <v>0.13333333333333333</v>
      </c>
      <c r="I1335" s="5">
        <v>13</v>
      </c>
      <c r="J1335" s="5">
        <v>1.7333333333333334</v>
      </c>
      <c r="K1335" s="18" t="str">
        <f>INDEX(客戶資料檔!N:N,MATCH('交易記錄檔計算購買期間(勿更改順序)'!C1335,客戶資料檔!A:A,0))</f>
        <v>漸趨活躍型</v>
      </c>
    </row>
    <row r="1336" spans="1:11">
      <c r="A1336" s="1">
        <v>7518</v>
      </c>
      <c r="B1336" s="4">
        <v>38815</v>
      </c>
      <c r="C1336" s="1">
        <v>3855</v>
      </c>
      <c r="D1336" s="6">
        <v>20710</v>
      </c>
      <c r="E1336" s="6">
        <v>633</v>
      </c>
      <c r="F1336" s="5">
        <v>9</v>
      </c>
      <c r="G1336" s="17">
        <v>1</v>
      </c>
      <c r="H1336" s="17">
        <v>0</v>
      </c>
      <c r="I1336" s="5">
        <v>0</v>
      </c>
      <c r="J1336" s="5">
        <v>0</v>
      </c>
      <c r="K1336" s="18" t="str">
        <f>INDEX(客戶資料檔!N:N,MATCH('交易記錄檔計算購買期間(勿更改順序)'!C1336,客戶資料檔!A:A,0))</f>
        <v>穩定購買型</v>
      </c>
    </row>
    <row r="1337" spans="1:11">
      <c r="A1337" s="1">
        <v>7708</v>
      </c>
      <c r="B1337" s="4">
        <v>38818</v>
      </c>
      <c r="C1337" s="1">
        <v>3855</v>
      </c>
      <c r="D1337" s="6">
        <v>249</v>
      </c>
      <c r="E1337" s="6">
        <v>630</v>
      </c>
      <c r="F1337" s="5">
        <v>9</v>
      </c>
      <c r="G1337" s="17">
        <v>2</v>
      </c>
      <c r="H1337" s="17">
        <v>2.7777777777777776E-2</v>
      </c>
      <c r="I1337" s="5">
        <v>3</v>
      </c>
      <c r="J1337" s="5">
        <v>8.3333333333333329E-2</v>
      </c>
      <c r="K1337" s="18" t="str">
        <f>INDEX(客戶資料檔!N:N,MATCH('交易記錄檔計算購買期間(勿更改順序)'!C1337,客戶資料檔!A:A,0))</f>
        <v>穩定購買型</v>
      </c>
    </row>
    <row r="1338" spans="1:11">
      <c r="A1338" s="1">
        <v>15103</v>
      </c>
      <c r="B1338" s="4">
        <v>38910</v>
      </c>
      <c r="C1338" s="1">
        <v>3855</v>
      </c>
      <c r="D1338" s="6">
        <v>15960</v>
      </c>
      <c r="E1338" s="6">
        <v>538</v>
      </c>
      <c r="F1338" s="5">
        <v>9</v>
      </c>
      <c r="G1338" s="17">
        <v>3</v>
      </c>
      <c r="H1338" s="17">
        <v>5.5555555555555552E-2</v>
      </c>
      <c r="I1338" s="5">
        <v>92</v>
      </c>
      <c r="J1338" s="5">
        <v>5.1111111111111107</v>
      </c>
      <c r="K1338" s="18" t="str">
        <f>INDEX(客戶資料檔!N:N,MATCH('交易記錄檔計算購買期間(勿更改順序)'!C1338,客戶資料檔!A:A,0))</f>
        <v>穩定購買型</v>
      </c>
    </row>
    <row r="1339" spans="1:11">
      <c r="A1339" s="1">
        <v>23759</v>
      </c>
      <c r="B1339" s="4">
        <v>38999</v>
      </c>
      <c r="C1339" s="1">
        <v>3855</v>
      </c>
      <c r="D1339" s="6">
        <v>349</v>
      </c>
      <c r="E1339" s="6">
        <v>449</v>
      </c>
      <c r="F1339" s="5">
        <v>9</v>
      </c>
      <c r="G1339" s="17">
        <v>4</v>
      </c>
      <c r="H1339" s="17">
        <v>8.3333333333333329E-2</v>
      </c>
      <c r="I1339" s="5">
        <v>89</v>
      </c>
      <c r="J1339" s="5">
        <v>7.4166666666666661</v>
      </c>
      <c r="K1339" s="18" t="str">
        <f>INDEX(客戶資料檔!N:N,MATCH('交易記錄檔計算購買期間(勿更改順序)'!C1339,客戶資料檔!A:A,0))</f>
        <v>穩定購買型</v>
      </c>
    </row>
    <row r="1340" spans="1:11">
      <c r="A1340" s="1">
        <v>37042</v>
      </c>
      <c r="B1340" s="4">
        <v>39117</v>
      </c>
      <c r="C1340" s="1">
        <v>3855</v>
      </c>
      <c r="D1340" s="6">
        <v>85</v>
      </c>
      <c r="E1340" s="6">
        <v>331</v>
      </c>
      <c r="F1340" s="5">
        <v>9</v>
      </c>
      <c r="G1340" s="17">
        <v>5</v>
      </c>
      <c r="H1340" s="17">
        <v>0.1111111111111111</v>
      </c>
      <c r="I1340" s="5">
        <v>118</v>
      </c>
      <c r="J1340" s="5">
        <v>13.111111111111111</v>
      </c>
      <c r="K1340" s="18" t="str">
        <f>INDEX(客戶資料檔!N:N,MATCH('交易記錄檔計算購買期間(勿更改順序)'!C1340,客戶資料檔!A:A,0))</f>
        <v>穩定購買型</v>
      </c>
    </row>
    <row r="1341" spans="1:11">
      <c r="A1341" s="1">
        <v>46304</v>
      </c>
      <c r="B1341" s="4">
        <v>39193</v>
      </c>
      <c r="C1341" s="1">
        <v>3855</v>
      </c>
      <c r="D1341" s="6">
        <v>4389</v>
      </c>
      <c r="E1341" s="6">
        <v>255</v>
      </c>
      <c r="F1341" s="5">
        <v>9</v>
      </c>
      <c r="G1341" s="17">
        <v>6</v>
      </c>
      <c r="H1341" s="17">
        <v>0.1388888888888889</v>
      </c>
      <c r="I1341" s="5">
        <v>76</v>
      </c>
      <c r="J1341" s="5">
        <v>10.555555555555555</v>
      </c>
      <c r="K1341" s="18" t="str">
        <f>INDEX(客戶資料檔!N:N,MATCH('交易記錄檔計算購買期間(勿更改順序)'!C1341,客戶資料檔!A:A,0))</f>
        <v>穩定購買型</v>
      </c>
    </row>
    <row r="1342" spans="1:11">
      <c r="A1342" s="1">
        <v>53303</v>
      </c>
      <c r="B1342" s="4">
        <v>39247</v>
      </c>
      <c r="C1342" s="1">
        <v>3855</v>
      </c>
      <c r="D1342" s="6">
        <v>599</v>
      </c>
      <c r="E1342" s="6">
        <v>201</v>
      </c>
      <c r="F1342" s="5">
        <v>9</v>
      </c>
      <c r="G1342" s="17">
        <v>7</v>
      </c>
      <c r="H1342" s="17">
        <v>0.16666666666666666</v>
      </c>
      <c r="I1342" s="5">
        <v>54</v>
      </c>
      <c r="J1342" s="5">
        <v>9</v>
      </c>
      <c r="K1342" s="18" t="str">
        <f>INDEX(客戶資料檔!N:N,MATCH('交易記錄檔計算購買期間(勿更改順序)'!C1342,客戶資料檔!A:A,0))</f>
        <v>穩定購買型</v>
      </c>
    </row>
    <row r="1343" spans="1:11">
      <c r="A1343" s="1">
        <v>70033</v>
      </c>
      <c r="B1343" s="4">
        <v>39366</v>
      </c>
      <c r="C1343" s="1">
        <v>3855</v>
      </c>
      <c r="D1343" s="6">
        <v>7360</v>
      </c>
      <c r="E1343" s="6">
        <v>82</v>
      </c>
      <c r="F1343" s="5">
        <v>9</v>
      </c>
      <c r="G1343" s="17">
        <v>8</v>
      </c>
      <c r="H1343" s="17">
        <v>0.19444444444444445</v>
      </c>
      <c r="I1343" s="5">
        <v>119</v>
      </c>
      <c r="J1343" s="5">
        <v>23.138888888888889</v>
      </c>
      <c r="K1343" s="18" t="str">
        <f>INDEX(客戶資料檔!N:N,MATCH('交易記錄檔計算購買期間(勿更改順序)'!C1343,客戶資料檔!A:A,0))</f>
        <v>穩定購買型</v>
      </c>
    </row>
    <row r="1344" spans="1:11">
      <c r="A1344" s="1">
        <v>81117</v>
      </c>
      <c r="B1344" s="4">
        <v>39442</v>
      </c>
      <c r="C1344" s="1">
        <v>3855</v>
      </c>
      <c r="D1344" s="6">
        <v>12900</v>
      </c>
      <c r="E1344" s="6">
        <v>6</v>
      </c>
      <c r="F1344" s="5">
        <v>9</v>
      </c>
      <c r="G1344" s="17">
        <v>9</v>
      </c>
      <c r="H1344" s="17">
        <v>0.22222222222222221</v>
      </c>
      <c r="I1344" s="5">
        <v>76</v>
      </c>
      <c r="J1344" s="5">
        <v>16.888888888888889</v>
      </c>
      <c r="K1344" s="18" t="str">
        <f>INDEX(客戶資料檔!N:N,MATCH('交易記錄檔計算購買期間(勿更改順序)'!C1344,客戶資料檔!A:A,0))</f>
        <v>穩定購買型</v>
      </c>
    </row>
    <row r="1345" spans="1:11">
      <c r="A1345" s="1">
        <v>7580</v>
      </c>
      <c r="B1345" s="4">
        <v>38816</v>
      </c>
      <c r="C1345" s="1">
        <v>3868</v>
      </c>
      <c r="D1345" s="6">
        <v>49818</v>
      </c>
      <c r="E1345" s="6">
        <v>632</v>
      </c>
      <c r="F1345" s="5">
        <v>7</v>
      </c>
      <c r="G1345" s="17">
        <v>1</v>
      </c>
      <c r="H1345" s="17">
        <v>0</v>
      </c>
      <c r="I1345" s="5">
        <v>0</v>
      </c>
      <c r="J1345" s="5">
        <v>0</v>
      </c>
      <c r="K1345" s="18" t="str">
        <f>INDEX(客戶資料檔!N:N,MATCH('交易記錄檔計算購買期間(勿更改順序)'!C1345,客戶資料檔!A:A,0))</f>
        <v>穩定購買型</v>
      </c>
    </row>
    <row r="1346" spans="1:11">
      <c r="A1346" s="1">
        <v>23760</v>
      </c>
      <c r="B1346" s="4">
        <v>38999</v>
      </c>
      <c r="C1346" s="1">
        <v>3868</v>
      </c>
      <c r="D1346" s="6">
        <v>400</v>
      </c>
      <c r="E1346" s="6">
        <v>449</v>
      </c>
      <c r="F1346" s="5">
        <v>7</v>
      </c>
      <c r="G1346" s="17">
        <v>2</v>
      </c>
      <c r="H1346" s="17">
        <v>4.7619047619047616E-2</v>
      </c>
      <c r="I1346" s="5">
        <v>183</v>
      </c>
      <c r="J1346" s="5">
        <v>8.7142857142857135</v>
      </c>
      <c r="K1346" s="18" t="str">
        <f>INDEX(客戶資料檔!N:N,MATCH('交易記錄檔計算購買期間(勿更改順序)'!C1346,客戶資料檔!A:A,0))</f>
        <v>穩定購買型</v>
      </c>
    </row>
    <row r="1347" spans="1:11">
      <c r="A1347" s="1">
        <v>28001</v>
      </c>
      <c r="B1347" s="4">
        <v>39040</v>
      </c>
      <c r="C1347" s="1">
        <v>3868</v>
      </c>
      <c r="D1347" s="6">
        <v>899</v>
      </c>
      <c r="E1347" s="6">
        <v>408</v>
      </c>
      <c r="F1347" s="5">
        <v>7</v>
      </c>
      <c r="G1347" s="17">
        <v>3</v>
      </c>
      <c r="H1347" s="17">
        <v>9.5238095238095233E-2</v>
      </c>
      <c r="I1347" s="5">
        <v>41</v>
      </c>
      <c r="J1347" s="5">
        <v>3.9047619047619047</v>
      </c>
      <c r="K1347" s="18" t="str">
        <f>INDEX(客戶資料檔!N:N,MATCH('交易記錄檔計算購買期間(勿更改順序)'!C1347,客戶資料檔!A:A,0))</f>
        <v>穩定購買型</v>
      </c>
    </row>
    <row r="1348" spans="1:11">
      <c r="A1348" s="1">
        <v>32493</v>
      </c>
      <c r="B1348" s="4">
        <v>39081</v>
      </c>
      <c r="C1348" s="1">
        <v>3868</v>
      </c>
      <c r="D1348" s="6">
        <v>299</v>
      </c>
      <c r="E1348" s="6">
        <v>367</v>
      </c>
      <c r="F1348" s="5">
        <v>7</v>
      </c>
      <c r="G1348" s="17">
        <v>4</v>
      </c>
      <c r="H1348" s="17">
        <v>0.14285714285714285</v>
      </c>
      <c r="I1348" s="5">
        <v>41</v>
      </c>
      <c r="J1348" s="5">
        <v>5.8571428571428568</v>
      </c>
      <c r="K1348" s="18" t="str">
        <f>INDEX(客戶資料檔!N:N,MATCH('交易記錄檔計算購買期間(勿更改順序)'!C1348,客戶資料檔!A:A,0))</f>
        <v>穩定購買型</v>
      </c>
    </row>
    <row r="1349" spans="1:11">
      <c r="A1349" s="1">
        <v>57134</v>
      </c>
      <c r="B1349" s="4">
        <v>39276</v>
      </c>
      <c r="C1349" s="1">
        <v>3868</v>
      </c>
      <c r="D1349" s="6">
        <v>500</v>
      </c>
      <c r="E1349" s="6">
        <v>172</v>
      </c>
      <c r="F1349" s="5">
        <v>7</v>
      </c>
      <c r="G1349" s="17">
        <v>5</v>
      </c>
      <c r="H1349" s="17">
        <v>0.19047619047619047</v>
      </c>
      <c r="I1349" s="5">
        <v>195</v>
      </c>
      <c r="J1349" s="5">
        <v>37.142857142857139</v>
      </c>
      <c r="K1349" s="18" t="str">
        <f>INDEX(客戶資料檔!N:N,MATCH('交易記錄檔計算購買期間(勿更改順序)'!C1349,客戶資料檔!A:A,0))</f>
        <v>穩定購買型</v>
      </c>
    </row>
    <row r="1350" spans="1:11">
      <c r="A1350" s="1">
        <v>65001</v>
      </c>
      <c r="B1350" s="4">
        <v>39326</v>
      </c>
      <c r="C1350" s="1">
        <v>3868</v>
      </c>
      <c r="D1350" s="6">
        <v>599</v>
      </c>
      <c r="E1350" s="6">
        <v>122</v>
      </c>
      <c r="F1350" s="5">
        <v>7</v>
      </c>
      <c r="G1350" s="17">
        <v>6</v>
      </c>
      <c r="H1350" s="17">
        <v>0.23809523809523808</v>
      </c>
      <c r="I1350" s="5">
        <v>50</v>
      </c>
      <c r="J1350" s="5">
        <v>11.904761904761903</v>
      </c>
      <c r="K1350" s="18" t="str">
        <f>INDEX(客戶資料檔!N:N,MATCH('交易記錄檔計算購買期間(勿更改順序)'!C1350,客戶資料檔!A:A,0))</f>
        <v>穩定購買型</v>
      </c>
    </row>
    <row r="1351" spans="1:11">
      <c r="A1351" s="1">
        <v>68155</v>
      </c>
      <c r="B1351" s="4">
        <v>39350</v>
      </c>
      <c r="C1351" s="1">
        <v>3868</v>
      </c>
      <c r="D1351" s="6">
        <v>1110</v>
      </c>
      <c r="E1351" s="6">
        <v>98</v>
      </c>
      <c r="F1351" s="5">
        <v>7</v>
      </c>
      <c r="G1351" s="17">
        <v>7</v>
      </c>
      <c r="H1351" s="17">
        <v>0.2857142857142857</v>
      </c>
      <c r="I1351" s="5">
        <v>24</v>
      </c>
      <c r="J1351" s="5">
        <v>6.8571428571428568</v>
      </c>
      <c r="K1351" s="18" t="str">
        <f>INDEX(客戶資料檔!N:N,MATCH('交易記錄檔計算購買期間(勿更改順序)'!C1351,客戶資料檔!A:A,0))</f>
        <v>穩定購買型</v>
      </c>
    </row>
    <row r="1352" spans="1:11">
      <c r="A1352" s="1">
        <v>7584</v>
      </c>
      <c r="B1352" s="4">
        <v>38816</v>
      </c>
      <c r="C1352" s="1">
        <v>3873</v>
      </c>
      <c r="D1352" s="6">
        <v>179</v>
      </c>
      <c r="E1352" s="6">
        <v>632</v>
      </c>
      <c r="F1352" s="5">
        <v>7</v>
      </c>
      <c r="G1352" s="17">
        <v>1</v>
      </c>
      <c r="H1352" s="17">
        <v>0</v>
      </c>
      <c r="I1352" s="5">
        <v>0</v>
      </c>
      <c r="J1352" s="5">
        <v>0</v>
      </c>
      <c r="K1352" s="18" t="str">
        <f>INDEX(客戶資料檔!N:N,MATCH('交易記錄檔計算購買期間(勿更改順序)'!C1352,客戶資料檔!A:A,0))</f>
        <v>穩定購買型</v>
      </c>
    </row>
    <row r="1353" spans="1:11">
      <c r="A1353" s="1">
        <v>35583</v>
      </c>
      <c r="B1353" s="4">
        <v>39109</v>
      </c>
      <c r="C1353" s="1">
        <v>3873</v>
      </c>
      <c r="D1353" s="6">
        <v>999</v>
      </c>
      <c r="E1353" s="6">
        <v>339</v>
      </c>
      <c r="F1353" s="5">
        <v>7</v>
      </c>
      <c r="G1353" s="17">
        <v>2</v>
      </c>
      <c r="H1353" s="17">
        <v>4.7619047619047616E-2</v>
      </c>
      <c r="I1353" s="5">
        <v>293</v>
      </c>
      <c r="J1353" s="5">
        <v>13.952380952380951</v>
      </c>
      <c r="K1353" s="18" t="str">
        <f>INDEX(客戶資料檔!N:N,MATCH('交易記錄檔計算購買期間(勿更改順序)'!C1353,客戶資料檔!A:A,0))</f>
        <v>穩定購買型</v>
      </c>
    </row>
    <row r="1354" spans="1:11">
      <c r="A1354" s="1">
        <v>46653</v>
      </c>
      <c r="B1354" s="4">
        <v>39194</v>
      </c>
      <c r="C1354" s="1">
        <v>3873</v>
      </c>
      <c r="D1354" s="6">
        <v>90</v>
      </c>
      <c r="E1354" s="6">
        <v>254</v>
      </c>
      <c r="F1354" s="5">
        <v>7</v>
      </c>
      <c r="G1354" s="17">
        <v>3</v>
      </c>
      <c r="H1354" s="17">
        <v>9.5238095238095233E-2</v>
      </c>
      <c r="I1354" s="5">
        <v>85</v>
      </c>
      <c r="J1354" s="5">
        <v>8.0952380952380949</v>
      </c>
      <c r="K1354" s="18" t="str">
        <f>INDEX(客戶資料檔!N:N,MATCH('交易記錄檔計算購買期間(勿更改順序)'!C1354,客戶資料檔!A:A,0))</f>
        <v>穩定購買型</v>
      </c>
    </row>
    <row r="1355" spans="1:11">
      <c r="A1355" s="1">
        <v>47318</v>
      </c>
      <c r="B1355" s="4">
        <v>39196</v>
      </c>
      <c r="C1355" s="1">
        <v>3873</v>
      </c>
      <c r="D1355" s="6">
        <v>85</v>
      </c>
      <c r="E1355" s="6">
        <v>252</v>
      </c>
      <c r="F1355" s="5">
        <v>7</v>
      </c>
      <c r="G1355" s="17">
        <v>4</v>
      </c>
      <c r="H1355" s="17">
        <v>0.14285714285714285</v>
      </c>
      <c r="I1355" s="5">
        <v>2</v>
      </c>
      <c r="J1355" s="5">
        <v>0.2857142857142857</v>
      </c>
      <c r="K1355" s="18" t="str">
        <f>INDEX(客戶資料檔!N:N,MATCH('交易記錄檔計算購買期間(勿更改順序)'!C1355,客戶資料檔!A:A,0))</f>
        <v>穩定購買型</v>
      </c>
    </row>
    <row r="1356" spans="1:11">
      <c r="A1356" s="1">
        <v>58292</v>
      </c>
      <c r="B1356" s="4">
        <v>39278</v>
      </c>
      <c r="C1356" s="1">
        <v>3873</v>
      </c>
      <c r="D1356" s="6">
        <v>300</v>
      </c>
      <c r="E1356" s="6">
        <v>170</v>
      </c>
      <c r="F1356" s="5">
        <v>7</v>
      </c>
      <c r="G1356" s="17">
        <v>5</v>
      </c>
      <c r="H1356" s="17">
        <v>0.19047619047619047</v>
      </c>
      <c r="I1356" s="5">
        <v>82</v>
      </c>
      <c r="J1356" s="5">
        <v>15.619047619047619</v>
      </c>
      <c r="K1356" s="18" t="str">
        <f>INDEX(客戶資料檔!N:N,MATCH('交易記錄檔計算購買期間(勿更改順序)'!C1356,客戶資料檔!A:A,0))</f>
        <v>穩定購買型</v>
      </c>
    </row>
    <row r="1357" spans="1:11">
      <c r="A1357" s="1">
        <v>58966</v>
      </c>
      <c r="B1357" s="4">
        <v>39279</v>
      </c>
      <c r="C1357" s="1">
        <v>3873</v>
      </c>
      <c r="D1357" s="6">
        <v>7697</v>
      </c>
      <c r="E1357" s="6">
        <v>169</v>
      </c>
      <c r="F1357" s="5">
        <v>7</v>
      </c>
      <c r="G1357" s="17">
        <v>6</v>
      </c>
      <c r="H1357" s="17">
        <v>0.23809523809523808</v>
      </c>
      <c r="I1357" s="5">
        <v>1</v>
      </c>
      <c r="J1357" s="5">
        <v>0.23809523809523808</v>
      </c>
      <c r="K1357" s="18" t="str">
        <f>INDEX(客戶資料檔!N:N,MATCH('交易記錄檔計算購買期間(勿更改順序)'!C1357,客戶資料檔!A:A,0))</f>
        <v>穩定購買型</v>
      </c>
    </row>
    <row r="1358" spans="1:11">
      <c r="A1358" s="1">
        <v>78408</v>
      </c>
      <c r="B1358" s="4">
        <v>39423</v>
      </c>
      <c r="C1358" s="1">
        <v>3873</v>
      </c>
      <c r="D1358" s="6">
        <v>259</v>
      </c>
      <c r="E1358" s="6">
        <v>25</v>
      </c>
      <c r="F1358" s="5">
        <v>7</v>
      </c>
      <c r="G1358" s="17">
        <v>7</v>
      </c>
      <c r="H1358" s="17">
        <v>0.2857142857142857</v>
      </c>
      <c r="I1358" s="5">
        <v>144</v>
      </c>
      <c r="J1358" s="5">
        <v>41.142857142857139</v>
      </c>
      <c r="K1358" s="18" t="str">
        <f>INDEX(客戶資料檔!N:N,MATCH('交易記錄檔計算購買期間(勿更改順序)'!C1358,客戶資料檔!A:A,0))</f>
        <v>穩定購買型</v>
      </c>
    </row>
    <row r="1359" spans="1:11">
      <c r="A1359" s="1">
        <v>8173</v>
      </c>
      <c r="B1359" s="4">
        <v>38822</v>
      </c>
      <c r="C1359" s="1">
        <v>4011</v>
      </c>
      <c r="D1359" s="6">
        <v>2787</v>
      </c>
      <c r="E1359" s="6">
        <v>626</v>
      </c>
      <c r="F1359" s="5">
        <v>10</v>
      </c>
      <c r="G1359" s="17">
        <v>1</v>
      </c>
      <c r="H1359" s="17">
        <v>0</v>
      </c>
      <c r="I1359" s="5">
        <v>0</v>
      </c>
      <c r="J1359" s="5">
        <v>0</v>
      </c>
      <c r="K1359" s="18" t="str">
        <f>INDEX(客戶資料檔!N:N,MATCH('交易記錄檔計算購買期間(勿更改順序)'!C1359,客戶資料檔!A:A,0))</f>
        <v>漸趨活躍型</v>
      </c>
    </row>
    <row r="1360" spans="1:11">
      <c r="A1360" s="1">
        <v>21139</v>
      </c>
      <c r="B1360" s="4">
        <v>38972</v>
      </c>
      <c r="C1360" s="1">
        <v>4011</v>
      </c>
      <c r="D1360" s="6">
        <v>880</v>
      </c>
      <c r="E1360" s="6">
        <v>476</v>
      </c>
      <c r="F1360" s="5">
        <v>10</v>
      </c>
      <c r="G1360" s="17">
        <v>2</v>
      </c>
      <c r="H1360" s="17">
        <v>2.2222222222222223E-2</v>
      </c>
      <c r="I1360" s="5">
        <v>150</v>
      </c>
      <c r="J1360" s="5">
        <v>3.3333333333333335</v>
      </c>
      <c r="K1360" s="18" t="str">
        <f>INDEX(客戶資料檔!N:N,MATCH('交易記錄檔計算購買期間(勿更改順序)'!C1360,客戶資料檔!A:A,0))</f>
        <v>漸趨活躍型</v>
      </c>
    </row>
    <row r="1361" spans="1:11">
      <c r="A1361" s="1">
        <v>31413</v>
      </c>
      <c r="B1361" s="4">
        <v>39074</v>
      </c>
      <c r="C1361" s="1">
        <v>4011</v>
      </c>
      <c r="D1361" s="6">
        <v>100</v>
      </c>
      <c r="E1361" s="6">
        <v>374</v>
      </c>
      <c r="F1361" s="5">
        <v>10</v>
      </c>
      <c r="G1361" s="17">
        <v>3</v>
      </c>
      <c r="H1361" s="17">
        <v>4.4444444444444446E-2</v>
      </c>
      <c r="I1361" s="5">
        <v>102</v>
      </c>
      <c r="J1361" s="5">
        <v>4.5333333333333332</v>
      </c>
      <c r="K1361" s="18" t="str">
        <f>INDEX(客戶資料檔!N:N,MATCH('交易記錄檔計算購買期間(勿更改順序)'!C1361,客戶資料檔!A:A,0))</f>
        <v>漸趨活躍型</v>
      </c>
    </row>
    <row r="1362" spans="1:11">
      <c r="A1362" s="1">
        <v>33156</v>
      </c>
      <c r="B1362" s="4">
        <v>39088</v>
      </c>
      <c r="C1362" s="1">
        <v>4011</v>
      </c>
      <c r="D1362" s="6">
        <v>499</v>
      </c>
      <c r="E1362" s="6">
        <v>360</v>
      </c>
      <c r="F1362" s="5">
        <v>10</v>
      </c>
      <c r="G1362" s="17">
        <v>4</v>
      </c>
      <c r="H1362" s="17">
        <v>6.6666666666666666E-2</v>
      </c>
      <c r="I1362" s="5">
        <v>14</v>
      </c>
      <c r="J1362" s="5">
        <v>0.93333333333333335</v>
      </c>
      <c r="K1362" s="18" t="str">
        <f>INDEX(客戶資料檔!N:N,MATCH('交易記錄檔計算購買期間(勿更改順序)'!C1362,客戶資料檔!A:A,0))</f>
        <v>漸趨活躍型</v>
      </c>
    </row>
    <row r="1363" spans="1:11">
      <c r="A1363" s="1">
        <v>38091</v>
      </c>
      <c r="B1363" s="4">
        <v>39125</v>
      </c>
      <c r="C1363" s="1">
        <v>4011</v>
      </c>
      <c r="D1363" s="6">
        <v>229</v>
      </c>
      <c r="E1363" s="6">
        <v>323</v>
      </c>
      <c r="F1363" s="5">
        <v>10</v>
      </c>
      <c r="G1363" s="17">
        <v>5</v>
      </c>
      <c r="H1363" s="17">
        <v>8.8888888888888892E-2</v>
      </c>
      <c r="I1363" s="5">
        <v>37</v>
      </c>
      <c r="J1363" s="5">
        <v>3.2888888888888892</v>
      </c>
      <c r="K1363" s="18" t="str">
        <f>INDEX(客戶資料檔!N:N,MATCH('交易記錄檔計算購買期間(勿更改順序)'!C1363,客戶資料檔!A:A,0))</f>
        <v>漸趨活躍型</v>
      </c>
    </row>
    <row r="1364" spans="1:11">
      <c r="A1364" s="1">
        <v>41143</v>
      </c>
      <c r="B1364" s="4">
        <v>39149</v>
      </c>
      <c r="C1364" s="1">
        <v>4011</v>
      </c>
      <c r="D1364" s="6">
        <v>3480</v>
      </c>
      <c r="E1364" s="6">
        <v>299</v>
      </c>
      <c r="F1364" s="5">
        <v>10</v>
      </c>
      <c r="G1364" s="17">
        <v>6</v>
      </c>
      <c r="H1364" s="17">
        <v>0.1111111111111111</v>
      </c>
      <c r="I1364" s="5">
        <v>24</v>
      </c>
      <c r="J1364" s="5">
        <v>2.6666666666666665</v>
      </c>
      <c r="K1364" s="18" t="str">
        <f>INDEX(客戶資料檔!N:N,MATCH('交易記錄檔計算購買期間(勿更改順序)'!C1364,客戶資料檔!A:A,0))</f>
        <v>漸趨活躍型</v>
      </c>
    </row>
    <row r="1365" spans="1:11">
      <c r="A1365" s="1">
        <v>47514</v>
      </c>
      <c r="B1365" s="4">
        <v>39198</v>
      </c>
      <c r="C1365" s="1">
        <v>4011</v>
      </c>
      <c r="D1365" s="6">
        <v>70</v>
      </c>
      <c r="E1365" s="6">
        <v>250</v>
      </c>
      <c r="F1365" s="5">
        <v>10</v>
      </c>
      <c r="G1365" s="17">
        <v>7</v>
      </c>
      <c r="H1365" s="17">
        <v>0.13333333333333333</v>
      </c>
      <c r="I1365" s="5">
        <v>49</v>
      </c>
      <c r="J1365" s="5">
        <v>6.5333333333333332</v>
      </c>
      <c r="K1365" s="18" t="str">
        <f>INDEX(客戶資料檔!N:N,MATCH('交易記錄檔計算購買期間(勿更改順序)'!C1365,客戶資料檔!A:A,0))</f>
        <v>漸趨活躍型</v>
      </c>
    </row>
    <row r="1366" spans="1:11">
      <c r="A1366" s="1">
        <v>48685</v>
      </c>
      <c r="B1366" s="4">
        <v>39208</v>
      </c>
      <c r="C1366" s="1">
        <v>4011</v>
      </c>
      <c r="D1366" s="6">
        <v>599</v>
      </c>
      <c r="E1366" s="6">
        <v>240</v>
      </c>
      <c r="F1366" s="5">
        <v>10</v>
      </c>
      <c r="G1366" s="17">
        <v>8</v>
      </c>
      <c r="H1366" s="17">
        <v>0.15555555555555556</v>
      </c>
      <c r="I1366" s="5">
        <v>10</v>
      </c>
      <c r="J1366" s="5">
        <v>1.5555555555555556</v>
      </c>
      <c r="K1366" s="18" t="str">
        <f>INDEX(客戶資料檔!N:N,MATCH('交易記錄檔計算購買期間(勿更改順序)'!C1366,客戶資料檔!A:A,0))</f>
        <v>漸趨活躍型</v>
      </c>
    </row>
    <row r="1367" spans="1:11">
      <c r="A1367" s="1">
        <v>50621</v>
      </c>
      <c r="B1367" s="4">
        <v>39225</v>
      </c>
      <c r="C1367" s="1">
        <v>4011</v>
      </c>
      <c r="D1367" s="6">
        <v>6938</v>
      </c>
      <c r="E1367" s="6">
        <v>223</v>
      </c>
      <c r="F1367" s="5">
        <v>10</v>
      </c>
      <c r="G1367" s="17">
        <v>9</v>
      </c>
      <c r="H1367" s="17">
        <v>0.17777777777777778</v>
      </c>
      <c r="I1367" s="5">
        <v>17</v>
      </c>
      <c r="J1367" s="5">
        <v>3.0222222222222221</v>
      </c>
      <c r="K1367" s="18" t="str">
        <f>INDEX(客戶資料檔!N:N,MATCH('交易記錄檔計算購買期間(勿更改順序)'!C1367,客戶資料檔!A:A,0))</f>
        <v>漸趨活躍型</v>
      </c>
    </row>
    <row r="1368" spans="1:11">
      <c r="A1368" s="1">
        <v>59613</v>
      </c>
      <c r="B1368" s="4">
        <v>39282</v>
      </c>
      <c r="C1368" s="1">
        <v>4011</v>
      </c>
      <c r="D1368" s="6">
        <v>198</v>
      </c>
      <c r="E1368" s="6">
        <v>166</v>
      </c>
      <c r="F1368" s="5">
        <v>10</v>
      </c>
      <c r="G1368" s="17">
        <v>10</v>
      </c>
      <c r="H1368" s="17">
        <v>0.2</v>
      </c>
      <c r="I1368" s="5">
        <v>57</v>
      </c>
      <c r="J1368" s="5">
        <v>11.4</v>
      </c>
      <c r="K1368" s="18" t="str">
        <f>INDEX(客戶資料檔!N:N,MATCH('交易記錄檔計算購買期間(勿更改順序)'!C1368,客戶資料檔!A:A,0))</f>
        <v>漸趨活躍型</v>
      </c>
    </row>
    <row r="1369" spans="1:11">
      <c r="A1369" s="1">
        <v>8714</v>
      </c>
      <c r="B1369" s="4">
        <v>38825</v>
      </c>
      <c r="C1369" s="1">
        <v>4126</v>
      </c>
      <c r="D1369" s="6">
        <v>13680</v>
      </c>
      <c r="E1369" s="6">
        <v>623</v>
      </c>
      <c r="F1369" s="5">
        <v>7</v>
      </c>
      <c r="G1369" s="17">
        <v>1</v>
      </c>
      <c r="H1369" s="17">
        <v>0</v>
      </c>
      <c r="I1369" s="5">
        <v>0</v>
      </c>
      <c r="J1369" s="5">
        <v>0</v>
      </c>
      <c r="K1369" s="18" t="str">
        <f>INDEX(客戶資料檔!N:N,MATCH('交易記錄檔計算購買期間(勿更改順序)'!C1369,客戶資料檔!A:A,0))</f>
        <v>穩定購買型</v>
      </c>
    </row>
    <row r="1370" spans="1:11">
      <c r="A1370" s="1">
        <v>17739</v>
      </c>
      <c r="B1370" s="4">
        <v>38935</v>
      </c>
      <c r="C1370" s="1">
        <v>4126</v>
      </c>
      <c r="D1370" s="6">
        <v>179</v>
      </c>
      <c r="E1370" s="6">
        <v>513</v>
      </c>
      <c r="F1370" s="5">
        <v>7</v>
      </c>
      <c r="G1370" s="17">
        <v>2</v>
      </c>
      <c r="H1370" s="17">
        <v>4.7619047619047616E-2</v>
      </c>
      <c r="I1370" s="5">
        <v>110</v>
      </c>
      <c r="J1370" s="5">
        <v>5.2380952380952381</v>
      </c>
      <c r="K1370" s="18" t="str">
        <f>INDEX(客戶資料檔!N:N,MATCH('交易記錄檔計算購買期間(勿更改順序)'!C1370,客戶資料檔!A:A,0))</f>
        <v>穩定購買型</v>
      </c>
    </row>
    <row r="1371" spans="1:11">
      <c r="A1371" s="1">
        <v>24351</v>
      </c>
      <c r="B1371" s="4">
        <v>39005</v>
      </c>
      <c r="C1371" s="1">
        <v>4126</v>
      </c>
      <c r="D1371" s="6">
        <v>1380</v>
      </c>
      <c r="E1371" s="6">
        <v>443</v>
      </c>
      <c r="F1371" s="5">
        <v>7</v>
      </c>
      <c r="G1371" s="17">
        <v>3</v>
      </c>
      <c r="H1371" s="17">
        <v>9.5238095238095233E-2</v>
      </c>
      <c r="I1371" s="5">
        <v>70</v>
      </c>
      <c r="J1371" s="5">
        <v>6.6666666666666661</v>
      </c>
      <c r="K1371" s="18" t="str">
        <f>INDEX(客戶資料檔!N:N,MATCH('交易記錄檔計算購買期間(勿更改順序)'!C1371,客戶資料檔!A:A,0))</f>
        <v>穩定購買型</v>
      </c>
    </row>
    <row r="1372" spans="1:11">
      <c r="A1372" s="1">
        <v>39576</v>
      </c>
      <c r="B1372" s="4">
        <v>39136</v>
      </c>
      <c r="C1372" s="1">
        <v>4126</v>
      </c>
      <c r="D1372" s="6">
        <v>349</v>
      </c>
      <c r="E1372" s="6">
        <v>312</v>
      </c>
      <c r="F1372" s="5">
        <v>7</v>
      </c>
      <c r="G1372" s="17">
        <v>4</v>
      </c>
      <c r="H1372" s="17">
        <v>0.14285714285714285</v>
      </c>
      <c r="I1372" s="5">
        <v>131</v>
      </c>
      <c r="J1372" s="5">
        <v>18.714285714285712</v>
      </c>
      <c r="K1372" s="18" t="str">
        <f>INDEX(客戶資料檔!N:N,MATCH('交易記錄檔計算購買期間(勿更改順序)'!C1372,客戶資料檔!A:A,0))</f>
        <v>穩定購買型</v>
      </c>
    </row>
    <row r="1373" spans="1:11">
      <c r="A1373" s="1">
        <v>58999</v>
      </c>
      <c r="B1373" s="4">
        <v>39279</v>
      </c>
      <c r="C1373" s="1">
        <v>4126</v>
      </c>
      <c r="D1373" s="6">
        <v>499</v>
      </c>
      <c r="E1373" s="6">
        <v>169</v>
      </c>
      <c r="F1373" s="5">
        <v>7</v>
      </c>
      <c r="G1373" s="17">
        <v>5</v>
      </c>
      <c r="H1373" s="17">
        <v>0.19047619047619047</v>
      </c>
      <c r="I1373" s="5">
        <v>143</v>
      </c>
      <c r="J1373" s="5">
        <v>27.238095238095237</v>
      </c>
      <c r="K1373" s="18" t="str">
        <f>INDEX(客戶資料檔!N:N,MATCH('交易記錄檔計算購買期間(勿更改順序)'!C1373,客戶資料檔!A:A,0))</f>
        <v>穩定購買型</v>
      </c>
    </row>
    <row r="1374" spans="1:11">
      <c r="A1374" s="1">
        <v>75445</v>
      </c>
      <c r="B1374" s="4">
        <v>39404</v>
      </c>
      <c r="C1374" s="1">
        <v>4126</v>
      </c>
      <c r="D1374" s="6">
        <v>199</v>
      </c>
      <c r="E1374" s="6">
        <v>44</v>
      </c>
      <c r="F1374" s="5">
        <v>7</v>
      </c>
      <c r="G1374" s="17">
        <v>6</v>
      </c>
      <c r="H1374" s="17">
        <v>0.23809523809523808</v>
      </c>
      <c r="I1374" s="5">
        <v>125</v>
      </c>
      <c r="J1374" s="5">
        <v>29.761904761904759</v>
      </c>
      <c r="K1374" s="18" t="str">
        <f>INDEX(客戶資料檔!N:N,MATCH('交易記錄檔計算購買期間(勿更改順序)'!C1374,客戶資料檔!A:A,0))</f>
        <v>穩定購買型</v>
      </c>
    </row>
    <row r="1375" spans="1:11">
      <c r="A1375" s="1">
        <v>76085</v>
      </c>
      <c r="B1375" s="4">
        <v>39405</v>
      </c>
      <c r="C1375" s="1">
        <v>4126</v>
      </c>
      <c r="D1375" s="6">
        <v>1990</v>
      </c>
      <c r="E1375" s="6">
        <v>43</v>
      </c>
      <c r="F1375" s="5">
        <v>7</v>
      </c>
      <c r="G1375" s="17">
        <v>7</v>
      </c>
      <c r="H1375" s="17">
        <v>0.2857142857142857</v>
      </c>
      <c r="I1375" s="5">
        <v>1</v>
      </c>
      <c r="J1375" s="5">
        <v>0.2857142857142857</v>
      </c>
      <c r="K1375" s="18" t="str">
        <f>INDEX(客戶資料檔!N:N,MATCH('交易記錄檔計算購買期間(勿更改順序)'!C1375,客戶資料檔!A:A,0))</f>
        <v>穩定購買型</v>
      </c>
    </row>
    <row r="1376" spans="1:11">
      <c r="A1376" s="1">
        <v>8897</v>
      </c>
      <c r="B1376" s="4">
        <v>38828</v>
      </c>
      <c r="C1376" s="1">
        <v>4163</v>
      </c>
      <c r="D1376" s="6">
        <v>660</v>
      </c>
      <c r="E1376" s="6">
        <v>620</v>
      </c>
      <c r="F1376" s="5">
        <v>11</v>
      </c>
      <c r="G1376" s="17">
        <v>1</v>
      </c>
      <c r="H1376" s="17">
        <v>0</v>
      </c>
      <c r="I1376" s="5">
        <v>0</v>
      </c>
      <c r="J1376" s="5">
        <v>0</v>
      </c>
      <c r="K1376" s="18" t="str">
        <f>INDEX(客戶資料檔!N:N,MATCH('交易記錄檔計算購買期間(勿更改順序)'!C1376,客戶資料檔!A:A,0))</f>
        <v>漸趨活躍型</v>
      </c>
    </row>
    <row r="1377" spans="1:11">
      <c r="A1377" s="1">
        <v>14724</v>
      </c>
      <c r="B1377" s="4">
        <v>38905</v>
      </c>
      <c r="C1377" s="1">
        <v>4163</v>
      </c>
      <c r="D1377" s="6">
        <v>4990</v>
      </c>
      <c r="E1377" s="6">
        <v>543</v>
      </c>
      <c r="F1377" s="5">
        <v>11</v>
      </c>
      <c r="G1377" s="17">
        <v>2</v>
      </c>
      <c r="H1377" s="17">
        <v>1.8181818181818181E-2</v>
      </c>
      <c r="I1377" s="5">
        <v>77</v>
      </c>
      <c r="J1377" s="5">
        <v>1.4</v>
      </c>
      <c r="K1377" s="18" t="str">
        <f>INDEX(客戶資料檔!N:N,MATCH('交易記錄檔計算購買期間(勿更改順序)'!C1377,客戶資料檔!A:A,0))</f>
        <v>漸趨活躍型</v>
      </c>
    </row>
    <row r="1378" spans="1:11">
      <c r="A1378" s="1">
        <v>32933</v>
      </c>
      <c r="B1378" s="4">
        <v>39085</v>
      </c>
      <c r="C1378" s="1">
        <v>4163</v>
      </c>
      <c r="D1378" s="6">
        <v>990</v>
      </c>
      <c r="E1378" s="6">
        <v>363</v>
      </c>
      <c r="F1378" s="5">
        <v>11</v>
      </c>
      <c r="G1378" s="17">
        <v>3</v>
      </c>
      <c r="H1378" s="17">
        <v>3.6363636363636362E-2</v>
      </c>
      <c r="I1378" s="5">
        <v>180</v>
      </c>
      <c r="J1378" s="5">
        <v>6.545454545454545</v>
      </c>
      <c r="K1378" s="18" t="str">
        <f>INDEX(客戶資料檔!N:N,MATCH('交易記錄檔計算購買期間(勿更改順序)'!C1378,客戶資料檔!A:A,0))</f>
        <v>漸趨活躍型</v>
      </c>
    </row>
    <row r="1379" spans="1:11">
      <c r="A1379" s="1">
        <v>52883</v>
      </c>
      <c r="B1379" s="4">
        <v>39243</v>
      </c>
      <c r="C1379" s="1">
        <v>4163</v>
      </c>
      <c r="D1379" s="6">
        <v>888</v>
      </c>
      <c r="E1379" s="6">
        <v>205</v>
      </c>
      <c r="F1379" s="5">
        <v>11</v>
      </c>
      <c r="G1379" s="17">
        <v>4</v>
      </c>
      <c r="H1379" s="17">
        <v>5.4545454545454543E-2</v>
      </c>
      <c r="I1379" s="5">
        <v>158</v>
      </c>
      <c r="J1379" s="5">
        <v>8.6181818181818173</v>
      </c>
      <c r="K1379" s="18" t="str">
        <f>INDEX(客戶資料檔!N:N,MATCH('交易記錄檔計算購買期間(勿更改順序)'!C1379,客戶資料檔!A:A,0))</f>
        <v>漸趨活躍型</v>
      </c>
    </row>
    <row r="1380" spans="1:11">
      <c r="A1380" s="1">
        <v>53526</v>
      </c>
      <c r="B1380" s="4">
        <v>39249</v>
      </c>
      <c r="C1380" s="1">
        <v>4163</v>
      </c>
      <c r="D1380" s="6">
        <v>290</v>
      </c>
      <c r="E1380" s="6">
        <v>199</v>
      </c>
      <c r="F1380" s="5">
        <v>11</v>
      </c>
      <c r="G1380" s="17">
        <v>5</v>
      </c>
      <c r="H1380" s="17">
        <v>7.2727272727272724E-2</v>
      </c>
      <c r="I1380" s="5">
        <v>6</v>
      </c>
      <c r="J1380" s="5">
        <v>0.43636363636363634</v>
      </c>
      <c r="K1380" s="18" t="str">
        <f>INDEX(客戶資料檔!N:N,MATCH('交易記錄檔計算購買期間(勿更改順序)'!C1380,客戶資料檔!A:A,0))</f>
        <v>漸趨活躍型</v>
      </c>
    </row>
    <row r="1381" spans="1:11">
      <c r="A1381" s="1">
        <v>57160</v>
      </c>
      <c r="B1381" s="4">
        <v>39276</v>
      </c>
      <c r="C1381" s="1">
        <v>4163</v>
      </c>
      <c r="D1381" s="6">
        <v>4998</v>
      </c>
      <c r="E1381" s="6">
        <v>172</v>
      </c>
      <c r="F1381" s="5">
        <v>11</v>
      </c>
      <c r="G1381" s="17">
        <v>6</v>
      </c>
      <c r="H1381" s="17">
        <v>9.0909090909090912E-2</v>
      </c>
      <c r="I1381" s="5">
        <v>27</v>
      </c>
      <c r="J1381" s="5">
        <v>2.4545454545454546</v>
      </c>
      <c r="K1381" s="18" t="str">
        <f>INDEX(客戶資料檔!N:N,MATCH('交易記錄檔計算購買期間(勿更改順序)'!C1381,客戶資料檔!A:A,0))</f>
        <v>漸趨活躍型</v>
      </c>
    </row>
    <row r="1382" spans="1:11">
      <c r="A1382" s="1">
        <v>59721</v>
      </c>
      <c r="B1382" s="4">
        <v>39283</v>
      </c>
      <c r="C1382" s="1">
        <v>4163</v>
      </c>
      <c r="D1382" s="6">
        <v>998</v>
      </c>
      <c r="E1382" s="6">
        <v>165</v>
      </c>
      <c r="F1382" s="5">
        <v>11</v>
      </c>
      <c r="G1382" s="17">
        <v>7</v>
      </c>
      <c r="H1382" s="17">
        <v>0.10909090909090909</v>
      </c>
      <c r="I1382" s="5">
        <v>7</v>
      </c>
      <c r="J1382" s="5">
        <v>0.76363636363636356</v>
      </c>
      <c r="K1382" s="18" t="str">
        <f>INDEX(客戶資料檔!N:N,MATCH('交易記錄檔計算購買期間(勿更改順序)'!C1382,客戶資料檔!A:A,0))</f>
        <v>漸趨活躍型</v>
      </c>
    </row>
    <row r="1383" spans="1:11">
      <c r="A1383" s="1">
        <v>63362</v>
      </c>
      <c r="B1383" s="4">
        <v>39313</v>
      </c>
      <c r="C1383" s="1">
        <v>4163</v>
      </c>
      <c r="D1383" s="6">
        <v>113</v>
      </c>
      <c r="E1383" s="6">
        <v>135</v>
      </c>
      <c r="F1383" s="5">
        <v>11</v>
      </c>
      <c r="G1383" s="17">
        <v>8</v>
      </c>
      <c r="H1383" s="17">
        <v>0.12727272727272726</v>
      </c>
      <c r="I1383" s="5">
        <v>30</v>
      </c>
      <c r="J1383" s="5">
        <v>3.8181818181818179</v>
      </c>
      <c r="K1383" s="18" t="str">
        <f>INDEX(客戶資料檔!N:N,MATCH('交易記錄檔計算購買期間(勿更改順序)'!C1383,客戶資料檔!A:A,0))</f>
        <v>漸趨活躍型</v>
      </c>
    </row>
    <row r="1384" spans="1:11">
      <c r="A1384" s="1">
        <v>69788</v>
      </c>
      <c r="B1384" s="4">
        <v>39364</v>
      </c>
      <c r="C1384" s="1">
        <v>4163</v>
      </c>
      <c r="D1384" s="6">
        <v>558</v>
      </c>
      <c r="E1384" s="6">
        <v>84</v>
      </c>
      <c r="F1384" s="5">
        <v>11</v>
      </c>
      <c r="G1384" s="17">
        <v>9</v>
      </c>
      <c r="H1384" s="17">
        <v>0.14545454545454545</v>
      </c>
      <c r="I1384" s="5">
        <v>51</v>
      </c>
      <c r="J1384" s="5">
        <v>7.418181818181818</v>
      </c>
      <c r="K1384" s="18" t="str">
        <f>INDEX(客戶資料檔!N:N,MATCH('交易記錄檔計算購買期間(勿更改順序)'!C1384,客戶資料檔!A:A,0))</f>
        <v>漸趨活躍型</v>
      </c>
    </row>
    <row r="1385" spans="1:11">
      <c r="A1385" s="1">
        <v>75449</v>
      </c>
      <c r="B1385" s="4">
        <v>39404</v>
      </c>
      <c r="C1385" s="1">
        <v>4163</v>
      </c>
      <c r="D1385" s="6">
        <v>1499</v>
      </c>
      <c r="E1385" s="6">
        <v>44</v>
      </c>
      <c r="F1385" s="5">
        <v>11</v>
      </c>
      <c r="G1385" s="17">
        <v>10</v>
      </c>
      <c r="H1385" s="17">
        <v>0.16363636363636364</v>
      </c>
      <c r="I1385" s="5">
        <v>40</v>
      </c>
      <c r="J1385" s="5">
        <v>6.545454545454545</v>
      </c>
      <c r="K1385" s="18" t="str">
        <f>INDEX(客戶資料檔!N:N,MATCH('交易記錄檔計算購買期間(勿更改順序)'!C1385,客戶資料檔!A:A,0))</f>
        <v>漸趨活躍型</v>
      </c>
    </row>
    <row r="1386" spans="1:11">
      <c r="A1386" s="1">
        <v>77659</v>
      </c>
      <c r="B1386" s="4">
        <v>39416</v>
      </c>
      <c r="C1386" s="1">
        <v>4163</v>
      </c>
      <c r="D1386" s="6">
        <v>220</v>
      </c>
      <c r="E1386" s="6">
        <v>32</v>
      </c>
      <c r="F1386" s="5">
        <v>11</v>
      </c>
      <c r="G1386" s="17">
        <v>11</v>
      </c>
      <c r="H1386" s="17">
        <v>0.18181818181818182</v>
      </c>
      <c r="I1386" s="5">
        <v>12</v>
      </c>
      <c r="J1386" s="5">
        <v>2.1818181818181817</v>
      </c>
      <c r="K1386" s="18" t="str">
        <f>INDEX(客戶資料檔!N:N,MATCH('交易記錄檔計算購買期間(勿更改順序)'!C1386,客戶資料檔!A:A,0))</f>
        <v>漸趨活躍型</v>
      </c>
    </row>
    <row r="1387" spans="1:11">
      <c r="A1387" s="1">
        <v>10553</v>
      </c>
      <c r="B1387" s="4">
        <v>38850</v>
      </c>
      <c r="C1387" s="1">
        <v>4389</v>
      </c>
      <c r="D1387" s="6">
        <v>5398</v>
      </c>
      <c r="E1387" s="6">
        <v>598</v>
      </c>
      <c r="F1387" s="5">
        <v>3</v>
      </c>
      <c r="G1387" s="17">
        <v>1</v>
      </c>
      <c r="H1387" s="17">
        <v>0</v>
      </c>
      <c r="I1387" s="5">
        <v>0</v>
      </c>
      <c r="J1387" s="5">
        <v>0</v>
      </c>
      <c r="K1387" s="18" t="str">
        <f>INDEX(客戶資料檔!N:N,MATCH('交易記錄檔計算購買期間(勿更改順序)'!C1387,客戶資料檔!A:A,0))</f>
        <v>漸趨活躍型</v>
      </c>
    </row>
    <row r="1388" spans="1:11">
      <c r="A1388" s="1">
        <v>66255</v>
      </c>
      <c r="B1388" s="4">
        <v>39335</v>
      </c>
      <c r="C1388" s="1">
        <v>4389</v>
      </c>
      <c r="D1388" s="6">
        <v>458</v>
      </c>
      <c r="E1388" s="6">
        <v>113</v>
      </c>
      <c r="F1388" s="5">
        <v>3</v>
      </c>
      <c r="G1388" s="17">
        <v>2</v>
      </c>
      <c r="H1388" s="17">
        <v>0.33333333333333331</v>
      </c>
      <c r="I1388" s="5">
        <v>485</v>
      </c>
      <c r="J1388" s="5">
        <v>161.66666666666666</v>
      </c>
      <c r="K1388" s="18" t="str">
        <f>INDEX(客戶資料檔!N:N,MATCH('交易記錄檔計算購買期間(勿更改順序)'!C1388,客戶資料檔!A:A,0))</f>
        <v>漸趨活躍型</v>
      </c>
    </row>
    <row r="1389" spans="1:11">
      <c r="A1389" s="1">
        <v>72649</v>
      </c>
      <c r="B1389" s="4">
        <v>39387</v>
      </c>
      <c r="C1389" s="1">
        <v>4389</v>
      </c>
      <c r="D1389" s="6">
        <v>379</v>
      </c>
      <c r="E1389" s="6">
        <v>61</v>
      </c>
      <c r="F1389" s="5">
        <v>3</v>
      </c>
      <c r="G1389" s="17">
        <v>3</v>
      </c>
      <c r="H1389" s="17">
        <v>0.66666666666666663</v>
      </c>
      <c r="I1389" s="5">
        <v>52</v>
      </c>
      <c r="J1389" s="5">
        <v>34.666666666666664</v>
      </c>
      <c r="K1389" s="18" t="str">
        <f>INDEX(客戶資料檔!N:N,MATCH('交易記錄檔計算購買期間(勿更改順序)'!C1389,客戶資料檔!A:A,0))</f>
        <v>漸趨活躍型</v>
      </c>
    </row>
    <row r="1390" spans="1:11">
      <c r="A1390" s="1">
        <v>14649</v>
      </c>
      <c r="B1390" s="4">
        <v>38904</v>
      </c>
      <c r="C1390" s="1">
        <v>4436</v>
      </c>
      <c r="D1390" s="6">
        <v>419</v>
      </c>
      <c r="E1390" s="6">
        <v>544</v>
      </c>
      <c r="F1390" s="5">
        <v>2</v>
      </c>
      <c r="G1390" s="17">
        <v>1</v>
      </c>
      <c r="H1390" s="17">
        <v>0</v>
      </c>
      <c r="I1390" s="5">
        <v>0</v>
      </c>
      <c r="J1390" s="5">
        <v>0</v>
      </c>
      <c r="K1390" s="18">
        <f>INDEX(客戶資料檔!N:N,MATCH('交易記錄檔計算購買期間(勿更改順序)'!C1390,客戶資料檔!A:A,0))</f>
        <v>0</v>
      </c>
    </row>
    <row r="1391" spans="1:11">
      <c r="A1391" s="1">
        <v>72355</v>
      </c>
      <c r="B1391" s="4">
        <v>39384</v>
      </c>
      <c r="C1391" s="1">
        <v>4436</v>
      </c>
      <c r="D1391" s="6">
        <v>2990</v>
      </c>
      <c r="E1391" s="6">
        <v>64</v>
      </c>
      <c r="F1391" s="5">
        <v>2</v>
      </c>
      <c r="G1391" s="17">
        <v>2</v>
      </c>
      <c r="H1391" s="17">
        <v>1</v>
      </c>
      <c r="I1391" s="5">
        <v>480</v>
      </c>
      <c r="J1391" s="5">
        <v>480</v>
      </c>
      <c r="K1391" s="18">
        <f>INDEX(客戶資料檔!N:N,MATCH('交易記錄檔計算購買期間(勿更改順序)'!C1391,客戶資料檔!A:A,0))</f>
        <v>0</v>
      </c>
    </row>
    <row r="1392" spans="1:11">
      <c r="A1392" s="1">
        <v>11746</v>
      </c>
      <c r="B1392" s="4">
        <v>38866</v>
      </c>
      <c r="C1392" s="1">
        <v>4515</v>
      </c>
      <c r="D1392" s="6">
        <v>1495</v>
      </c>
      <c r="E1392" s="6">
        <v>582</v>
      </c>
      <c r="F1392" s="5">
        <v>9</v>
      </c>
      <c r="G1392" s="17">
        <v>1</v>
      </c>
      <c r="H1392" s="17">
        <v>0</v>
      </c>
      <c r="I1392" s="5">
        <v>0</v>
      </c>
      <c r="J1392" s="5">
        <v>0</v>
      </c>
      <c r="K1392" s="18" t="str">
        <f>INDEX(客戶資料檔!N:N,MATCH('交易記錄檔計算購買期間(勿更改順序)'!C1392,客戶資料檔!A:A,0))</f>
        <v>穩定購買型</v>
      </c>
    </row>
    <row r="1393" spans="1:11">
      <c r="A1393" s="1">
        <v>16084</v>
      </c>
      <c r="B1393" s="4">
        <v>38915</v>
      </c>
      <c r="C1393" s="1">
        <v>4515</v>
      </c>
      <c r="D1393" s="6">
        <v>19990</v>
      </c>
      <c r="E1393" s="6">
        <v>533</v>
      </c>
      <c r="F1393" s="5">
        <v>9</v>
      </c>
      <c r="G1393" s="17">
        <v>2</v>
      </c>
      <c r="H1393" s="17">
        <v>2.7777777777777776E-2</v>
      </c>
      <c r="I1393" s="5">
        <v>49</v>
      </c>
      <c r="J1393" s="5">
        <v>1.3611111111111109</v>
      </c>
      <c r="K1393" s="18" t="str">
        <f>INDEX(客戶資料檔!N:N,MATCH('交易記錄檔計算購買期間(勿更改順序)'!C1393,客戶資料檔!A:A,0))</f>
        <v>穩定購買型</v>
      </c>
    </row>
    <row r="1394" spans="1:11">
      <c r="A1394" s="1">
        <v>18069</v>
      </c>
      <c r="B1394" s="4">
        <v>38939</v>
      </c>
      <c r="C1394" s="1">
        <v>4515</v>
      </c>
      <c r="D1394" s="6">
        <v>2690</v>
      </c>
      <c r="E1394" s="6">
        <v>509</v>
      </c>
      <c r="F1394" s="5">
        <v>9</v>
      </c>
      <c r="G1394" s="17">
        <v>3</v>
      </c>
      <c r="H1394" s="17">
        <v>5.5555555555555552E-2</v>
      </c>
      <c r="I1394" s="5">
        <v>24</v>
      </c>
      <c r="J1394" s="5">
        <v>1.3333333333333333</v>
      </c>
      <c r="K1394" s="18" t="str">
        <f>INDEX(客戶資料檔!N:N,MATCH('交易記錄檔計算購買期間(勿更改順序)'!C1394,客戶資料檔!A:A,0))</f>
        <v>穩定購買型</v>
      </c>
    </row>
    <row r="1395" spans="1:11">
      <c r="A1395" s="1">
        <v>21312</v>
      </c>
      <c r="B1395" s="4">
        <v>38974</v>
      </c>
      <c r="C1395" s="1">
        <v>4515</v>
      </c>
      <c r="D1395" s="6">
        <v>3407</v>
      </c>
      <c r="E1395" s="6">
        <v>474</v>
      </c>
      <c r="F1395" s="5">
        <v>9</v>
      </c>
      <c r="G1395" s="17">
        <v>4</v>
      </c>
      <c r="H1395" s="17">
        <v>8.3333333333333329E-2</v>
      </c>
      <c r="I1395" s="5">
        <v>35</v>
      </c>
      <c r="J1395" s="5">
        <v>2.9166666666666665</v>
      </c>
      <c r="K1395" s="18" t="str">
        <f>INDEX(客戶資料檔!N:N,MATCH('交易記錄檔計算購買期間(勿更改順序)'!C1395,客戶資料檔!A:A,0))</f>
        <v>穩定購買型</v>
      </c>
    </row>
    <row r="1396" spans="1:11">
      <c r="A1396" s="1">
        <v>23208</v>
      </c>
      <c r="B1396" s="4">
        <v>38994</v>
      </c>
      <c r="C1396" s="1">
        <v>4515</v>
      </c>
      <c r="D1396" s="6">
        <v>369</v>
      </c>
      <c r="E1396" s="6">
        <v>454</v>
      </c>
      <c r="F1396" s="5">
        <v>9</v>
      </c>
      <c r="G1396" s="17">
        <v>5</v>
      </c>
      <c r="H1396" s="17">
        <v>0.1111111111111111</v>
      </c>
      <c r="I1396" s="5">
        <v>20</v>
      </c>
      <c r="J1396" s="5">
        <v>2.2222222222222223</v>
      </c>
      <c r="K1396" s="18" t="str">
        <f>INDEX(客戶資料檔!N:N,MATCH('交易記錄檔計算購買期間(勿更改順序)'!C1396,客戶資料檔!A:A,0))</f>
        <v>穩定購買型</v>
      </c>
    </row>
    <row r="1397" spans="1:11">
      <c r="A1397" s="1">
        <v>33081</v>
      </c>
      <c r="B1397" s="4">
        <v>39087</v>
      </c>
      <c r="C1397" s="1">
        <v>4515</v>
      </c>
      <c r="D1397" s="6">
        <v>5999</v>
      </c>
      <c r="E1397" s="6">
        <v>361</v>
      </c>
      <c r="F1397" s="5">
        <v>9</v>
      </c>
      <c r="G1397" s="17">
        <v>6</v>
      </c>
      <c r="H1397" s="17">
        <v>0.1388888888888889</v>
      </c>
      <c r="I1397" s="5">
        <v>93</v>
      </c>
      <c r="J1397" s="5">
        <v>12.916666666666668</v>
      </c>
      <c r="K1397" s="18" t="str">
        <f>INDEX(客戶資料檔!N:N,MATCH('交易記錄檔計算購買期間(勿更改順序)'!C1397,客戶資料檔!A:A,0))</f>
        <v>穩定購買型</v>
      </c>
    </row>
    <row r="1398" spans="1:11">
      <c r="A1398" s="1">
        <v>50893</v>
      </c>
      <c r="B1398" s="4">
        <v>39227</v>
      </c>
      <c r="C1398" s="1">
        <v>4515</v>
      </c>
      <c r="D1398" s="6">
        <v>729</v>
      </c>
      <c r="E1398" s="6">
        <v>221</v>
      </c>
      <c r="F1398" s="5">
        <v>9</v>
      </c>
      <c r="G1398" s="17">
        <v>7</v>
      </c>
      <c r="H1398" s="17">
        <v>0.16666666666666666</v>
      </c>
      <c r="I1398" s="5">
        <v>140</v>
      </c>
      <c r="J1398" s="5">
        <v>23.333333333333332</v>
      </c>
      <c r="K1398" s="18" t="str">
        <f>INDEX(客戶資料檔!N:N,MATCH('交易記錄檔計算購買期間(勿更改順序)'!C1398,客戶資料檔!A:A,0))</f>
        <v>穩定購買型</v>
      </c>
    </row>
    <row r="1399" spans="1:11">
      <c r="A1399" s="1">
        <v>57191</v>
      </c>
      <c r="B1399" s="4">
        <v>39276</v>
      </c>
      <c r="C1399" s="1">
        <v>4515</v>
      </c>
      <c r="D1399" s="6">
        <v>100</v>
      </c>
      <c r="E1399" s="6">
        <v>172</v>
      </c>
      <c r="F1399" s="5">
        <v>9</v>
      </c>
      <c r="G1399" s="17">
        <v>8</v>
      </c>
      <c r="H1399" s="17">
        <v>0.19444444444444445</v>
      </c>
      <c r="I1399" s="5">
        <v>49</v>
      </c>
      <c r="J1399" s="5">
        <v>9.5277777777777786</v>
      </c>
      <c r="K1399" s="18" t="str">
        <f>INDEX(客戶資料檔!N:N,MATCH('交易記錄檔計算購買期間(勿更改順序)'!C1399,客戶資料檔!A:A,0))</f>
        <v>穩定購買型</v>
      </c>
    </row>
    <row r="1400" spans="1:11">
      <c r="A1400" s="1">
        <v>58337</v>
      </c>
      <c r="B1400" s="4">
        <v>39278</v>
      </c>
      <c r="C1400" s="1">
        <v>4515</v>
      </c>
      <c r="D1400" s="6">
        <v>599</v>
      </c>
      <c r="E1400" s="6">
        <v>170</v>
      </c>
      <c r="F1400" s="5">
        <v>9</v>
      </c>
      <c r="G1400" s="17">
        <v>9</v>
      </c>
      <c r="H1400" s="17">
        <v>0.22222222222222221</v>
      </c>
      <c r="I1400" s="5">
        <v>2</v>
      </c>
      <c r="J1400" s="5">
        <v>0.44444444444444442</v>
      </c>
      <c r="K1400" s="18" t="str">
        <f>INDEX(客戶資料檔!N:N,MATCH('交易記錄檔計算購買期間(勿更改順序)'!C1400,客戶資料檔!A:A,0))</f>
        <v>穩定購買型</v>
      </c>
    </row>
    <row r="1401" spans="1:11">
      <c r="A1401" s="1">
        <v>41613</v>
      </c>
      <c r="B1401" s="4">
        <v>39153</v>
      </c>
      <c r="C1401" s="1">
        <v>4575</v>
      </c>
      <c r="D1401" s="6">
        <v>139</v>
      </c>
      <c r="E1401" s="6">
        <v>295</v>
      </c>
      <c r="F1401" s="5">
        <v>3</v>
      </c>
      <c r="G1401" s="17">
        <v>1</v>
      </c>
      <c r="H1401" s="17">
        <v>0</v>
      </c>
      <c r="I1401" s="5">
        <v>0</v>
      </c>
      <c r="J1401" s="5">
        <v>0</v>
      </c>
      <c r="K1401" s="18" t="str">
        <f>INDEX(客戶資料檔!N:N,MATCH('交易記錄檔計算購買期間(勿更改順序)'!C1401,客戶資料檔!A:A,0))</f>
        <v>漸趨活躍型</v>
      </c>
    </row>
    <row r="1402" spans="1:11">
      <c r="A1402" s="1">
        <v>74953</v>
      </c>
      <c r="B1402" s="4">
        <v>39403</v>
      </c>
      <c r="C1402" s="1">
        <v>4575</v>
      </c>
      <c r="D1402" s="6">
        <v>400</v>
      </c>
      <c r="E1402" s="6">
        <v>45</v>
      </c>
      <c r="F1402" s="5">
        <v>3</v>
      </c>
      <c r="G1402" s="17">
        <v>2</v>
      </c>
      <c r="H1402" s="17">
        <v>0.33333333333333331</v>
      </c>
      <c r="I1402" s="5">
        <v>250</v>
      </c>
      <c r="J1402" s="5">
        <v>83.333333333333329</v>
      </c>
      <c r="K1402" s="18" t="str">
        <f>INDEX(客戶資料檔!N:N,MATCH('交易記錄檔計算購買期間(勿更改順序)'!C1402,客戶資料檔!A:A,0))</f>
        <v>漸趨活躍型</v>
      </c>
    </row>
    <row r="1403" spans="1:11">
      <c r="A1403" s="1">
        <v>75474</v>
      </c>
      <c r="B1403" s="4">
        <v>39404</v>
      </c>
      <c r="C1403" s="1">
        <v>4575</v>
      </c>
      <c r="D1403" s="6">
        <v>288</v>
      </c>
      <c r="E1403" s="6">
        <v>44</v>
      </c>
      <c r="F1403" s="5">
        <v>3</v>
      </c>
      <c r="G1403" s="17">
        <v>3</v>
      </c>
      <c r="H1403" s="17">
        <v>0.66666666666666663</v>
      </c>
      <c r="I1403" s="5">
        <v>1</v>
      </c>
      <c r="J1403" s="5">
        <v>0.66666666666666663</v>
      </c>
      <c r="K1403" s="18" t="str">
        <f>INDEX(客戶資料檔!N:N,MATCH('交易記錄檔計算購買期間(勿更改順序)'!C1403,客戶資料檔!A:A,0))</f>
        <v>漸趨活躍型</v>
      </c>
    </row>
    <row r="1404" spans="1:11">
      <c r="A1404" s="1">
        <v>14249</v>
      </c>
      <c r="B1404" s="4">
        <v>38899</v>
      </c>
      <c r="C1404" s="1">
        <v>4608</v>
      </c>
      <c r="D1404" s="6">
        <v>634</v>
      </c>
      <c r="E1404" s="6">
        <v>549</v>
      </c>
      <c r="F1404" s="5">
        <v>4</v>
      </c>
      <c r="G1404" s="17">
        <v>1</v>
      </c>
      <c r="H1404" s="17">
        <v>0</v>
      </c>
      <c r="I1404" s="5">
        <v>0</v>
      </c>
      <c r="J1404" s="5">
        <v>0</v>
      </c>
      <c r="K1404" s="18" t="str">
        <f>INDEX(客戶資料檔!N:N,MATCH('交易記錄檔計算購買期間(勿更改順序)'!C1404,客戶資料檔!A:A,0))</f>
        <v>穩定購買型</v>
      </c>
    </row>
    <row r="1405" spans="1:11">
      <c r="A1405" s="1">
        <v>16541</v>
      </c>
      <c r="B1405" s="4">
        <v>38920</v>
      </c>
      <c r="C1405" s="1">
        <v>4608</v>
      </c>
      <c r="D1405" s="6">
        <v>1262</v>
      </c>
      <c r="E1405" s="6">
        <v>528</v>
      </c>
      <c r="F1405" s="5">
        <v>4</v>
      </c>
      <c r="G1405" s="17">
        <v>2</v>
      </c>
      <c r="H1405" s="17">
        <v>0.16666666666666666</v>
      </c>
      <c r="I1405" s="5">
        <v>21</v>
      </c>
      <c r="J1405" s="5">
        <v>3.5</v>
      </c>
      <c r="K1405" s="18" t="str">
        <f>INDEX(客戶資料檔!N:N,MATCH('交易記錄檔計算購買期間(勿更改順序)'!C1405,客戶資料檔!A:A,0))</f>
        <v>穩定購買型</v>
      </c>
    </row>
    <row r="1406" spans="1:11">
      <c r="A1406" s="1">
        <v>48356</v>
      </c>
      <c r="B1406" s="4">
        <v>39205</v>
      </c>
      <c r="C1406" s="1">
        <v>4608</v>
      </c>
      <c r="D1406" s="6">
        <v>1599</v>
      </c>
      <c r="E1406" s="6">
        <v>243</v>
      </c>
      <c r="F1406" s="5">
        <v>4</v>
      </c>
      <c r="G1406" s="17">
        <v>3</v>
      </c>
      <c r="H1406" s="17">
        <v>0.33333333333333331</v>
      </c>
      <c r="I1406" s="5">
        <v>285</v>
      </c>
      <c r="J1406" s="5">
        <v>95</v>
      </c>
      <c r="K1406" s="18" t="str">
        <f>INDEX(客戶資料檔!N:N,MATCH('交易記錄檔計算購買期間(勿更改順序)'!C1406,客戶資料檔!A:A,0))</f>
        <v>穩定購買型</v>
      </c>
    </row>
    <row r="1407" spans="1:11">
      <c r="A1407" s="1">
        <v>57200</v>
      </c>
      <c r="B1407" s="4">
        <v>39276</v>
      </c>
      <c r="C1407" s="1">
        <v>4608</v>
      </c>
      <c r="D1407" s="6">
        <v>36710</v>
      </c>
      <c r="E1407" s="6">
        <v>172</v>
      </c>
      <c r="F1407" s="5">
        <v>4</v>
      </c>
      <c r="G1407" s="17">
        <v>4</v>
      </c>
      <c r="H1407" s="17">
        <v>0.5</v>
      </c>
      <c r="I1407" s="5">
        <v>71</v>
      </c>
      <c r="J1407" s="5">
        <v>35.5</v>
      </c>
      <c r="K1407" s="18" t="str">
        <f>INDEX(客戶資料檔!N:N,MATCH('交易記錄檔計算購買期間(勿更改順序)'!C1407,客戶資料檔!A:A,0))</f>
        <v>穩定購買型</v>
      </c>
    </row>
    <row r="1408" spans="1:11">
      <c r="A1408" s="1">
        <v>13156</v>
      </c>
      <c r="B1408" s="4">
        <v>38885</v>
      </c>
      <c r="C1408" s="1">
        <v>4687</v>
      </c>
      <c r="D1408" s="6">
        <v>400</v>
      </c>
      <c r="E1408" s="6">
        <v>563</v>
      </c>
      <c r="F1408" s="5">
        <v>23</v>
      </c>
      <c r="G1408" s="17">
        <v>1</v>
      </c>
      <c r="H1408" s="17">
        <v>0</v>
      </c>
      <c r="I1408" s="5">
        <v>0</v>
      </c>
      <c r="J1408" s="5">
        <v>0</v>
      </c>
      <c r="K1408" s="18" t="str">
        <f>INDEX(客戶資料檔!N:N,MATCH('交易記錄檔計算購買期間(勿更改順序)'!C1408,客戶資料檔!A:A,0))</f>
        <v>穩定購買型</v>
      </c>
    </row>
    <row r="1409" spans="1:11">
      <c r="A1409" s="1">
        <v>13400</v>
      </c>
      <c r="B1409" s="4">
        <v>38888</v>
      </c>
      <c r="C1409" s="1">
        <v>4687</v>
      </c>
      <c r="D1409" s="6">
        <v>179</v>
      </c>
      <c r="E1409" s="6">
        <v>560</v>
      </c>
      <c r="F1409" s="5">
        <v>23</v>
      </c>
      <c r="G1409" s="17">
        <v>2</v>
      </c>
      <c r="H1409" s="17">
        <v>3.952569169960474E-3</v>
      </c>
      <c r="I1409" s="5">
        <v>3</v>
      </c>
      <c r="J1409" s="5">
        <v>1.1857707509881422E-2</v>
      </c>
      <c r="K1409" s="18" t="str">
        <f>INDEX(客戶資料檔!N:N,MATCH('交易記錄檔計算購買期間(勿更改順序)'!C1409,客戶資料檔!A:A,0))</f>
        <v>穩定購買型</v>
      </c>
    </row>
    <row r="1410" spans="1:11">
      <c r="A1410" s="1">
        <v>17019</v>
      </c>
      <c r="B1410" s="4">
        <v>38926</v>
      </c>
      <c r="C1410" s="1">
        <v>4687</v>
      </c>
      <c r="D1410" s="6">
        <v>65</v>
      </c>
      <c r="E1410" s="6">
        <v>522</v>
      </c>
      <c r="F1410" s="5">
        <v>23</v>
      </c>
      <c r="G1410" s="17">
        <v>3</v>
      </c>
      <c r="H1410" s="17">
        <v>7.9051383399209481E-3</v>
      </c>
      <c r="I1410" s="5">
        <v>38</v>
      </c>
      <c r="J1410" s="5">
        <v>0.30039525691699603</v>
      </c>
      <c r="K1410" s="18" t="str">
        <f>INDEX(客戶資料檔!N:N,MATCH('交易記錄檔計算購買期間(勿更改順序)'!C1410,客戶資料檔!A:A,0))</f>
        <v>穩定購買型</v>
      </c>
    </row>
    <row r="1411" spans="1:11">
      <c r="A1411" s="1">
        <v>22591</v>
      </c>
      <c r="B1411" s="4">
        <v>38987</v>
      </c>
      <c r="C1411" s="1">
        <v>4687</v>
      </c>
      <c r="D1411" s="6">
        <v>4713</v>
      </c>
      <c r="E1411" s="6">
        <v>461</v>
      </c>
      <c r="F1411" s="5">
        <v>23</v>
      </c>
      <c r="G1411" s="17">
        <v>4</v>
      </c>
      <c r="H1411" s="17">
        <v>1.1857707509881422E-2</v>
      </c>
      <c r="I1411" s="5">
        <v>61</v>
      </c>
      <c r="J1411" s="5">
        <v>0.72332015810276673</v>
      </c>
      <c r="K1411" s="18" t="str">
        <f>INDEX(客戶資料檔!N:N,MATCH('交易記錄檔計算購買期間(勿更改順序)'!C1411,客戶資料檔!A:A,0))</f>
        <v>穩定購買型</v>
      </c>
    </row>
    <row r="1412" spans="1:11">
      <c r="A1412" s="1">
        <v>24139</v>
      </c>
      <c r="B1412" s="4">
        <v>39003</v>
      </c>
      <c r="C1412" s="1">
        <v>4687</v>
      </c>
      <c r="D1412" s="6">
        <v>499</v>
      </c>
      <c r="E1412" s="6">
        <v>445</v>
      </c>
      <c r="F1412" s="5">
        <v>23</v>
      </c>
      <c r="G1412" s="17">
        <v>5</v>
      </c>
      <c r="H1412" s="17">
        <v>1.5810276679841896E-2</v>
      </c>
      <c r="I1412" s="5">
        <v>16</v>
      </c>
      <c r="J1412" s="5">
        <v>0.25296442687747034</v>
      </c>
      <c r="K1412" s="18" t="str">
        <f>INDEX(客戶資料檔!N:N,MATCH('交易記錄檔計算購買期間(勿更改順序)'!C1412,客戶資料檔!A:A,0))</f>
        <v>穩定購買型</v>
      </c>
    </row>
    <row r="1413" spans="1:11">
      <c r="A1413" s="1">
        <v>26874</v>
      </c>
      <c r="B1413" s="4">
        <v>39034</v>
      </c>
      <c r="C1413" s="1">
        <v>4687</v>
      </c>
      <c r="D1413" s="6">
        <v>6590</v>
      </c>
      <c r="E1413" s="6">
        <v>414</v>
      </c>
      <c r="F1413" s="5">
        <v>23</v>
      </c>
      <c r="G1413" s="17">
        <v>6</v>
      </c>
      <c r="H1413" s="17">
        <v>1.9762845849802372E-2</v>
      </c>
      <c r="I1413" s="5">
        <v>31</v>
      </c>
      <c r="J1413" s="5">
        <v>0.61264822134387353</v>
      </c>
      <c r="K1413" s="18" t="str">
        <f>INDEX(客戶資料檔!N:N,MATCH('交易記錄檔計算購買期間(勿更改順序)'!C1413,客戶資料檔!A:A,0))</f>
        <v>穩定購買型</v>
      </c>
    </row>
    <row r="1414" spans="1:11">
      <c r="A1414" s="1">
        <v>28640</v>
      </c>
      <c r="B1414" s="4">
        <v>39042</v>
      </c>
      <c r="C1414" s="1">
        <v>4687</v>
      </c>
      <c r="D1414" s="6">
        <v>803</v>
      </c>
      <c r="E1414" s="6">
        <v>406</v>
      </c>
      <c r="F1414" s="5">
        <v>23</v>
      </c>
      <c r="G1414" s="17">
        <v>7</v>
      </c>
      <c r="H1414" s="17">
        <v>2.3715415019762844E-2</v>
      </c>
      <c r="I1414" s="5">
        <v>8</v>
      </c>
      <c r="J1414" s="5">
        <v>0.18972332015810275</v>
      </c>
      <c r="K1414" s="18" t="str">
        <f>INDEX(客戶資料檔!N:N,MATCH('交易記錄檔計算購買期間(勿更改順序)'!C1414,客戶資料檔!A:A,0))</f>
        <v>穩定購買型</v>
      </c>
    </row>
    <row r="1415" spans="1:11">
      <c r="A1415" s="1">
        <v>32759</v>
      </c>
      <c r="B1415" s="4">
        <v>39083</v>
      </c>
      <c r="C1415" s="1">
        <v>4687</v>
      </c>
      <c r="D1415" s="6">
        <v>627</v>
      </c>
      <c r="E1415" s="6">
        <v>365</v>
      </c>
      <c r="F1415" s="5">
        <v>23</v>
      </c>
      <c r="G1415" s="17">
        <v>8</v>
      </c>
      <c r="H1415" s="17">
        <v>2.766798418972332E-2</v>
      </c>
      <c r="I1415" s="5">
        <v>41</v>
      </c>
      <c r="J1415" s="5">
        <v>1.134387351778656</v>
      </c>
      <c r="K1415" s="18" t="str">
        <f>INDEX(客戶資料檔!N:N,MATCH('交易記錄檔計算購買期間(勿更改順序)'!C1415,客戶資料檔!A:A,0))</f>
        <v>穩定購買型</v>
      </c>
    </row>
    <row r="1416" spans="1:11">
      <c r="A1416" s="1">
        <v>32853</v>
      </c>
      <c r="B1416" s="4">
        <v>39084</v>
      </c>
      <c r="C1416" s="1">
        <v>4687</v>
      </c>
      <c r="D1416" s="6">
        <v>1843</v>
      </c>
      <c r="E1416" s="6">
        <v>364</v>
      </c>
      <c r="F1416" s="5">
        <v>23</v>
      </c>
      <c r="G1416" s="17">
        <v>9</v>
      </c>
      <c r="H1416" s="17">
        <v>3.1620553359683792E-2</v>
      </c>
      <c r="I1416" s="5">
        <v>1</v>
      </c>
      <c r="J1416" s="5">
        <v>3.1620553359683792E-2</v>
      </c>
      <c r="K1416" s="18" t="str">
        <f>INDEX(客戶資料檔!N:N,MATCH('交易記錄檔計算購買期間(勿更改順序)'!C1416,客戶資料檔!A:A,0))</f>
        <v>穩定購買型</v>
      </c>
    </row>
    <row r="1417" spans="1:11">
      <c r="A1417" s="1">
        <v>32938</v>
      </c>
      <c r="B1417" s="4">
        <v>39085</v>
      </c>
      <c r="C1417" s="1">
        <v>4687</v>
      </c>
      <c r="D1417" s="6">
        <v>3690</v>
      </c>
      <c r="E1417" s="6">
        <v>363</v>
      </c>
      <c r="F1417" s="5">
        <v>23</v>
      </c>
      <c r="G1417" s="17">
        <v>10</v>
      </c>
      <c r="H1417" s="17">
        <v>3.5573122529644272E-2</v>
      </c>
      <c r="I1417" s="5">
        <v>1</v>
      </c>
      <c r="J1417" s="5">
        <v>3.5573122529644272E-2</v>
      </c>
      <c r="K1417" s="18" t="str">
        <f>INDEX(客戶資料檔!N:N,MATCH('交易記錄檔計算購買期間(勿更改順序)'!C1417,客戶資料檔!A:A,0))</f>
        <v>穩定購買型</v>
      </c>
    </row>
    <row r="1418" spans="1:11">
      <c r="A1418" s="1">
        <v>34219</v>
      </c>
      <c r="B1418" s="4">
        <v>39098</v>
      </c>
      <c r="C1418" s="1">
        <v>4687</v>
      </c>
      <c r="D1418" s="6">
        <v>590</v>
      </c>
      <c r="E1418" s="6">
        <v>350</v>
      </c>
      <c r="F1418" s="5">
        <v>23</v>
      </c>
      <c r="G1418" s="17">
        <v>11</v>
      </c>
      <c r="H1418" s="17">
        <v>3.9525691699604744E-2</v>
      </c>
      <c r="I1418" s="5">
        <v>13</v>
      </c>
      <c r="J1418" s="5">
        <v>0.51383399209486169</v>
      </c>
      <c r="K1418" s="18" t="str">
        <f>INDEX(客戶資料檔!N:N,MATCH('交易記錄檔計算購買期間(勿更改順序)'!C1418,客戶資料檔!A:A,0))</f>
        <v>穩定購買型</v>
      </c>
    </row>
    <row r="1419" spans="1:11">
      <c r="A1419" s="1">
        <v>39590</v>
      </c>
      <c r="B1419" s="4">
        <v>39136</v>
      </c>
      <c r="C1419" s="1">
        <v>4687</v>
      </c>
      <c r="D1419" s="6">
        <v>702</v>
      </c>
      <c r="E1419" s="6">
        <v>312</v>
      </c>
      <c r="F1419" s="5">
        <v>23</v>
      </c>
      <c r="G1419" s="17">
        <v>12</v>
      </c>
      <c r="H1419" s="17">
        <v>4.3478260869565216E-2</v>
      </c>
      <c r="I1419" s="5">
        <v>38</v>
      </c>
      <c r="J1419" s="5">
        <v>1.6521739130434783</v>
      </c>
      <c r="K1419" s="18" t="str">
        <f>INDEX(客戶資料檔!N:N,MATCH('交易記錄檔計算購買期間(勿更改順序)'!C1419,客戶資料檔!A:A,0))</f>
        <v>穩定購買型</v>
      </c>
    </row>
    <row r="1420" spans="1:11">
      <c r="A1420" s="1">
        <v>40043</v>
      </c>
      <c r="B1420" s="4">
        <v>39139</v>
      </c>
      <c r="C1420" s="1">
        <v>4687</v>
      </c>
      <c r="D1420" s="6">
        <v>318</v>
      </c>
      <c r="E1420" s="6">
        <v>309</v>
      </c>
      <c r="F1420" s="5">
        <v>23</v>
      </c>
      <c r="G1420" s="17">
        <v>13</v>
      </c>
      <c r="H1420" s="17">
        <v>4.7430830039525688E-2</v>
      </c>
      <c r="I1420" s="5">
        <v>3</v>
      </c>
      <c r="J1420" s="5">
        <v>0.14229249011857706</v>
      </c>
      <c r="K1420" s="18" t="str">
        <f>INDEX(客戶資料檔!N:N,MATCH('交易記錄檔計算購買期間(勿更改順序)'!C1420,客戶資料檔!A:A,0))</f>
        <v>穩定購買型</v>
      </c>
    </row>
    <row r="1421" spans="1:11">
      <c r="A1421" s="1">
        <v>40537</v>
      </c>
      <c r="B1421" s="4">
        <v>39143</v>
      </c>
      <c r="C1421" s="1">
        <v>4687</v>
      </c>
      <c r="D1421" s="6">
        <v>210</v>
      </c>
      <c r="E1421" s="6">
        <v>305</v>
      </c>
      <c r="F1421" s="5">
        <v>23</v>
      </c>
      <c r="G1421" s="17">
        <v>14</v>
      </c>
      <c r="H1421" s="17">
        <v>5.1383399209486168E-2</v>
      </c>
      <c r="I1421" s="5">
        <v>4</v>
      </c>
      <c r="J1421" s="5">
        <v>0.20553359683794467</v>
      </c>
      <c r="K1421" s="18" t="str">
        <f>INDEX(客戶資料檔!N:N,MATCH('交易記錄檔計算購買期間(勿更改順序)'!C1421,客戶資料檔!A:A,0))</f>
        <v>穩定購買型</v>
      </c>
    </row>
    <row r="1422" spans="1:11">
      <c r="A1422" s="1">
        <v>48145</v>
      </c>
      <c r="B1422" s="4">
        <v>39203</v>
      </c>
      <c r="C1422" s="1">
        <v>4687</v>
      </c>
      <c r="D1422" s="6">
        <v>19094</v>
      </c>
      <c r="E1422" s="6">
        <v>245</v>
      </c>
      <c r="F1422" s="5">
        <v>23</v>
      </c>
      <c r="G1422" s="17">
        <v>15</v>
      </c>
      <c r="H1422" s="17">
        <v>5.533596837944664E-2</v>
      </c>
      <c r="I1422" s="5">
        <v>60</v>
      </c>
      <c r="J1422" s="5">
        <v>3.3201581027667983</v>
      </c>
      <c r="K1422" s="18" t="str">
        <f>INDEX(客戶資料檔!N:N,MATCH('交易記錄檔計算購買期間(勿更改順序)'!C1422,客戶資料檔!A:A,0))</f>
        <v>穩定購買型</v>
      </c>
    </row>
    <row r="1423" spans="1:11">
      <c r="A1423" s="1">
        <v>50058</v>
      </c>
      <c r="B1423" s="4">
        <v>39220</v>
      </c>
      <c r="C1423" s="1">
        <v>4687</v>
      </c>
      <c r="D1423" s="6">
        <v>5990</v>
      </c>
      <c r="E1423" s="6">
        <v>228</v>
      </c>
      <c r="F1423" s="5">
        <v>23</v>
      </c>
      <c r="G1423" s="17">
        <v>16</v>
      </c>
      <c r="H1423" s="17">
        <v>5.9288537549407112E-2</v>
      </c>
      <c r="I1423" s="5">
        <v>17</v>
      </c>
      <c r="J1423" s="5">
        <v>1.0079051383399209</v>
      </c>
      <c r="K1423" s="18" t="str">
        <f>INDEX(客戶資料檔!N:N,MATCH('交易記錄檔計算購買期間(勿更改順序)'!C1423,客戶資料檔!A:A,0))</f>
        <v>穩定購買型</v>
      </c>
    </row>
    <row r="1424" spans="1:11">
      <c r="A1424" s="1">
        <v>50397</v>
      </c>
      <c r="B1424" s="4">
        <v>39223</v>
      </c>
      <c r="C1424" s="1">
        <v>4687</v>
      </c>
      <c r="D1424" s="6">
        <v>2492</v>
      </c>
      <c r="E1424" s="6">
        <v>225</v>
      </c>
      <c r="F1424" s="5">
        <v>23</v>
      </c>
      <c r="G1424" s="17">
        <v>17</v>
      </c>
      <c r="H1424" s="17">
        <v>6.3241106719367585E-2</v>
      </c>
      <c r="I1424" s="5">
        <v>3</v>
      </c>
      <c r="J1424" s="5">
        <v>0.18972332015810275</v>
      </c>
      <c r="K1424" s="18" t="str">
        <f>INDEX(客戶資料檔!N:N,MATCH('交易記錄檔計算購買期間(勿更改順序)'!C1424,客戶資料檔!A:A,0))</f>
        <v>穩定購買型</v>
      </c>
    </row>
    <row r="1425" spans="1:11">
      <c r="A1425" s="1">
        <v>53012</v>
      </c>
      <c r="B1425" s="4">
        <v>39244</v>
      </c>
      <c r="C1425" s="1">
        <v>4687</v>
      </c>
      <c r="D1425" s="6">
        <v>51</v>
      </c>
      <c r="E1425" s="6">
        <v>204</v>
      </c>
      <c r="F1425" s="5">
        <v>23</v>
      </c>
      <c r="G1425" s="17">
        <v>18</v>
      </c>
      <c r="H1425" s="17">
        <v>6.7193675889328064E-2</v>
      </c>
      <c r="I1425" s="5">
        <v>21</v>
      </c>
      <c r="J1425" s="5">
        <v>1.4110671936758894</v>
      </c>
      <c r="K1425" s="18" t="str">
        <f>INDEX(客戶資料檔!N:N,MATCH('交易記錄檔計算購買期間(勿更改順序)'!C1425,客戶資料檔!A:A,0))</f>
        <v>穩定購買型</v>
      </c>
    </row>
    <row r="1426" spans="1:11">
      <c r="A1426" s="1">
        <v>61794</v>
      </c>
      <c r="B1426" s="4">
        <v>39300</v>
      </c>
      <c r="C1426" s="1">
        <v>4687</v>
      </c>
      <c r="D1426" s="6">
        <v>1250</v>
      </c>
      <c r="E1426" s="6">
        <v>148</v>
      </c>
      <c r="F1426" s="5">
        <v>23</v>
      </c>
      <c r="G1426" s="17">
        <v>19</v>
      </c>
      <c r="H1426" s="17">
        <v>7.1146245059288543E-2</v>
      </c>
      <c r="I1426" s="5">
        <v>56</v>
      </c>
      <c r="J1426" s="5">
        <v>3.9841897233201582</v>
      </c>
      <c r="K1426" s="18" t="str">
        <f>INDEX(客戶資料檔!N:N,MATCH('交易記錄檔計算購買期間(勿更改順序)'!C1426,客戶資料檔!A:A,0))</f>
        <v>穩定購買型</v>
      </c>
    </row>
    <row r="1427" spans="1:11">
      <c r="A1427" s="1">
        <v>70039</v>
      </c>
      <c r="B1427" s="4">
        <v>39366</v>
      </c>
      <c r="C1427" s="1">
        <v>4687</v>
      </c>
      <c r="D1427" s="6">
        <v>8880</v>
      </c>
      <c r="E1427" s="6">
        <v>82</v>
      </c>
      <c r="F1427" s="5">
        <v>23</v>
      </c>
      <c r="G1427" s="17">
        <v>20</v>
      </c>
      <c r="H1427" s="17">
        <v>7.5098814229249009E-2</v>
      </c>
      <c r="I1427" s="5">
        <v>66</v>
      </c>
      <c r="J1427" s="5">
        <v>4.9565217391304346</v>
      </c>
      <c r="K1427" s="18" t="str">
        <f>INDEX(客戶資料檔!N:N,MATCH('交易記錄檔計算購買期間(勿更改順序)'!C1427,客戶資料檔!A:A,0))</f>
        <v>穩定購買型</v>
      </c>
    </row>
    <row r="1428" spans="1:11">
      <c r="A1428" s="1">
        <v>71334</v>
      </c>
      <c r="B1428" s="4">
        <v>39376</v>
      </c>
      <c r="C1428" s="1">
        <v>4687</v>
      </c>
      <c r="D1428" s="6">
        <v>155</v>
      </c>
      <c r="E1428" s="6">
        <v>72</v>
      </c>
      <c r="F1428" s="5">
        <v>23</v>
      </c>
      <c r="G1428" s="17">
        <v>21</v>
      </c>
      <c r="H1428" s="17">
        <v>7.9051383399209488E-2</v>
      </c>
      <c r="I1428" s="5">
        <v>10</v>
      </c>
      <c r="J1428" s="5">
        <v>0.79051383399209485</v>
      </c>
      <c r="K1428" s="18" t="str">
        <f>INDEX(客戶資料檔!N:N,MATCH('交易記錄檔計算購買期間(勿更改順序)'!C1428,客戶資料檔!A:A,0))</f>
        <v>穩定購買型</v>
      </c>
    </row>
    <row r="1429" spans="1:11">
      <c r="A1429" s="1">
        <v>73542</v>
      </c>
      <c r="B1429" s="4">
        <v>39395</v>
      </c>
      <c r="C1429" s="1">
        <v>4687</v>
      </c>
      <c r="D1429" s="6">
        <v>60</v>
      </c>
      <c r="E1429" s="6">
        <v>53</v>
      </c>
      <c r="F1429" s="5">
        <v>23</v>
      </c>
      <c r="G1429" s="17">
        <v>22</v>
      </c>
      <c r="H1429" s="17">
        <v>8.3003952569169967E-2</v>
      </c>
      <c r="I1429" s="5">
        <v>19</v>
      </c>
      <c r="J1429" s="5">
        <v>1.5770750988142295</v>
      </c>
      <c r="K1429" s="18" t="str">
        <f>INDEX(客戶資料檔!N:N,MATCH('交易記錄檔計算購買期間(勿更改順序)'!C1429,客戶資料檔!A:A,0))</f>
        <v>穩定購買型</v>
      </c>
    </row>
    <row r="1430" spans="1:11">
      <c r="A1430" s="1">
        <v>74000</v>
      </c>
      <c r="B1430" s="4">
        <v>39399</v>
      </c>
      <c r="C1430" s="1">
        <v>4687</v>
      </c>
      <c r="D1430" s="6">
        <v>299</v>
      </c>
      <c r="E1430" s="6">
        <v>49</v>
      </c>
      <c r="F1430" s="5">
        <v>23</v>
      </c>
      <c r="G1430" s="17">
        <v>23</v>
      </c>
      <c r="H1430" s="17">
        <v>8.6956521739130432E-2</v>
      </c>
      <c r="I1430" s="5">
        <v>4</v>
      </c>
      <c r="J1430" s="5">
        <v>0.34782608695652173</v>
      </c>
      <c r="K1430" s="18" t="str">
        <f>INDEX(客戶資料檔!N:N,MATCH('交易記錄檔計算購買期間(勿更改順序)'!C1430,客戶資料檔!A:A,0))</f>
        <v>穩定購買型</v>
      </c>
    </row>
    <row r="1431" spans="1:11">
      <c r="A1431" s="1">
        <v>13722</v>
      </c>
      <c r="B1431" s="4">
        <v>38892</v>
      </c>
      <c r="C1431" s="1">
        <v>4745</v>
      </c>
      <c r="D1431" s="6">
        <v>400</v>
      </c>
      <c r="E1431" s="6">
        <v>556</v>
      </c>
      <c r="F1431" s="5">
        <v>5</v>
      </c>
      <c r="G1431" s="17">
        <v>1</v>
      </c>
      <c r="H1431" s="17">
        <v>0</v>
      </c>
      <c r="I1431" s="5">
        <v>0</v>
      </c>
      <c r="J1431" s="5">
        <v>0</v>
      </c>
      <c r="K1431" s="18" t="str">
        <f>INDEX(客戶資料檔!N:N,MATCH('交易記錄檔計算購買期間(勿更改順序)'!C1431,客戶資料檔!A:A,0))</f>
        <v>漸趨活躍型</v>
      </c>
    </row>
    <row r="1432" spans="1:11">
      <c r="A1432" s="1">
        <v>75490</v>
      </c>
      <c r="B1432" s="4">
        <v>39404</v>
      </c>
      <c r="C1432" s="1">
        <v>4745</v>
      </c>
      <c r="D1432" s="6">
        <v>400</v>
      </c>
      <c r="E1432" s="6">
        <v>44</v>
      </c>
      <c r="F1432" s="5">
        <v>5</v>
      </c>
      <c r="G1432" s="17">
        <v>2</v>
      </c>
      <c r="H1432" s="17">
        <v>0.1</v>
      </c>
      <c r="I1432" s="5">
        <v>512</v>
      </c>
      <c r="J1432" s="5">
        <v>51.2</v>
      </c>
      <c r="K1432" s="18" t="str">
        <f>INDEX(客戶資料檔!N:N,MATCH('交易記錄檔計算購買期間(勿更改順序)'!C1432,客戶資料檔!A:A,0))</f>
        <v>漸趨活躍型</v>
      </c>
    </row>
    <row r="1433" spans="1:11">
      <c r="A1433" s="1">
        <v>76161</v>
      </c>
      <c r="B1433" s="4">
        <v>39405</v>
      </c>
      <c r="C1433" s="1">
        <v>4745</v>
      </c>
      <c r="D1433" s="6">
        <v>988</v>
      </c>
      <c r="E1433" s="6">
        <v>43</v>
      </c>
      <c r="F1433" s="5">
        <v>5</v>
      </c>
      <c r="G1433" s="17">
        <v>3</v>
      </c>
      <c r="H1433" s="17">
        <v>0.2</v>
      </c>
      <c r="I1433" s="5">
        <v>1</v>
      </c>
      <c r="J1433" s="5">
        <v>0.2</v>
      </c>
      <c r="K1433" s="18" t="str">
        <f>INDEX(客戶資料檔!N:N,MATCH('交易記錄檔計算購買期間(勿更改順序)'!C1433,客戶資料檔!A:A,0))</f>
        <v>漸趨活躍型</v>
      </c>
    </row>
    <row r="1434" spans="1:11">
      <c r="A1434" s="1">
        <v>79436</v>
      </c>
      <c r="B1434" s="4">
        <v>39431</v>
      </c>
      <c r="C1434" s="1">
        <v>4745</v>
      </c>
      <c r="D1434" s="6">
        <v>2</v>
      </c>
      <c r="E1434" s="6">
        <v>17</v>
      </c>
      <c r="F1434" s="5">
        <v>5</v>
      </c>
      <c r="G1434" s="17">
        <v>4</v>
      </c>
      <c r="H1434" s="17">
        <v>0.3</v>
      </c>
      <c r="I1434" s="5">
        <v>26</v>
      </c>
      <c r="J1434" s="5">
        <v>7.8</v>
      </c>
      <c r="K1434" s="18" t="str">
        <f>INDEX(客戶資料檔!N:N,MATCH('交易記錄檔計算購買期間(勿更改順序)'!C1434,客戶資料檔!A:A,0))</f>
        <v>漸趨活躍型</v>
      </c>
    </row>
    <row r="1435" spans="1:11">
      <c r="A1435" s="1">
        <v>80968</v>
      </c>
      <c r="B1435" s="4">
        <v>39441</v>
      </c>
      <c r="C1435" s="1">
        <v>4745</v>
      </c>
      <c r="D1435" s="6">
        <v>799</v>
      </c>
      <c r="E1435" s="6">
        <v>7</v>
      </c>
      <c r="F1435" s="5">
        <v>5</v>
      </c>
      <c r="G1435" s="17">
        <v>5</v>
      </c>
      <c r="H1435" s="17">
        <v>0.4</v>
      </c>
      <c r="I1435" s="5">
        <v>10</v>
      </c>
      <c r="J1435" s="5">
        <v>4</v>
      </c>
      <c r="K1435" s="18" t="str">
        <f>INDEX(客戶資料檔!N:N,MATCH('交易記錄檔計算購買期間(勿更改順序)'!C1435,客戶資料檔!A:A,0))</f>
        <v>漸趨活躍型</v>
      </c>
    </row>
    <row r="1436" spans="1:11">
      <c r="A1436" s="1">
        <v>20275</v>
      </c>
      <c r="B1436" s="4">
        <v>38963</v>
      </c>
      <c r="C1436" s="1">
        <v>4749</v>
      </c>
      <c r="D1436" s="6">
        <v>99</v>
      </c>
      <c r="E1436" s="6">
        <v>485</v>
      </c>
      <c r="F1436" s="5">
        <v>9</v>
      </c>
      <c r="G1436" s="17">
        <v>1</v>
      </c>
      <c r="H1436" s="17">
        <v>0</v>
      </c>
      <c r="I1436" s="5">
        <v>0</v>
      </c>
      <c r="J1436" s="5">
        <v>0</v>
      </c>
      <c r="K1436" s="18" t="str">
        <f>INDEX(客戶資料檔!N:N,MATCH('交易記錄檔計算購買期間(勿更改順序)'!C1436,客戶資料檔!A:A,0))</f>
        <v>漸趨活躍型</v>
      </c>
    </row>
    <row r="1437" spans="1:11">
      <c r="A1437" s="1">
        <v>22594</v>
      </c>
      <c r="B1437" s="4">
        <v>38987</v>
      </c>
      <c r="C1437" s="1">
        <v>4749</v>
      </c>
      <c r="D1437" s="6">
        <v>399</v>
      </c>
      <c r="E1437" s="6">
        <v>461</v>
      </c>
      <c r="F1437" s="5">
        <v>9</v>
      </c>
      <c r="G1437" s="17">
        <v>2</v>
      </c>
      <c r="H1437" s="17">
        <v>2.7777777777777776E-2</v>
      </c>
      <c r="I1437" s="5">
        <v>24</v>
      </c>
      <c r="J1437" s="5">
        <v>0.66666666666666663</v>
      </c>
      <c r="K1437" s="18" t="str">
        <f>INDEX(客戶資料檔!N:N,MATCH('交易記錄檔計算購買期間(勿更改順序)'!C1437,客戶資料檔!A:A,0))</f>
        <v>漸趨活躍型</v>
      </c>
    </row>
    <row r="1438" spans="1:11">
      <c r="A1438" s="1">
        <v>41838</v>
      </c>
      <c r="B1438" s="4">
        <v>39155</v>
      </c>
      <c r="C1438" s="1">
        <v>4749</v>
      </c>
      <c r="D1438" s="6">
        <v>2690</v>
      </c>
      <c r="E1438" s="6">
        <v>293</v>
      </c>
      <c r="F1438" s="5">
        <v>9</v>
      </c>
      <c r="G1438" s="17">
        <v>3</v>
      </c>
      <c r="H1438" s="17">
        <v>5.5555555555555552E-2</v>
      </c>
      <c r="I1438" s="5">
        <v>168</v>
      </c>
      <c r="J1438" s="5">
        <v>9.3333333333333321</v>
      </c>
      <c r="K1438" s="18" t="str">
        <f>INDEX(客戶資料檔!N:N,MATCH('交易記錄檔計算購買期間(勿更改順序)'!C1438,客戶資料檔!A:A,0))</f>
        <v>漸趨活躍型</v>
      </c>
    </row>
    <row r="1439" spans="1:11">
      <c r="A1439" s="1">
        <v>52631</v>
      </c>
      <c r="B1439" s="4">
        <v>39241</v>
      </c>
      <c r="C1439" s="1">
        <v>4749</v>
      </c>
      <c r="D1439" s="6">
        <v>139</v>
      </c>
      <c r="E1439" s="6">
        <v>207</v>
      </c>
      <c r="F1439" s="5">
        <v>9</v>
      </c>
      <c r="G1439" s="17">
        <v>4</v>
      </c>
      <c r="H1439" s="17">
        <v>8.3333333333333329E-2</v>
      </c>
      <c r="I1439" s="5">
        <v>86</v>
      </c>
      <c r="J1439" s="5">
        <v>7.1666666666666661</v>
      </c>
      <c r="K1439" s="18" t="str">
        <f>INDEX(客戶資料檔!N:N,MATCH('交易記錄檔計算購買期間(勿更改順序)'!C1439,客戶資料檔!A:A,0))</f>
        <v>漸趨活躍型</v>
      </c>
    </row>
    <row r="1440" spans="1:11">
      <c r="A1440" s="1">
        <v>65182</v>
      </c>
      <c r="B1440" s="4">
        <v>39327</v>
      </c>
      <c r="C1440" s="1">
        <v>4749</v>
      </c>
      <c r="D1440" s="6">
        <v>2500</v>
      </c>
      <c r="E1440" s="6">
        <v>121</v>
      </c>
      <c r="F1440" s="5">
        <v>9</v>
      </c>
      <c r="G1440" s="17">
        <v>5</v>
      </c>
      <c r="H1440" s="17">
        <v>0.1111111111111111</v>
      </c>
      <c r="I1440" s="5">
        <v>86</v>
      </c>
      <c r="J1440" s="5">
        <v>9.5555555555555554</v>
      </c>
      <c r="K1440" s="18" t="str">
        <f>INDEX(客戶資料檔!N:N,MATCH('交易記錄檔計算購買期間(勿更改順序)'!C1440,客戶資料檔!A:A,0))</f>
        <v>漸趨活躍型</v>
      </c>
    </row>
    <row r="1441" spans="1:11">
      <c r="A1441" s="1">
        <v>69917</v>
      </c>
      <c r="B1441" s="4">
        <v>39365</v>
      </c>
      <c r="C1441" s="1">
        <v>4749</v>
      </c>
      <c r="D1441" s="6">
        <v>27549</v>
      </c>
      <c r="E1441" s="6">
        <v>83</v>
      </c>
      <c r="F1441" s="5">
        <v>9</v>
      </c>
      <c r="G1441" s="17">
        <v>6</v>
      </c>
      <c r="H1441" s="17">
        <v>0.1388888888888889</v>
      </c>
      <c r="I1441" s="5">
        <v>38</v>
      </c>
      <c r="J1441" s="5">
        <v>5.2777777777777777</v>
      </c>
      <c r="K1441" s="18" t="str">
        <f>INDEX(客戶資料檔!N:N,MATCH('交易記錄檔計算購買期間(勿更改順序)'!C1441,客戶資料檔!A:A,0))</f>
        <v>漸趨活躍型</v>
      </c>
    </row>
    <row r="1442" spans="1:11">
      <c r="A1442" s="1">
        <v>73545</v>
      </c>
      <c r="B1442" s="4">
        <v>39395</v>
      </c>
      <c r="C1442" s="1">
        <v>4749</v>
      </c>
      <c r="D1442" s="6">
        <v>320</v>
      </c>
      <c r="E1442" s="6">
        <v>53</v>
      </c>
      <c r="F1442" s="5">
        <v>9</v>
      </c>
      <c r="G1442" s="17">
        <v>7</v>
      </c>
      <c r="H1442" s="17">
        <v>0.16666666666666666</v>
      </c>
      <c r="I1442" s="5">
        <v>30</v>
      </c>
      <c r="J1442" s="5">
        <v>5</v>
      </c>
      <c r="K1442" s="18" t="str">
        <f>INDEX(客戶資料檔!N:N,MATCH('交易記錄檔計算購買期間(勿更改順序)'!C1442,客戶資料檔!A:A,0))</f>
        <v>漸趨活躍型</v>
      </c>
    </row>
    <row r="1443" spans="1:11">
      <c r="A1443" s="1">
        <v>78306</v>
      </c>
      <c r="B1443" s="4">
        <v>39422</v>
      </c>
      <c r="C1443" s="1">
        <v>4749</v>
      </c>
      <c r="D1443" s="6">
        <v>1290</v>
      </c>
      <c r="E1443" s="6">
        <v>26</v>
      </c>
      <c r="F1443" s="5">
        <v>9</v>
      </c>
      <c r="G1443" s="17">
        <v>8</v>
      </c>
      <c r="H1443" s="17">
        <v>0.19444444444444445</v>
      </c>
      <c r="I1443" s="5">
        <v>27</v>
      </c>
      <c r="J1443" s="5">
        <v>5.25</v>
      </c>
      <c r="K1443" s="18" t="str">
        <f>INDEX(客戶資料檔!N:N,MATCH('交易記錄檔計算購買期間(勿更改順序)'!C1443,客戶資料檔!A:A,0))</f>
        <v>漸趨活躍型</v>
      </c>
    </row>
    <row r="1444" spans="1:11">
      <c r="A1444" s="1">
        <v>78423</v>
      </c>
      <c r="B1444" s="4">
        <v>39423</v>
      </c>
      <c r="C1444" s="1">
        <v>4749</v>
      </c>
      <c r="D1444" s="6">
        <v>99</v>
      </c>
      <c r="E1444" s="6">
        <v>25</v>
      </c>
      <c r="F1444" s="5">
        <v>9</v>
      </c>
      <c r="G1444" s="17">
        <v>9</v>
      </c>
      <c r="H1444" s="17">
        <v>0.22222222222222221</v>
      </c>
      <c r="I1444" s="5">
        <v>1</v>
      </c>
      <c r="J1444" s="5">
        <v>0.22222222222222221</v>
      </c>
      <c r="K1444" s="18" t="str">
        <f>INDEX(客戶資料檔!N:N,MATCH('交易記錄檔計算購買期間(勿更改順序)'!C1444,客戶資料檔!A:A,0))</f>
        <v>漸趨活躍型</v>
      </c>
    </row>
    <row r="1445" spans="1:11">
      <c r="A1445" s="1">
        <v>14101</v>
      </c>
      <c r="B1445" s="4">
        <v>38897</v>
      </c>
      <c r="C1445" s="1">
        <v>4780</v>
      </c>
      <c r="D1445" s="6">
        <v>1162</v>
      </c>
      <c r="E1445" s="6">
        <v>551</v>
      </c>
      <c r="F1445" s="5">
        <v>12</v>
      </c>
      <c r="G1445" s="17">
        <v>1</v>
      </c>
      <c r="H1445" s="17">
        <v>0</v>
      </c>
      <c r="I1445" s="5">
        <v>0</v>
      </c>
      <c r="J1445" s="5">
        <v>0</v>
      </c>
      <c r="K1445" s="18" t="str">
        <f>INDEX(客戶資料檔!N:N,MATCH('交易記錄檔計算購買期間(勿更改順序)'!C1445,客戶資料檔!A:A,0))</f>
        <v>穩定購買型</v>
      </c>
    </row>
    <row r="1446" spans="1:11">
      <c r="A1446" s="1">
        <v>20565</v>
      </c>
      <c r="B1446" s="4">
        <v>38966</v>
      </c>
      <c r="C1446" s="1">
        <v>4780</v>
      </c>
      <c r="D1446" s="6">
        <v>1162</v>
      </c>
      <c r="E1446" s="6">
        <v>482</v>
      </c>
      <c r="F1446" s="5">
        <v>12</v>
      </c>
      <c r="G1446" s="17">
        <v>2</v>
      </c>
      <c r="H1446" s="17">
        <v>1.5151515151515152E-2</v>
      </c>
      <c r="I1446" s="5">
        <v>69</v>
      </c>
      <c r="J1446" s="5">
        <v>1.0454545454545454</v>
      </c>
      <c r="K1446" s="18" t="str">
        <f>INDEX(客戶資料檔!N:N,MATCH('交易記錄檔計算購買期間(勿更改順序)'!C1446,客戶資料檔!A:A,0))</f>
        <v>穩定購買型</v>
      </c>
    </row>
    <row r="1447" spans="1:11">
      <c r="A1447" s="1">
        <v>24535</v>
      </c>
      <c r="B1447" s="4">
        <v>39007</v>
      </c>
      <c r="C1447" s="1">
        <v>4780</v>
      </c>
      <c r="D1447" s="6">
        <v>5998</v>
      </c>
      <c r="E1447" s="6">
        <v>441</v>
      </c>
      <c r="F1447" s="5">
        <v>12</v>
      </c>
      <c r="G1447" s="17">
        <v>3</v>
      </c>
      <c r="H1447" s="17">
        <v>3.0303030303030304E-2</v>
      </c>
      <c r="I1447" s="5">
        <v>41</v>
      </c>
      <c r="J1447" s="5">
        <v>1.2424242424242424</v>
      </c>
      <c r="K1447" s="18" t="str">
        <f>INDEX(客戶資料檔!N:N,MATCH('交易記錄檔計算購買期間(勿更改順序)'!C1447,客戶資料檔!A:A,0))</f>
        <v>穩定購買型</v>
      </c>
    </row>
    <row r="1448" spans="1:11">
      <c r="A1448" s="1">
        <v>29466</v>
      </c>
      <c r="B1448" s="4">
        <v>39052</v>
      </c>
      <c r="C1448" s="1">
        <v>4780</v>
      </c>
      <c r="D1448" s="6">
        <v>581</v>
      </c>
      <c r="E1448" s="6">
        <v>396</v>
      </c>
      <c r="F1448" s="5">
        <v>12</v>
      </c>
      <c r="G1448" s="17">
        <v>4</v>
      </c>
      <c r="H1448" s="17">
        <v>4.5454545454545456E-2</v>
      </c>
      <c r="I1448" s="5">
        <v>45</v>
      </c>
      <c r="J1448" s="5">
        <v>2.0454545454545454</v>
      </c>
      <c r="K1448" s="18" t="str">
        <f>INDEX(客戶資料檔!N:N,MATCH('交易記錄檔計算購買期間(勿更改順序)'!C1448,客戶資料檔!A:A,0))</f>
        <v>穩定購買型</v>
      </c>
    </row>
    <row r="1449" spans="1:11">
      <c r="A1449" s="1">
        <v>35139</v>
      </c>
      <c r="B1449" s="4">
        <v>39107</v>
      </c>
      <c r="C1449" s="1">
        <v>4780</v>
      </c>
      <c r="D1449" s="6">
        <v>1262</v>
      </c>
      <c r="E1449" s="6">
        <v>341</v>
      </c>
      <c r="F1449" s="5">
        <v>12</v>
      </c>
      <c r="G1449" s="17">
        <v>5</v>
      </c>
      <c r="H1449" s="17">
        <v>6.0606060606060608E-2</v>
      </c>
      <c r="I1449" s="5">
        <v>55</v>
      </c>
      <c r="J1449" s="5">
        <v>3.3333333333333335</v>
      </c>
      <c r="K1449" s="18" t="str">
        <f>INDEX(客戶資料檔!N:N,MATCH('交易記錄檔計算購買期間(勿更改順序)'!C1449,客戶資料檔!A:A,0))</f>
        <v>穩定購買型</v>
      </c>
    </row>
    <row r="1450" spans="1:11">
      <c r="A1450" s="1">
        <v>52544</v>
      </c>
      <c r="B1450" s="4">
        <v>39240</v>
      </c>
      <c r="C1450" s="1">
        <v>4780</v>
      </c>
      <c r="D1450" s="6">
        <v>1162</v>
      </c>
      <c r="E1450" s="6">
        <v>208</v>
      </c>
      <c r="F1450" s="5">
        <v>12</v>
      </c>
      <c r="G1450" s="17">
        <v>6</v>
      </c>
      <c r="H1450" s="17">
        <v>7.575757575757576E-2</v>
      </c>
      <c r="I1450" s="5">
        <v>133</v>
      </c>
      <c r="J1450" s="5">
        <v>10.075757575757576</v>
      </c>
      <c r="K1450" s="18" t="str">
        <f>INDEX(客戶資料檔!N:N,MATCH('交易記錄檔計算購買期間(勿更改順序)'!C1450,客戶資料檔!A:A,0))</f>
        <v>穩定購買型</v>
      </c>
    </row>
    <row r="1451" spans="1:11">
      <c r="A1451" s="1">
        <v>55324</v>
      </c>
      <c r="B1451" s="4">
        <v>39263</v>
      </c>
      <c r="C1451" s="1">
        <v>4780</v>
      </c>
      <c r="D1451" s="6">
        <v>13690</v>
      </c>
      <c r="E1451" s="6">
        <v>185</v>
      </c>
      <c r="F1451" s="5">
        <v>12</v>
      </c>
      <c r="G1451" s="17">
        <v>7</v>
      </c>
      <c r="H1451" s="17">
        <v>9.0909090909090912E-2</v>
      </c>
      <c r="I1451" s="5">
        <v>23</v>
      </c>
      <c r="J1451" s="5">
        <v>2.0909090909090908</v>
      </c>
      <c r="K1451" s="18" t="str">
        <f>INDEX(客戶資料檔!N:N,MATCH('交易記錄檔計算購買期間(勿更改順序)'!C1451,客戶資料檔!A:A,0))</f>
        <v>穩定購買型</v>
      </c>
    </row>
    <row r="1452" spans="1:11">
      <c r="A1452" s="1">
        <v>55949</v>
      </c>
      <c r="B1452" s="4">
        <v>39268</v>
      </c>
      <c r="C1452" s="1">
        <v>4780</v>
      </c>
      <c r="D1452" s="6">
        <v>1204</v>
      </c>
      <c r="E1452" s="6">
        <v>180</v>
      </c>
      <c r="F1452" s="5">
        <v>12</v>
      </c>
      <c r="G1452" s="17">
        <v>8</v>
      </c>
      <c r="H1452" s="17">
        <v>0.10606060606060606</v>
      </c>
      <c r="I1452" s="5">
        <v>5</v>
      </c>
      <c r="J1452" s="5">
        <v>0.53030303030303028</v>
      </c>
      <c r="K1452" s="18" t="str">
        <f>INDEX(客戶資料檔!N:N,MATCH('交易記錄檔計算購買期間(勿更改順序)'!C1452,客戶資料檔!A:A,0))</f>
        <v>穩定購買型</v>
      </c>
    </row>
    <row r="1453" spans="1:11">
      <c r="A1453" s="1">
        <v>61486</v>
      </c>
      <c r="B1453" s="4">
        <v>39298</v>
      </c>
      <c r="C1453" s="1">
        <v>4780</v>
      </c>
      <c r="D1453" s="6">
        <v>800</v>
      </c>
      <c r="E1453" s="6">
        <v>150</v>
      </c>
      <c r="F1453" s="5">
        <v>12</v>
      </c>
      <c r="G1453" s="17">
        <v>9</v>
      </c>
      <c r="H1453" s="17">
        <v>0.12121212121212122</v>
      </c>
      <c r="I1453" s="5">
        <v>30</v>
      </c>
      <c r="J1453" s="5">
        <v>3.6363636363636367</v>
      </c>
      <c r="K1453" s="18" t="str">
        <f>INDEX(客戶資料檔!N:N,MATCH('交易記錄檔計算購買期間(勿更改順序)'!C1453,客戶資料檔!A:A,0))</f>
        <v>穩定購買型</v>
      </c>
    </row>
    <row r="1454" spans="1:11">
      <c r="A1454" s="1">
        <v>66521</v>
      </c>
      <c r="B1454" s="4">
        <v>39337</v>
      </c>
      <c r="C1454" s="1">
        <v>4780</v>
      </c>
      <c r="D1454" s="6">
        <v>583</v>
      </c>
      <c r="E1454" s="6">
        <v>111</v>
      </c>
      <c r="F1454" s="5">
        <v>12</v>
      </c>
      <c r="G1454" s="17">
        <v>10</v>
      </c>
      <c r="H1454" s="17">
        <v>0.13636363636363635</v>
      </c>
      <c r="I1454" s="5">
        <v>39</v>
      </c>
      <c r="J1454" s="5">
        <v>5.3181818181818175</v>
      </c>
      <c r="K1454" s="18" t="str">
        <f>INDEX(客戶資料檔!N:N,MATCH('交易記錄檔計算購買期間(勿更改順序)'!C1454,客戶資料檔!A:A,0))</f>
        <v>穩定購買型</v>
      </c>
    </row>
    <row r="1455" spans="1:11">
      <c r="A1455" s="1">
        <v>71948</v>
      </c>
      <c r="B1455" s="4">
        <v>39381</v>
      </c>
      <c r="C1455" s="1">
        <v>4780</v>
      </c>
      <c r="D1455" s="6">
        <v>512</v>
      </c>
      <c r="E1455" s="6">
        <v>67</v>
      </c>
      <c r="F1455" s="5">
        <v>12</v>
      </c>
      <c r="G1455" s="17">
        <v>11</v>
      </c>
      <c r="H1455" s="17">
        <v>0.15151515151515152</v>
      </c>
      <c r="I1455" s="5">
        <v>44</v>
      </c>
      <c r="J1455" s="5">
        <v>6.666666666666667</v>
      </c>
      <c r="K1455" s="18" t="str">
        <f>INDEX(客戶資料檔!N:N,MATCH('交易記錄檔計算購買期間(勿更改順序)'!C1455,客戶資料檔!A:A,0))</f>
        <v>穩定購買型</v>
      </c>
    </row>
    <row r="1456" spans="1:11">
      <c r="A1456" s="1">
        <v>73910</v>
      </c>
      <c r="B1456" s="4">
        <v>39398</v>
      </c>
      <c r="C1456" s="1">
        <v>4780</v>
      </c>
      <c r="D1456" s="6">
        <v>1000</v>
      </c>
      <c r="E1456" s="6">
        <v>50</v>
      </c>
      <c r="F1456" s="5">
        <v>12</v>
      </c>
      <c r="G1456" s="17">
        <v>12</v>
      </c>
      <c r="H1456" s="17">
        <v>0.16666666666666666</v>
      </c>
      <c r="I1456" s="5">
        <v>17</v>
      </c>
      <c r="J1456" s="5">
        <v>2.833333333333333</v>
      </c>
      <c r="K1456" s="18" t="str">
        <f>INDEX(客戶資料檔!N:N,MATCH('交易記錄檔計算購買期間(勿更改順序)'!C1456,客戶資料檔!A:A,0))</f>
        <v>穩定購買型</v>
      </c>
    </row>
    <row r="1457" spans="1:11">
      <c r="A1457" s="1">
        <v>14171</v>
      </c>
      <c r="B1457" s="4">
        <v>38898</v>
      </c>
      <c r="C1457" s="1">
        <v>4785</v>
      </c>
      <c r="D1457" s="6">
        <v>10990</v>
      </c>
      <c r="E1457" s="6">
        <v>550</v>
      </c>
      <c r="F1457" s="5">
        <v>10</v>
      </c>
      <c r="G1457" s="17">
        <v>1</v>
      </c>
      <c r="H1457" s="17">
        <v>0</v>
      </c>
      <c r="I1457" s="5">
        <v>0</v>
      </c>
      <c r="J1457" s="5">
        <v>0</v>
      </c>
      <c r="K1457" s="18" t="str">
        <f>INDEX(客戶資料檔!N:N,MATCH('交易記錄檔計算購買期間(勿更改順序)'!C1457,客戶資料檔!A:A,0))</f>
        <v>漸趨靜止型</v>
      </c>
    </row>
    <row r="1458" spans="1:11">
      <c r="A1458" s="1">
        <v>17354</v>
      </c>
      <c r="B1458" s="4">
        <v>38930</v>
      </c>
      <c r="C1458" s="1">
        <v>4785</v>
      </c>
      <c r="D1458" s="6">
        <v>17960</v>
      </c>
      <c r="E1458" s="6">
        <v>518</v>
      </c>
      <c r="F1458" s="5">
        <v>10</v>
      </c>
      <c r="G1458" s="17">
        <v>2</v>
      </c>
      <c r="H1458" s="17">
        <v>2.2222222222222223E-2</v>
      </c>
      <c r="I1458" s="5">
        <v>32</v>
      </c>
      <c r="J1458" s="5">
        <v>0.71111111111111114</v>
      </c>
      <c r="K1458" s="18" t="str">
        <f>INDEX(客戶資料檔!N:N,MATCH('交易記錄檔計算購買期間(勿更改順序)'!C1458,客戶資料檔!A:A,0))</f>
        <v>漸趨靜止型</v>
      </c>
    </row>
    <row r="1459" spans="1:11">
      <c r="A1459" s="1">
        <v>20566</v>
      </c>
      <c r="B1459" s="4">
        <v>38966</v>
      </c>
      <c r="C1459" s="1">
        <v>4785</v>
      </c>
      <c r="D1459" s="6">
        <v>48976</v>
      </c>
      <c r="E1459" s="6">
        <v>482</v>
      </c>
      <c r="F1459" s="5">
        <v>10</v>
      </c>
      <c r="G1459" s="17">
        <v>3</v>
      </c>
      <c r="H1459" s="17">
        <v>4.4444444444444446E-2</v>
      </c>
      <c r="I1459" s="5">
        <v>36</v>
      </c>
      <c r="J1459" s="5">
        <v>1.6</v>
      </c>
      <c r="K1459" s="18" t="str">
        <f>INDEX(客戶資料檔!N:N,MATCH('交易記錄檔計算購買期間(勿更改順序)'!C1459,客戶資料檔!A:A,0))</f>
        <v>漸趨靜止型</v>
      </c>
    </row>
    <row r="1460" spans="1:11">
      <c r="A1460" s="1">
        <v>21051</v>
      </c>
      <c r="B1460" s="4">
        <v>38971</v>
      </c>
      <c r="C1460" s="1">
        <v>4785</v>
      </c>
      <c r="D1460" s="6">
        <v>1198</v>
      </c>
      <c r="E1460" s="6">
        <v>477</v>
      </c>
      <c r="F1460" s="5">
        <v>10</v>
      </c>
      <c r="G1460" s="17">
        <v>4</v>
      </c>
      <c r="H1460" s="17">
        <v>6.6666666666666666E-2</v>
      </c>
      <c r="I1460" s="5">
        <v>5</v>
      </c>
      <c r="J1460" s="5">
        <v>0.33333333333333331</v>
      </c>
      <c r="K1460" s="18" t="str">
        <f>INDEX(客戶資料檔!N:N,MATCH('交易記錄檔計算購買期間(勿更改順序)'!C1460,客戶資料檔!A:A,0))</f>
        <v>漸趨靜止型</v>
      </c>
    </row>
    <row r="1461" spans="1:11">
      <c r="A1461" s="1">
        <v>27697</v>
      </c>
      <c r="B1461" s="4">
        <v>39039</v>
      </c>
      <c r="C1461" s="1">
        <v>4785</v>
      </c>
      <c r="D1461" s="6">
        <v>6498</v>
      </c>
      <c r="E1461" s="6">
        <v>409</v>
      </c>
      <c r="F1461" s="5">
        <v>10</v>
      </c>
      <c r="G1461" s="17">
        <v>5</v>
      </c>
      <c r="H1461" s="17">
        <v>8.8888888888888892E-2</v>
      </c>
      <c r="I1461" s="5">
        <v>68</v>
      </c>
      <c r="J1461" s="5">
        <v>6.0444444444444443</v>
      </c>
      <c r="K1461" s="18" t="str">
        <f>INDEX(客戶資料檔!N:N,MATCH('交易記錄檔計算購買期間(勿更改順序)'!C1461,客戶資料檔!A:A,0))</f>
        <v>漸趨靜止型</v>
      </c>
    </row>
    <row r="1462" spans="1:11">
      <c r="A1462" s="1">
        <v>40167</v>
      </c>
      <c r="B1462" s="4">
        <v>39140</v>
      </c>
      <c r="C1462" s="1">
        <v>4785</v>
      </c>
      <c r="D1462" s="6">
        <v>1100</v>
      </c>
      <c r="E1462" s="6">
        <v>308</v>
      </c>
      <c r="F1462" s="5">
        <v>10</v>
      </c>
      <c r="G1462" s="17">
        <v>6</v>
      </c>
      <c r="H1462" s="17">
        <v>0.1111111111111111</v>
      </c>
      <c r="I1462" s="5">
        <v>101</v>
      </c>
      <c r="J1462" s="5">
        <v>11.222222222222221</v>
      </c>
      <c r="K1462" s="18" t="str">
        <f>INDEX(客戶資料檔!N:N,MATCH('交易記錄檔計算購買期間(勿更改順序)'!C1462,客戶資料檔!A:A,0))</f>
        <v>漸趨靜止型</v>
      </c>
    </row>
    <row r="1463" spans="1:11">
      <c r="A1463" s="1">
        <v>42808</v>
      </c>
      <c r="B1463" s="4">
        <v>39164</v>
      </c>
      <c r="C1463" s="1">
        <v>4785</v>
      </c>
      <c r="D1463" s="6">
        <v>3589</v>
      </c>
      <c r="E1463" s="6">
        <v>284</v>
      </c>
      <c r="F1463" s="5">
        <v>10</v>
      </c>
      <c r="G1463" s="17">
        <v>7</v>
      </c>
      <c r="H1463" s="17">
        <v>0.13333333333333333</v>
      </c>
      <c r="I1463" s="5">
        <v>24</v>
      </c>
      <c r="J1463" s="5">
        <v>3.2</v>
      </c>
      <c r="K1463" s="18" t="str">
        <f>INDEX(客戶資料檔!N:N,MATCH('交易記錄檔計算購買期間(勿更改順序)'!C1463,客戶資料檔!A:A,0))</f>
        <v>漸趨靜止型</v>
      </c>
    </row>
    <row r="1464" spans="1:11">
      <c r="A1464" s="1">
        <v>45019</v>
      </c>
      <c r="B1464" s="4">
        <v>39185</v>
      </c>
      <c r="C1464" s="1">
        <v>4785</v>
      </c>
      <c r="D1464" s="6">
        <v>1188</v>
      </c>
      <c r="E1464" s="6">
        <v>263</v>
      </c>
      <c r="F1464" s="5">
        <v>10</v>
      </c>
      <c r="G1464" s="17">
        <v>8</v>
      </c>
      <c r="H1464" s="17">
        <v>0.15555555555555556</v>
      </c>
      <c r="I1464" s="5">
        <v>21</v>
      </c>
      <c r="J1464" s="5">
        <v>3.2666666666666666</v>
      </c>
      <c r="K1464" s="18" t="str">
        <f>INDEX(客戶資料檔!N:N,MATCH('交易記錄檔計算購買期間(勿更改順序)'!C1464,客戶資料檔!A:A,0))</f>
        <v>漸趨靜止型</v>
      </c>
    </row>
    <row r="1465" spans="1:11">
      <c r="A1465" s="1">
        <v>78307</v>
      </c>
      <c r="B1465" s="4">
        <v>39422</v>
      </c>
      <c r="C1465" s="1">
        <v>4785</v>
      </c>
      <c r="D1465" s="6">
        <v>518</v>
      </c>
      <c r="E1465" s="6">
        <v>26</v>
      </c>
      <c r="F1465" s="5">
        <v>10</v>
      </c>
      <c r="G1465" s="17">
        <v>9</v>
      </c>
      <c r="H1465" s="17">
        <v>0.17777777777777778</v>
      </c>
      <c r="I1465" s="5">
        <v>237</v>
      </c>
      <c r="J1465" s="5">
        <v>42.133333333333333</v>
      </c>
      <c r="K1465" s="18" t="str">
        <f>INDEX(客戶資料檔!N:N,MATCH('交易記錄檔計算購買期間(勿更改順序)'!C1465,客戶資料檔!A:A,0))</f>
        <v>漸趨靜止型</v>
      </c>
    </row>
    <row r="1466" spans="1:11">
      <c r="A1466" s="1">
        <v>80047</v>
      </c>
      <c r="B1466" s="4">
        <v>39436</v>
      </c>
      <c r="C1466" s="1">
        <v>4785</v>
      </c>
      <c r="D1466" s="6">
        <v>399</v>
      </c>
      <c r="E1466" s="6">
        <v>12</v>
      </c>
      <c r="F1466" s="5">
        <v>10</v>
      </c>
      <c r="G1466" s="17">
        <v>10</v>
      </c>
      <c r="H1466" s="17">
        <v>0.2</v>
      </c>
      <c r="I1466" s="5">
        <v>14</v>
      </c>
      <c r="J1466" s="5">
        <v>2.8000000000000003</v>
      </c>
      <c r="K1466" s="18" t="str">
        <f>INDEX(客戶資料檔!N:N,MATCH('交易記錄檔計算購買期間(勿更改順序)'!C1466,客戶資料檔!A:A,0))</f>
        <v>漸趨靜止型</v>
      </c>
    </row>
    <row r="1467" spans="1:11">
      <c r="A1467" s="1">
        <v>27698</v>
      </c>
      <c r="B1467" s="4">
        <v>39039</v>
      </c>
      <c r="C1467" s="1">
        <v>4825</v>
      </c>
      <c r="D1467" s="6">
        <v>499</v>
      </c>
      <c r="E1467" s="6">
        <v>409</v>
      </c>
      <c r="F1467" s="5">
        <v>4</v>
      </c>
      <c r="G1467" s="17">
        <v>1</v>
      </c>
      <c r="H1467" s="17">
        <v>0</v>
      </c>
      <c r="I1467" s="5">
        <v>0</v>
      </c>
      <c r="J1467" s="5">
        <v>0</v>
      </c>
      <c r="K1467" s="18" t="str">
        <f>INDEX(客戶資料檔!N:N,MATCH('交易記錄檔計算購買期間(勿更改順序)'!C1467,客戶資料檔!A:A,0))</f>
        <v>穩定購買型</v>
      </c>
    </row>
    <row r="1468" spans="1:11">
      <c r="A1468" s="1">
        <v>47118</v>
      </c>
      <c r="B1468" s="4">
        <v>39195</v>
      </c>
      <c r="C1468" s="1">
        <v>4825</v>
      </c>
      <c r="D1468" s="6">
        <v>1699</v>
      </c>
      <c r="E1468" s="6">
        <v>253</v>
      </c>
      <c r="F1468" s="5">
        <v>4</v>
      </c>
      <c r="G1468" s="17">
        <v>2</v>
      </c>
      <c r="H1468" s="17">
        <v>0.16666666666666666</v>
      </c>
      <c r="I1468" s="5">
        <v>156</v>
      </c>
      <c r="J1468" s="5">
        <v>26</v>
      </c>
      <c r="K1468" s="18" t="str">
        <f>INDEX(客戶資料檔!N:N,MATCH('交易記錄檔計算購買期間(勿更改順序)'!C1468,客戶資料檔!A:A,0))</f>
        <v>穩定購買型</v>
      </c>
    </row>
    <row r="1469" spans="1:11">
      <c r="A1469" s="1">
        <v>72873</v>
      </c>
      <c r="B1469" s="4">
        <v>39389</v>
      </c>
      <c r="C1469" s="1">
        <v>4825</v>
      </c>
      <c r="D1469" s="6">
        <v>58</v>
      </c>
      <c r="E1469" s="6">
        <v>59</v>
      </c>
      <c r="F1469" s="5">
        <v>4</v>
      </c>
      <c r="G1469" s="17">
        <v>3</v>
      </c>
      <c r="H1469" s="17">
        <v>0.33333333333333331</v>
      </c>
      <c r="I1469" s="5">
        <v>194</v>
      </c>
      <c r="J1469" s="5">
        <v>64.666666666666657</v>
      </c>
      <c r="K1469" s="18" t="str">
        <f>INDEX(客戶資料檔!N:N,MATCH('交易記錄檔計算購買期間(勿更改順序)'!C1469,客戶資料檔!A:A,0))</f>
        <v>穩定購買型</v>
      </c>
    </row>
    <row r="1470" spans="1:11">
      <c r="A1470" s="1">
        <v>74486</v>
      </c>
      <c r="B1470" s="4">
        <v>39402</v>
      </c>
      <c r="C1470" s="1">
        <v>4825</v>
      </c>
      <c r="D1470" s="6">
        <v>1990</v>
      </c>
      <c r="E1470" s="6">
        <v>46</v>
      </c>
      <c r="F1470" s="5">
        <v>4</v>
      </c>
      <c r="G1470" s="17">
        <v>4</v>
      </c>
      <c r="H1470" s="17">
        <v>0.5</v>
      </c>
      <c r="I1470" s="5">
        <v>13</v>
      </c>
      <c r="J1470" s="5">
        <v>6.5</v>
      </c>
      <c r="K1470" s="18" t="str">
        <f>INDEX(客戶資料檔!N:N,MATCH('交易記錄檔計算購買期間(勿更改順序)'!C1470,客戶資料檔!A:A,0))</f>
        <v>穩定購買型</v>
      </c>
    </row>
    <row r="1471" spans="1:11">
      <c r="A1471" s="1">
        <v>14578</v>
      </c>
      <c r="B1471" s="4">
        <v>38903</v>
      </c>
      <c r="C1471" s="1">
        <v>4834</v>
      </c>
      <c r="D1471" s="6">
        <v>400</v>
      </c>
      <c r="E1471" s="6">
        <v>545</v>
      </c>
      <c r="F1471" s="5">
        <v>2</v>
      </c>
      <c r="G1471" s="17">
        <v>1</v>
      </c>
      <c r="H1471" s="17">
        <v>0</v>
      </c>
      <c r="I1471" s="5">
        <v>0</v>
      </c>
      <c r="J1471" s="5">
        <v>0</v>
      </c>
      <c r="K1471" s="18">
        <f>INDEX(客戶資料檔!N:N,MATCH('交易記錄檔計算購買期間(勿更改順序)'!C1471,客戶資料檔!A:A,0))</f>
        <v>0</v>
      </c>
    </row>
    <row r="1472" spans="1:11">
      <c r="A1472" s="1">
        <v>56491</v>
      </c>
      <c r="B1472" s="4">
        <v>39272</v>
      </c>
      <c r="C1472" s="1">
        <v>4834</v>
      </c>
      <c r="D1472" s="6">
        <v>800</v>
      </c>
      <c r="E1472" s="6">
        <v>176</v>
      </c>
      <c r="F1472" s="5">
        <v>2</v>
      </c>
      <c r="G1472" s="17">
        <v>2</v>
      </c>
      <c r="H1472" s="17">
        <v>1</v>
      </c>
      <c r="I1472" s="5">
        <v>369</v>
      </c>
      <c r="J1472" s="5">
        <v>369</v>
      </c>
      <c r="K1472" s="18">
        <f>INDEX(客戶資料檔!N:N,MATCH('交易記錄檔計算購買期間(勿更改順序)'!C1472,客戶資料檔!A:A,0))</f>
        <v>0</v>
      </c>
    </row>
    <row r="1473" spans="1:11">
      <c r="A1473" s="1">
        <v>14804</v>
      </c>
      <c r="B1473" s="4">
        <v>38906</v>
      </c>
      <c r="C1473" s="1">
        <v>4842</v>
      </c>
      <c r="D1473" s="6">
        <v>80</v>
      </c>
      <c r="E1473" s="6">
        <v>542</v>
      </c>
      <c r="F1473" s="5">
        <v>10</v>
      </c>
      <c r="G1473" s="17">
        <v>1</v>
      </c>
      <c r="H1473" s="17">
        <v>0</v>
      </c>
      <c r="I1473" s="5">
        <v>0</v>
      </c>
      <c r="J1473" s="5">
        <v>0</v>
      </c>
      <c r="K1473" s="18" t="str">
        <f>INDEX(客戶資料檔!N:N,MATCH('交易記錄檔計算購買期間(勿更改順序)'!C1473,客戶資料檔!A:A,0))</f>
        <v>漸趨活躍型</v>
      </c>
    </row>
    <row r="1474" spans="1:11">
      <c r="A1474" s="1">
        <v>22946</v>
      </c>
      <c r="B1474" s="4">
        <v>38991</v>
      </c>
      <c r="C1474" s="1">
        <v>4842</v>
      </c>
      <c r="D1474" s="6">
        <v>7999</v>
      </c>
      <c r="E1474" s="6">
        <v>457</v>
      </c>
      <c r="F1474" s="5">
        <v>10</v>
      </c>
      <c r="G1474" s="17">
        <v>2</v>
      </c>
      <c r="H1474" s="17">
        <v>2.2222222222222223E-2</v>
      </c>
      <c r="I1474" s="5">
        <v>85</v>
      </c>
      <c r="J1474" s="5">
        <v>1.8888888888888891</v>
      </c>
      <c r="K1474" s="18" t="str">
        <f>INDEX(客戶資料檔!N:N,MATCH('交易記錄檔計算購買期間(勿更改順序)'!C1474,客戶資料檔!A:A,0))</f>
        <v>漸趨活躍型</v>
      </c>
    </row>
    <row r="1475" spans="1:11">
      <c r="A1475" s="1">
        <v>43757</v>
      </c>
      <c r="B1475" s="4">
        <v>39173</v>
      </c>
      <c r="C1475" s="1">
        <v>4842</v>
      </c>
      <c r="D1475" s="6">
        <v>467</v>
      </c>
      <c r="E1475" s="6">
        <v>275</v>
      </c>
      <c r="F1475" s="5">
        <v>10</v>
      </c>
      <c r="G1475" s="17">
        <v>3</v>
      </c>
      <c r="H1475" s="17">
        <v>4.4444444444444446E-2</v>
      </c>
      <c r="I1475" s="5">
        <v>182</v>
      </c>
      <c r="J1475" s="5">
        <v>8.0888888888888886</v>
      </c>
      <c r="K1475" s="18" t="str">
        <f>INDEX(客戶資料檔!N:N,MATCH('交易記錄檔計算購買期間(勿更改順序)'!C1475,客戶資料檔!A:A,0))</f>
        <v>漸趨活躍型</v>
      </c>
    </row>
    <row r="1476" spans="1:11">
      <c r="A1476" s="1">
        <v>44256</v>
      </c>
      <c r="B1476" s="4">
        <v>39178</v>
      </c>
      <c r="C1476" s="1">
        <v>4842</v>
      </c>
      <c r="D1476" s="6">
        <v>1299</v>
      </c>
      <c r="E1476" s="6">
        <v>270</v>
      </c>
      <c r="F1476" s="5">
        <v>10</v>
      </c>
      <c r="G1476" s="17">
        <v>4</v>
      </c>
      <c r="H1476" s="17">
        <v>6.6666666666666666E-2</v>
      </c>
      <c r="I1476" s="5">
        <v>5</v>
      </c>
      <c r="J1476" s="5">
        <v>0.33333333333333331</v>
      </c>
      <c r="K1476" s="18" t="str">
        <f>INDEX(客戶資料檔!N:N,MATCH('交易記錄檔計算購買期間(勿更改順序)'!C1476,客戶資料檔!A:A,0))</f>
        <v>漸趨活躍型</v>
      </c>
    </row>
    <row r="1477" spans="1:11">
      <c r="A1477" s="1">
        <v>44376</v>
      </c>
      <c r="B1477" s="4">
        <v>39179</v>
      </c>
      <c r="C1477" s="1">
        <v>4842</v>
      </c>
      <c r="D1477" s="6">
        <v>1033</v>
      </c>
      <c r="E1477" s="6">
        <v>269</v>
      </c>
      <c r="F1477" s="5">
        <v>10</v>
      </c>
      <c r="G1477" s="17">
        <v>5</v>
      </c>
      <c r="H1477" s="17">
        <v>8.8888888888888892E-2</v>
      </c>
      <c r="I1477" s="5">
        <v>1</v>
      </c>
      <c r="J1477" s="5">
        <v>8.8888888888888892E-2</v>
      </c>
      <c r="K1477" s="18" t="str">
        <f>INDEX(客戶資料檔!N:N,MATCH('交易記錄檔計算購買期間(勿更改順序)'!C1477,客戶資料檔!A:A,0))</f>
        <v>漸趨活躍型</v>
      </c>
    </row>
    <row r="1478" spans="1:11">
      <c r="A1478" s="1">
        <v>44506</v>
      </c>
      <c r="B1478" s="4">
        <v>39180</v>
      </c>
      <c r="C1478" s="1">
        <v>4842</v>
      </c>
      <c r="D1478" s="6">
        <v>2660</v>
      </c>
      <c r="E1478" s="6">
        <v>268</v>
      </c>
      <c r="F1478" s="5">
        <v>10</v>
      </c>
      <c r="G1478" s="17">
        <v>6</v>
      </c>
      <c r="H1478" s="17">
        <v>0.1111111111111111</v>
      </c>
      <c r="I1478" s="5">
        <v>1</v>
      </c>
      <c r="J1478" s="5">
        <v>0.1111111111111111</v>
      </c>
      <c r="K1478" s="18" t="str">
        <f>INDEX(客戶資料檔!N:N,MATCH('交易記錄檔計算購買期間(勿更改順序)'!C1478,客戶資料檔!A:A,0))</f>
        <v>漸趨活躍型</v>
      </c>
    </row>
    <row r="1479" spans="1:11">
      <c r="A1479" s="1">
        <v>69796</v>
      </c>
      <c r="B1479" s="4">
        <v>39364</v>
      </c>
      <c r="C1479" s="1">
        <v>4842</v>
      </c>
      <c r="D1479" s="6">
        <v>449</v>
      </c>
      <c r="E1479" s="6">
        <v>84</v>
      </c>
      <c r="F1479" s="5">
        <v>10</v>
      </c>
      <c r="G1479" s="17">
        <v>7</v>
      </c>
      <c r="H1479" s="17">
        <v>0.13333333333333333</v>
      </c>
      <c r="I1479" s="5">
        <v>184</v>
      </c>
      <c r="J1479" s="5">
        <v>24.533333333333331</v>
      </c>
      <c r="K1479" s="18" t="str">
        <f>INDEX(客戶資料檔!N:N,MATCH('交易記錄檔計算購買期間(勿更改順序)'!C1479,客戶資料檔!A:A,0))</f>
        <v>漸趨活躍型</v>
      </c>
    </row>
    <row r="1480" spans="1:11">
      <c r="A1480" s="1">
        <v>70041</v>
      </c>
      <c r="B1480" s="4">
        <v>39366</v>
      </c>
      <c r="C1480" s="1">
        <v>4842</v>
      </c>
      <c r="D1480" s="6">
        <v>449</v>
      </c>
      <c r="E1480" s="6">
        <v>82</v>
      </c>
      <c r="F1480" s="5">
        <v>10</v>
      </c>
      <c r="G1480" s="17">
        <v>8</v>
      </c>
      <c r="H1480" s="17">
        <v>0.15555555555555556</v>
      </c>
      <c r="I1480" s="5">
        <v>2</v>
      </c>
      <c r="J1480" s="5">
        <v>0.31111111111111112</v>
      </c>
      <c r="K1480" s="18" t="str">
        <f>INDEX(客戶資料檔!N:N,MATCH('交易記錄檔計算購買期間(勿更改順序)'!C1480,客戶資料檔!A:A,0))</f>
        <v>漸趨活躍型</v>
      </c>
    </row>
    <row r="1481" spans="1:11">
      <c r="A1481" s="1">
        <v>71605</v>
      </c>
      <c r="B1481" s="4">
        <v>39378</v>
      </c>
      <c r="C1481" s="1">
        <v>4842</v>
      </c>
      <c r="D1481" s="6">
        <v>358</v>
      </c>
      <c r="E1481" s="6">
        <v>70</v>
      </c>
      <c r="F1481" s="5">
        <v>10</v>
      </c>
      <c r="G1481" s="17">
        <v>9</v>
      </c>
      <c r="H1481" s="17">
        <v>0.17777777777777778</v>
      </c>
      <c r="I1481" s="5">
        <v>12</v>
      </c>
      <c r="J1481" s="5">
        <v>2.1333333333333333</v>
      </c>
      <c r="K1481" s="18" t="str">
        <f>INDEX(客戶資料檔!N:N,MATCH('交易記錄檔計算購買期間(勿更改順序)'!C1481,客戶資料檔!A:A,0))</f>
        <v>漸趨活躍型</v>
      </c>
    </row>
    <row r="1482" spans="1:11">
      <c r="A1482" s="1">
        <v>73911</v>
      </c>
      <c r="B1482" s="4">
        <v>39398</v>
      </c>
      <c r="C1482" s="1">
        <v>4842</v>
      </c>
      <c r="D1482" s="6">
        <v>999</v>
      </c>
      <c r="E1482" s="6">
        <v>50</v>
      </c>
      <c r="F1482" s="5">
        <v>10</v>
      </c>
      <c r="G1482" s="17">
        <v>10</v>
      </c>
      <c r="H1482" s="17">
        <v>0.2</v>
      </c>
      <c r="I1482" s="5">
        <v>20</v>
      </c>
      <c r="J1482" s="5">
        <v>4</v>
      </c>
      <c r="K1482" s="18" t="str">
        <f>INDEX(客戶資料檔!N:N,MATCH('交易記錄檔計算購買期間(勿更改順序)'!C1482,客戶資料檔!A:A,0))</f>
        <v>漸趨活躍型</v>
      </c>
    </row>
    <row r="1483" spans="1:11">
      <c r="A1483" s="1">
        <v>21319</v>
      </c>
      <c r="B1483" s="4">
        <v>38974</v>
      </c>
      <c r="C1483" s="1">
        <v>4854</v>
      </c>
      <c r="D1483" s="6">
        <v>399</v>
      </c>
      <c r="E1483" s="6">
        <v>474</v>
      </c>
      <c r="F1483" s="5">
        <v>4</v>
      </c>
      <c r="G1483" s="17">
        <v>1</v>
      </c>
      <c r="H1483" s="17">
        <v>0</v>
      </c>
      <c r="I1483" s="5">
        <v>0</v>
      </c>
      <c r="J1483" s="5">
        <v>0</v>
      </c>
      <c r="K1483" s="18" t="str">
        <f>INDEX(客戶資料檔!N:N,MATCH('交易記錄檔計算購買期間(勿更改順序)'!C1483,客戶資料檔!A:A,0))</f>
        <v>穩定購買型</v>
      </c>
    </row>
    <row r="1484" spans="1:11">
      <c r="A1484" s="1">
        <v>40048</v>
      </c>
      <c r="B1484" s="4">
        <v>39139</v>
      </c>
      <c r="C1484" s="1">
        <v>4854</v>
      </c>
      <c r="D1484" s="6">
        <v>1056</v>
      </c>
      <c r="E1484" s="6">
        <v>309</v>
      </c>
      <c r="F1484" s="5">
        <v>4</v>
      </c>
      <c r="G1484" s="17">
        <v>2</v>
      </c>
      <c r="H1484" s="17">
        <v>0.16666666666666666</v>
      </c>
      <c r="I1484" s="5">
        <v>165</v>
      </c>
      <c r="J1484" s="5">
        <v>27.5</v>
      </c>
      <c r="K1484" s="18" t="str">
        <f>INDEX(客戶資料檔!N:N,MATCH('交易記錄檔計算購買期間(勿更改順序)'!C1484,客戶資料檔!A:A,0))</f>
        <v>穩定購買型</v>
      </c>
    </row>
    <row r="1485" spans="1:11">
      <c r="A1485" s="1">
        <v>43758</v>
      </c>
      <c r="B1485" s="4">
        <v>39173</v>
      </c>
      <c r="C1485" s="1">
        <v>4854</v>
      </c>
      <c r="D1485" s="6">
        <v>299</v>
      </c>
      <c r="E1485" s="6">
        <v>275</v>
      </c>
      <c r="F1485" s="5">
        <v>4</v>
      </c>
      <c r="G1485" s="17">
        <v>3</v>
      </c>
      <c r="H1485" s="17">
        <v>0.33333333333333331</v>
      </c>
      <c r="I1485" s="5">
        <v>34</v>
      </c>
      <c r="J1485" s="5">
        <v>11.333333333333332</v>
      </c>
      <c r="K1485" s="18" t="str">
        <f>INDEX(客戶資料檔!N:N,MATCH('交易記錄檔計算購買期間(勿更改順序)'!C1485,客戶資料檔!A:A,0))</f>
        <v>穩定購買型</v>
      </c>
    </row>
    <row r="1486" spans="1:11">
      <c r="A1486" s="1">
        <v>59732</v>
      </c>
      <c r="B1486" s="4">
        <v>39283</v>
      </c>
      <c r="C1486" s="1">
        <v>4854</v>
      </c>
      <c r="D1486" s="6">
        <v>3321</v>
      </c>
      <c r="E1486" s="6">
        <v>165</v>
      </c>
      <c r="F1486" s="5">
        <v>4</v>
      </c>
      <c r="G1486" s="17">
        <v>4</v>
      </c>
      <c r="H1486" s="17">
        <v>0.5</v>
      </c>
      <c r="I1486" s="5">
        <v>110</v>
      </c>
      <c r="J1486" s="5">
        <v>55</v>
      </c>
      <c r="K1486" s="18" t="str">
        <f>INDEX(客戶資料檔!N:N,MATCH('交易記錄檔計算購買期間(勿更改順序)'!C1486,客戶資料檔!A:A,0))</f>
        <v>穩定購買型</v>
      </c>
    </row>
    <row r="1487" spans="1:11">
      <c r="A1487" s="1">
        <v>14891</v>
      </c>
      <c r="B1487" s="4">
        <v>38907</v>
      </c>
      <c r="C1487" s="1">
        <v>4866</v>
      </c>
      <c r="D1487" s="6">
        <v>400</v>
      </c>
      <c r="E1487" s="6">
        <v>541</v>
      </c>
      <c r="F1487" s="5">
        <v>4</v>
      </c>
      <c r="G1487" s="17">
        <v>1</v>
      </c>
      <c r="H1487" s="17">
        <v>0</v>
      </c>
      <c r="I1487" s="5">
        <v>0</v>
      </c>
      <c r="J1487" s="5">
        <v>0</v>
      </c>
      <c r="K1487" s="18" t="str">
        <f>INDEX(客戶資料檔!N:N,MATCH('交易記錄檔計算購買期間(勿更改順序)'!C1487,客戶資料檔!A:A,0))</f>
        <v>穩定購買型</v>
      </c>
    </row>
    <row r="1488" spans="1:11">
      <c r="A1488" s="1">
        <v>35621</v>
      </c>
      <c r="B1488" s="4">
        <v>39109</v>
      </c>
      <c r="C1488" s="1">
        <v>4866</v>
      </c>
      <c r="D1488" s="6">
        <v>2290</v>
      </c>
      <c r="E1488" s="6">
        <v>339</v>
      </c>
      <c r="F1488" s="5">
        <v>4</v>
      </c>
      <c r="G1488" s="17">
        <v>2</v>
      </c>
      <c r="H1488" s="17">
        <v>0.16666666666666666</v>
      </c>
      <c r="I1488" s="5">
        <v>202</v>
      </c>
      <c r="J1488" s="5">
        <v>33.666666666666664</v>
      </c>
      <c r="K1488" s="18" t="str">
        <f>INDEX(客戶資料檔!N:N,MATCH('交易記錄檔計算購買期間(勿更改順序)'!C1488,客戶資料檔!A:A,0))</f>
        <v>穩定購買型</v>
      </c>
    </row>
    <row r="1489" spans="1:11">
      <c r="A1489" s="1">
        <v>47887</v>
      </c>
      <c r="B1489" s="4">
        <v>39201</v>
      </c>
      <c r="C1489" s="1">
        <v>4866</v>
      </c>
      <c r="D1489" s="6">
        <v>1190</v>
      </c>
      <c r="E1489" s="6">
        <v>247</v>
      </c>
      <c r="F1489" s="5">
        <v>4</v>
      </c>
      <c r="G1489" s="17">
        <v>3</v>
      </c>
      <c r="H1489" s="17">
        <v>0.33333333333333331</v>
      </c>
      <c r="I1489" s="5">
        <v>92</v>
      </c>
      <c r="J1489" s="5">
        <v>30.666666666666664</v>
      </c>
      <c r="K1489" s="18" t="str">
        <f>INDEX(客戶資料檔!N:N,MATCH('交易記錄檔計算購買期間(勿更改順序)'!C1489,客戶資料檔!A:A,0))</f>
        <v>穩定購買型</v>
      </c>
    </row>
    <row r="1490" spans="1:11">
      <c r="A1490" s="1">
        <v>77670</v>
      </c>
      <c r="B1490" s="4">
        <v>39416</v>
      </c>
      <c r="C1490" s="1">
        <v>4866</v>
      </c>
      <c r="D1490" s="6">
        <v>6999</v>
      </c>
      <c r="E1490" s="6">
        <v>32</v>
      </c>
      <c r="F1490" s="5">
        <v>4</v>
      </c>
      <c r="G1490" s="17">
        <v>4</v>
      </c>
      <c r="H1490" s="17">
        <v>0.5</v>
      </c>
      <c r="I1490" s="5">
        <v>215</v>
      </c>
      <c r="J1490" s="5">
        <v>107.5</v>
      </c>
      <c r="K1490" s="18" t="str">
        <f>INDEX(客戶資料檔!N:N,MATCH('交易記錄檔計算購買期間(勿更改順序)'!C1490,客戶資料檔!A:A,0))</f>
        <v>穩定購買型</v>
      </c>
    </row>
    <row r="1491" spans="1:11">
      <c r="A1491" s="1">
        <v>14977</v>
      </c>
      <c r="B1491" s="4">
        <v>38908</v>
      </c>
      <c r="C1491" s="1">
        <v>4876</v>
      </c>
      <c r="D1491" s="6">
        <v>699</v>
      </c>
      <c r="E1491" s="6">
        <v>540</v>
      </c>
      <c r="F1491" s="5">
        <v>4</v>
      </c>
      <c r="G1491" s="17">
        <v>1</v>
      </c>
      <c r="H1491" s="17">
        <v>0</v>
      </c>
      <c r="I1491" s="5">
        <v>0</v>
      </c>
      <c r="J1491" s="5">
        <v>0</v>
      </c>
      <c r="K1491" s="18" t="str">
        <f>INDEX(客戶資料檔!N:N,MATCH('交易記錄檔計算購買期間(勿更改順序)'!C1491,客戶資料檔!A:A,0))</f>
        <v>漸趨活躍型</v>
      </c>
    </row>
    <row r="1492" spans="1:11">
      <c r="A1492" s="1">
        <v>49125</v>
      </c>
      <c r="B1492" s="4">
        <v>39212</v>
      </c>
      <c r="C1492" s="1">
        <v>4876</v>
      </c>
      <c r="D1492" s="6">
        <v>249</v>
      </c>
      <c r="E1492" s="6">
        <v>236</v>
      </c>
      <c r="F1492" s="5">
        <v>4</v>
      </c>
      <c r="G1492" s="17">
        <v>2</v>
      </c>
      <c r="H1492" s="17">
        <v>0.16666666666666666</v>
      </c>
      <c r="I1492" s="5">
        <v>304</v>
      </c>
      <c r="J1492" s="5">
        <v>50.666666666666664</v>
      </c>
      <c r="K1492" s="18" t="str">
        <f>INDEX(客戶資料檔!N:N,MATCH('交易記錄檔計算購買期間(勿更改順序)'!C1492,客戶資料檔!A:A,0))</f>
        <v>漸趨活躍型</v>
      </c>
    </row>
    <row r="1493" spans="1:11">
      <c r="A1493" s="1">
        <v>56603</v>
      </c>
      <c r="B1493" s="4">
        <v>39273</v>
      </c>
      <c r="C1493" s="1">
        <v>4876</v>
      </c>
      <c r="D1493" s="6">
        <v>129</v>
      </c>
      <c r="E1493" s="6">
        <v>175</v>
      </c>
      <c r="F1493" s="5">
        <v>4</v>
      </c>
      <c r="G1493" s="17">
        <v>3</v>
      </c>
      <c r="H1493" s="17">
        <v>0.33333333333333331</v>
      </c>
      <c r="I1493" s="5">
        <v>61</v>
      </c>
      <c r="J1493" s="5">
        <v>20.333333333333332</v>
      </c>
      <c r="K1493" s="18" t="str">
        <f>INDEX(客戶資料檔!N:N,MATCH('交易記錄檔計算購買期間(勿更改順序)'!C1493,客戶資料檔!A:A,0))</f>
        <v>漸趨活躍型</v>
      </c>
    </row>
    <row r="1494" spans="1:11">
      <c r="A1494" s="1">
        <v>57215</v>
      </c>
      <c r="B1494" s="4">
        <v>39276</v>
      </c>
      <c r="C1494" s="1">
        <v>4876</v>
      </c>
      <c r="D1494" s="6">
        <v>288</v>
      </c>
      <c r="E1494" s="6">
        <v>172</v>
      </c>
      <c r="F1494" s="5">
        <v>4</v>
      </c>
      <c r="G1494" s="17">
        <v>4</v>
      </c>
      <c r="H1494" s="17">
        <v>0.5</v>
      </c>
      <c r="I1494" s="5">
        <v>3</v>
      </c>
      <c r="J1494" s="5">
        <v>1.5</v>
      </c>
      <c r="K1494" s="18" t="str">
        <f>INDEX(客戶資料檔!N:N,MATCH('交易記錄檔計算購買期間(勿更改順序)'!C1494,客戶資料檔!A:A,0))</f>
        <v>漸趨活躍型</v>
      </c>
    </row>
    <row r="1495" spans="1:11">
      <c r="A1495" s="1">
        <v>15365</v>
      </c>
      <c r="B1495" s="4">
        <v>38912</v>
      </c>
      <c r="C1495" s="1">
        <v>4922</v>
      </c>
      <c r="D1495" s="6">
        <v>29843</v>
      </c>
      <c r="E1495" s="6">
        <v>536</v>
      </c>
      <c r="F1495" s="5">
        <v>5</v>
      </c>
      <c r="G1495" s="17">
        <v>1</v>
      </c>
      <c r="H1495" s="17">
        <v>0</v>
      </c>
      <c r="I1495" s="5">
        <v>0</v>
      </c>
      <c r="J1495" s="5">
        <v>0</v>
      </c>
      <c r="K1495" s="18" t="str">
        <f>INDEX(客戶資料檔!N:N,MATCH('交易記錄檔計算購買期間(勿更改順序)'!C1495,客戶資料檔!A:A,0))</f>
        <v>漸趨靜止型</v>
      </c>
    </row>
    <row r="1496" spans="1:11">
      <c r="A1496" s="1">
        <v>15568</v>
      </c>
      <c r="B1496" s="4">
        <v>38913</v>
      </c>
      <c r="C1496" s="1">
        <v>4922</v>
      </c>
      <c r="D1496" s="6">
        <v>727</v>
      </c>
      <c r="E1496" s="6">
        <v>535</v>
      </c>
      <c r="F1496" s="5">
        <v>5</v>
      </c>
      <c r="G1496" s="17">
        <v>2</v>
      </c>
      <c r="H1496" s="17">
        <v>0.1</v>
      </c>
      <c r="I1496" s="5">
        <v>1</v>
      </c>
      <c r="J1496" s="5">
        <v>0.1</v>
      </c>
      <c r="K1496" s="18" t="str">
        <f>INDEX(客戶資料檔!N:N,MATCH('交易記錄檔計算購買期間(勿更改順序)'!C1496,客戶資料檔!A:A,0))</f>
        <v>漸趨靜止型</v>
      </c>
    </row>
    <row r="1497" spans="1:11">
      <c r="A1497" s="1">
        <v>28714</v>
      </c>
      <c r="B1497" s="4">
        <v>39043</v>
      </c>
      <c r="C1497" s="1">
        <v>4922</v>
      </c>
      <c r="D1497" s="6">
        <v>45</v>
      </c>
      <c r="E1497" s="6">
        <v>405</v>
      </c>
      <c r="F1497" s="5">
        <v>5</v>
      </c>
      <c r="G1497" s="17">
        <v>3</v>
      </c>
      <c r="H1497" s="17">
        <v>0.2</v>
      </c>
      <c r="I1497" s="5">
        <v>130</v>
      </c>
      <c r="J1497" s="5">
        <v>26</v>
      </c>
      <c r="K1497" s="18" t="str">
        <f>INDEX(客戶資料檔!N:N,MATCH('交易記錄檔計算購買期間(勿更改順序)'!C1497,客戶資料檔!A:A,0))</f>
        <v>漸趨靜止型</v>
      </c>
    </row>
    <row r="1498" spans="1:11">
      <c r="A1498" s="1">
        <v>40308</v>
      </c>
      <c r="B1498" s="4">
        <v>39141</v>
      </c>
      <c r="C1498" s="1">
        <v>4922</v>
      </c>
      <c r="D1498" s="6">
        <v>1262</v>
      </c>
      <c r="E1498" s="6">
        <v>307</v>
      </c>
      <c r="F1498" s="5">
        <v>5</v>
      </c>
      <c r="G1498" s="17">
        <v>4</v>
      </c>
      <c r="H1498" s="17">
        <v>0.3</v>
      </c>
      <c r="I1498" s="5">
        <v>98</v>
      </c>
      <c r="J1498" s="5">
        <v>29.4</v>
      </c>
      <c r="K1498" s="18" t="str">
        <f>INDEX(客戶資料檔!N:N,MATCH('交易記錄檔計算購買期間(勿更改順序)'!C1498,客戶資料檔!A:A,0))</f>
        <v>漸趨靜止型</v>
      </c>
    </row>
    <row r="1499" spans="1:11">
      <c r="A1499" s="1">
        <v>80360</v>
      </c>
      <c r="B1499" s="4">
        <v>39438</v>
      </c>
      <c r="C1499" s="1">
        <v>4922</v>
      </c>
      <c r="D1499" s="6">
        <v>249</v>
      </c>
      <c r="E1499" s="6">
        <v>10</v>
      </c>
      <c r="F1499" s="5">
        <v>5</v>
      </c>
      <c r="G1499" s="17">
        <v>5</v>
      </c>
      <c r="H1499" s="17">
        <v>0.4</v>
      </c>
      <c r="I1499" s="5">
        <v>297</v>
      </c>
      <c r="J1499" s="5">
        <v>118.80000000000001</v>
      </c>
      <c r="K1499" s="18" t="str">
        <f>INDEX(客戶資料檔!N:N,MATCH('交易記錄檔計算購買期間(勿更改順序)'!C1499,客戶資料檔!A:A,0))</f>
        <v>漸趨靜止型</v>
      </c>
    </row>
    <row r="1500" spans="1:11">
      <c r="A1500" s="1">
        <v>15369</v>
      </c>
      <c r="B1500" s="4">
        <v>38912</v>
      </c>
      <c r="C1500" s="1">
        <v>4926</v>
      </c>
      <c r="D1500" s="6">
        <v>1687</v>
      </c>
      <c r="E1500" s="6">
        <v>536</v>
      </c>
      <c r="F1500" s="5">
        <v>4</v>
      </c>
      <c r="G1500" s="17">
        <v>1</v>
      </c>
      <c r="H1500" s="17">
        <v>0</v>
      </c>
      <c r="I1500" s="5">
        <v>0</v>
      </c>
      <c r="J1500" s="5">
        <v>0</v>
      </c>
      <c r="K1500" s="18" t="str">
        <f>INDEX(客戶資料檔!N:N,MATCH('交易記錄檔計算購買期間(勿更改順序)'!C1500,客戶資料檔!A:A,0))</f>
        <v>漸趨活躍型</v>
      </c>
    </row>
    <row r="1501" spans="1:11">
      <c r="A1501" s="1">
        <v>60436</v>
      </c>
      <c r="B1501" s="4">
        <v>39289</v>
      </c>
      <c r="C1501" s="1">
        <v>4926</v>
      </c>
      <c r="D1501" s="6">
        <v>199</v>
      </c>
      <c r="E1501" s="6">
        <v>159</v>
      </c>
      <c r="F1501" s="5">
        <v>4</v>
      </c>
      <c r="G1501" s="17">
        <v>2</v>
      </c>
      <c r="H1501" s="17">
        <v>0.16666666666666666</v>
      </c>
      <c r="I1501" s="5">
        <v>377</v>
      </c>
      <c r="J1501" s="5">
        <v>62.833333333333329</v>
      </c>
      <c r="K1501" s="18" t="str">
        <f>INDEX(客戶資料檔!N:N,MATCH('交易記錄檔計算購買期間(勿更改順序)'!C1501,客戶資料檔!A:A,0))</f>
        <v>漸趨活躍型</v>
      </c>
    </row>
    <row r="1502" spans="1:11">
      <c r="A1502" s="1">
        <v>61649</v>
      </c>
      <c r="B1502" s="4">
        <v>39299</v>
      </c>
      <c r="C1502" s="1">
        <v>4926</v>
      </c>
      <c r="D1502" s="6">
        <v>3690</v>
      </c>
      <c r="E1502" s="6">
        <v>149</v>
      </c>
      <c r="F1502" s="5">
        <v>4</v>
      </c>
      <c r="G1502" s="17">
        <v>3</v>
      </c>
      <c r="H1502" s="17">
        <v>0.33333333333333331</v>
      </c>
      <c r="I1502" s="5">
        <v>10</v>
      </c>
      <c r="J1502" s="5">
        <v>3.333333333333333</v>
      </c>
      <c r="K1502" s="18" t="str">
        <f>INDEX(客戶資料檔!N:N,MATCH('交易記錄檔計算購買期間(勿更改順序)'!C1502,客戶資料檔!A:A,0))</f>
        <v>漸趨活躍型</v>
      </c>
    </row>
    <row r="1503" spans="1:11">
      <c r="A1503" s="1">
        <v>71184</v>
      </c>
      <c r="B1503" s="4">
        <v>39375</v>
      </c>
      <c r="C1503" s="1">
        <v>4926</v>
      </c>
      <c r="D1503" s="6">
        <v>199</v>
      </c>
      <c r="E1503" s="6">
        <v>73</v>
      </c>
      <c r="F1503" s="5">
        <v>4</v>
      </c>
      <c r="G1503" s="17">
        <v>4</v>
      </c>
      <c r="H1503" s="17">
        <v>0.5</v>
      </c>
      <c r="I1503" s="5">
        <v>76</v>
      </c>
      <c r="J1503" s="5">
        <v>38</v>
      </c>
      <c r="K1503" s="18" t="str">
        <f>INDEX(客戶資料檔!N:N,MATCH('交易記錄檔計算購買期間(勿更改順序)'!C1503,客戶資料檔!A:A,0))</f>
        <v>漸趨活躍型</v>
      </c>
    </row>
    <row r="1504" spans="1:11">
      <c r="A1504" s="1">
        <v>25945</v>
      </c>
      <c r="B1504" s="4">
        <v>39023</v>
      </c>
      <c r="C1504" s="1">
        <v>4967</v>
      </c>
      <c r="D1504" s="6">
        <v>1315</v>
      </c>
      <c r="E1504" s="6">
        <v>425</v>
      </c>
      <c r="F1504" s="5">
        <v>8</v>
      </c>
      <c r="G1504" s="17">
        <v>1</v>
      </c>
      <c r="H1504" s="17">
        <v>0</v>
      </c>
      <c r="I1504" s="5">
        <v>0</v>
      </c>
      <c r="J1504" s="5">
        <v>0</v>
      </c>
      <c r="K1504" s="18" t="str">
        <f>INDEX(客戶資料檔!N:N,MATCH('交易記錄檔計算購買期間(勿更改順序)'!C1504,客戶資料檔!A:A,0))</f>
        <v>漸趨靜止型</v>
      </c>
    </row>
    <row r="1505" spans="1:11">
      <c r="A1505" s="1">
        <v>31142</v>
      </c>
      <c r="B1505" s="4">
        <v>39072</v>
      </c>
      <c r="C1505" s="1">
        <v>4967</v>
      </c>
      <c r="D1505" s="6">
        <v>105</v>
      </c>
      <c r="E1505" s="6">
        <v>376</v>
      </c>
      <c r="F1505" s="5">
        <v>8</v>
      </c>
      <c r="G1505" s="17">
        <v>2</v>
      </c>
      <c r="H1505" s="17">
        <v>3.5714285714285712E-2</v>
      </c>
      <c r="I1505" s="5">
        <v>49</v>
      </c>
      <c r="J1505" s="5">
        <v>1.75</v>
      </c>
      <c r="K1505" s="18" t="str">
        <f>INDEX(客戶資料檔!N:N,MATCH('交易記錄檔計算購買期間(勿更改順序)'!C1505,客戶資料檔!A:A,0))</f>
        <v>漸趨靜止型</v>
      </c>
    </row>
    <row r="1506" spans="1:11">
      <c r="A1506" s="1">
        <v>33550</v>
      </c>
      <c r="B1506" s="4">
        <v>39092</v>
      </c>
      <c r="C1506" s="1">
        <v>4967</v>
      </c>
      <c r="D1506" s="6">
        <v>219</v>
      </c>
      <c r="E1506" s="6">
        <v>356</v>
      </c>
      <c r="F1506" s="5">
        <v>8</v>
      </c>
      <c r="G1506" s="17">
        <v>3</v>
      </c>
      <c r="H1506" s="17">
        <v>7.1428571428571425E-2</v>
      </c>
      <c r="I1506" s="5">
        <v>20</v>
      </c>
      <c r="J1506" s="5">
        <v>1.4285714285714284</v>
      </c>
      <c r="K1506" s="18" t="str">
        <f>INDEX(客戶資料檔!N:N,MATCH('交易記錄檔計算購買期間(勿更改順序)'!C1506,客戶資料檔!A:A,0))</f>
        <v>漸趨靜止型</v>
      </c>
    </row>
    <row r="1507" spans="1:11">
      <c r="A1507" s="1">
        <v>35036</v>
      </c>
      <c r="B1507" s="4">
        <v>39106</v>
      </c>
      <c r="C1507" s="1">
        <v>4967</v>
      </c>
      <c r="D1507" s="6">
        <v>1399</v>
      </c>
      <c r="E1507" s="6">
        <v>342</v>
      </c>
      <c r="F1507" s="5">
        <v>8</v>
      </c>
      <c r="G1507" s="17">
        <v>4</v>
      </c>
      <c r="H1507" s="17">
        <v>0.10714285714285714</v>
      </c>
      <c r="I1507" s="5">
        <v>14</v>
      </c>
      <c r="J1507" s="5">
        <v>1.5</v>
      </c>
      <c r="K1507" s="18" t="str">
        <f>INDEX(客戶資料檔!N:N,MATCH('交易記錄檔計算購買期間(勿更改順序)'!C1507,客戶資料檔!A:A,0))</f>
        <v>漸趨靜止型</v>
      </c>
    </row>
    <row r="1508" spans="1:11">
      <c r="A1508" s="1">
        <v>40965</v>
      </c>
      <c r="B1508" s="4">
        <v>39147</v>
      </c>
      <c r="C1508" s="1">
        <v>4967</v>
      </c>
      <c r="D1508" s="6">
        <v>399</v>
      </c>
      <c r="E1508" s="6">
        <v>301</v>
      </c>
      <c r="F1508" s="5">
        <v>8</v>
      </c>
      <c r="G1508" s="17">
        <v>5</v>
      </c>
      <c r="H1508" s="17">
        <v>0.14285714285714285</v>
      </c>
      <c r="I1508" s="5">
        <v>41</v>
      </c>
      <c r="J1508" s="5">
        <v>5.8571428571428568</v>
      </c>
      <c r="K1508" s="18" t="str">
        <f>INDEX(客戶資料檔!N:N,MATCH('交易記錄檔計算購買期間(勿更改順序)'!C1508,客戶資料檔!A:A,0))</f>
        <v>漸趨靜止型</v>
      </c>
    </row>
    <row r="1509" spans="1:11">
      <c r="A1509" s="1">
        <v>59512</v>
      </c>
      <c r="B1509" s="4">
        <v>39281</v>
      </c>
      <c r="C1509" s="1">
        <v>4967</v>
      </c>
      <c r="D1509" s="6">
        <v>656</v>
      </c>
      <c r="E1509" s="6">
        <v>167</v>
      </c>
      <c r="F1509" s="5">
        <v>8</v>
      </c>
      <c r="G1509" s="17">
        <v>6</v>
      </c>
      <c r="H1509" s="17">
        <v>0.17857142857142858</v>
      </c>
      <c r="I1509" s="5">
        <v>134</v>
      </c>
      <c r="J1509" s="5">
        <v>23.928571428571431</v>
      </c>
      <c r="K1509" s="18" t="str">
        <f>INDEX(客戶資料檔!N:N,MATCH('交易記錄檔計算購買期間(勿更改順序)'!C1509,客戶資料檔!A:A,0))</f>
        <v>漸趨靜止型</v>
      </c>
    </row>
    <row r="1510" spans="1:11">
      <c r="A1510" s="1">
        <v>62767</v>
      </c>
      <c r="B1510" s="4">
        <v>39308</v>
      </c>
      <c r="C1510" s="1">
        <v>4967</v>
      </c>
      <c r="D1510" s="6">
        <v>4600</v>
      </c>
      <c r="E1510" s="6">
        <v>140</v>
      </c>
      <c r="F1510" s="5">
        <v>8</v>
      </c>
      <c r="G1510" s="17">
        <v>7</v>
      </c>
      <c r="H1510" s="17">
        <v>0.21428571428571427</v>
      </c>
      <c r="I1510" s="5">
        <v>27</v>
      </c>
      <c r="J1510" s="5">
        <v>5.7857142857142856</v>
      </c>
      <c r="K1510" s="18" t="str">
        <f>INDEX(客戶資料檔!N:N,MATCH('交易記錄檔計算購買期間(勿更改順序)'!C1510,客戶資料檔!A:A,0))</f>
        <v>漸趨靜止型</v>
      </c>
    </row>
    <row r="1511" spans="1:11">
      <c r="A1511" s="1">
        <v>73336</v>
      </c>
      <c r="B1511" s="4">
        <v>39393</v>
      </c>
      <c r="C1511" s="1">
        <v>4967</v>
      </c>
      <c r="D1511" s="6">
        <v>199</v>
      </c>
      <c r="E1511" s="6">
        <v>55</v>
      </c>
      <c r="F1511" s="5">
        <v>8</v>
      </c>
      <c r="G1511" s="17">
        <v>8</v>
      </c>
      <c r="H1511" s="17">
        <v>0.25</v>
      </c>
      <c r="I1511" s="5">
        <v>85</v>
      </c>
      <c r="J1511" s="5">
        <v>21.25</v>
      </c>
      <c r="K1511" s="18" t="str">
        <f>INDEX(客戶資料檔!N:N,MATCH('交易記錄檔計算購買期間(勿更改順序)'!C1511,客戶資料檔!A:A,0))</f>
        <v>漸趨靜止型</v>
      </c>
    </row>
    <row r="1512" spans="1:11">
      <c r="A1512" s="1">
        <v>15823</v>
      </c>
      <c r="B1512" s="4">
        <v>38914</v>
      </c>
      <c r="C1512" s="1">
        <v>4981</v>
      </c>
      <c r="D1512" s="6">
        <v>1399</v>
      </c>
      <c r="E1512" s="6">
        <v>534</v>
      </c>
      <c r="F1512" s="5">
        <v>10</v>
      </c>
      <c r="G1512" s="17">
        <v>1</v>
      </c>
      <c r="H1512" s="17">
        <v>0</v>
      </c>
      <c r="I1512" s="5">
        <v>0</v>
      </c>
      <c r="J1512" s="5">
        <v>0</v>
      </c>
      <c r="K1512" s="18" t="str">
        <f>INDEX(客戶資料檔!N:N,MATCH('交易記錄檔計算購買期間(勿更改順序)'!C1512,客戶資料檔!A:A,0))</f>
        <v>穩定購買型</v>
      </c>
    </row>
    <row r="1513" spans="1:11">
      <c r="A1513" s="1">
        <v>20728</v>
      </c>
      <c r="B1513" s="4">
        <v>38968</v>
      </c>
      <c r="C1513" s="1">
        <v>4981</v>
      </c>
      <c r="D1513" s="6">
        <v>4990</v>
      </c>
      <c r="E1513" s="6">
        <v>480</v>
      </c>
      <c r="F1513" s="5">
        <v>10</v>
      </c>
      <c r="G1513" s="17">
        <v>2</v>
      </c>
      <c r="H1513" s="17">
        <v>2.2222222222222223E-2</v>
      </c>
      <c r="I1513" s="5">
        <v>54</v>
      </c>
      <c r="J1513" s="5">
        <v>1.2</v>
      </c>
      <c r="K1513" s="18" t="str">
        <f>INDEX(客戶資料檔!N:N,MATCH('交易記錄檔計算購買期間(勿更改順序)'!C1513,客戶資料檔!A:A,0))</f>
        <v>穩定購買型</v>
      </c>
    </row>
    <row r="1514" spans="1:11">
      <c r="A1514" s="1">
        <v>31428</v>
      </c>
      <c r="B1514" s="4">
        <v>39074</v>
      </c>
      <c r="C1514" s="1">
        <v>4981</v>
      </c>
      <c r="D1514" s="6">
        <v>357</v>
      </c>
      <c r="E1514" s="6">
        <v>374</v>
      </c>
      <c r="F1514" s="5">
        <v>10</v>
      </c>
      <c r="G1514" s="17">
        <v>3</v>
      </c>
      <c r="H1514" s="17">
        <v>4.4444444444444446E-2</v>
      </c>
      <c r="I1514" s="5">
        <v>106</v>
      </c>
      <c r="J1514" s="5">
        <v>4.7111111111111112</v>
      </c>
      <c r="K1514" s="18" t="str">
        <f>INDEX(客戶資料檔!N:N,MATCH('交易記錄檔計算購買期間(勿更改順序)'!C1514,客戶資料檔!A:A,0))</f>
        <v>穩定購買型</v>
      </c>
    </row>
    <row r="1515" spans="1:11">
      <c r="A1515" s="1">
        <v>32509</v>
      </c>
      <c r="B1515" s="4">
        <v>39081</v>
      </c>
      <c r="C1515" s="1">
        <v>4981</v>
      </c>
      <c r="D1515" s="6">
        <v>1099</v>
      </c>
      <c r="E1515" s="6">
        <v>367</v>
      </c>
      <c r="F1515" s="5">
        <v>10</v>
      </c>
      <c r="G1515" s="17">
        <v>4</v>
      </c>
      <c r="H1515" s="17">
        <v>6.6666666666666666E-2</v>
      </c>
      <c r="I1515" s="5">
        <v>7</v>
      </c>
      <c r="J1515" s="5">
        <v>0.46666666666666667</v>
      </c>
      <c r="K1515" s="18" t="str">
        <f>INDEX(客戶資料檔!N:N,MATCH('交易記錄檔計算購買期間(勿更改順序)'!C1515,客戶資料檔!A:A,0))</f>
        <v>穩定購買型</v>
      </c>
    </row>
    <row r="1516" spans="1:11">
      <c r="A1516" s="1">
        <v>54165</v>
      </c>
      <c r="B1516" s="4">
        <v>39254</v>
      </c>
      <c r="C1516" s="1">
        <v>4981</v>
      </c>
      <c r="D1516" s="6">
        <v>800</v>
      </c>
      <c r="E1516" s="6">
        <v>194</v>
      </c>
      <c r="F1516" s="5">
        <v>10</v>
      </c>
      <c r="G1516" s="17">
        <v>5</v>
      </c>
      <c r="H1516" s="17">
        <v>8.8888888888888892E-2</v>
      </c>
      <c r="I1516" s="5">
        <v>173</v>
      </c>
      <c r="J1516" s="5">
        <v>15.377777777777778</v>
      </c>
      <c r="K1516" s="18" t="str">
        <f>INDEX(客戶資料檔!N:N,MATCH('交易記錄檔計算購買期間(勿更改順序)'!C1516,客戶資料檔!A:A,0))</f>
        <v>穩定購買型</v>
      </c>
    </row>
    <row r="1517" spans="1:11">
      <c r="A1517" s="1">
        <v>61911</v>
      </c>
      <c r="B1517" s="4">
        <v>39301</v>
      </c>
      <c r="C1517" s="1">
        <v>4981</v>
      </c>
      <c r="D1517" s="6">
        <v>219</v>
      </c>
      <c r="E1517" s="6">
        <v>147</v>
      </c>
      <c r="F1517" s="5">
        <v>10</v>
      </c>
      <c r="G1517" s="17">
        <v>6</v>
      </c>
      <c r="H1517" s="17">
        <v>0.1111111111111111</v>
      </c>
      <c r="I1517" s="5">
        <v>47</v>
      </c>
      <c r="J1517" s="5">
        <v>5.2222222222222223</v>
      </c>
      <c r="K1517" s="18" t="str">
        <f>INDEX(客戶資料檔!N:N,MATCH('交易記錄檔計算購買期間(勿更改順序)'!C1517,客戶資料檔!A:A,0))</f>
        <v>穩定購買型</v>
      </c>
    </row>
    <row r="1518" spans="1:11">
      <c r="A1518" s="1">
        <v>63761</v>
      </c>
      <c r="B1518" s="4">
        <v>39316</v>
      </c>
      <c r="C1518" s="1">
        <v>4981</v>
      </c>
      <c r="D1518" s="6">
        <v>399</v>
      </c>
      <c r="E1518" s="6">
        <v>132</v>
      </c>
      <c r="F1518" s="5">
        <v>10</v>
      </c>
      <c r="G1518" s="17">
        <v>7</v>
      </c>
      <c r="H1518" s="17">
        <v>0.13333333333333333</v>
      </c>
      <c r="I1518" s="5">
        <v>15</v>
      </c>
      <c r="J1518" s="5">
        <v>2</v>
      </c>
      <c r="K1518" s="18" t="str">
        <f>INDEX(客戶資料檔!N:N,MATCH('交易記錄檔計算購買期間(勿更改順序)'!C1518,客戶資料檔!A:A,0))</f>
        <v>穩定購買型</v>
      </c>
    </row>
    <row r="1519" spans="1:11">
      <c r="A1519" s="1">
        <v>68324</v>
      </c>
      <c r="B1519" s="4">
        <v>39351</v>
      </c>
      <c r="C1519" s="1">
        <v>4981</v>
      </c>
      <c r="D1519" s="6">
        <v>6999</v>
      </c>
      <c r="E1519" s="6">
        <v>97</v>
      </c>
      <c r="F1519" s="5">
        <v>10</v>
      </c>
      <c r="G1519" s="17">
        <v>8</v>
      </c>
      <c r="H1519" s="17">
        <v>0.15555555555555556</v>
      </c>
      <c r="I1519" s="5">
        <v>35</v>
      </c>
      <c r="J1519" s="5">
        <v>5.4444444444444446</v>
      </c>
      <c r="K1519" s="18" t="str">
        <f>INDEX(客戶資料檔!N:N,MATCH('交易記錄檔計算購買期間(勿更改順序)'!C1519,客戶資料檔!A:A,0))</f>
        <v>穩定購買型</v>
      </c>
    </row>
    <row r="1520" spans="1:11">
      <c r="A1520" s="1">
        <v>74085</v>
      </c>
      <c r="B1520" s="4">
        <v>39400</v>
      </c>
      <c r="C1520" s="1">
        <v>4981</v>
      </c>
      <c r="D1520" s="6">
        <v>597</v>
      </c>
      <c r="E1520" s="6">
        <v>48</v>
      </c>
      <c r="F1520" s="5">
        <v>10</v>
      </c>
      <c r="G1520" s="17">
        <v>9</v>
      </c>
      <c r="H1520" s="17">
        <v>0.17777777777777778</v>
      </c>
      <c r="I1520" s="5">
        <v>49</v>
      </c>
      <c r="J1520" s="5">
        <v>8.7111111111111121</v>
      </c>
      <c r="K1520" s="18" t="str">
        <f>INDEX(客戶資料檔!N:N,MATCH('交易記錄檔計算購買期間(勿更改順序)'!C1520,客戶資料檔!A:A,0))</f>
        <v>穩定購買型</v>
      </c>
    </row>
    <row r="1521" spans="1:11">
      <c r="A1521" s="1">
        <v>76180</v>
      </c>
      <c r="B1521" s="4">
        <v>39405</v>
      </c>
      <c r="C1521" s="1">
        <v>4981</v>
      </c>
      <c r="D1521" s="6">
        <v>1998</v>
      </c>
      <c r="E1521" s="6">
        <v>43</v>
      </c>
      <c r="F1521" s="5">
        <v>10</v>
      </c>
      <c r="G1521" s="17">
        <v>10</v>
      </c>
      <c r="H1521" s="17">
        <v>0.2</v>
      </c>
      <c r="I1521" s="5">
        <v>5</v>
      </c>
      <c r="J1521" s="5">
        <v>1</v>
      </c>
      <c r="K1521" s="18" t="str">
        <f>INDEX(客戶資料檔!N:N,MATCH('交易記錄檔計算購買期間(勿更改順序)'!C1521,客戶資料檔!A:A,0))</f>
        <v>穩定購買型</v>
      </c>
    </row>
    <row r="1522" spans="1:11">
      <c r="A1522" s="1">
        <v>16117</v>
      </c>
      <c r="B1522" s="4">
        <v>38915</v>
      </c>
      <c r="C1522" s="1">
        <v>5005</v>
      </c>
      <c r="D1522" s="6">
        <v>1699</v>
      </c>
      <c r="E1522" s="6">
        <v>533</v>
      </c>
      <c r="F1522" s="5">
        <v>5</v>
      </c>
      <c r="G1522" s="17">
        <v>1</v>
      </c>
      <c r="H1522" s="17">
        <v>0</v>
      </c>
      <c r="I1522" s="5">
        <v>0</v>
      </c>
      <c r="J1522" s="5">
        <v>0</v>
      </c>
      <c r="K1522" s="18" t="str">
        <f>INDEX(客戶資料檔!N:N,MATCH('交易記錄檔計算購買期間(勿更改順序)'!C1522,客戶資料檔!A:A,0))</f>
        <v>穩定購買型</v>
      </c>
    </row>
    <row r="1523" spans="1:11">
      <c r="A1523" s="1">
        <v>20730</v>
      </c>
      <c r="B1523" s="4">
        <v>38968</v>
      </c>
      <c r="C1523" s="1">
        <v>5005</v>
      </c>
      <c r="D1523" s="6">
        <v>400</v>
      </c>
      <c r="E1523" s="6">
        <v>480</v>
      </c>
      <c r="F1523" s="5">
        <v>5</v>
      </c>
      <c r="G1523" s="17">
        <v>2</v>
      </c>
      <c r="H1523" s="17">
        <v>0.1</v>
      </c>
      <c r="I1523" s="5">
        <v>53</v>
      </c>
      <c r="J1523" s="5">
        <v>5.3000000000000007</v>
      </c>
      <c r="K1523" s="18" t="str">
        <f>INDEX(客戶資料檔!N:N,MATCH('交易記錄檔計算購買期間(勿更改順序)'!C1523,客戶資料檔!A:A,0))</f>
        <v>穩定購買型</v>
      </c>
    </row>
    <row r="1524" spans="1:11">
      <c r="A1524" s="1">
        <v>61147</v>
      </c>
      <c r="B1524" s="4">
        <v>39295</v>
      </c>
      <c r="C1524" s="1">
        <v>5005</v>
      </c>
      <c r="D1524" s="6">
        <v>1380</v>
      </c>
      <c r="E1524" s="6">
        <v>153</v>
      </c>
      <c r="F1524" s="5">
        <v>5</v>
      </c>
      <c r="G1524" s="17">
        <v>3</v>
      </c>
      <c r="H1524" s="17">
        <v>0.2</v>
      </c>
      <c r="I1524" s="5">
        <v>327</v>
      </c>
      <c r="J1524" s="5">
        <v>65.400000000000006</v>
      </c>
      <c r="K1524" s="18" t="str">
        <f>INDEX(客戶資料檔!N:N,MATCH('交易記錄檔計算購買期間(勿更改順序)'!C1524,客戶資料檔!A:A,0))</f>
        <v>穩定購買型</v>
      </c>
    </row>
    <row r="1525" spans="1:11">
      <c r="A1525" s="1">
        <v>76182</v>
      </c>
      <c r="B1525" s="4">
        <v>39405</v>
      </c>
      <c r="C1525" s="1">
        <v>5005</v>
      </c>
      <c r="D1525" s="6">
        <v>400</v>
      </c>
      <c r="E1525" s="6">
        <v>43</v>
      </c>
      <c r="F1525" s="5">
        <v>5</v>
      </c>
      <c r="G1525" s="17">
        <v>4</v>
      </c>
      <c r="H1525" s="17">
        <v>0.3</v>
      </c>
      <c r="I1525" s="5">
        <v>110</v>
      </c>
      <c r="J1525" s="5">
        <v>33</v>
      </c>
      <c r="K1525" s="18" t="str">
        <f>INDEX(客戶資料檔!N:N,MATCH('交易記錄檔計算購買期間(勿更改順序)'!C1525,客戶資料檔!A:A,0))</f>
        <v>穩定購買型</v>
      </c>
    </row>
    <row r="1526" spans="1:11">
      <c r="A1526" s="1">
        <v>79928</v>
      </c>
      <c r="B1526" s="4">
        <v>39435</v>
      </c>
      <c r="C1526" s="1">
        <v>5005</v>
      </c>
      <c r="D1526" s="6">
        <v>1985</v>
      </c>
      <c r="E1526" s="6">
        <v>13</v>
      </c>
      <c r="F1526" s="5">
        <v>5</v>
      </c>
      <c r="G1526" s="17">
        <v>5</v>
      </c>
      <c r="H1526" s="17">
        <v>0.4</v>
      </c>
      <c r="I1526" s="5">
        <v>30</v>
      </c>
      <c r="J1526" s="5">
        <v>12</v>
      </c>
      <c r="K1526" s="18" t="str">
        <f>INDEX(客戶資料檔!N:N,MATCH('交易記錄檔計算購買期間(勿更改順序)'!C1526,客戶資料檔!A:A,0))</f>
        <v>穩定購買型</v>
      </c>
    </row>
    <row r="1527" spans="1:11">
      <c r="A1527" s="1">
        <v>16552</v>
      </c>
      <c r="B1527" s="4">
        <v>38920</v>
      </c>
      <c r="C1527" s="1">
        <v>5051</v>
      </c>
      <c r="D1527" s="6">
        <v>400</v>
      </c>
      <c r="E1527" s="6">
        <v>528</v>
      </c>
      <c r="F1527" s="5">
        <v>2</v>
      </c>
      <c r="G1527" s="17">
        <v>1</v>
      </c>
      <c r="H1527" s="17">
        <v>0</v>
      </c>
      <c r="I1527" s="5">
        <v>0</v>
      </c>
      <c r="J1527" s="5">
        <v>0</v>
      </c>
      <c r="K1527" s="18">
        <f>INDEX(客戶資料檔!N:N,MATCH('交易記錄檔計算購買期間(勿更改順序)'!C1527,客戶資料檔!A:A,0))</f>
        <v>0</v>
      </c>
    </row>
    <row r="1528" spans="1:11">
      <c r="A1528" s="1">
        <v>57802</v>
      </c>
      <c r="B1528" s="4">
        <v>39277</v>
      </c>
      <c r="C1528" s="1">
        <v>5051</v>
      </c>
      <c r="D1528" s="6">
        <v>999</v>
      </c>
      <c r="E1528" s="6">
        <v>171</v>
      </c>
      <c r="F1528" s="5">
        <v>2</v>
      </c>
      <c r="G1528" s="17">
        <v>2</v>
      </c>
      <c r="H1528" s="17">
        <v>1</v>
      </c>
      <c r="I1528" s="5">
        <v>357</v>
      </c>
      <c r="J1528" s="5">
        <v>357</v>
      </c>
      <c r="K1528" s="18">
        <f>INDEX(客戶資料檔!N:N,MATCH('交易記錄檔計算購買期間(勿更改順序)'!C1528,客戶資料檔!A:A,0))</f>
        <v>0</v>
      </c>
    </row>
    <row r="1529" spans="1:11">
      <c r="A1529" s="1">
        <v>17220</v>
      </c>
      <c r="B1529" s="4">
        <v>38928</v>
      </c>
      <c r="C1529" s="1">
        <v>5096</v>
      </c>
      <c r="D1529" s="6">
        <v>1149</v>
      </c>
      <c r="E1529" s="6">
        <v>520</v>
      </c>
      <c r="F1529" s="5">
        <v>5</v>
      </c>
      <c r="G1529" s="17">
        <v>1</v>
      </c>
      <c r="H1529" s="17">
        <v>0</v>
      </c>
      <c r="I1529" s="5">
        <v>0</v>
      </c>
      <c r="J1529" s="5">
        <v>0</v>
      </c>
      <c r="K1529" s="18" t="str">
        <f>INDEX(客戶資料檔!N:N,MATCH('交易記錄檔計算購買期間(勿更改順序)'!C1529,客戶資料檔!A:A,0))</f>
        <v>穩定購買型</v>
      </c>
    </row>
    <row r="1530" spans="1:11">
      <c r="A1530" s="1">
        <v>38256</v>
      </c>
      <c r="B1530" s="4">
        <v>39126</v>
      </c>
      <c r="C1530" s="1">
        <v>5096</v>
      </c>
      <c r="D1530" s="6">
        <v>100</v>
      </c>
      <c r="E1530" s="6">
        <v>322</v>
      </c>
      <c r="F1530" s="5">
        <v>5</v>
      </c>
      <c r="G1530" s="17">
        <v>2</v>
      </c>
      <c r="H1530" s="17">
        <v>0.1</v>
      </c>
      <c r="I1530" s="5">
        <v>198</v>
      </c>
      <c r="J1530" s="5">
        <v>19.8</v>
      </c>
      <c r="K1530" s="18" t="str">
        <f>INDEX(客戶資料檔!N:N,MATCH('交易記錄檔計算購買期間(勿更改順序)'!C1530,客戶資料檔!A:A,0))</f>
        <v>穩定購買型</v>
      </c>
    </row>
    <row r="1531" spans="1:11">
      <c r="A1531" s="1">
        <v>53212</v>
      </c>
      <c r="B1531" s="4">
        <v>39246</v>
      </c>
      <c r="C1531" s="1">
        <v>5096</v>
      </c>
      <c r="D1531" s="6">
        <v>1992</v>
      </c>
      <c r="E1531" s="6">
        <v>202</v>
      </c>
      <c r="F1531" s="5">
        <v>5</v>
      </c>
      <c r="G1531" s="17">
        <v>3</v>
      </c>
      <c r="H1531" s="17">
        <v>0.2</v>
      </c>
      <c r="I1531" s="5">
        <v>120</v>
      </c>
      <c r="J1531" s="5">
        <v>24</v>
      </c>
      <c r="K1531" s="18" t="str">
        <f>INDEX(客戶資料檔!N:N,MATCH('交易記錄檔計算購買期間(勿更改順序)'!C1531,客戶資料檔!A:A,0))</f>
        <v>穩定購買型</v>
      </c>
    </row>
    <row r="1532" spans="1:11">
      <c r="A1532" s="1">
        <v>68431</v>
      </c>
      <c r="B1532" s="4">
        <v>39352</v>
      </c>
      <c r="C1532" s="1">
        <v>5096</v>
      </c>
      <c r="D1532" s="6">
        <v>129</v>
      </c>
      <c r="E1532" s="6">
        <v>96</v>
      </c>
      <c r="F1532" s="5">
        <v>5</v>
      </c>
      <c r="G1532" s="17">
        <v>4</v>
      </c>
      <c r="H1532" s="17">
        <v>0.3</v>
      </c>
      <c r="I1532" s="5">
        <v>106</v>
      </c>
      <c r="J1532" s="5">
        <v>31.799999999999997</v>
      </c>
      <c r="K1532" s="18" t="str">
        <f>INDEX(客戶資料檔!N:N,MATCH('交易記錄檔計算購買期間(勿更改順序)'!C1532,客戶資料檔!A:A,0))</f>
        <v>穩定購買型</v>
      </c>
    </row>
    <row r="1533" spans="1:11">
      <c r="A1533" s="1">
        <v>80587</v>
      </c>
      <c r="B1533" s="4">
        <v>39439</v>
      </c>
      <c r="C1533" s="1">
        <v>5096</v>
      </c>
      <c r="D1533" s="6">
        <v>1580</v>
      </c>
      <c r="E1533" s="6">
        <v>9</v>
      </c>
      <c r="F1533" s="5">
        <v>5</v>
      </c>
      <c r="G1533" s="17">
        <v>5</v>
      </c>
      <c r="H1533" s="17">
        <v>0.4</v>
      </c>
      <c r="I1533" s="5">
        <v>87</v>
      </c>
      <c r="J1533" s="5">
        <v>34.800000000000004</v>
      </c>
      <c r="K1533" s="18" t="str">
        <f>INDEX(客戶資料檔!N:N,MATCH('交易記錄檔計算購買期間(勿更改順序)'!C1533,客戶資料檔!A:A,0))</f>
        <v>穩定購買型</v>
      </c>
    </row>
    <row r="1534" spans="1:11">
      <c r="A1534" s="1">
        <v>18238</v>
      </c>
      <c r="B1534" s="4">
        <v>38941</v>
      </c>
      <c r="C1534" s="1">
        <v>5181</v>
      </c>
      <c r="D1534" s="6">
        <v>299</v>
      </c>
      <c r="E1534" s="6">
        <v>507</v>
      </c>
      <c r="F1534" s="5">
        <v>7</v>
      </c>
      <c r="G1534" s="17">
        <v>1</v>
      </c>
      <c r="H1534" s="17">
        <v>0</v>
      </c>
      <c r="I1534" s="5">
        <v>0</v>
      </c>
      <c r="J1534" s="5">
        <v>0</v>
      </c>
      <c r="K1534" s="18" t="str">
        <f>INDEX(客戶資料檔!N:N,MATCH('交易記錄檔計算購買期間(勿更改順序)'!C1534,客戶資料檔!A:A,0))</f>
        <v>漸趨活躍型</v>
      </c>
    </row>
    <row r="1535" spans="1:11">
      <c r="A1535" s="1">
        <v>31767</v>
      </c>
      <c r="B1535" s="4">
        <v>39076</v>
      </c>
      <c r="C1535" s="1">
        <v>5181</v>
      </c>
      <c r="D1535" s="6">
        <v>250</v>
      </c>
      <c r="E1535" s="6">
        <v>372</v>
      </c>
      <c r="F1535" s="5">
        <v>7</v>
      </c>
      <c r="G1535" s="17">
        <v>2</v>
      </c>
      <c r="H1535" s="17">
        <v>4.7619047619047616E-2</v>
      </c>
      <c r="I1535" s="5">
        <v>135</v>
      </c>
      <c r="J1535" s="5">
        <v>6.4285714285714279</v>
      </c>
      <c r="K1535" s="18" t="str">
        <f>INDEX(客戶資料檔!N:N,MATCH('交易記錄檔計算購買期間(勿更改順序)'!C1535,客戶資料檔!A:A,0))</f>
        <v>漸趨活躍型</v>
      </c>
    </row>
    <row r="1536" spans="1:11">
      <c r="A1536" s="1">
        <v>45992</v>
      </c>
      <c r="B1536" s="4">
        <v>39192</v>
      </c>
      <c r="C1536" s="1">
        <v>5181</v>
      </c>
      <c r="D1536" s="6">
        <v>788</v>
      </c>
      <c r="E1536" s="6">
        <v>256</v>
      </c>
      <c r="F1536" s="5">
        <v>7</v>
      </c>
      <c r="G1536" s="17">
        <v>3</v>
      </c>
      <c r="H1536" s="17">
        <v>9.5238095238095233E-2</v>
      </c>
      <c r="I1536" s="5">
        <v>116</v>
      </c>
      <c r="J1536" s="5">
        <v>11.047619047619047</v>
      </c>
      <c r="K1536" s="18" t="str">
        <f>INDEX(客戶資料檔!N:N,MATCH('交易記錄檔計算購買期間(勿更改順序)'!C1536,客戶資料檔!A:A,0))</f>
        <v>漸趨活躍型</v>
      </c>
    </row>
    <row r="1537" spans="1:11">
      <c r="A1537" s="1">
        <v>46356</v>
      </c>
      <c r="B1537" s="4">
        <v>39193</v>
      </c>
      <c r="C1537" s="1">
        <v>5181</v>
      </c>
      <c r="D1537" s="6">
        <v>6999</v>
      </c>
      <c r="E1537" s="6">
        <v>255</v>
      </c>
      <c r="F1537" s="5">
        <v>7</v>
      </c>
      <c r="G1537" s="17">
        <v>4</v>
      </c>
      <c r="H1537" s="17">
        <v>0.14285714285714285</v>
      </c>
      <c r="I1537" s="5">
        <v>1</v>
      </c>
      <c r="J1537" s="5">
        <v>0.14285714285714285</v>
      </c>
      <c r="K1537" s="18" t="str">
        <f>INDEX(客戶資料檔!N:N,MATCH('交易記錄檔計算購買期間(勿更改順序)'!C1537,客戶資料檔!A:A,0))</f>
        <v>漸趨活躍型</v>
      </c>
    </row>
    <row r="1538" spans="1:11">
      <c r="A1538" s="1">
        <v>46733</v>
      </c>
      <c r="B1538" s="4">
        <v>39194</v>
      </c>
      <c r="C1538" s="1">
        <v>5181</v>
      </c>
      <c r="D1538" s="6">
        <v>1239</v>
      </c>
      <c r="E1538" s="6">
        <v>254</v>
      </c>
      <c r="F1538" s="5">
        <v>7</v>
      </c>
      <c r="G1538" s="17">
        <v>5</v>
      </c>
      <c r="H1538" s="17">
        <v>0.19047619047619047</v>
      </c>
      <c r="I1538" s="5">
        <v>1</v>
      </c>
      <c r="J1538" s="5">
        <v>0.19047619047619047</v>
      </c>
      <c r="K1538" s="18" t="str">
        <f>INDEX(客戶資料檔!N:N,MATCH('交易記錄檔計算購買期間(勿更改順序)'!C1538,客戶資料檔!A:A,0))</f>
        <v>漸趨活躍型</v>
      </c>
    </row>
    <row r="1539" spans="1:11">
      <c r="A1539" s="1">
        <v>53328</v>
      </c>
      <c r="B1539" s="4">
        <v>39247</v>
      </c>
      <c r="C1539" s="1">
        <v>5181</v>
      </c>
      <c r="D1539" s="6">
        <v>418</v>
      </c>
      <c r="E1539" s="6">
        <v>201</v>
      </c>
      <c r="F1539" s="5">
        <v>7</v>
      </c>
      <c r="G1539" s="17">
        <v>6</v>
      </c>
      <c r="H1539" s="17">
        <v>0.23809523809523808</v>
      </c>
      <c r="I1539" s="5">
        <v>53</v>
      </c>
      <c r="J1539" s="5">
        <v>12.619047619047619</v>
      </c>
      <c r="K1539" s="18" t="str">
        <f>INDEX(客戶資料檔!N:N,MATCH('交易記錄檔計算購買期間(勿更改順序)'!C1539,客戶資料檔!A:A,0))</f>
        <v>漸趨活躍型</v>
      </c>
    </row>
    <row r="1540" spans="1:11">
      <c r="A1540" s="1">
        <v>61490</v>
      </c>
      <c r="B1540" s="4">
        <v>39298</v>
      </c>
      <c r="C1540" s="1">
        <v>5181</v>
      </c>
      <c r="D1540" s="6">
        <v>1999</v>
      </c>
      <c r="E1540" s="6">
        <v>150</v>
      </c>
      <c r="F1540" s="5">
        <v>7</v>
      </c>
      <c r="G1540" s="17">
        <v>7</v>
      </c>
      <c r="H1540" s="17">
        <v>0.2857142857142857</v>
      </c>
      <c r="I1540" s="5">
        <v>51</v>
      </c>
      <c r="J1540" s="5">
        <v>14.571428571428571</v>
      </c>
      <c r="K1540" s="18" t="str">
        <f>INDEX(客戶資料檔!N:N,MATCH('交易記錄檔計算購買期間(勿更改順序)'!C1540,客戶資料檔!A:A,0))</f>
        <v>漸趨活躍型</v>
      </c>
    </row>
    <row r="1541" spans="1:11">
      <c r="A1541" s="1">
        <v>19066</v>
      </c>
      <c r="B1541" s="4">
        <v>38951</v>
      </c>
      <c r="C1541" s="1">
        <v>5239</v>
      </c>
      <c r="D1541" s="6">
        <v>699</v>
      </c>
      <c r="E1541" s="6">
        <v>497</v>
      </c>
      <c r="F1541" s="5">
        <v>3</v>
      </c>
      <c r="G1541" s="17">
        <v>1</v>
      </c>
      <c r="H1541" s="17">
        <v>0</v>
      </c>
      <c r="I1541" s="5">
        <v>0</v>
      </c>
      <c r="J1541" s="5">
        <v>0</v>
      </c>
      <c r="K1541" s="18" t="str">
        <f>INDEX(客戶資料檔!N:N,MATCH('交易記錄檔計算購買期間(勿更改順序)'!C1541,客戶資料檔!A:A,0))</f>
        <v>穩定購買型</v>
      </c>
    </row>
    <row r="1542" spans="1:11">
      <c r="A1542" s="1">
        <v>45994</v>
      </c>
      <c r="B1542" s="4">
        <v>39192</v>
      </c>
      <c r="C1542" s="1">
        <v>5239</v>
      </c>
      <c r="D1542" s="6">
        <v>2601</v>
      </c>
      <c r="E1542" s="6">
        <v>256</v>
      </c>
      <c r="F1542" s="5">
        <v>3</v>
      </c>
      <c r="G1542" s="17">
        <v>2</v>
      </c>
      <c r="H1542" s="17">
        <v>0.33333333333333331</v>
      </c>
      <c r="I1542" s="5">
        <v>241</v>
      </c>
      <c r="J1542" s="5">
        <v>80.333333333333329</v>
      </c>
      <c r="K1542" s="18" t="str">
        <f>INDEX(客戶資料檔!N:N,MATCH('交易記錄檔計算購買期間(勿更改順序)'!C1542,客戶資料檔!A:A,0))</f>
        <v>穩定購買型</v>
      </c>
    </row>
    <row r="1543" spans="1:11">
      <c r="A1543" s="1">
        <v>80592</v>
      </c>
      <c r="B1543" s="4">
        <v>39439</v>
      </c>
      <c r="C1543" s="1">
        <v>5239</v>
      </c>
      <c r="D1543" s="6">
        <v>518</v>
      </c>
      <c r="E1543" s="6">
        <v>9</v>
      </c>
      <c r="F1543" s="5">
        <v>3</v>
      </c>
      <c r="G1543" s="17">
        <v>3</v>
      </c>
      <c r="H1543" s="17">
        <v>0.66666666666666663</v>
      </c>
      <c r="I1543" s="5">
        <v>247</v>
      </c>
      <c r="J1543" s="5">
        <v>164.66666666666666</v>
      </c>
      <c r="K1543" s="18" t="str">
        <f>INDEX(客戶資料檔!N:N,MATCH('交易記錄檔計算購買期間(勿更改順序)'!C1543,客戶資料檔!A:A,0))</f>
        <v>穩定購買型</v>
      </c>
    </row>
    <row r="1544" spans="1:11">
      <c r="A1544" s="1">
        <v>20489</v>
      </c>
      <c r="B1544" s="4">
        <v>38965</v>
      </c>
      <c r="C1544" s="1">
        <v>5348</v>
      </c>
      <c r="D1544" s="6">
        <v>12987</v>
      </c>
      <c r="E1544" s="6">
        <v>483</v>
      </c>
      <c r="F1544" s="5">
        <v>6</v>
      </c>
      <c r="G1544" s="17">
        <v>1</v>
      </c>
      <c r="H1544" s="17">
        <v>0</v>
      </c>
      <c r="I1544" s="5">
        <v>0</v>
      </c>
      <c r="J1544" s="5">
        <v>0</v>
      </c>
      <c r="K1544" s="18" t="str">
        <f>INDEX(客戶資料檔!N:N,MATCH('交易記錄檔計算購買期間(勿更改順序)'!C1544,客戶資料檔!A:A,0))</f>
        <v>穩定購買型</v>
      </c>
    </row>
    <row r="1545" spans="1:11">
      <c r="A1545" s="1">
        <v>34811</v>
      </c>
      <c r="B1545" s="4">
        <v>39104</v>
      </c>
      <c r="C1545" s="1">
        <v>5348</v>
      </c>
      <c r="D1545" s="6">
        <v>479</v>
      </c>
      <c r="E1545" s="6">
        <v>344</v>
      </c>
      <c r="F1545" s="5">
        <v>6</v>
      </c>
      <c r="G1545" s="17">
        <v>2</v>
      </c>
      <c r="H1545" s="17">
        <v>6.6666666666666666E-2</v>
      </c>
      <c r="I1545" s="5">
        <v>139</v>
      </c>
      <c r="J1545" s="5">
        <v>9.2666666666666657</v>
      </c>
      <c r="K1545" s="18" t="str">
        <f>INDEX(客戶資料檔!N:N,MATCH('交易記錄檔計算購買期間(勿更改順序)'!C1545,客戶資料檔!A:A,0))</f>
        <v>穩定購買型</v>
      </c>
    </row>
    <row r="1546" spans="1:11">
      <c r="A1546" s="1">
        <v>35955</v>
      </c>
      <c r="B1546" s="4">
        <v>39110</v>
      </c>
      <c r="C1546" s="1">
        <v>5348</v>
      </c>
      <c r="D1546" s="6">
        <v>249</v>
      </c>
      <c r="E1546" s="6">
        <v>338</v>
      </c>
      <c r="F1546" s="5">
        <v>6</v>
      </c>
      <c r="G1546" s="17">
        <v>3</v>
      </c>
      <c r="H1546" s="17">
        <v>0.13333333333333333</v>
      </c>
      <c r="I1546" s="5">
        <v>6</v>
      </c>
      <c r="J1546" s="5">
        <v>0.8</v>
      </c>
      <c r="K1546" s="18" t="str">
        <f>INDEX(客戶資料檔!N:N,MATCH('交易記錄檔計算購買期間(勿更改順序)'!C1546,客戶資料檔!A:A,0))</f>
        <v>穩定購買型</v>
      </c>
    </row>
    <row r="1547" spans="1:11">
      <c r="A1547" s="1">
        <v>38117</v>
      </c>
      <c r="B1547" s="4">
        <v>39125</v>
      </c>
      <c r="C1547" s="1">
        <v>5348</v>
      </c>
      <c r="D1547" s="6">
        <v>299</v>
      </c>
      <c r="E1547" s="6">
        <v>323</v>
      </c>
      <c r="F1547" s="5">
        <v>6</v>
      </c>
      <c r="G1547" s="17">
        <v>4</v>
      </c>
      <c r="H1547" s="17">
        <v>0.2</v>
      </c>
      <c r="I1547" s="5">
        <v>15</v>
      </c>
      <c r="J1547" s="5">
        <v>3</v>
      </c>
      <c r="K1547" s="18" t="str">
        <f>INDEX(客戶資料檔!N:N,MATCH('交易記錄檔計算購買期間(勿更改順序)'!C1547,客戶資料檔!A:A,0))</f>
        <v>穩定購買型</v>
      </c>
    </row>
    <row r="1548" spans="1:11">
      <c r="A1548" s="1">
        <v>53540</v>
      </c>
      <c r="B1548" s="4">
        <v>39249</v>
      </c>
      <c r="C1548" s="1">
        <v>5348</v>
      </c>
      <c r="D1548" s="6">
        <v>7187</v>
      </c>
      <c r="E1548" s="6">
        <v>199</v>
      </c>
      <c r="F1548" s="5">
        <v>6</v>
      </c>
      <c r="G1548" s="17">
        <v>5</v>
      </c>
      <c r="H1548" s="17">
        <v>0.26666666666666666</v>
      </c>
      <c r="I1548" s="5">
        <v>124</v>
      </c>
      <c r="J1548" s="5">
        <v>33.066666666666663</v>
      </c>
      <c r="K1548" s="18" t="str">
        <f>INDEX(客戶資料檔!N:N,MATCH('交易記錄檔計算購買期間(勿更改順序)'!C1548,客戶資料檔!A:A,0))</f>
        <v>穩定購買型</v>
      </c>
    </row>
    <row r="1549" spans="1:11">
      <c r="A1549" s="1">
        <v>74997</v>
      </c>
      <c r="B1549" s="4">
        <v>39403</v>
      </c>
      <c r="C1549" s="1">
        <v>5348</v>
      </c>
      <c r="D1549" s="6">
        <v>16950</v>
      </c>
      <c r="E1549" s="6">
        <v>45</v>
      </c>
      <c r="F1549" s="5">
        <v>6</v>
      </c>
      <c r="G1549" s="17">
        <v>6</v>
      </c>
      <c r="H1549" s="17">
        <v>0.33333333333333331</v>
      </c>
      <c r="I1549" s="5">
        <v>154</v>
      </c>
      <c r="J1549" s="5">
        <v>51.333333333333329</v>
      </c>
      <c r="K1549" s="18" t="str">
        <f>INDEX(客戶資料檔!N:N,MATCH('交易記錄檔計算購買期間(勿更改順序)'!C1549,客戶資料檔!A:A,0))</f>
        <v>穩定購買型</v>
      </c>
    </row>
    <row r="1550" spans="1:11">
      <c r="A1550" s="1">
        <v>20492</v>
      </c>
      <c r="B1550" s="4">
        <v>38965</v>
      </c>
      <c r="C1550" s="1">
        <v>5351</v>
      </c>
      <c r="D1550" s="6">
        <v>1015</v>
      </c>
      <c r="E1550" s="6">
        <v>483</v>
      </c>
      <c r="F1550" s="5">
        <v>2</v>
      </c>
      <c r="G1550" s="17">
        <v>1</v>
      </c>
      <c r="H1550" s="17">
        <v>0</v>
      </c>
      <c r="I1550" s="5">
        <v>0</v>
      </c>
      <c r="J1550" s="5">
        <v>0</v>
      </c>
      <c r="K1550" s="18">
        <f>INDEX(客戶資料檔!N:N,MATCH('交易記錄檔計算購買期間(勿更改順序)'!C1550,客戶資料檔!A:A,0))</f>
        <v>0</v>
      </c>
    </row>
    <row r="1551" spans="1:11">
      <c r="A1551" s="1">
        <v>49235</v>
      </c>
      <c r="B1551" s="4">
        <v>39213</v>
      </c>
      <c r="C1551" s="1">
        <v>5351</v>
      </c>
      <c r="D1551" s="6">
        <v>300</v>
      </c>
      <c r="E1551" s="6">
        <v>235</v>
      </c>
      <c r="F1551" s="5">
        <v>2</v>
      </c>
      <c r="G1551" s="17">
        <v>2</v>
      </c>
      <c r="H1551" s="17">
        <v>1</v>
      </c>
      <c r="I1551" s="5">
        <v>248</v>
      </c>
      <c r="J1551" s="5">
        <v>248</v>
      </c>
      <c r="K1551" s="18">
        <f>INDEX(客戶資料檔!N:N,MATCH('交易記錄檔計算購買期間(勿更改順序)'!C1551,客戶資料檔!A:A,0))</f>
        <v>0</v>
      </c>
    </row>
    <row r="1552" spans="1:11">
      <c r="A1552" s="1">
        <v>21741</v>
      </c>
      <c r="B1552" s="4">
        <v>38978</v>
      </c>
      <c r="C1552" s="1">
        <v>5437</v>
      </c>
      <c r="D1552" s="6">
        <v>400</v>
      </c>
      <c r="E1552" s="6">
        <v>470</v>
      </c>
      <c r="F1552" s="5">
        <v>3</v>
      </c>
      <c r="G1552" s="17">
        <v>1</v>
      </c>
      <c r="H1552" s="17">
        <v>0</v>
      </c>
      <c r="I1552" s="5">
        <v>0</v>
      </c>
      <c r="J1552" s="5">
        <v>0</v>
      </c>
      <c r="K1552" s="18" t="str">
        <f>INDEX(客戶資料檔!N:N,MATCH('交易記錄檔計算購買期間(勿更改順序)'!C1552,客戶資料檔!A:A,0))</f>
        <v>穩定購買型</v>
      </c>
    </row>
    <row r="1553" spans="1:11">
      <c r="A1553" s="1">
        <v>50068</v>
      </c>
      <c r="B1553" s="4">
        <v>39220</v>
      </c>
      <c r="C1553" s="1">
        <v>5437</v>
      </c>
      <c r="D1553" s="6">
        <v>198</v>
      </c>
      <c r="E1553" s="6">
        <v>228</v>
      </c>
      <c r="F1553" s="5">
        <v>3</v>
      </c>
      <c r="G1553" s="17">
        <v>2</v>
      </c>
      <c r="H1553" s="17">
        <v>0.33333333333333331</v>
      </c>
      <c r="I1553" s="5">
        <v>242</v>
      </c>
      <c r="J1553" s="5">
        <v>80.666666666666657</v>
      </c>
      <c r="K1553" s="18" t="str">
        <f>INDEX(客戶資料檔!N:N,MATCH('交易記錄檔計算購買期間(勿更改順序)'!C1553,客戶資料檔!A:A,0))</f>
        <v>穩定購買型</v>
      </c>
    </row>
    <row r="1554" spans="1:11">
      <c r="A1554" s="1">
        <v>75549</v>
      </c>
      <c r="B1554" s="4">
        <v>39404</v>
      </c>
      <c r="C1554" s="1">
        <v>5437</v>
      </c>
      <c r="D1554" s="6">
        <v>988</v>
      </c>
      <c r="E1554" s="6">
        <v>44</v>
      </c>
      <c r="F1554" s="5">
        <v>3</v>
      </c>
      <c r="G1554" s="17">
        <v>3</v>
      </c>
      <c r="H1554" s="17">
        <v>0.66666666666666663</v>
      </c>
      <c r="I1554" s="5">
        <v>184</v>
      </c>
      <c r="J1554" s="5">
        <v>122.66666666666666</v>
      </c>
      <c r="K1554" s="18" t="str">
        <f>INDEX(客戶資料檔!N:N,MATCH('交易記錄檔計算購買期間(勿更改順序)'!C1554,客戶資料檔!A:A,0))</f>
        <v>穩定購買型</v>
      </c>
    </row>
    <row r="1555" spans="1:11">
      <c r="A1555" s="1">
        <v>22176</v>
      </c>
      <c r="B1555" s="4">
        <v>38983</v>
      </c>
      <c r="C1555" s="1">
        <v>5455</v>
      </c>
      <c r="D1555" s="6">
        <v>400</v>
      </c>
      <c r="E1555" s="6">
        <v>465</v>
      </c>
      <c r="F1555" s="5">
        <v>3</v>
      </c>
      <c r="G1555" s="17">
        <v>1</v>
      </c>
      <c r="H1555" s="17">
        <v>0</v>
      </c>
      <c r="I1555" s="5">
        <v>0</v>
      </c>
      <c r="J1555" s="5">
        <v>0</v>
      </c>
      <c r="K1555" s="18" t="str">
        <f>INDEX(客戶資料檔!N:N,MATCH('交易記錄檔計算購買期間(勿更改順序)'!C1555,客戶資料檔!A:A,0))</f>
        <v>穩定購買型</v>
      </c>
    </row>
    <row r="1556" spans="1:11">
      <c r="A1556" s="1">
        <v>60558</v>
      </c>
      <c r="B1556" s="4">
        <v>39290</v>
      </c>
      <c r="C1556" s="1">
        <v>5455</v>
      </c>
      <c r="D1556" s="6">
        <v>31900</v>
      </c>
      <c r="E1556" s="6">
        <v>158</v>
      </c>
      <c r="F1556" s="5">
        <v>3</v>
      </c>
      <c r="G1556" s="17">
        <v>2</v>
      </c>
      <c r="H1556" s="17">
        <v>0.33333333333333331</v>
      </c>
      <c r="I1556" s="5">
        <v>307</v>
      </c>
      <c r="J1556" s="5">
        <v>102.33333333333333</v>
      </c>
      <c r="K1556" s="18" t="str">
        <f>INDEX(客戶資料檔!N:N,MATCH('交易記錄檔計算購買期間(勿更改順序)'!C1556,客戶資料檔!A:A,0))</f>
        <v>穩定購買型</v>
      </c>
    </row>
    <row r="1557" spans="1:11">
      <c r="A1557" s="1">
        <v>78878</v>
      </c>
      <c r="B1557" s="4">
        <v>39426</v>
      </c>
      <c r="C1557" s="1">
        <v>5455</v>
      </c>
      <c r="D1557" s="6">
        <v>2890</v>
      </c>
      <c r="E1557" s="6">
        <v>22</v>
      </c>
      <c r="F1557" s="5">
        <v>3</v>
      </c>
      <c r="G1557" s="17">
        <v>3</v>
      </c>
      <c r="H1557" s="17">
        <v>0.66666666666666663</v>
      </c>
      <c r="I1557" s="5">
        <v>136</v>
      </c>
      <c r="J1557" s="5">
        <v>90.666666666666657</v>
      </c>
      <c r="K1557" s="18" t="str">
        <f>INDEX(客戶資料檔!N:N,MATCH('交易記錄檔計算購買期間(勿更改順序)'!C1557,客戶資料檔!A:A,0))</f>
        <v>穩定購買型</v>
      </c>
    </row>
    <row r="1558" spans="1:11">
      <c r="A1558" s="1">
        <v>22316</v>
      </c>
      <c r="B1558" s="4">
        <v>38984</v>
      </c>
      <c r="C1558" s="1">
        <v>5468</v>
      </c>
      <c r="D1558" s="6">
        <v>6399</v>
      </c>
      <c r="E1558" s="6">
        <v>464</v>
      </c>
      <c r="F1558" s="5">
        <v>4</v>
      </c>
      <c r="G1558" s="17">
        <v>1</v>
      </c>
      <c r="H1558" s="17">
        <v>0</v>
      </c>
      <c r="I1558" s="5">
        <v>0</v>
      </c>
      <c r="J1558" s="5">
        <v>0</v>
      </c>
      <c r="K1558" s="18" t="str">
        <f>INDEX(客戶資料檔!N:N,MATCH('交易記錄檔計算購買期間(勿更改順序)'!C1558,客戶資料檔!A:A,0))</f>
        <v>穩定購買型</v>
      </c>
    </row>
    <row r="1559" spans="1:11">
      <c r="A1559" s="1">
        <v>35960</v>
      </c>
      <c r="B1559" s="4">
        <v>39110</v>
      </c>
      <c r="C1559" s="1">
        <v>5468</v>
      </c>
      <c r="D1559" s="6">
        <v>250</v>
      </c>
      <c r="E1559" s="6">
        <v>338</v>
      </c>
      <c r="F1559" s="5">
        <v>4</v>
      </c>
      <c r="G1559" s="17">
        <v>2</v>
      </c>
      <c r="H1559" s="17">
        <v>0.16666666666666666</v>
      </c>
      <c r="I1559" s="5">
        <v>126</v>
      </c>
      <c r="J1559" s="5">
        <v>21</v>
      </c>
      <c r="K1559" s="18" t="str">
        <f>INDEX(客戶資料檔!N:N,MATCH('交易記錄檔計算購買期間(勿更改順序)'!C1559,客戶資料檔!A:A,0))</f>
        <v>穩定購買型</v>
      </c>
    </row>
    <row r="1560" spans="1:11">
      <c r="A1560" s="1">
        <v>46753</v>
      </c>
      <c r="B1560" s="4">
        <v>39194</v>
      </c>
      <c r="C1560" s="1">
        <v>5468</v>
      </c>
      <c r="D1560" s="6">
        <v>2990</v>
      </c>
      <c r="E1560" s="6">
        <v>254</v>
      </c>
      <c r="F1560" s="5">
        <v>4</v>
      </c>
      <c r="G1560" s="17">
        <v>3</v>
      </c>
      <c r="H1560" s="17">
        <v>0.33333333333333331</v>
      </c>
      <c r="I1560" s="5">
        <v>84</v>
      </c>
      <c r="J1560" s="5">
        <v>28</v>
      </c>
      <c r="K1560" s="18" t="str">
        <f>INDEX(客戶資料檔!N:N,MATCH('交易記錄檔計算購買期間(勿更改順序)'!C1560,客戶資料檔!A:A,0))</f>
        <v>穩定購買型</v>
      </c>
    </row>
    <row r="1561" spans="1:11">
      <c r="A1561" s="1">
        <v>58421</v>
      </c>
      <c r="B1561" s="4">
        <v>39278</v>
      </c>
      <c r="C1561" s="1">
        <v>5468</v>
      </c>
      <c r="D1561" s="6">
        <v>1688</v>
      </c>
      <c r="E1561" s="6">
        <v>170</v>
      </c>
      <c r="F1561" s="5">
        <v>4</v>
      </c>
      <c r="G1561" s="17">
        <v>4</v>
      </c>
      <c r="H1561" s="17">
        <v>0.5</v>
      </c>
      <c r="I1561" s="5">
        <v>84</v>
      </c>
      <c r="J1561" s="5">
        <v>42</v>
      </c>
      <c r="K1561" s="18" t="str">
        <f>INDEX(客戶資料檔!N:N,MATCH('交易記錄檔計算購買期間(勿更改順序)'!C1561,客戶資料檔!A:A,0))</f>
        <v>穩定購買型</v>
      </c>
    </row>
    <row r="1562" spans="1:11">
      <c r="A1562" s="1">
        <v>23392</v>
      </c>
      <c r="B1562" s="4">
        <v>38996</v>
      </c>
      <c r="C1562" s="1">
        <v>5521</v>
      </c>
      <c r="D1562" s="6">
        <v>400</v>
      </c>
      <c r="E1562" s="6">
        <v>452</v>
      </c>
      <c r="F1562" s="5">
        <v>6</v>
      </c>
      <c r="G1562" s="17">
        <v>1</v>
      </c>
      <c r="H1562" s="17">
        <v>0</v>
      </c>
      <c r="I1562" s="5">
        <v>0</v>
      </c>
      <c r="J1562" s="5">
        <v>0</v>
      </c>
      <c r="K1562" s="18" t="str">
        <f>INDEX(客戶資料檔!N:N,MATCH('交易記錄檔計算購買期間(勿更改順序)'!C1562,客戶資料檔!A:A,0))</f>
        <v>漸趨靜止型</v>
      </c>
    </row>
    <row r="1563" spans="1:11">
      <c r="A1563" s="1">
        <v>24260</v>
      </c>
      <c r="B1563" s="4">
        <v>39004</v>
      </c>
      <c r="C1563" s="1">
        <v>5521</v>
      </c>
      <c r="D1563" s="6">
        <v>495</v>
      </c>
      <c r="E1563" s="6">
        <v>444</v>
      </c>
      <c r="F1563" s="5">
        <v>6</v>
      </c>
      <c r="G1563" s="17">
        <v>2</v>
      </c>
      <c r="H1563" s="17">
        <v>6.6666666666666666E-2</v>
      </c>
      <c r="I1563" s="5">
        <v>8</v>
      </c>
      <c r="J1563" s="5">
        <v>0.53333333333333333</v>
      </c>
      <c r="K1563" s="18" t="str">
        <f>INDEX(客戶資料檔!N:N,MATCH('交易記錄檔計算購買期間(勿更改順序)'!C1563,客戶資料檔!A:A,0))</f>
        <v>漸趨靜止型</v>
      </c>
    </row>
    <row r="1564" spans="1:11">
      <c r="A1564" s="1">
        <v>24899</v>
      </c>
      <c r="B1564" s="4">
        <v>39011</v>
      </c>
      <c r="C1564" s="1">
        <v>5521</v>
      </c>
      <c r="D1564" s="6">
        <v>18</v>
      </c>
      <c r="E1564" s="6">
        <v>437</v>
      </c>
      <c r="F1564" s="5">
        <v>6</v>
      </c>
      <c r="G1564" s="17">
        <v>3</v>
      </c>
      <c r="H1564" s="17">
        <v>0.13333333333333333</v>
      </c>
      <c r="I1564" s="5">
        <v>7</v>
      </c>
      <c r="J1564" s="5">
        <v>0.93333333333333335</v>
      </c>
      <c r="K1564" s="18" t="str">
        <f>INDEX(客戶資料檔!N:N,MATCH('交易記錄檔計算購買期間(勿更改順序)'!C1564,客戶資料檔!A:A,0))</f>
        <v>漸趨靜止型</v>
      </c>
    </row>
    <row r="1565" spans="1:11">
      <c r="A1565" s="1">
        <v>49506</v>
      </c>
      <c r="B1565" s="4">
        <v>39215</v>
      </c>
      <c r="C1565" s="1">
        <v>5521</v>
      </c>
      <c r="D1565" s="6">
        <v>2300</v>
      </c>
      <c r="E1565" s="6">
        <v>233</v>
      </c>
      <c r="F1565" s="5">
        <v>6</v>
      </c>
      <c r="G1565" s="17">
        <v>4</v>
      </c>
      <c r="H1565" s="17">
        <v>0.2</v>
      </c>
      <c r="I1565" s="5">
        <v>204</v>
      </c>
      <c r="J1565" s="5">
        <v>40.800000000000004</v>
      </c>
      <c r="K1565" s="18" t="str">
        <f>INDEX(客戶資料檔!N:N,MATCH('交易記錄檔計算購買期間(勿更改順序)'!C1565,客戶資料檔!A:A,0))</f>
        <v>漸趨靜止型</v>
      </c>
    </row>
    <row r="1566" spans="1:11">
      <c r="A1566" s="1">
        <v>80797</v>
      </c>
      <c r="B1566" s="4">
        <v>39440</v>
      </c>
      <c r="C1566" s="1">
        <v>5521</v>
      </c>
      <c r="D1566" s="6">
        <v>399</v>
      </c>
      <c r="E1566" s="6">
        <v>8</v>
      </c>
      <c r="F1566" s="5">
        <v>6</v>
      </c>
      <c r="G1566" s="17">
        <v>5</v>
      </c>
      <c r="H1566" s="17">
        <v>0.26666666666666666</v>
      </c>
      <c r="I1566" s="5">
        <v>225</v>
      </c>
      <c r="J1566" s="5">
        <v>60</v>
      </c>
      <c r="K1566" s="18" t="str">
        <f>INDEX(客戶資料檔!N:N,MATCH('交易記錄檔計算購買期間(勿更改順序)'!C1566,客戶資料檔!A:A,0))</f>
        <v>漸趨靜止型</v>
      </c>
    </row>
    <row r="1567" spans="1:11">
      <c r="A1567" s="1">
        <v>81558</v>
      </c>
      <c r="B1567" s="4">
        <v>39444</v>
      </c>
      <c r="C1567" s="1">
        <v>5521</v>
      </c>
      <c r="D1567" s="6">
        <v>1690</v>
      </c>
      <c r="E1567" s="6">
        <v>4</v>
      </c>
      <c r="F1567" s="5">
        <v>6</v>
      </c>
      <c r="G1567" s="17">
        <v>6</v>
      </c>
      <c r="H1567" s="17">
        <v>0.33333333333333331</v>
      </c>
      <c r="I1567" s="5">
        <v>4</v>
      </c>
      <c r="J1567" s="5">
        <v>1.3333333333333333</v>
      </c>
      <c r="K1567" s="18" t="str">
        <f>INDEX(客戶資料檔!N:N,MATCH('交易記錄檔計算購買期間(勿更改順序)'!C1567,客戶資料檔!A:A,0))</f>
        <v>漸趨靜止型</v>
      </c>
    </row>
    <row r="1568" spans="1:11">
      <c r="A1568" s="1">
        <v>24473</v>
      </c>
      <c r="B1568" s="4">
        <v>39006</v>
      </c>
      <c r="C1568" s="1">
        <v>5577</v>
      </c>
      <c r="D1568" s="6">
        <v>400</v>
      </c>
      <c r="E1568" s="6">
        <v>442</v>
      </c>
      <c r="F1568" s="5">
        <v>4</v>
      </c>
      <c r="G1568" s="17">
        <v>1</v>
      </c>
      <c r="H1568" s="17">
        <v>0</v>
      </c>
      <c r="I1568" s="5">
        <v>0</v>
      </c>
      <c r="J1568" s="5">
        <v>0</v>
      </c>
      <c r="K1568" s="18" t="str">
        <f>INDEX(客戶資料檔!N:N,MATCH('交易記錄檔計算購買期間(勿更改順序)'!C1568,客戶資料檔!A:A,0))</f>
        <v>漸趨活躍型</v>
      </c>
    </row>
    <row r="1569" spans="1:11">
      <c r="A1569" s="1">
        <v>33170</v>
      </c>
      <c r="B1569" s="4">
        <v>39088</v>
      </c>
      <c r="C1569" s="1">
        <v>5577</v>
      </c>
      <c r="D1569" s="6">
        <v>299</v>
      </c>
      <c r="E1569" s="6">
        <v>360</v>
      </c>
      <c r="F1569" s="5">
        <v>4</v>
      </c>
      <c r="G1569" s="17">
        <v>2</v>
      </c>
      <c r="H1569" s="17">
        <v>0.16666666666666666</v>
      </c>
      <c r="I1569" s="5">
        <v>82</v>
      </c>
      <c r="J1569" s="5">
        <v>13.666666666666666</v>
      </c>
      <c r="K1569" s="18" t="str">
        <f>INDEX(客戶資料檔!N:N,MATCH('交易記錄檔計算購買期間(勿更改順序)'!C1569,客戶資料檔!A:A,0))</f>
        <v>漸趨活躍型</v>
      </c>
    </row>
    <row r="1570" spans="1:11">
      <c r="A1570" s="1">
        <v>36603</v>
      </c>
      <c r="B1570" s="4">
        <v>39113</v>
      </c>
      <c r="C1570" s="1">
        <v>5577</v>
      </c>
      <c r="D1570" s="6">
        <v>1399</v>
      </c>
      <c r="E1570" s="6">
        <v>335</v>
      </c>
      <c r="F1570" s="5">
        <v>4</v>
      </c>
      <c r="G1570" s="17">
        <v>3</v>
      </c>
      <c r="H1570" s="17">
        <v>0.33333333333333331</v>
      </c>
      <c r="I1570" s="5">
        <v>25</v>
      </c>
      <c r="J1570" s="5">
        <v>8.3333333333333321</v>
      </c>
      <c r="K1570" s="18" t="str">
        <f>INDEX(客戶資料檔!N:N,MATCH('交易記錄檔計算購買期間(勿更改順序)'!C1570,客戶資料檔!A:A,0))</f>
        <v>漸趨活躍型</v>
      </c>
    </row>
    <row r="1571" spans="1:11">
      <c r="A1571" s="1">
        <v>36809</v>
      </c>
      <c r="B1571" s="4">
        <v>39115</v>
      </c>
      <c r="C1571" s="1">
        <v>5577</v>
      </c>
      <c r="D1571" s="6">
        <v>1399</v>
      </c>
      <c r="E1571" s="6">
        <v>333</v>
      </c>
      <c r="F1571" s="5">
        <v>4</v>
      </c>
      <c r="G1571" s="17">
        <v>4</v>
      </c>
      <c r="H1571" s="17">
        <v>0.5</v>
      </c>
      <c r="I1571" s="5">
        <v>2</v>
      </c>
      <c r="J1571" s="5">
        <v>1</v>
      </c>
      <c r="K1571" s="18" t="str">
        <f>INDEX(客戶資料檔!N:N,MATCH('交易記錄檔計算購買期間(勿更改順序)'!C1571,客戶資料檔!A:A,0))</f>
        <v>漸趨活躍型</v>
      </c>
    </row>
    <row r="1572" spans="1:11">
      <c r="A1572" s="1">
        <v>32102</v>
      </c>
      <c r="B1572" s="4">
        <v>39078</v>
      </c>
      <c r="C1572" s="1">
        <v>5649</v>
      </c>
      <c r="D1572" s="6">
        <v>1683</v>
      </c>
      <c r="E1572" s="6">
        <v>370</v>
      </c>
      <c r="F1572" s="5">
        <v>3</v>
      </c>
      <c r="G1572" s="17">
        <v>1</v>
      </c>
      <c r="H1572" s="17">
        <v>0</v>
      </c>
      <c r="I1572" s="5">
        <v>0</v>
      </c>
      <c r="J1572" s="5">
        <v>0</v>
      </c>
      <c r="K1572" s="18" t="str">
        <f>INDEX(客戶資料檔!N:N,MATCH('交易記錄檔計算購買期間(勿更改順序)'!C1572,客戶資料檔!A:A,0))</f>
        <v>穩定購買型</v>
      </c>
    </row>
    <row r="1573" spans="1:11">
      <c r="A1573" s="1">
        <v>49130</v>
      </c>
      <c r="B1573" s="4">
        <v>39212</v>
      </c>
      <c r="C1573" s="1">
        <v>5649</v>
      </c>
      <c r="D1573" s="6">
        <v>6999</v>
      </c>
      <c r="E1573" s="6">
        <v>236</v>
      </c>
      <c r="F1573" s="5">
        <v>3</v>
      </c>
      <c r="G1573" s="17">
        <v>2</v>
      </c>
      <c r="H1573" s="17">
        <v>0.33333333333333331</v>
      </c>
      <c r="I1573" s="5">
        <v>134</v>
      </c>
      <c r="J1573" s="5">
        <v>44.666666666666664</v>
      </c>
      <c r="K1573" s="18" t="str">
        <f>INDEX(客戶資料檔!N:N,MATCH('交易記錄檔計算購買期間(勿更改順序)'!C1573,客戶資料檔!A:A,0))</f>
        <v>穩定購買型</v>
      </c>
    </row>
    <row r="1574" spans="1:11">
      <c r="A1574" s="1">
        <v>57278</v>
      </c>
      <c r="B1574" s="4">
        <v>39276</v>
      </c>
      <c r="C1574" s="1">
        <v>5649</v>
      </c>
      <c r="D1574" s="6">
        <v>800</v>
      </c>
      <c r="E1574" s="6">
        <v>172</v>
      </c>
      <c r="F1574" s="5">
        <v>3</v>
      </c>
      <c r="G1574" s="17">
        <v>3</v>
      </c>
      <c r="H1574" s="17">
        <v>0.66666666666666663</v>
      </c>
      <c r="I1574" s="5">
        <v>64</v>
      </c>
      <c r="J1574" s="5">
        <v>42.666666666666664</v>
      </c>
      <c r="K1574" s="18" t="str">
        <f>INDEX(客戶資料檔!N:N,MATCH('交易記錄檔計算購買期間(勿更改順序)'!C1574,客戶資料檔!A:A,0))</f>
        <v>穩定購買型</v>
      </c>
    </row>
    <row r="1575" spans="1:11">
      <c r="A1575" s="1">
        <v>27418</v>
      </c>
      <c r="B1575" s="4">
        <v>39038</v>
      </c>
      <c r="C1575" s="1">
        <v>5690</v>
      </c>
      <c r="D1575" s="6">
        <v>2981</v>
      </c>
      <c r="E1575" s="6">
        <v>410</v>
      </c>
      <c r="F1575" s="5">
        <v>2</v>
      </c>
      <c r="G1575" s="17">
        <v>1</v>
      </c>
      <c r="H1575" s="17">
        <v>0</v>
      </c>
      <c r="I1575" s="5">
        <v>0</v>
      </c>
      <c r="J1575" s="5">
        <v>0</v>
      </c>
      <c r="K1575" s="18">
        <f>INDEX(客戶資料檔!N:N,MATCH('交易記錄檔計算購買期間(勿更改順序)'!C1575,客戶資料檔!A:A,0))</f>
        <v>0</v>
      </c>
    </row>
    <row r="1576" spans="1:11">
      <c r="A1576" s="1">
        <v>31950</v>
      </c>
      <c r="B1576" s="4">
        <v>39077</v>
      </c>
      <c r="C1576" s="1">
        <v>5690</v>
      </c>
      <c r="D1576" s="6">
        <v>450</v>
      </c>
      <c r="E1576" s="6">
        <v>371</v>
      </c>
      <c r="F1576" s="5">
        <v>2</v>
      </c>
      <c r="G1576" s="17">
        <v>2</v>
      </c>
      <c r="H1576" s="17">
        <v>1</v>
      </c>
      <c r="I1576" s="5">
        <v>39</v>
      </c>
      <c r="J1576" s="5">
        <v>39</v>
      </c>
      <c r="K1576" s="18">
        <f>INDEX(客戶資料檔!N:N,MATCH('交易記錄檔計算購買期間(勿更改順序)'!C1576,客戶資料檔!A:A,0))</f>
        <v>0</v>
      </c>
    </row>
    <row r="1577" spans="1:11">
      <c r="A1577" s="1">
        <v>27424</v>
      </c>
      <c r="B1577" s="4">
        <v>39038</v>
      </c>
      <c r="C1577" s="1">
        <v>5697</v>
      </c>
      <c r="D1577" s="6">
        <v>400</v>
      </c>
      <c r="E1577" s="6">
        <v>410</v>
      </c>
      <c r="F1577" s="5">
        <v>8</v>
      </c>
      <c r="G1577" s="17">
        <v>1</v>
      </c>
      <c r="H1577" s="17">
        <v>0</v>
      </c>
      <c r="I1577" s="5">
        <v>0</v>
      </c>
      <c r="J1577" s="5">
        <v>0</v>
      </c>
      <c r="K1577" s="18" t="str">
        <f>INDEX(客戶資料檔!N:N,MATCH('交易記錄檔計算購買期間(勿更改順序)'!C1577,客戶資料檔!A:A,0))</f>
        <v>穩定購買型</v>
      </c>
    </row>
    <row r="1578" spans="1:11">
      <c r="A1578" s="1">
        <v>28510</v>
      </c>
      <c r="B1578" s="4">
        <v>39041</v>
      </c>
      <c r="C1578" s="1">
        <v>5697</v>
      </c>
      <c r="D1578" s="6">
        <v>23491</v>
      </c>
      <c r="E1578" s="6">
        <v>407</v>
      </c>
      <c r="F1578" s="5">
        <v>8</v>
      </c>
      <c r="G1578" s="17">
        <v>2</v>
      </c>
      <c r="H1578" s="17">
        <v>3.5714285714285712E-2</v>
      </c>
      <c r="I1578" s="5">
        <v>3</v>
      </c>
      <c r="J1578" s="5">
        <v>0.10714285714285714</v>
      </c>
      <c r="K1578" s="18" t="str">
        <f>INDEX(客戶資料檔!N:N,MATCH('交易記錄檔計算購買期間(勿更改順序)'!C1578,客戶資料檔!A:A,0))</f>
        <v>穩定購買型</v>
      </c>
    </row>
    <row r="1579" spans="1:11">
      <c r="A1579" s="1">
        <v>33297</v>
      </c>
      <c r="B1579" s="4">
        <v>39089</v>
      </c>
      <c r="C1579" s="1">
        <v>5697</v>
      </c>
      <c r="D1579" s="6">
        <v>599</v>
      </c>
      <c r="E1579" s="6">
        <v>359</v>
      </c>
      <c r="F1579" s="5">
        <v>8</v>
      </c>
      <c r="G1579" s="17">
        <v>3</v>
      </c>
      <c r="H1579" s="17">
        <v>7.1428571428571425E-2</v>
      </c>
      <c r="I1579" s="5">
        <v>48</v>
      </c>
      <c r="J1579" s="5">
        <v>3.4285714285714284</v>
      </c>
      <c r="K1579" s="18" t="str">
        <f>INDEX(客戶資料檔!N:N,MATCH('交易記錄檔計算購買期間(勿更改順序)'!C1579,客戶資料檔!A:A,0))</f>
        <v>穩定購買型</v>
      </c>
    </row>
    <row r="1580" spans="1:11">
      <c r="A1580" s="1">
        <v>36322</v>
      </c>
      <c r="B1580" s="4">
        <v>39111</v>
      </c>
      <c r="C1580" s="1">
        <v>5697</v>
      </c>
      <c r="D1580" s="6">
        <v>599</v>
      </c>
      <c r="E1580" s="6">
        <v>337</v>
      </c>
      <c r="F1580" s="5">
        <v>8</v>
      </c>
      <c r="G1580" s="17">
        <v>4</v>
      </c>
      <c r="H1580" s="17">
        <v>0.10714285714285714</v>
      </c>
      <c r="I1580" s="5">
        <v>22</v>
      </c>
      <c r="J1580" s="5">
        <v>2.3571428571428572</v>
      </c>
      <c r="K1580" s="18" t="str">
        <f>INDEX(客戶資料檔!N:N,MATCH('交易記錄檔計算購買期間(勿更改順序)'!C1580,客戶資料檔!A:A,0))</f>
        <v>穩定購買型</v>
      </c>
    </row>
    <row r="1581" spans="1:11">
      <c r="A1581" s="1">
        <v>56214</v>
      </c>
      <c r="B1581" s="4">
        <v>39270</v>
      </c>
      <c r="C1581" s="1">
        <v>5697</v>
      </c>
      <c r="D1581" s="6">
        <v>40</v>
      </c>
      <c r="E1581" s="6">
        <v>178</v>
      </c>
      <c r="F1581" s="5">
        <v>8</v>
      </c>
      <c r="G1581" s="17">
        <v>5</v>
      </c>
      <c r="H1581" s="17">
        <v>0.14285714285714285</v>
      </c>
      <c r="I1581" s="5">
        <v>159</v>
      </c>
      <c r="J1581" s="5">
        <v>22.714285714285712</v>
      </c>
      <c r="K1581" s="18" t="str">
        <f>INDEX(客戶資料檔!N:N,MATCH('交易記錄檔計算購買期間(勿更改順序)'!C1581,客戶資料檔!A:A,0))</f>
        <v>穩定購買型</v>
      </c>
    </row>
    <row r="1582" spans="1:11">
      <c r="A1582" s="1">
        <v>71070</v>
      </c>
      <c r="B1582" s="4">
        <v>39374</v>
      </c>
      <c r="C1582" s="1">
        <v>5697</v>
      </c>
      <c r="D1582" s="6">
        <v>1698</v>
      </c>
      <c r="E1582" s="6">
        <v>74</v>
      </c>
      <c r="F1582" s="5">
        <v>8</v>
      </c>
      <c r="G1582" s="17">
        <v>6</v>
      </c>
      <c r="H1582" s="17">
        <v>0.17857142857142858</v>
      </c>
      <c r="I1582" s="5">
        <v>104</v>
      </c>
      <c r="J1582" s="5">
        <v>18.571428571428573</v>
      </c>
      <c r="K1582" s="18" t="str">
        <f>INDEX(客戶資料檔!N:N,MATCH('交易記錄檔計算購買期間(勿更改順序)'!C1582,客戶資料檔!A:A,0))</f>
        <v>穩定購買型</v>
      </c>
    </row>
    <row r="1583" spans="1:11">
      <c r="A1583" s="1">
        <v>74091</v>
      </c>
      <c r="B1583" s="4">
        <v>39400</v>
      </c>
      <c r="C1583" s="1">
        <v>5697</v>
      </c>
      <c r="D1583" s="6">
        <v>295</v>
      </c>
      <c r="E1583" s="6">
        <v>48</v>
      </c>
      <c r="F1583" s="5">
        <v>8</v>
      </c>
      <c r="G1583" s="17">
        <v>7</v>
      </c>
      <c r="H1583" s="17">
        <v>0.21428571428571427</v>
      </c>
      <c r="I1583" s="5">
        <v>26</v>
      </c>
      <c r="J1583" s="5">
        <v>5.5714285714285712</v>
      </c>
      <c r="K1583" s="18" t="str">
        <f>INDEX(客戶資料檔!N:N,MATCH('交易記錄檔計算購買期間(勿更改順序)'!C1583,客戶資料檔!A:A,0))</f>
        <v>穩定購買型</v>
      </c>
    </row>
    <row r="1584" spans="1:11">
      <c r="A1584" s="1">
        <v>77173</v>
      </c>
      <c r="B1584" s="4">
        <v>39411</v>
      </c>
      <c r="C1584" s="1">
        <v>5697</v>
      </c>
      <c r="D1584" s="6">
        <v>423</v>
      </c>
      <c r="E1584" s="6">
        <v>37</v>
      </c>
      <c r="F1584" s="5">
        <v>8</v>
      </c>
      <c r="G1584" s="17">
        <v>8</v>
      </c>
      <c r="H1584" s="17">
        <v>0.25</v>
      </c>
      <c r="I1584" s="5">
        <v>11</v>
      </c>
      <c r="J1584" s="5">
        <v>2.75</v>
      </c>
      <c r="K1584" s="18" t="str">
        <f>INDEX(客戶資料檔!N:N,MATCH('交易記錄檔計算購買期間(勿更改順序)'!C1584,客戶資料檔!A:A,0))</f>
        <v>穩定購買型</v>
      </c>
    </row>
    <row r="1585" spans="1:11">
      <c r="A1585" s="1">
        <v>27432</v>
      </c>
      <c r="B1585" s="4">
        <v>39038</v>
      </c>
      <c r="C1585" s="1">
        <v>5705</v>
      </c>
      <c r="D1585" s="6">
        <v>9079</v>
      </c>
      <c r="E1585" s="6">
        <v>410</v>
      </c>
      <c r="F1585" s="5">
        <v>3</v>
      </c>
      <c r="G1585" s="17">
        <v>1</v>
      </c>
      <c r="H1585" s="17">
        <v>0</v>
      </c>
      <c r="I1585" s="5">
        <v>0</v>
      </c>
      <c r="J1585" s="5">
        <v>0</v>
      </c>
      <c r="K1585" s="18" t="str">
        <f>INDEX(客戶資料檔!N:N,MATCH('交易記錄檔計算購買期間(勿更改順序)'!C1585,客戶資料檔!A:A,0))</f>
        <v>穩定購買型</v>
      </c>
    </row>
    <row r="1586" spans="1:11">
      <c r="A1586" s="1">
        <v>48283</v>
      </c>
      <c r="B1586" s="4">
        <v>39204</v>
      </c>
      <c r="C1586" s="1">
        <v>5705</v>
      </c>
      <c r="D1586" s="6">
        <v>2500</v>
      </c>
      <c r="E1586" s="6">
        <v>244</v>
      </c>
      <c r="F1586" s="5">
        <v>3</v>
      </c>
      <c r="G1586" s="17">
        <v>2</v>
      </c>
      <c r="H1586" s="17">
        <v>0.33333333333333331</v>
      </c>
      <c r="I1586" s="5">
        <v>166</v>
      </c>
      <c r="J1586" s="5">
        <v>55.333333333333329</v>
      </c>
      <c r="K1586" s="18" t="str">
        <f>INDEX(客戶資料檔!N:N,MATCH('交易記錄檔計算購買期間(勿更改順序)'!C1586,客戶資料檔!A:A,0))</f>
        <v>穩定購買型</v>
      </c>
    </row>
    <row r="1587" spans="1:11">
      <c r="A1587" s="1">
        <v>79453</v>
      </c>
      <c r="B1587" s="4">
        <v>39431</v>
      </c>
      <c r="C1587" s="1">
        <v>5705</v>
      </c>
      <c r="D1587" s="6">
        <v>2796</v>
      </c>
      <c r="E1587" s="6">
        <v>17</v>
      </c>
      <c r="F1587" s="5">
        <v>3</v>
      </c>
      <c r="G1587" s="17">
        <v>3</v>
      </c>
      <c r="H1587" s="17">
        <v>0.66666666666666663</v>
      </c>
      <c r="I1587" s="5">
        <v>227</v>
      </c>
      <c r="J1587" s="5">
        <v>151.33333333333331</v>
      </c>
      <c r="K1587" s="18" t="str">
        <f>INDEX(客戶資料檔!N:N,MATCH('交易記錄檔計算購買期間(勿更改順序)'!C1587,客戶資料檔!A:A,0))</f>
        <v>穩定購買型</v>
      </c>
    </row>
    <row r="1588" spans="1:11">
      <c r="A1588" s="1">
        <v>28113</v>
      </c>
      <c r="B1588" s="4">
        <v>39040</v>
      </c>
      <c r="C1588" s="1">
        <v>5764</v>
      </c>
      <c r="D1588" s="6">
        <v>400</v>
      </c>
      <c r="E1588" s="6">
        <v>408</v>
      </c>
      <c r="F1588" s="5">
        <v>4</v>
      </c>
      <c r="G1588" s="17">
        <v>1</v>
      </c>
      <c r="H1588" s="17">
        <v>0</v>
      </c>
      <c r="I1588" s="5">
        <v>0</v>
      </c>
      <c r="J1588" s="5">
        <v>0</v>
      </c>
      <c r="K1588" s="18" t="str">
        <f>INDEX(客戶資料檔!N:N,MATCH('交易記錄檔計算購買期間(勿更改順序)'!C1588,客戶資料檔!A:A,0))</f>
        <v>穩定購買型</v>
      </c>
    </row>
    <row r="1589" spans="1:11">
      <c r="A1589" s="1">
        <v>48284</v>
      </c>
      <c r="B1589" s="4">
        <v>39204</v>
      </c>
      <c r="C1589" s="1">
        <v>5764</v>
      </c>
      <c r="D1589" s="6">
        <v>2490</v>
      </c>
      <c r="E1589" s="6">
        <v>244</v>
      </c>
      <c r="F1589" s="5">
        <v>4</v>
      </c>
      <c r="G1589" s="17">
        <v>2</v>
      </c>
      <c r="H1589" s="17">
        <v>0.16666666666666666</v>
      </c>
      <c r="I1589" s="5">
        <v>164</v>
      </c>
      <c r="J1589" s="5">
        <v>27.333333333333332</v>
      </c>
      <c r="K1589" s="18" t="str">
        <f>INDEX(客戶資料檔!N:N,MATCH('交易記錄檔計算購買期間(勿更改順序)'!C1589,客戶資料檔!A:A,0))</f>
        <v>穩定購買型</v>
      </c>
    </row>
    <row r="1590" spans="1:11">
      <c r="A1590" s="1">
        <v>48931</v>
      </c>
      <c r="B1590" s="4">
        <v>39210</v>
      </c>
      <c r="C1590" s="1">
        <v>5764</v>
      </c>
      <c r="D1590" s="6">
        <v>299</v>
      </c>
      <c r="E1590" s="6">
        <v>238</v>
      </c>
      <c r="F1590" s="5">
        <v>4</v>
      </c>
      <c r="G1590" s="17">
        <v>3</v>
      </c>
      <c r="H1590" s="17">
        <v>0.33333333333333331</v>
      </c>
      <c r="I1590" s="5">
        <v>6</v>
      </c>
      <c r="J1590" s="5">
        <v>2</v>
      </c>
      <c r="K1590" s="18" t="str">
        <f>INDEX(客戶資料檔!N:N,MATCH('交易記錄檔計算購買期間(勿更改順序)'!C1590,客戶資料檔!A:A,0))</f>
        <v>穩定購買型</v>
      </c>
    </row>
    <row r="1591" spans="1:11">
      <c r="A1591" s="1">
        <v>72092</v>
      </c>
      <c r="B1591" s="4">
        <v>39382</v>
      </c>
      <c r="C1591" s="1">
        <v>5764</v>
      </c>
      <c r="D1591" s="6">
        <v>590</v>
      </c>
      <c r="E1591" s="6">
        <v>66</v>
      </c>
      <c r="F1591" s="5">
        <v>4</v>
      </c>
      <c r="G1591" s="17">
        <v>4</v>
      </c>
      <c r="H1591" s="17">
        <v>0.5</v>
      </c>
      <c r="I1591" s="5">
        <v>172</v>
      </c>
      <c r="J1591" s="5">
        <v>86</v>
      </c>
      <c r="K1591" s="18" t="str">
        <f>INDEX(客戶資料檔!N:N,MATCH('交易記錄檔計算購買期間(勿更改順序)'!C1591,客戶資料檔!A:A,0))</f>
        <v>穩定購買型</v>
      </c>
    </row>
    <row r="1592" spans="1:11">
      <c r="A1592" s="1">
        <v>28517</v>
      </c>
      <c r="B1592" s="4">
        <v>39041</v>
      </c>
      <c r="C1592" s="1">
        <v>5781</v>
      </c>
      <c r="D1592" s="6">
        <v>400</v>
      </c>
      <c r="E1592" s="6">
        <v>407</v>
      </c>
      <c r="F1592" s="5">
        <v>11</v>
      </c>
      <c r="G1592" s="17">
        <v>1</v>
      </c>
      <c r="H1592" s="17">
        <v>0</v>
      </c>
      <c r="I1592" s="5">
        <v>0</v>
      </c>
      <c r="J1592" s="5">
        <v>0</v>
      </c>
      <c r="K1592" s="18" t="str">
        <f>INDEX(客戶資料檔!N:N,MATCH('交易記錄檔計算購買期間(勿更改順序)'!C1592,客戶資料檔!A:A,0))</f>
        <v>漸趨活躍型</v>
      </c>
    </row>
    <row r="1593" spans="1:11">
      <c r="A1593" s="1">
        <v>47340</v>
      </c>
      <c r="B1593" s="4">
        <v>39196</v>
      </c>
      <c r="C1593" s="1">
        <v>5781</v>
      </c>
      <c r="D1593" s="6">
        <v>638</v>
      </c>
      <c r="E1593" s="6">
        <v>252</v>
      </c>
      <c r="F1593" s="5">
        <v>11</v>
      </c>
      <c r="G1593" s="17">
        <v>2</v>
      </c>
      <c r="H1593" s="17">
        <v>1.8181818181818181E-2</v>
      </c>
      <c r="I1593" s="5">
        <v>155</v>
      </c>
      <c r="J1593" s="5">
        <v>2.8181818181818179</v>
      </c>
      <c r="K1593" s="18" t="str">
        <f>INDEX(客戶資料檔!N:N,MATCH('交易記錄檔計算購買期間(勿更改順序)'!C1593,客戶資料檔!A:A,0))</f>
        <v>漸趨活躍型</v>
      </c>
    </row>
    <row r="1594" spans="1:11">
      <c r="A1594" s="1">
        <v>47435</v>
      </c>
      <c r="B1594" s="4">
        <v>39197</v>
      </c>
      <c r="C1594" s="1">
        <v>5781</v>
      </c>
      <c r="D1594" s="6">
        <v>239</v>
      </c>
      <c r="E1594" s="6">
        <v>251</v>
      </c>
      <c r="F1594" s="5">
        <v>11</v>
      </c>
      <c r="G1594" s="17">
        <v>3</v>
      </c>
      <c r="H1594" s="17">
        <v>3.6363636363636362E-2</v>
      </c>
      <c r="I1594" s="5">
        <v>1</v>
      </c>
      <c r="J1594" s="5">
        <v>3.6363636363636362E-2</v>
      </c>
      <c r="K1594" s="18" t="str">
        <f>INDEX(客戶資料檔!N:N,MATCH('交易記錄檔計算購買期間(勿更改順序)'!C1594,客戶資料檔!A:A,0))</f>
        <v>漸趨活躍型</v>
      </c>
    </row>
    <row r="1595" spans="1:11">
      <c r="A1595" s="1">
        <v>59135</v>
      </c>
      <c r="B1595" s="4">
        <v>39279</v>
      </c>
      <c r="C1595" s="1">
        <v>5781</v>
      </c>
      <c r="D1595" s="6">
        <v>879</v>
      </c>
      <c r="E1595" s="6">
        <v>169</v>
      </c>
      <c r="F1595" s="5">
        <v>11</v>
      </c>
      <c r="G1595" s="17">
        <v>4</v>
      </c>
      <c r="H1595" s="17">
        <v>5.4545454545454543E-2</v>
      </c>
      <c r="I1595" s="5">
        <v>82</v>
      </c>
      <c r="J1595" s="5">
        <v>4.4727272727272727</v>
      </c>
      <c r="K1595" s="18" t="str">
        <f>INDEX(客戶資料檔!N:N,MATCH('交易記錄檔計算購買期間(勿更改順序)'!C1595,客戶資料檔!A:A,0))</f>
        <v>漸趨活躍型</v>
      </c>
    </row>
    <row r="1596" spans="1:11">
      <c r="A1596" s="1">
        <v>61665</v>
      </c>
      <c r="B1596" s="4">
        <v>39299</v>
      </c>
      <c r="C1596" s="1">
        <v>5781</v>
      </c>
      <c r="D1596" s="6">
        <v>1590</v>
      </c>
      <c r="E1596" s="6">
        <v>149</v>
      </c>
      <c r="F1596" s="5">
        <v>11</v>
      </c>
      <c r="G1596" s="17">
        <v>5</v>
      </c>
      <c r="H1596" s="17">
        <v>7.2727272727272724E-2</v>
      </c>
      <c r="I1596" s="5">
        <v>20</v>
      </c>
      <c r="J1596" s="5">
        <v>1.4545454545454546</v>
      </c>
      <c r="K1596" s="18" t="str">
        <f>INDEX(客戶資料檔!N:N,MATCH('交易記錄檔計算購買期間(勿更改順序)'!C1596,客戶資料檔!A:A,0))</f>
        <v>漸趨活躍型</v>
      </c>
    </row>
    <row r="1597" spans="1:11">
      <c r="A1597" s="1">
        <v>64510</v>
      </c>
      <c r="B1597" s="4">
        <v>39322</v>
      </c>
      <c r="C1597" s="1">
        <v>5781</v>
      </c>
      <c r="D1597" s="6">
        <v>800</v>
      </c>
      <c r="E1597" s="6">
        <v>126</v>
      </c>
      <c r="F1597" s="5">
        <v>11</v>
      </c>
      <c r="G1597" s="17">
        <v>6</v>
      </c>
      <c r="H1597" s="17">
        <v>9.0909090909090912E-2</v>
      </c>
      <c r="I1597" s="5">
        <v>23</v>
      </c>
      <c r="J1597" s="5">
        <v>2.0909090909090908</v>
      </c>
      <c r="K1597" s="18" t="str">
        <f>INDEX(客戶資料檔!N:N,MATCH('交易記錄檔計算購買期間(勿更改順序)'!C1597,客戶資料檔!A:A,0))</f>
        <v>漸趨活躍型</v>
      </c>
    </row>
    <row r="1598" spans="1:11">
      <c r="A1598" s="1">
        <v>67441</v>
      </c>
      <c r="B1598" s="4">
        <v>39344</v>
      </c>
      <c r="C1598" s="1">
        <v>5781</v>
      </c>
      <c r="D1598" s="6">
        <v>1743</v>
      </c>
      <c r="E1598" s="6">
        <v>104</v>
      </c>
      <c r="F1598" s="5">
        <v>11</v>
      </c>
      <c r="G1598" s="17">
        <v>7</v>
      </c>
      <c r="H1598" s="17">
        <v>0.10909090909090909</v>
      </c>
      <c r="I1598" s="5">
        <v>22</v>
      </c>
      <c r="J1598" s="5">
        <v>2.4</v>
      </c>
      <c r="K1598" s="18" t="str">
        <f>INDEX(客戶資料檔!N:N,MATCH('交易記錄檔計算購買期間(勿更改順序)'!C1598,客戶資料檔!A:A,0))</f>
        <v>漸趨活躍型</v>
      </c>
    </row>
    <row r="1599" spans="1:11">
      <c r="A1599" s="1">
        <v>70643</v>
      </c>
      <c r="B1599" s="4">
        <v>39370</v>
      </c>
      <c r="C1599" s="1">
        <v>5781</v>
      </c>
      <c r="D1599" s="6">
        <v>389</v>
      </c>
      <c r="E1599" s="6">
        <v>78</v>
      </c>
      <c r="F1599" s="5">
        <v>11</v>
      </c>
      <c r="G1599" s="17">
        <v>8</v>
      </c>
      <c r="H1599" s="17">
        <v>0.12727272727272726</v>
      </c>
      <c r="I1599" s="5">
        <v>26</v>
      </c>
      <c r="J1599" s="5">
        <v>3.3090909090909086</v>
      </c>
      <c r="K1599" s="18" t="str">
        <f>INDEX(客戶資料檔!N:N,MATCH('交易記錄檔計算購買期間(勿更改順序)'!C1599,客戶資料檔!A:A,0))</f>
        <v>漸趨活躍型</v>
      </c>
    </row>
    <row r="1600" spans="1:11">
      <c r="A1600" s="1">
        <v>74541</v>
      </c>
      <c r="B1600" s="4">
        <v>39402</v>
      </c>
      <c r="C1600" s="1">
        <v>5781</v>
      </c>
      <c r="D1600" s="6">
        <v>318</v>
      </c>
      <c r="E1600" s="6">
        <v>46</v>
      </c>
      <c r="F1600" s="5">
        <v>11</v>
      </c>
      <c r="G1600" s="17">
        <v>9</v>
      </c>
      <c r="H1600" s="17">
        <v>0.14545454545454545</v>
      </c>
      <c r="I1600" s="5">
        <v>32</v>
      </c>
      <c r="J1600" s="5">
        <v>4.6545454545454543</v>
      </c>
      <c r="K1600" s="18" t="str">
        <f>INDEX(客戶資料檔!N:N,MATCH('交易記錄檔計算購買期間(勿更改順序)'!C1600,客戶資料檔!A:A,0))</f>
        <v>漸趨活躍型</v>
      </c>
    </row>
    <row r="1601" spans="1:11">
      <c r="A1601" s="1">
        <v>75019</v>
      </c>
      <c r="B1601" s="4">
        <v>39403</v>
      </c>
      <c r="C1601" s="1">
        <v>5781</v>
      </c>
      <c r="D1601" s="6">
        <v>720</v>
      </c>
      <c r="E1601" s="6">
        <v>45</v>
      </c>
      <c r="F1601" s="5">
        <v>11</v>
      </c>
      <c r="G1601" s="17">
        <v>10</v>
      </c>
      <c r="H1601" s="17">
        <v>0.16363636363636364</v>
      </c>
      <c r="I1601" s="5">
        <v>1</v>
      </c>
      <c r="J1601" s="5">
        <v>0.16363636363636364</v>
      </c>
      <c r="K1601" s="18" t="str">
        <f>INDEX(客戶資料檔!N:N,MATCH('交易記錄檔計算購買期間(勿更改順序)'!C1601,客戶資料檔!A:A,0))</f>
        <v>漸趨活躍型</v>
      </c>
    </row>
    <row r="1602" spans="1:11">
      <c r="A1602" s="1">
        <v>78882</v>
      </c>
      <c r="B1602" s="4">
        <v>39426</v>
      </c>
      <c r="C1602" s="1">
        <v>5781</v>
      </c>
      <c r="D1602" s="6">
        <v>129</v>
      </c>
      <c r="E1602" s="6">
        <v>22</v>
      </c>
      <c r="F1602" s="5">
        <v>11</v>
      </c>
      <c r="G1602" s="17">
        <v>11</v>
      </c>
      <c r="H1602" s="17">
        <v>0.18181818181818182</v>
      </c>
      <c r="I1602" s="5">
        <v>23</v>
      </c>
      <c r="J1602" s="5">
        <v>4.1818181818181817</v>
      </c>
      <c r="K1602" s="18" t="str">
        <f>INDEX(客戶資料檔!N:N,MATCH('交易記錄檔計算購買期間(勿更改順序)'!C1602,客戶資料檔!A:A,0))</f>
        <v>漸趨活躍型</v>
      </c>
    </row>
    <row r="1603" spans="1:11">
      <c r="A1603" s="1">
        <v>33173</v>
      </c>
      <c r="B1603" s="4">
        <v>39088</v>
      </c>
      <c r="C1603" s="1">
        <v>5899</v>
      </c>
      <c r="D1603" s="6">
        <v>699</v>
      </c>
      <c r="E1603" s="6">
        <v>360</v>
      </c>
      <c r="F1603" s="5">
        <v>3</v>
      </c>
      <c r="G1603" s="17">
        <v>1</v>
      </c>
      <c r="H1603" s="17">
        <v>0</v>
      </c>
      <c r="I1603" s="5">
        <v>0</v>
      </c>
      <c r="J1603" s="5">
        <v>0</v>
      </c>
      <c r="K1603" s="18" t="str">
        <f>INDEX(客戶資料檔!N:N,MATCH('交易記錄檔計算購買期間(勿更改順序)'!C1603,客戶資料檔!A:A,0))</f>
        <v>穩定購買型</v>
      </c>
    </row>
    <row r="1604" spans="1:11">
      <c r="A1604" s="1">
        <v>52910</v>
      </c>
      <c r="B1604" s="4">
        <v>39243</v>
      </c>
      <c r="C1604" s="1">
        <v>5899</v>
      </c>
      <c r="D1604" s="6">
        <v>3389</v>
      </c>
      <c r="E1604" s="6">
        <v>205</v>
      </c>
      <c r="F1604" s="5">
        <v>3</v>
      </c>
      <c r="G1604" s="17">
        <v>2</v>
      </c>
      <c r="H1604" s="17">
        <v>0.33333333333333331</v>
      </c>
      <c r="I1604" s="5">
        <v>155</v>
      </c>
      <c r="J1604" s="5">
        <v>51.666666666666664</v>
      </c>
      <c r="K1604" s="18" t="str">
        <f>INDEX(客戶資料檔!N:N,MATCH('交易記錄檔計算購買期間(勿更改順序)'!C1604,客戶資料檔!A:A,0))</f>
        <v>穩定購買型</v>
      </c>
    </row>
    <row r="1605" spans="1:11">
      <c r="A1605" s="1">
        <v>78749</v>
      </c>
      <c r="B1605" s="4">
        <v>39425</v>
      </c>
      <c r="C1605" s="1">
        <v>5899</v>
      </c>
      <c r="D1605" s="6">
        <v>3690</v>
      </c>
      <c r="E1605" s="6">
        <v>23</v>
      </c>
      <c r="F1605" s="5">
        <v>3</v>
      </c>
      <c r="G1605" s="17">
        <v>3</v>
      </c>
      <c r="H1605" s="17">
        <v>0.66666666666666663</v>
      </c>
      <c r="I1605" s="5">
        <v>182</v>
      </c>
      <c r="J1605" s="5">
        <v>121.33333333333333</v>
      </c>
      <c r="K1605" s="18" t="str">
        <f>INDEX(客戶資料檔!N:N,MATCH('交易記錄檔計算購買期間(勿更改順序)'!C1605,客戶資料檔!A:A,0))</f>
        <v>穩定購買型</v>
      </c>
    </row>
    <row r="1606" spans="1:11">
      <c r="A1606" s="1">
        <v>31150</v>
      </c>
      <c r="B1606" s="4">
        <v>39072</v>
      </c>
      <c r="C1606" s="1">
        <v>5918</v>
      </c>
      <c r="D1606" s="6">
        <v>800</v>
      </c>
      <c r="E1606" s="6">
        <v>376</v>
      </c>
      <c r="F1606" s="5">
        <v>3</v>
      </c>
      <c r="G1606" s="17">
        <v>1</v>
      </c>
      <c r="H1606" s="17">
        <v>0</v>
      </c>
      <c r="I1606" s="5">
        <v>0</v>
      </c>
      <c r="J1606" s="5">
        <v>0</v>
      </c>
      <c r="K1606" s="18" t="str">
        <f>INDEX(客戶資料檔!N:N,MATCH('交易記錄檔計算購買期間(勿更改順序)'!C1606,客戶資料檔!A:A,0))</f>
        <v>漸趨靜止型</v>
      </c>
    </row>
    <row r="1607" spans="1:11">
      <c r="A1607" s="1">
        <v>31781</v>
      </c>
      <c r="B1607" s="4">
        <v>39076</v>
      </c>
      <c r="C1607" s="1">
        <v>5918</v>
      </c>
      <c r="D1607" s="6">
        <v>6000</v>
      </c>
      <c r="E1607" s="6">
        <v>372</v>
      </c>
      <c r="F1607" s="5">
        <v>3</v>
      </c>
      <c r="G1607" s="17">
        <v>2</v>
      </c>
      <c r="H1607" s="17">
        <v>0.33333333333333331</v>
      </c>
      <c r="I1607" s="5">
        <v>4</v>
      </c>
      <c r="J1607" s="5">
        <v>1.3333333333333333</v>
      </c>
      <c r="K1607" s="18" t="str">
        <f>INDEX(客戶資料檔!N:N,MATCH('交易記錄檔計算購買期間(勿更改順序)'!C1607,客戶資料檔!A:A,0))</f>
        <v>漸趨靜止型</v>
      </c>
    </row>
    <row r="1608" spans="1:11">
      <c r="A1608" s="1">
        <v>67796</v>
      </c>
      <c r="B1608" s="4">
        <v>39347</v>
      </c>
      <c r="C1608" s="1">
        <v>5918</v>
      </c>
      <c r="D1608" s="6">
        <v>450</v>
      </c>
      <c r="E1608" s="6">
        <v>101</v>
      </c>
      <c r="F1608" s="5">
        <v>3</v>
      </c>
      <c r="G1608" s="17">
        <v>3</v>
      </c>
      <c r="H1608" s="17">
        <v>0.66666666666666663</v>
      </c>
      <c r="I1608" s="5">
        <v>271</v>
      </c>
      <c r="J1608" s="5">
        <v>180.66666666666666</v>
      </c>
      <c r="K1608" s="18" t="str">
        <f>INDEX(客戶資料檔!N:N,MATCH('交易記錄檔計算購買期間(勿更改順序)'!C1608,客戶資料檔!A:A,0))</f>
        <v>漸趨靜止型</v>
      </c>
    </row>
    <row r="1609" spans="1:11">
      <c r="A1609" s="1">
        <v>31647</v>
      </c>
      <c r="B1609" s="4">
        <v>39075</v>
      </c>
      <c r="C1609" s="1">
        <v>5943</v>
      </c>
      <c r="D1609" s="6">
        <v>400</v>
      </c>
      <c r="E1609" s="6">
        <v>373</v>
      </c>
      <c r="F1609" s="5">
        <v>7</v>
      </c>
      <c r="G1609" s="17">
        <v>1</v>
      </c>
      <c r="H1609" s="17">
        <v>0</v>
      </c>
      <c r="I1609" s="5">
        <v>0</v>
      </c>
      <c r="J1609" s="5">
        <v>0</v>
      </c>
      <c r="K1609" s="18" t="str">
        <f>INDEX(客戶資料檔!N:N,MATCH('交易記錄檔計算購買期間(勿更改順序)'!C1609,客戶資料檔!A:A,0))</f>
        <v>漸趨靜止型</v>
      </c>
    </row>
    <row r="1610" spans="1:11">
      <c r="A1610" s="1">
        <v>32106</v>
      </c>
      <c r="B1610" s="4">
        <v>39078</v>
      </c>
      <c r="C1610" s="1">
        <v>5943</v>
      </c>
      <c r="D1610" s="6">
        <v>799</v>
      </c>
      <c r="E1610" s="6">
        <v>370</v>
      </c>
      <c r="F1610" s="5">
        <v>7</v>
      </c>
      <c r="G1610" s="17">
        <v>2</v>
      </c>
      <c r="H1610" s="17">
        <v>4.7619047619047616E-2</v>
      </c>
      <c r="I1610" s="5">
        <v>3</v>
      </c>
      <c r="J1610" s="5">
        <v>0.14285714285714285</v>
      </c>
      <c r="K1610" s="18" t="str">
        <f>INDEX(客戶資料檔!N:N,MATCH('交易記錄檔計算購買期間(勿更改順序)'!C1610,客戶資料檔!A:A,0))</f>
        <v>漸趨靜止型</v>
      </c>
    </row>
    <row r="1611" spans="1:11">
      <c r="A1611" s="1">
        <v>34019</v>
      </c>
      <c r="B1611" s="4">
        <v>39096</v>
      </c>
      <c r="C1611" s="1">
        <v>5943</v>
      </c>
      <c r="D1611" s="6">
        <v>34998</v>
      </c>
      <c r="E1611" s="6">
        <v>352</v>
      </c>
      <c r="F1611" s="5">
        <v>7</v>
      </c>
      <c r="G1611" s="17">
        <v>3</v>
      </c>
      <c r="H1611" s="17">
        <v>9.5238095238095233E-2</v>
      </c>
      <c r="I1611" s="5">
        <v>18</v>
      </c>
      <c r="J1611" s="5">
        <v>1.7142857142857142</v>
      </c>
      <c r="K1611" s="18" t="str">
        <f>INDEX(客戶資料檔!N:N,MATCH('交易記錄檔計算購買期間(勿更改順序)'!C1611,客戶資料檔!A:A,0))</f>
        <v>漸趨靜止型</v>
      </c>
    </row>
    <row r="1612" spans="1:11">
      <c r="A1612" s="1">
        <v>34133</v>
      </c>
      <c r="B1612" s="4">
        <v>39097</v>
      </c>
      <c r="C1612" s="1">
        <v>5943</v>
      </c>
      <c r="D1612" s="6">
        <v>1358</v>
      </c>
      <c r="E1612" s="6">
        <v>351</v>
      </c>
      <c r="F1612" s="5">
        <v>7</v>
      </c>
      <c r="G1612" s="17">
        <v>4</v>
      </c>
      <c r="H1612" s="17">
        <v>0.14285714285714285</v>
      </c>
      <c r="I1612" s="5">
        <v>1</v>
      </c>
      <c r="J1612" s="5">
        <v>0.14285714285714285</v>
      </c>
      <c r="K1612" s="18" t="str">
        <f>INDEX(客戶資料檔!N:N,MATCH('交易記錄檔計算購買期間(勿更改順序)'!C1612,客戶資料檔!A:A,0))</f>
        <v>漸趨靜止型</v>
      </c>
    </row>
    <row r="1613" spans="1:11">
      <c r="A1613" s="1">
        <v>41170</v>
      </c>
      <c r="B1613" s="4">
        <v>39149</v>
      </c>
      <c r="C1613" s="1">
        <v>5943</v>
      </c>
      <c r="D1613" s="6">
        <v>2126</v>
      </c>
      <c r="E1613" s="6">
        <v>299</v>
      </c>
      <c r="F1613" s="5">
        <v>7</v>
      </c>
      <c r="G1613" s="17">
        <v>5</v>
      </c>
      <c r="H1613" s="17">
        <v>0.19047619047619047</v>
      </c>
      <c r="I1613" s="5">
        <v>52</v>
      </c>
      <c r="J1613" s="5">
        <v>9.9047619047619051</v>
      </c>
      <c r="K1613" s="18" t="str">
        <f>INDEX(客戶資料檔!N:N,MATCH('交易記錄檔計算購買期間(勿更改順序)'!C1613,客戶資料檔!A:A,0))</f>
        <v>漸趨靜止型</v>
      </c>
    </row>
    <row r="1614" spans="1:11">
      <c r="A1614" s="1">
        <v>66009</v>
      </c>
      <c r="B1614" s="4">
        <v>39333</v>
      </c>
      <c r="C1614" s="1">
        <v>5943</v>
      </c>
      <c r="D1614" s="6">
        <v>369</v>
      </c>
      <c r="E1614" s="6">
        <v>115</v>
      </c>
      <c r="F1614" s="5">
        <v>7</v>
      </c>
      <c r="G1614" s="17">
        <v>6</v>
      </c>
      <c r="H1614" s="17">
        <v>0.23809523809523808</v>
      </c>
      <c r="I1614" s="5">
        <v>184</v>
      </c>
      <c r="J1614" s="5">
        <v>43.80952380952381</v>
      </c>
      <c r="K1614" s="18" t="str">
        <f>INDEX(客戶資料檔!N:N,MATCH('交易記錄檔計算購買期間(勿更改順序)'!C1614,客戶資料檔!A:A,0))</f>
        <v>漸趨靜止型</v>
      </c>
    </row>
    <row r="1615" spans="1:11">
      <c r="A1615" s="1">
        <v>76263</v>
      </c>
      <c r="B1615" s="4">
        <v>39405</v>
      </c>
      <c r="C1615" s="1">
        <v>5943</v>
      </c>
      <c r="D1615" s="6">
        <v>1990</v>
      </c>
      <c r="E1615" s="6">
        <v>43</v>
      </c>
      <c r="F1615" s="5">
        <v>7</v>
      </c>
      <c r="G1615" s="17">
        <v>7</v>
      </c>
      <c r="H1615" s="17">
        <v>0.2857142857142857</v>
      </c>
      <c r="I1615" s="5">
        <v>72</v>
      </c>
      <c r="J1615" s="5">
        <v>20.571428571428569</v>
      </c>
      <c r="K1615" s="18" t="str">
        <f>INDEX(客戶資料檔!N:N,MATCH('交易記錄檔計算購買期間(勿更改順序)'!C1615,客戶資料檔!A:A,0))</f>
        <v>漸趨靜止型</v>
      </c>
    </row>
    <row r="1616" spans="1:11">
      <c r="A1616" s="1">
        <v>31957</v>
      </c>
      <c r="B1616" s="4">
        <v>39077</v>
      </c>
      <c r="C1616" s="1">
        <v>5959</v>
      </c>
      <c r="D1616" s="6">
        <v>400</v>
      </c>
      <c r="E1616" s="6">
        <v>371</v>
      </c>
      <c r="F1616" s="5">
        <v>9</v>
      </c>
      <c r="G1616" s="17">
        <v>1</v>
      </c>
      <c r="H1616" s="17">
        <v>0</v>
      </c>
      <c r="I1616" s="5">
        <v>0</v>
      </c>
      <c r="J1616" s="5">
        <v>0</v>
      </c>
      <c r="K1616" s="18" t="str">
        <f>INDEX(客戶資料檔!N:N,MATCH('交易記錄檔計算購買期間(勿更改順序)'!C1616,客戶資料檔!A:A,0))</f>
        <v>穩定購買型</v>
      </c>
    </row>
    <row r="1617" spans="1:11">
      <c r="A1617" s="1">
        <v>33570</v>
      </c>
      <c r="B1617" s="4">
        <v>39092</v>
      </c>
      <c r="C1617" s="1">
        <v>5959</v>
      </c>
      <c r="D1617" s="6">
        <v>599</v>
      </c>
      <c r="E1617" s="6">
        <v>356</v>
      </c>
      <c r="F1617" s="5">
        <v>9</v>
      </c>
      <c r="G1617" s="17">
        <v>2</v>
      </c>
      <c r="H1617" s="17">
        <v>2.7777777777777776E-2</v>
      </c>
      <c r="I1617" s="5">
        <v>15</v>
      </c>
      <c r="J1617" s="5">
        <v>0.41666666666666663</v>
      </c>
      <c r="K1617" s="18" t="str">
        <f>INDEX(客戶資料檔!N:N,MATCH('交易記錄檔計算購買期間(勿更改順序)'!C1617,客戶資料檔!A:A,0))</f>
        <v>穩定購買型</v>
      </c>
    </row>
    <row r="1618" spans="1:11">
      <c r="A1618" s="1">
        <v>37205</v>
      </c>
      <c r="B1618" s="4">
        <v>39118</v>
      </c>
      <c r="C1618" s="1">
        <v>5959</v>
      </c>
      <c r="D1618" s="6">
        <v>1015</v>
      </c>
      <c r="E1618" s="6">
        <v>330</v>
      </c>
      <c r="F1618" s="5">
        <v>9</v>
      </c>
      <c r="G1618" s="17">
        <v>3</v>
      </c>
      <c r="H1618" s="17">
        <v>5.5555555555555552E-2</v>
      </c>
      <c r="I1618" s="5">
        <v>26</v>
      </c>
      <c r="J1618" s="5">
        <v>1.4444444444444444</v>
      </c>
      <c r="K1618" s="18" t="str">
        <f>INDEX(客戶資料檔!N:N,MATCH('交易記錄檔計算購買期間(勿更改順序)'!C1618,客戶資料檔!A:A,0))</f>
        <v>穩定購買型</v>
      </c>
    </row>
    <row r="1619" spans="1:11">
      <c r="A1619" s="1">
        <v>56714</v>
      </c>
      <c r="B1619" s="4">
        <v>39274</v>
      </c>
      <c r="C1619" s="1">
        <v>5959</v>
      </c>
      <c r="D1619" s="6">
        <v>1099</v>
      </c>
      <c r="E1619" s="6">
        <v>174</v>
      </c>
      <c r="F1619" s="5">
        <v>9</v>
      </c>
      <c r="G1619" s="17">
        <v>4</v>
      </c>
      <c r="H1619" s="17">
        <v>8.3333333333333329E-2</v>
      </c>
      <c r="I1619" s="5">
        <v>156</v>
      </c>
      <c r="J1619" s="5">
        <v>13</v>
      </c>
      <c r="K1619" s="18" t="str">
        <f>INDEX(客戶資料檔!N:N,MATCH('交易記錄檔計算購買期間(勿更改順序)'!C1619,客戶資料檔!A:A,0))</f>
        <v>穩定購買型</v>
      </c>
    </row>
    <row r="1620" spans="1:11">
      <c r="A1620" s="1">
        <v>66278</v>
      </c>
      <c r="B1620" s="4">
        <v>39335</v>
      </c>
      <c r="C1620" s="1">
        <v>5959</v>
      </c>
      <c r="D1620" s="6">
        <v>198</v>
      </c>
      <c r="E1620" s="6">
        <v>113</v>
      </c>
      <c r="F1620" s="5">
        <v>9</v>
      </c>
      <c r="G1620" s="17">
        <v>5</v>
      </c>
      <c r="H1620" s="17">
        <v>0.1111111111111111</v>
      </c>
      <c r="I1620" s="5">
        <v>61</v>
      </c>
      <c r="J1620" s="5">
        <v>6.7777777777777777</v>
      </c>
      <c r="K1620" s="18" t="str">
        <f>INDEX(客戶資料檔!N:N,MATCH('交易記錄檔計算購買期間(勿更改順序)'!C1620,客戶資料檔!A:A,0))</f>
        <v>穩定購買型</v>
      </c>
    </row>
    <row r="1621" spans="1:11">
      <c r="A1621" s="1">
        <v>68199</v>
      </c>
      <c r="B1621" s="4">
        <v>39350</v>
      </c>
      <c r="C1621" s="1">
        <v>5959</v>
      </c>
      <c r="D1621" s="6">
        <v>299</v>
      </c>
      <c r="E1621" s="6">
        <v>98</v>
      </c>
      <c r="F1621" s="5">
        <v>9</v>
      </c>
      <c r="G1621" s="17">
        <v>6</v>
      </c>
      <c r="H1621" s="17">
        <v>0.1388888888888889</v>
      </c>
      <c r="I1621" s="5">
        <v>15</v>
      </c>
      <c r="J1621" s="5">
        <v>2.0833333333333335</v>
      </c>
      <c r="K1621" s="18" t="str">
        <f>INDEX(客戶資料檔!N:N,MATCH('交易記錄檔計算購買期間(勿更改順序)'!C1621,客戶資料檔!A:A,0))</f>
        <v>穩定購買型</v>
      </c>
    </row>
    <row r="1622" spans="1:11">
      <c r="A1622" s="1">
        <v>69264</v>
      </c>
      <c r="B1622" s="4">
        <v>39359</v>
      </c>
      <c r="C1622" s="1">
        <v>5959</v>
      </c>
      <c r="D1622" s="6">
        <v>599</v>
      </c>
      <c r="E1622" s="6">
        <v>89</v>
      </c>
      <c r="F1622" s="5">
        <v>9</v>
      </c>
      <c r="G1622" s="17">
        <v>7</v>
      </c>
      <c r="H1622" s="17">
        <v>0.16666666666666666</v>
      </c>
      <c r="I1622" s="5">
        <v>9</v>
      </c>
      <c r="J1622" s="5">
        <v>1.5</v>
      </c>
      <c r="K1622" s="18" t="str">
        <f>INDEX(客戶資料檔!N:N,MATCH('交易記錄檔計算購買期間(勿更改順序)'!C1622,客戶資料檔!A:A,0))</f>
        <v>穩定購買型</v>
      </c>
    </row>
    <row r="1623" spans="1:11">
      <c r="A1623" s="1">
        <v>70647</v>
      </c>
      <c r="B1623" s="4">
        <v>39370</v>
      </c>
      <c r="C1623" s="1">
        <v>5959</v>
      </c>
      <c r="D1623" s="6">
        <v>1298</v>
      </c>
      <c r="E1623" s="6">
        <v>78</v>
      </c>
      <c r="F1623" s="5">
        <v>9</v>
      </c>
      <c r="G1623" s="17">
        <v>8</v>
      </c>
      <c r="H1623" s="17">
        <v>0.19444444444444445</v>
      </c>
      <c r="I1623" s="5">
        <v>11</v>
      </c>
      <c r="J1623" s="5">
        <v>2.1388888888888888</v>
      </c>
      <c r="K1623" s="18" t="str">
        <f>INDEX(客戶資料檔!N:N,MATCH('交易記錄檔計算購買期間(勿更改順序)'!C1623,客戶資料檔!A:A,0))</f>
        <v>穩定購買型</v>
      </c>
    </row>
    <row r="1624" spans="1:11">
      <c r="A1624" s="1">
        <v>71203</v>
      </c>
      <c r="B1624" s="4">
        <v>39375</v>
      </c>
      <c r="C1624" s="1">
        <v>5959</v>
      </c>
      <c r="D1624" s="6">
        <v>1999</v>
      </c>
      <c r="E1624" s="6">
        <v>73</v>
      </c>
      <c r="F1624" s="5">
        <v>9</v>
      </c>
      <c r="G1624" s="17">
        <v>9</v>
      </c>
      <c r="H1624" s="17">
        <v>0.22222222222222221</v>
      </c>
      <c r="I1624" s="5">
        <v>5</v>
      </c>
      <c r="J1624" s="5">
        <v>1.1111111111111112</v>
      </c>
      <c r="K1624" s="18" t="str">
        <f>INDEX(客戶資料檔!N:N,MATCH('交易記錄檔計算購買期間(勿更改順序)'!C1624,客戶資料檔!A:A,0))</f>
        <v>穩定購買型</v>
      </c>
    </row>
    <row r="1625" spans="1:11">
      <c r="A1625" s="1">
        <v>32793</v>
      </c>
      <c r="B1625" s="4">
        <v>39083</v>
      </c>
      <c r="C1625" s="1">
        <v>6000</v>
      </c>
      <c r="D1625" s="6">
        <v>2590</v>
      </c>
      <c r="E1625" s="6">
        <v>365</v>
      </c>
      <c r="F1625" s="5">
        <v>6</v>
      </c>
      <c r="G1625" s="17">
        <v>1</v>
      </c>
      <c r="H1625" s="17">
        <v>0</v>
      </c>
      <c r="I1625" s="5">
        <v>0</v>
      </c>
      <c r="J1625" s="5">
        <v>0</v>
      </c>
      <c r="K1625" s="18" t="str">
        <f>INDEX(客戶資料檔!N:N,MATCH('交易記錄檔計算購買期間(勿更改順序)'!C1625,客戶資料檔!A:A,0))</f>
        <v>穩定購買型</v>
      </c>
    </row>
    <row r="1626" spans="1:11">
      <c r="A1626" s="1">
        <v>47624</v>
      </c>
      <c r="B1626" s="4">
        <v>39199</v>
      </c>
      <c r="C1626" s="1">
        <v>6000</v>
      </c>
      <c r="D1626" s="6">
        <v>615</v>
      </c>
      <c r="E1626" s="6">
        <v>249</v>
      </c>
      <c r="F1626" s="5">
        <v>6</v>
      </c>
      <c r="G1626" s="17">
        <v>2</v>
      </c>
      <c r="H1626" s="17">
        <v>6.6666666666666666E-2</v>
      </c>
      <c r="I1626" s="5">
        <v>116</v>
      </c>
      <c r="J1626" s="5">
        <v>7.7333333333333334</v>
      </c>
      <c r="K1626" s="18" t="str">
        <f>INDEX(客戶資料檔!N:N,MATCH('交易記錄檔計算購買期間(勿更改順序)'!C1626,客戶資料檔!A:A,0))</f>
        <v>穩定購買型</v>
      </c>
    </row>
    <row r="1627" spans="1:11">
      <c r="A1627" s="1">
        <v>59968</v>
      </c>
      <c r="B1627" s="4">
        <v>39285</v>
      </c>
      <c r="C1627" s="1">
        <v>6000</v>
      </c>
      <c r="D1627" s="6">
        <v>7099</v>
      </c>
      <c r="E1627" s="6">
        <v>163</v>
      </c>
      <c r="F1627" s="5">
        <v>6</v>
      </c>
      <c r="G1627" s="17">
        <v>3</v>
      </c>
      <c r="H1627" s="17">
        <v>0.13333333333333333</v>
      </c>
      <c r="I1627" s="5">
        <v>86</v>
      </c>
      <c r="J1627" s="5">
        <v>11.466666666666667</v>
      </c>
      <c r="K1627" s="18" t="str">
        <f>INDEX(客戶資料檔!N:N,MATCH('交易記錄檔計算購買期間(勿更改順序)'!C1627,客戶資料檔!A:A,0))</f>
        <v>穩定購買型</v>
      </c>
    </row>
    <row r="1628" spans="1:11">
      <c r="A1628" s="1">
        <v>60689</v>
      </c>
      <c r="B1628" s="4">
        <v>39291</v>
      </c>
      <c r="C1628" s="1">
        <v>6000</v>
      </c>
      <c r="D1628" s="6">
        <v>1999</v>
      </c>
      <c r="E1628" s="6">
        <v>157</v>
      </c>
      <c r="F1628" s="5">
        <v>6</v>
      </c>
      <c r="G1628" s="17">
        <v>4</v>
      </c>
      <c r="H1628" s="17">
        <v>0.2</v>
      </c>
      <c r="I1628" s="5">
        <v>6</v>
      </c>
      <c r="J1628" s="5">
        <v>1.2000000000000002</v>
      </c>
      <c r="K1628" s="18" t="str">
        <f>INDEX(客戶資料檔!N:N,MATCH('交易記錄檔計算購買期間(勿更改順序)'!C1628,客戶資料檔!A:A,0))</f>
        <v>穩定購買型</v>
      </c>
    </row>
    <row r="1629" spans="1:11">
      <c r="A1629" s="1">
        <v>76270</v>
      </c>
      <c r="B1629" s="4">
        <v>39405</v>
      </c>
      <c r="C1629" s="1">
        <v>6000</v>
      </c>
      <c r="D1629" s="6">
        <v>49</v>
      </c>
      <c r="E1629" s="6">
        <v>43</v>
      </c>
      <c r="F1629" s="5">
        <v>6</v>
      </c>
      <c r="G1629" s="17">
        <v>5</v>
      </c>
      <c r="H1629" s="17">
        <v>0.26666666666666666</v>
      </c>
      <c r="I1629" s="5">
        <v>114</v>
      </c>
      <c r="J1629" s="5">
        <v>30.4</v>
      </c>
      <c r="K1629" s="18" t="str">
        <f>INDEX(客戶資料檔!N:N,MATCH('交易記錄檔計算購買期間(勿更改順序)'!C1629,客戶資料檔!A:A,0))</f>
        <v>穩定購買型</v>
      </c>
    </row>
    <row r="1630" spans="1:11">
      <c r="A1630" s="1">
        <v>79939</v>
      </c>
      <c r="B1630" s="4">
        <v>39435</v>
      </c>
      <c r="C1630" s="1">
        <v>6000</v>
      </c>
      <c r="D1630" s="6">
        <v>598</v>
      </c>
      <c r="E1630" s="6">
        <v>13</v>
      </c>
      <c r="F1630" s="5">
        <v>6</v>
      </c>
      <c r="G1630" s="17">
        <v>6</v>
      </c>
      <c r="H1630" s="17">
        <v>0.33333333333333331</v>
      </c>
      <c r="I1630" s="5">
        <v>30</v>
      </c>
      <c r="J1630" s="5">
        <v>10</v>
      </c>
      <c r="K1630" s="18" t="str">
        <f>INDEX(客戶資料檔!N:N,MATCH('交易記錄檔計算購買期間(勿更改順序)'!C1630,客戶資料檔!A:A,0))</f>
        <v>穩定購買型</v>
      </c>
    </row>
    <row r="1631" spans="1:11">
      <c r="A1631" s="1">
        <v>33179</v>
      </c>
      <c r="B1631" s="4">
        <v>39088</v>
      </c>
      <c r="C1631" s="1">
        <v>6014</v>
      </c>
      <c r="D1631" s="6">
        <v>428</v>
      </c>
      <c r="E1631" s="6">
        <v>360</v>
      </c>
      <c r="F1631" s="5">
        <v>7</v>
      </c>
      <c r="G1631" s="17">
        <v>1</v>
      </c>
      <c r="H1631" s="17">
        <v>0</v>
      </c>
      <c r="I1631" s="5">
        <v>0</v>
      </c>
      <c r="J1631" s="5">
        <v>0</v>
      </c>
      <c r="K1631" s="18" t="str">
        <f>INDEX(客戶資料檔!N:N,MATCH('交易記錄檔計算購買期間(勿更改順序)'!C1631,客戶資料檔!A:A,0))</f>
        <v>穩定購買型</v>
      </c>
    </row>
    <row r="1632" spans="1:11">
      <c r="A1632" s="1">
        <v>38127</v>
      </c>
      <c r="B1632" s="4">
        <v>39125</v>
      </c>
      <c r="C1632" s="1">
        <v>6014</v>
      </c>
      <c r="D1632" s="6">
        <v>169</v>
      </c>
      <c r="E1632" s="6">
        <v>323</v>
      </c>
      <c r="F1632" s="5">
        <v>7</v>
      </c>
      <c r="G1632" s="17">
        <v>2</v>
      </c>
      <c r="H1632" s="17">
        <v>4.7619047619047616E-2</v>
      </c>
      <c r="I1632" s="5">
        <v>37</v>
      </c>
      <c r="J1632" s="5">
        <v>1.7619047619047619</v>
      </c>
      <c r="K1632" s="18" t="str">
        <f>INDEX(客戶資料檔!N:N,MATCH('交易記錄檔計算購買期間(勿更改順序)'!C1632,客戶資料檔!A:A,0))</f>
        <v>穩定購買型</v>
      </c>
    </row>
    <row r="1633" spans="1:11">
      <c r="A1633" s="1">
        <v>61275</v>
      </c>
      <c r="B1633" s="4">
        <v>39296</v>
      </c>
      <c r="C1633" s="1">
        <v>6014</v>
      </c>
      <c r="D1633" s="6">
        <v>1990</v>
      </c>
      <c r="E1633" s="6">
        <v>152</v>
      </c>
      <c r="F1633" s="5">
        <v>7</v>
      </c>
      <c r="G1633" s="17">
        <v>3</v>
      </c>
      <c r="H1633" s="17">
        <v>9.5238095238095233E-2</v>
      </c>
      <c r="I1633" s="5">
        <v>171</v>
      </c>
      <c r="J1633" s="5">
        <v>16.285714285714285</v>
      </c>
      <c r="K1633" s="18" t="str">
        <f>INDEX(客戶資料檔!N:N,MATCH('交易記錄檔計算購買期間(勿更改順序)'!C1633,客戶資料檔!A:A,0))</f>
        <v>穩定購買型</v>
      </c>
    </row>
    <row r="1634" spans="1:11">
      <c r="A1634" s="1">
        <v>62185</v>
      </c>
      <c r="B1634" s="4">
        <v>39303</v>
      </c>
      <c r="C1634" s="1">
        <v>6014</v>
      </c>
      <c r="D1634" s="6">
        <v>2490</v>
      </c>
      <c r="E1634" s="6">
        <v>145</v>
      </c>
      <c r="F1634" s="5">
        <v>7</v>
      </c>
      <c r="G1634" s="17">
        <v>4</v>
      </c>
      <c r="H1634" s="17">
        <v>0.14285714285714285</v>
      </c>
      <c r="I1634" s="5">
        <v>7</v>
      </c>
      <c r="J1634" s="5">
        <v>1</v>
      </c>
      <c r="K1634" s="18" t="str">
        <f>INDEX(客戶資料檔!N:N,MATCH('交易記錄檔計算購買期間(勿更改順序)'!C1634,客戶資料檔!A:A,0))</f>
        <v>穩定購買型</v>
      </c>
    </row>
    <row r="1635" spans="1:11">
      <c r="A1635" s="1">
        <v>67336</v>
      </c>
      <c r="B1635" s="4">
        <v>39343</v>
      </c>
      <c r="C1635" s="1">
        <v>6014</v>
      </c>
      <c r="D1635" s="6">
        <v>58</v>
      </c>
      <c r="E1635" s="6">
        <v>105</v>
      </c>
      <c r="F1635" s="5">
        <v>7</v>
      </c>
      <c r="G1635" s="17">
        <v>5</v>
      </c>
      <c r="H1635" s="17">
        <v>0.19047619047619047</v>
      </c>
      <c r="I1635" s="5">
        <v>40</v>
      </c>
      <c r="J1635" s="5">
        <v>7.6190476190476186</v>
      </c>
      <c r="K1635" s="18" t="str">
        <f>INDEX(客戶資料檔!N:N,MATCH('交易記錄檔計算購買期間(勿更改順序)'!C1635,客戶資料檔!A:A,0))</f>
        <v>穩定購買型</v>
      </c>
    </row>
    <row r="1636" spans="1:11">
      <c r="A1636" s="1">
        <v>69811</v>
      </c>
      <c r="B1636" s="4">
        <v>39364</v>
      </c>
      <c r="C1636" s="1">
        <v>6014</v>
      </c>
      <c r="D1636" s="6">
        <v>189</v>
      </c>
      <c r="E1636" s="6">
        <v>84</v>
      </c>
      <c r="F1636" s="5">
        <v>7</v>
      </c>
      <c r="G1636" s="17">
        <v>6</v>
      </c>
      <c r="H1636" s="17">
        <v>0.23809523809523808</v>
      </c>
      <c r="I1636" s="5">
        <v>21</v>
      </c>
      <c r="J1636" s="5">
        <v>5</v>
      </c>
      <c r="K1636" s="18" t="str">
        <f>INDEX(客戶資料檔!N:N,MATCH('交易記錄檔計算購買期間(勿更改順序)'!C1636,客戶資料檔!A:A,0))</f>
        <v>穩定購買型</v>
      </c>
    </row>
    <row r="1637" spans="1:11">
      <c r="A1637" s="1">
        <v>78230</v>
      </c>
      <c r="B1637" s="4">
        <v>39421</v>
      </c>
      <c r="C1637" s="1">
        <v>6014</v>
      </c>
      <c r="D1637" s="6">
        <v>482</v>
      </c>
      <c r="E1637" s="6">
        <v>27</v>
      </c>
      <c r="F1637" s="5">
        <v>7</v>
      </c>
      <c r="G1637" s="17">
        <v>7</v>
      </c>
      <c r="H1637" s="17">
        <v>0.2857142857142857</v>
      </c>
      <c r="I1637" s="5">
        <v>57</v>
      </c>
      <c r="J1637" s="5">
        <v>16.285714285714285</v>
      </c>
      <c r="K1637" s="18" t="str">
        <f>INDEX(客戶資料檔!N:N,MATCH('交易記錄檔計算購買期間(勿更改順序)'!C1637,客戶資料檔!A:A,0))</f>
        <v>穩定購買型</v>
      </c>
    </row>
    <row r="1638" spans="1:11">
      <c r="A1638" s="1">
        <v>34605</v>
      </c>
      <c r="B1638" s="4">
        <v>39102</v>
      </c>
      <c r="C1638" s="1">
        <v>6078</v>
      </c>
      <c r="D1638" s="6">
        <v>1868</v>
      </c>
      <c r="E1638" s="6">
        <v>346</v>
      </c>
      <c r="F1638" s="5">
        <v>3</v>
      </c>
      <c r="G1638" s="17">
        <v>1</v>
      </c>
      <c r="H1638" s="17">
        <v>0</v>
      </c>
      <c r="I1638" s="5">
        <v>0</v>
      </c>
      <c r="J1638" s="5">
        <v>0</v>
      </c>
      <c r="K1638" s="18" t="str">
        <f>INDEX(客戶資料檔!N:N,MATCH('交易記錄檔計算購買期間(勿更改順序)'!C1638,客戶資料檔!A:A,0))</f>
        <v>漸趨靜止型</v>
      </c>
    </row>
    <row r="1639" spans="1:11">
      <c r="A1639" s="1">
        <v>39924</v>
      </c>
      <c r="B1639" s="4">
        <v>39138</v>
      </c>
      <c r="C1639" s="1">
        <v>6078</v>
      </c>
      <c r="D1639" s="6">
        <v>1699</v>
      </c>
      <c r="E1639" s="6">
        <v>310</v>
      </c>
      <c r="F1639" s="5">
        <v>3</v>
      </c>
      <c r="G1639" s="17">
        <v>2</v>
      </c>
      <c r="H1639" s="17">
        <v>0.33333333333333331</v>
      </c>
      <c r="I1639" s="5">
        <v>36</v>
      </c>
      <c r="J1639" s="5">
        <v>12</v>
      </c>
      <c r="K1639" s="18" t="str">
        <f>INDEX(客戶資料檔!N:N,MATCH('交易記錄檔計算購買期間(勿更改順序)'!C1639,客戶資料檔!A:A,0))</f>
        <v>漸趨靜止型</v>
      </c>
    </row>
    <row r="1640" spans="1:11">
      <c r="A1640" s="1">
        <v>74196</v>
      </c>
      <c r="B1640" s="4">
        <v>39401</v>
      </c>
      <c r="C1640" s="1">
        <v>6078</v>
      </c>
      <c r="D1640" s="6">
        <v>390</v>
      </c>
      <c r="E1640" s="6">
        <v>47</v>
      </c>
      <c r="F1640" s="5">
        <v>3</v>
      </c>
      <c r="G1640" s="17">
        <v>3</v>
      </c>
      <c r="H1640" s="17">
        <v>0.66666666666666663</v>
      </c>
      <c r="I1640" s="5">
        <v>263</v>
      </c>
      <c r="J1640" s="5">
        <v>175.33333333333331</v>
      </c>
      <c r="K1640" s="18" t="str">
        <f>INDEX(客戶資料檔!N:N,MATCH('交易記錄檔計算購買期間(勿更改順序)'!C1640,客戶資料檔!A:A,0))</f>
        <v>漸趨靜止型</v>
      </c>
    </row>
    <row r="1641" spans="1:11">
      <c r="A1641" s="1">
        <v>35670</v>
      </c>
      <c r="B1641" s="4">
        <v>39109</v>
      </c>
      <c r="C1641" s="1">
        <v>6134</v>
      </c>
      <c r="D1641" s="6">
        <v>1799</v>
      </c>
      <c r="E1641" s="6">
        <v>339</v>
      </c>
      <c r="F1641" s="5">
        <v>1</v>
      </c>
      <c r="G1641" s="17">
        <v>1</v>
      </c>
      <c r="H1641" s="17" t="s">
        <v>1111</v>
      </c>
      <c r="I1641" s="5">
        <v>0</v>
      </c>
      <c r="J1641" s="5" t="s">
        <v>1111</v>
      </c>
      <c r="K1641" s="18">
        <f>INDEX(客戶資料檔!N:N,MATCH('交易記錄檔計算購買期間(勿更改順序)'!C1641,客戶資料檔!A:A,0))</f>
        <v>0</v>
      </c>
    </row>
    <row r="1642" spans="1:11">
      <c r="A1642" s="1">
        <v>36511</v>
      </c>
      <c r="B1642" s="4">
        <v>39112</v>
      </c>
      <c r="C1642" s="1">
        <v>6189</v>
      </c>
      <c r="D1642" s="6">
        <v>599</v>
      </c>
      <c r="E1642" s="6">
        <v>336</v>
      </c>
      <c r="F1642" s="5">
        <v>5</v>
      </c>
      <c r="G1642" s="17">
        <v>1</v>
      </c>
      <c r="H1642" s="17">
        <v>0</v>
      </c>
      <c r="I1642" s="5">
        <v>0</v>
      </c>
      <c r="J1642" s="5">
        <v>0</v>
      </c>
      <c r="K1642" s="18" t="str">
        <f>INDEX(客戶資料檔!N:N,MATCH('交易記錄檔計算購買期間(勿更改順序)'!C1642,客戶資料檔!A:A,0))</f>
        <v>穩定購買型</v>
      </c>
    </row>
    <row r="1643" spans="1:11">
      <c r="A1643" s="1">
        <v>40983</v>
      </c>
      <c r="B1643" s="4">
        <v>39147</v>
      </c>
      <c r="C1643" s="1">
        <v>6189</v>
      </c>
      <c r="D1643" s="6">
        <v>139</v>
      </c>
      <c r="E1643" s="6">
        <v>301</v>
      </c>
      <c r="F1643" s="5">
        <v>5</v>
      </c>
      <c r="G1643" s="17">
        <v>2</v>
      </c>
      <c r="H1643" s="17">
        <v>0.1</v>
      </c>
      <c r="I1643" s="5">
        <v>35</v>
      </c>
      <c r="J1643" s="5">
        <v>3.5</v>
      </c>
      <c r="K1643" s="18" t="str">
        <f>INDEX(客戶資料檔!N:N,MATCH('交易記錄檔計算購買期間(勿更改順序)'!C1643,客戶資料檔!A:A,0))</f>
        <v>穩定購買型</v>
      </c>
    </row>
    <row r="1644" spans="1:11">
      <c r="A1644" s="1">
        <v>57863</v>
      </c>
      <c r="B1644" s="4">
        <v>39277</v>
      </c>
      <c r="C1644" s="1">
        <v>6189</v>
      </c>
      <c r="D1644" s="6">
        <v>159</v>
      </c>
      <c r="E1644" s="6">
        <v>171</v>
      </c>
      <c r="F1644" s="5">
        <v>5</v>
      </c>
      <c r="G1644" s="17">
        <v>3</v>
      </c>
      <c r="H1644" s="17">
        <v>0.2</v>
      </c>
      <c r="I1644" s="5">
        <v>130</v>
      </c>
      <c r="J1644" s="5">
        <v>26</v>
      </c>
      <c r="K1644" s="18" t="str">
        <f>INDEX(客戶資料檔!N:N,MATCH('交易記錄檔計算購買期間(勿更改順序)'!C1644,客戶資料檔!A:A,0))</f>
        <v>穩定購買型</v>
      </c>
    </row>
    <row r="1645" spans="1:11">
      <c r="A1645" s="1">
        <v>58472</v>
      </c>
      <c r="B1645" s="4">
        <v>39278</v>
      </c>
      <c r="C1645" s="1">
        <v>6189</v>
      </c>
      <c r="D1645" s="6">
        <v>1688</v>
      </c>
      <c r="E1645" s="6">
        <v>170</v>
      </c>
      <c r="F1645" s="5">
        <v>5</v>
      </c>
      <c r="G1645" s="17">
        <v>4</v>
      </c>
      <c r="H1645" s="17">
        <v>0.3</v>
      </c>
      <c r="I1645" s="5">
        <v>1</v>
      </c>
      <c r="J1645" s="5">
        <v>0.3</v>
      </c>
      <c r="K1645" s="18" t="str">
        <f>INDEX(客戶資料檔!N:N,MATCH('交易記錄檔計算購買期間(勿更改順序)'!C1645,客戶資料檔!A:A,0))</f>
        <v>穩定購買型</v>
      </c>
    </row>
    <row r="1646" spans="1:11">
      <c r="A1646" s="1">
        <v>77812</v>
      </c>
      <c r="B1646" s="4">
        <v>39417</v>
      </c>
      <c r="C1646" s="1">
        <v>6189</v>
      </c>
      <c r="D1646" s="6">
        <v>439</v>
      </c>
      <c r="E1646" s="6">
        <v>31</v>
      </c>
      <c r="F1646" s="5">
        <v>5</v>
      </c>
      <c r="G1646" s="17">
        <v>5</v>
      </c>
      <c r="H1646" s="17">
        <v>0.4</v>
      </c>
      <c r="I1646" s="5">
        <v>139</v>
      </c>
      <c r="J1646" s="5">
        <v>55.6</v>
      </c>
      <c r="K1646" s="18" t="str">
        <f>INDEX(客戶資料檔!N:N,MATCH('交易記錄檔計算購買期間(勿更改順序)'!C1646,客戶資料檔!A:A,0))</f>
        <v>穩定購買型</v>
      </c>
    </row>
    <row r="1647" spans="1:11">
      <c r="A1647" s="1">
        <v>39939</v>
      </c>
      <c r="B1647" s="4">
        <v>39138</v>
      </c>
      <c r="C1647" s="1">
        <v>6378</v>
      </c>
      <c r="D1647" s="6">
        <v>1400</v>
      </c>
      <c r="E1647" s="6">
        <v>310</v>
      </c>
      <c r="F1647" s="5">
        <v>2</v>
      </c>
      <c r="G1647" s="17">
        <v>1</v>
      </c>
      <c r="H1647" s="17">
        <v>0</v>
      </c>
      <c r="I1647" s="5">
        <v>0</v>
      </c>
      <c r="J1647" s="5">
        <v>0</v>
      </c>
      <c r="K1647" s="18">
        <f>INDEX(客戶資料檔!N:N,MATCH('交易記錄檔計算購買期間(勿更改順序)'!C1647,客戶資料檔!A:A,0))</f>
        <v>0</v>
      </c>
    </row>
    <row r="1648" spans="1:11">
      <c r="A1648" s="1">
        <v>61675</v>
      </c>
      <c r="B1648" s="4">
        <v>39299</v>
      </c>
      <c r="C1648" s="1">
        <v>6378</v>
      </c>
      <c r="D1648" s="6">
        <v>2490</v>
      </c>
      <c r="E1648" s="6">
        <v>149</v>
      </c>
      <c r="F1648" s="5">
        <v>2</v>
      </c>
      <c r="G1648" s="17">
        <v>2</v>
      </c>
      <c r="H1648" s="17">
        <v>1</v>
      </c>
      <c r="I1648" s="5">
        <v>161</v>
      </c>
      <c r="J1648" s="5">
        <v>161</v>
      </c>
      <c r="K1648" s="18">
        <f>INDEX(客戶資料檔!N:N,MATCH('交易記錄檔計算購買期間(勿更改順序)'!C1648,客戶資料檔!A:A,0))</f>
        <v>0</v>
      </c>
    </row>
    <row r="1649" spans="1:11">
      <c r="A1649" s="1">
        <v>41938</v>
      </c>
      <c r="B1649" s="4">
        <v>39156</v>
      </c>
      <c r="C1649" s="1">
        <v>6449</v>
      </c>
      <c r="D1649" s="6">
        <v>400</v>
      </c>
      <c r="E1649" s="6">
        <v>292</v>
      </c>
      <c r="F1649" s="5">
        <v>3</v>
      </c>
      <c r="G1649" s="17">
        <v>1</v>
      </c>
      <c r="H1649" s="17">
        <v>0</v>
      </c>
      <c r="I1649" s="5">
        <v>0</v>
      </c>
      <c r="J1649" s="5">
        <v>0</v>
      </c>
      <c r="K1649" s="18" t="str">
        <f>INDEX(客戶資料檔!N:N,MATCH('交易記錄檔計算購買期間(勿更改順序)'!C1649,客戶資料檔!A:A,0))</f>
        <v>漸趨靜止型</v>
      </c>
    </row>
    <row r="1650" spans="1:11">
      <c r="A1650" s="1">
        <v>46796</v>
      </c>
      <c r="B1650" s="4">
        <v>39194</v>
      </c>
      <c r="C1650" s="1">
        <v>6449</v>
      </c>
      <c r="D1650" s="6">
        <v>1217</v>
      </c>
      <c r="E1650" s="6">
        <v>254</v>
      </c>
      <c r="F1650" s="5">
        <v>3</v>
      </c>
      <c r="G1650" s="17">
        <v>2</v>
      </c>
      <c r="H1650" s="17">
        <v>0.33333333333333331</v>
      </c>
      <c r="I1650" s="5">
        <v>38</v>
      </c>
      <c r="J1650" s="5">
        <v>12.666666666666666</v>
      </c>
      <c r="K1650" s="18" t="str">
        <f>INDEX(客戶資料檔!N:N,MATCH('交易記錄檔計算購買期間(勿更改順序)'!C1650,客戶資料檔!A:A,0))</f>
        <v>漸趨靜止型</v>
      </c>
    </row>
    <row r="1651" spans="1:11">
      <c r="A1651" s="1">
        <v>65627</v>
      </c>
      <c r="B1651" s="4">
        <v>39330</v>
      </c>
      <c r="C1651" s="1">
        <v>6449</v>
      </c>
      <c r="D1651" s="6">
        <v>7900</v>
      </c>
      <c r="E1651" s="6">
        <v>118</v>
      </c>
      <c r="F1651" s="5">
        <v>3</v>
      </c>
      <c r="G1651" s="17">
        <v>3</v>
      </c>
      <c r="H1651" s="17">
        <v>0.66666666666666663</v>
      </c>
      <c r="I1651" s="5">
        <v>136</v>
      </c>
      <c r="J1651" s="5">
        <v>90.666666666666657</v>
      </c>
      <c r="K1651" s="18" t="str">
        <f>INDEX(客戶資料檔!N:N,MATCH('交易記錄檔計算購買期間(勿更改順序)'!C1651,客戶資料檔!A:A,0))</f>
        <v>漸趨靜止型</v>
      </c>
    </row>
    <row r="1652" spans="1:11">
      <c r="A1652" s="1">
        <v>44280</v>
      </c>
      <c r="B1652" s="4">
        <v>39178</v>
      </c>
      <c r="C1652" s="1">
        <v>6524</v>
      </c>
      <c r="D1652" s="6">
        <v>2890</v>
      </c>
      <c r="E1652" s="6">
        <v>270</v>
      </c>
      <c r="F1652" s="5">
        <v>1</v>
      </c>
      <c r="G1652" s="17">
        <v>1</v>
      </c>
      <c r="H1652" s="17" t="s">
        <v>1111</v>
      </c>
      <c r="I1652" s="5">
        <v>0</v>
      </c>
      <c r="J1652" s="5" t="s">
        <v>1111</v>
      </c>
      <c r="K1652" s="18">
        <f>INDEX(客戶資料檔!N:N,MATCH('交易記錄檔計算購買期間(勿更改順序)'!C1652,客戶資料檔!A:A,0))</f>
        <v>0</v>
      </c>
    </row>
    <row r="1653" spans="1:11">
      <c r="A1653" s="1">
        <v>44949</v>
      </c>
      <c r="B1653" s="4">
        <v>39184</v>
      </c>
      <c r="C1653" s="1">
        <v>6561</v>
      </c>
      <c r="D1653" s="6">
        <v>2500</v>
      </c>
      <c r="E1653" s="6">
        <v>264</v>
      </c>
      <c r="F1653" s="5">
        <v>3</v>
      </c>
      <c r="G1653" s="17">
        <v>1</v>
      </c>
      <c r="H1653" s="17">
        <v>0</v>
      </c>
      <c r="I1653" s="5">
        <v>0</v>
      </c>
      <c r="J1653" s="5">
        <v>0</v>
      </c>
      <c r="K1653" s="18" t="str">
        <f>INDEX(客戶資料檔!N:N,MATCH('交易記錄檔計算購買期間(勿更改順序)'!C1653,客戶資料檔!A:A,0))</f>
        <v>穩定購買型</v>
      </c>
    </row>
    <row r="1654" spans="1:11">
      <c r="A1654" s="1">
        <v>55500</v>
      </c>
      <c r="B1654" s="4">
        <v>39264</v>
      </c>
      <c r="C1654" s="1">
        <v>6561</v>
      </c>
      <c r="D1654" s="6">
        <v>179</v>
      </c>
      <c r="E1654" s="6">
        <v>184</v>
      </c>
      <c r="F1654" s="5">
        <v>3</v>
      </c>
      <c r="G1654" s="17">
        <v>2</v>
      </c>
      <c r="H1654" s="17">
        <v>0.33333333333333331</v>
      </c>
      <c r="I1654" s="5">
        <v>80</v>
      </c>
      <c r="J1654" s="5">
        <v>26.666666666666664</v>
      </c>
      <c r="K1654" s="18" t="str">
        <f>INDEX(客戶資料檔!N:N,MATCH('交易記錄檔計算購買期間(勿更改順序)'!C1654,客戶資料檔!A:A,0))</f>
        <v>穩定購買型</v>
      </c>
    </row>
    <row r="1655" spans="1:11">
      <c r="A1655" s="1">
        <v>68344</v>
      </c>
      <c r="B1655" s="4">
        <v>39351</v>
      </c>
      <c r="C1655" s="1">
        <v>6561</v>
      </c>
      <c r="D1655" s="6">
        <v>120</v>
      </c>
      <c r="E1655" s="6">
        <v>97</v>
      </c>
      <c r="F1655" s="5">
        <v>3</v>
      </c>
      <c r="G1655" s="17">
        <v>3</v>
      </c>
      <c r="H1655" s="17">
        <v>0.66666666666666663</v>
      </c>
      <c r="I1655" s="5">
        <v>87</v>
      </c>
      <c r="J1655" s="5">
        <v>58</v>
      </c>
      <c r="K1655" s="18" t="str">
        <f>INDEX(客戶資料檔!N:N,MATCH('交易記錄檔計算購買期間(勿更改順序)'!C1655,客戶資料檔!A:A,0))</f>
        <v>穩定購買型</v>
      </c>
    </row>
    <row r="1656" spans="1:11">
      <c r="A1656" s="1">
        <v>46073</v>
      </c>
      <c r="B1656" s="4">
        <v>39192</v>
      </c>
      <c r="C1656" s="1">
        <v>6619</v>
      </c>
      <c r="D1656" s="6">
        <v>400</v>
      </c>
      <c r="E1656" s="6">
        <v>256</v>
      </c>
      <c r="F1656" s="5">
        <v>5</v>
      </c>
      <c r="G1656" s="17">
        <v>1</v>
      </c>
      <c r="H1656" s="17">
        <v>0</v>
      </c>
      <c r="I1656" s="5">
        <v>0</v>
      </c>
      <c r="J1656" s="5">
        <v>0</v>
      </c>
      <c r="K1656" s="18" t="str">
        <f>INDEX(客戶資料檔!N:N,MATCH('交易記錄檔計算購買期間(勿更改順序)'!C1656,客戶資料檔!A:A,0))</f>
        <v>漸趨靜止型</v>
      </c>
    </row>
    <row r="1657" spans="1:11">
      <c r="A1657" s="1">
        <v>47441</v>
      </c>
      <c r="B1657" s="4">
        <v>39197</v>
      </c>
      <c r="C1657" s="1">
        <v>6619</v>
      </c>
      <c r="D1657" s="6">
        <v>3080</v>
      </c>
      <c r="E1657" s="6">
        <v>251</v>
      </c>
      <c r="F1657" s="5">
        <v>5</v>
      </c>
      <c r="G1657" s="17">
        <v>2</v>
      </c>
      <c r="H1657" s="17">
        <v>0.1</v>
      </c>
      <c r="I1657" s="5">
        <v>5</v>
      </c>
      <c r="J1657" s="5">
        <v>0.5</v>
      </c>
      <c r="K1657" s="18" t="str">
        <f>INDEX(客戶資料檔!N:N,MATCH('交易記錄檔計算購買期間(勿更改順序)'!C1657,客戶資料檔!A:A,0))</f>
        <v>漸趨靜止型</v>
      </c>
    </row>
    <row r="1658" spans="1:11">
      <c r="A1658" s="1">
        <v>48292</v>
      </c>
      <c r="B1658" s="4">
        <v>39204</v>
      </c>
      <c r="C1658" s="1">
        <v>6619</v>
      </c>
      <c r="D1658" s="6">
        <v>3000</v>
      </c>
      <c r="E1658" s="6">
        <v>244</v>
      </c>
      <c r="F1658" s="5">
        <v>5</v>
      </c>
      <c r="G1658" s="17">
        <v>3</v>
      </c>
      <c r="H1658" s="17">
        <v>0.2</v>
      </c>
      <c r="I1658" s="5">
        <v>7</v>
      </c>
      <c r="J1658" s="5">
        <v>1.4000000000000001</v>
      </c>
      <c r="K1658" s="18" t="str">
        <f>INDEX(客戶資料檔!N:N,MATCH('交易記錄檔計算購買期間(勿更改順序)'!C1658,客戶資料檔!A:A,0))</f>
        <v>漸趨靜止型</v>
      </c>
    </row>
    <row r="1659" spans="1:11">
      <c r="A1659" s="1">
        <v>51286</v>
      </c>
      <c r="B1659" s="4">
        <v>39229</v>
      </c>
      <c r="C1659" s="1">
        <v>6619</v>
      </c>
      <c r="D1659" s="6">
        <v>659</v>
      </c>
      <c r="E1659" s="6">
        <v>219</v>
      </c>
      <c r="F1659" s="5">
        <v>5</v>
      </c>
      <c r="G1659" s="17">
        <v>4</v>
      </c>
      <c r="H1659" s="17">
        <v>0.3</v>
      </c>
      <c r="I1659" s="5">
        <v>25</v>
      </c>
      <c r="J1659" s="5">
        <v>7.5</v>
      </c>
      <c r="K1659" s="18" t="str">
        <f>INDEX(客戶資料檔!N:N,MATCH('交易記錄檔計算購買期間(勿更改順序)'!C1659,客戶資料檔!A:A,0))</f>
        <v>漸趨靜止型</v>
      </c>
    </row>
    <row r="1660" spans="1:11">
      <c r="A1660" s="1">
        <v>70959</v>
      </c>
      <c r="B1660" s="4">
        <v>39373</v>
      </c>
      <c r="C1660" s="1">
        <v>6619</v>
      </c>
      <c r="D1660" s="6">
        <v>1590</v>
      </c>
      <c r="E1660" s="6">
        <v>75</v>
      </c>
      <c r="F1660" s="5">
        <v>5</v>
      </c>
      <c r="G1660" s="17">
        <v>5</v>
      </c>
      <c r="H1660" s="17">
        <v>0.4</v>
      </c>
      <c r="I1660" s="5">
        <v>144</v>
      </c>
      <c r="J1660" s="5">
        <v>57.6</v>
      </c>
      <c r="K1660" s="18" t="str">
        <f>INDEX(客戶資料檔!N:N,MATCH('交易記錄檔計算購買期間(勿更改順序)'!C1660,客戶資料檔!A:A,0))</f>
        <v>漸趨靜止型</v>
      </c>
    </row>
    <row r="1661" spans="1:11">
      <c r="A1661" s="1">
        <v>46086</v>
      </c>
      <c r="B1661" s="4">
        <v>39192</v>
      </c>
      <c r="C1661" s="1">
        <v>6631</v>
      </c>
      <c r="D1661" s="6">
        <v>1299</v>
      </c>
      <c r="E1661" s="6">
        <v>256</v>
      </c>
      <c r="F1661" s="5">
        <v>2</v>
      </c>
      <c r="G1661" s="17">
        <v>1</v>
      </c>
      <c r="H1661" s="17">
        <v>0</v>
      </c>
      <c r="I1661" s="5">
        <v>0</v>
      </c>
      <c r="J1661" s="5">
        <v>0</v>
      </c>
      <c r="K1661" s="18">
        <f>INDEX(客戶資料檔!N:N,MATCH('交易記錄檔計算購買期間(勿更改順序)'!C1661,客戶資料檔!A:A,0))</f>
        <v>0</v>
      </c>
    </row>
    <row r="1662" spans="1:11">
      <c r="A1662" s="1">
        <v>76326</v>
      </c>
      <c r="B1662" s="4">
        <v>39405</v>
      </c>
      <c r="C1662" s="1">
        <v>6631</v>
      </c>
      <c r="D1662" s="6">
        <v>900</v>
      </c>
      <c r="E1662" s="6">
        <v>43</v>
      </c>
      <c r="F1662" s="5">
        <v>2</v>
      </c>
      <c r="G1662" s="17">
        <v>2</v>
      </c>
      <c r="H1662" s="17">
        <v>1</v>
      </c>
      <c r="I1662" s="5">
        <v>213</v>
      </c>
      <c r="J1662" s="5">
        <v>213</v>
      </c>
      <c r="K1662" s="18">
        <f>INDEX(客戶資料檔!N:N,MATCH('交易記錄檔計算購買期間(勿更改順序)'!C1662,客戶資料檔!A:A,0))</f>
        <v>0</v>
      </c>
    </row>
    <row r="1663" spans="1:11">
      <c r="A1663" s="1">
        <v>46822</v>
      </c>
      <c r="B1663" s="4">
        <v>39194</v>
      </c>
      <c r="C1663" s="1">
        <v>6680</v>
      </c>
      <c r="D1663" s="6">
        <v>3001</v>
      </c>
      <c r="E1663" s="6">
        <v>254</v>
      </c>
      <c r="F1663" s="5">
        <v>2</v>
      </c>
      <c r="G1663" s="17">
        <v>1</v>
      </c>
      <c r="H1663" s="17">
        <v>0</v>
      </c>
      <c r="I1663" s="5">
        <v>0</v>
      </c>
      <c r="J1663" s="5">
        <v>0</v>
      </c>
      <c r="K1663" s="18">
        <f>INDEX(客戶資料檔!N:N,MATCH('交易記錄檔計算購買期間(勿更改順序)'!C1663,客戶資料檔!A:A,0))</f>
        <v>0</v>
      </c>
    </row>
    <row r="1664" spans="1:11">
      <c r="A1664" s="1">
        <v>56393</v>
      </c>
      <c r="B1664" s="4">
        <v>39271</v>
      </c>
      <c r="C1664" s="1">
        <v>6680</v>
      </c>
      <c r="D1664" s="6">
        <v>1444</v>
      </c>
      <c r="E1664" s="6">
        <v>177</v>
      </c>
      <c r="F1664" s="5">
        <v>2</v>
      </c>
      <c r="G1664" s="17">
        <v>2</v>
      </c>
      <c r="H1664" s="17">
        <v>1</v>
      </c>
      <c r="I1664" s="5">
        <v>77</v>
      </c>
      <c r="J1664" s="5">
        <v>77</v>
      </c>
      <c r="K1664" s="18">
        <f>INDEX(客戶資料檔!N:N,MATCH('交易記錄檔計算購買期間(勿更改順序)'!C1664,客戶資料檔!A:A,0))</f>
        <v>0</v>
      </c>
    </row>
    <row r="1665" spans="1:11">
      <c r="A1665" s="1">
        <v>47362</v>
      </c>
      <c r="B1665" s="4">
        <v>39196</v>
      </c>
      <c r="C1665" s="1">
        <v>6716</v>
      </c>
      <c r="D1665" s="6">
        <v>400</v>
      </c>
      <c r="E1665" s="6">
        <v>252</v>
      </c>
      <c r="F1665" s="5">
        <v>5</v>
      </c>
      <c r="G1665" s="17">
        <v>1</v>
      </c>
      <c r="H1665" s="17">
        <v>0</v>
      </c>
      <c r="I1665" s="5">
        <v>0</v>
      </c>
      <c r="J1665" s="5">
        <v>0</v>
      </c>
      <c r="K1665" s="18" t="str">
        <f>INDEX(客戶資料檔!N:N,MATCH('交易記錄檔計算購買期間(勿更改順序)'!C1665,客戶資料檔!A:A,0))</f>
        <v>穩定購買型</v>
      </c>
    </row>
    <row r="1666" spans="1:11">
      <c r="A1666" s="1">
        <v>48738</v>
      </c>
      <c r="B1666" s="4">
        <v>39208</v>
      </c>
      <c r="C1666" s="1">
        <v>6716</v>
      </c>
      <c r="D1666" s="6">
        <v>120</v>
      </c>
      <c r="E1666" s="6">
        <v>240</v>
      </c>
      <c r="F1666" s="5">
        <v>5</v>
      </c>
      <c r="G1666" s="17">
        <v>2</v>
      </c>
      <c r="H1666" s="17">
        <v>0.1</v>
      </c>
      <c r="I1666" s="5">
        <v>12</v>
      </c>
      <c r="J1666" s="5">
        <v>1.2000000000000002</v>
      </c>
      <c r="K1666" s="18" t="str">
        <f>INDEX(客戶資料檔!N:N,MATCH('交易記錄檔計算購買期間(勿更改順序)'!C1666,客戶資料檔!A:A,0))</f>
        <v>穩定購買型</v>
      </c>
    </row>
    <row r="1667" spans="1:11">
      <c r="A1667" s="1">
        <v>51410</v>
      </c>
      <c r="B1667" s="4">
        <v>39230</v>
      </c>
      <c r="C1667" s="1">
        <v>6716</v>
      </c>
      <c r="D1667" s="6">
        <v>581</v>
      </c>
      <c r="E1667" s="6">
        <v>218</v>
      </c>
      <c r="F1667" s="5">
        <v>5</v>
      </c>
      <c r="G1667" s="17">
        <v>3</v>
      </c>
      <c r="H1667" s="17">
        <v>0.2</v>
      </c>
      <c r="I1667" s="5">
        <v>22</v>
      </c>
      <c r="J1667" s="5">
        <v>4.4000000000000004</v>
      </c>
      <c r="K1667" s="18" t="str">
        <f>INDEX(客戶資料檔!N:N,MATCH('交易記錄檔計算購買期間(勿更改順序)'!C1667,客戶資料檔!A:A,0))</f>
        <v>穩定購買型</v>
      </c>
    </row>
    <row r="1668" spans="1:11">
      <c r="A1668" s="1">
        <v>62909</v>
      </c>
      <c r="B1668" s="4">
        <v>39309</v>
      </c>
      <c r="C1668" s="1">
        <v>6716</v>
      </c>
      <c r="D1668" s="6">
        <v>1334</v>
      </c>
      <c r="E1668" s="6">
        <v>139</v>
      </c>
      <c r="F1668" s="5">
        <v>5</v>
      </c>
      <c r="G1668" s="17">
        <v>4</v>
      </c>
      <c r="H1668" s="17">
        <v>0.3</v>
      </c>
      <c r="I1668" s="5">
        <v>79</v>
      </c>
      <c r="J1668" s="5">
        <v>23.7</v>
      </c>
      <c r="K1668" s="18" t="str">
        <f>INDEX(客戶資料檔!N:N,MATCH('交易記錄檔計算購買期間(勿更改順序)'!C1668,客戶資料檔!A:A,0))</f>
        <v>穩定購買型</v>
      </c>
    </row>
    <row r="1669" spans="1:11">
      <c r="A1669" s="1">
        <v>66173</v>
      </c>
      <c r="B1669" s="4">
        <v>39334</v>
      </c>
      <c r="C1669" s="1">
        <v>6716</v>
      </c>
      <c r="D1669" s="6">
        <v>4878</v>
      </c>
      <c r="E1669" s="6">
        <v>114</v>
      </c>
      <c r="F1669" s="5">
        <v>5</v>
      </c>
      <c r="G1669" s="17">
        <v>5</v>
      </c>
      <c r="H1669" s="17">
        <v>0.4</v>
      </c>
      <c r="I1669" s="5">
        <v>25</v>
      </c>
      <c r="J1669" s="5">
        <v>10</v>
      </c>
      <c r="K1669" s="18" t="str">
        <f>INDEX(客戶資料檔!N:N,MATCH('交易記錄檔計算購買期間(勿更改順序)'!C1669,客戶資料檔!A:A,0))</f>
        <v>穩定購買型</v>
      </c>
    </row>
    <row r="1670" spans="1:11">
      <c r="A1670" s="1">
        <v>47780</v>
      </c>
      <c r="B1670" s="4">
        <v>39200</v>
      </c>
      <c r="C1670" s="1">
        <v>6736</v>
      </c>
      <c r="D1670" s="6">
        <v>900</v>
      </c>
      <c r="E1670" s="6">
        <v>248</v>
      </c>
      <c r="F1670" s="5">
        <v>4</v>
      </c>
      <c r="G1670" s="17">
        <v>1</v>
      </c>
      <c r="H1670" s="17">
        <v>0</v>
      </c>
      <c r="I1670" s="5">
        <v>0</v>
      </c>
      <c r="J1670" s="5">
        <v>0</v>
      </c>
      <c r="K1670" s="18" t="str">
        <f>INDEX(客戶資料檔!N:N,MATCH('交易記錄檔計算購買期間(勿更改順序)'!C1670,客戶資料檔!A:A,0))</f>
        <v>漸趨靜止型</v>
      </c>
    </row>
    <row r="1671" spans="1:11">
      <c r="A1671" s="1">
        <v>47925</v>
      </c>
      <c r="B1671" s="4">
        <v>39201</v>
      </c>
      <c r="C1671" s="1">
        <v>6736</v>
      </c>
      <c r="D1671" s="6">
        <v>500</v>
      </c>
      <c r="E1671" s="6">
        <v>247</v>
      </c>
      <c r="F1671" s="5">
        <v>4</v>
      </c>
      <c r="G1671" s="17">
        <v>2</v>
      </c>
      <c r="H1671" s="17">
        <v>0.16666666666666666</v>
      </c>
      <c r="I1671" s="5">
        <v>1</v>
      </c>
      <c r="J1671" s="5">
        <v>0.16666666666666666</v>
      </c>
      <c r="K1671" s="18" t="str">
        <f>INDEX(客戶資料檔!N:N,MATCH('交易記錄檔計算購買期間(勿更改順序)'!C1671,客戶資料檔!A:A,0))</f>
        <v>漸趨靜止型</v>
      </c>
    </row>
    <row r="1672" spans="1:11">
      <c r="A1672" s="1">
        <v>53142</v>
      </c>
      <c r="B1672" s="4">
        <v>39245</v>
      </c>
      <c r="C1672" s="1">
        <v>6736</v>
      </c>
      <c r="D1672" s="6">
        <v>40</v>
      </c>
      <c r="E1672" s="6">
        <v>203</v>
      </c>
      <c r="F1672" s="5">
        <v>4</v>
      </c>
      <c r="G1672" s="17">
        <v>3</v>
      </c>
      <c r="H1672" s="17">
        <v>0.33333333333333331</v>
      </c>
      <c r="I1672" s="5">
        <v>44</v>
      </c>
      <c r="J1672" s="5">
        <v>14.666666666666666</v>
      </c>
      <c r="K1672" s="18" t="str">
        <f>INDEX(客戶資料檔!N:N,MATCH('交易記錄檔計算購買期間(勿更改順序)'!C1672,客戶資料檔!A:A,0))</f>
        <v>漸趨靜止型</v>
      </c>
    </row>
    <row r="1673" spans="1:11">
      <c r="A1673" s="1">
        <v>59195</v>
      </c>
      <c r="B1673" s="4">
        <v>39279</v>
      </c>
      <c r="C1673" s="1">
        <v>6736</v>
      </c>
      <c r="D1673" s="6">
        <v>2999</v>
      </c>
      <c r="E1673" s="6">
        <v>169</v>
      </c>
      <c r="F1673" s="5">
        <v>4</v>
      </c>
      <c r="G1673" s="17">
        <v>4</v>
      </c>
      <c r="H1673" s="17">
        <v>0.5</v>
      </c>
      <c r="I1673" s="5">
        <v>34</v>
      </c>
      <c r="J1673" s="5">
        <v>17</v>
      </c>
      <c r="K1673" s="18" t="str">
        <f>INDEX(客戶資料檔!N:N,MATCH('交易記錄檔計算購買期間(勿更改順序)'!C1673,客戶資料檔!A:A,0))</f>
        <v>漸趨靜止型</v>
      </c>
    </row>
    <row r="1674" spans="1:11">
      <c r="A1674" s="1">
        <v>49887</v>
      </c>
      <c r="B1674" s="4">
        <v>39218</v>
      </c>
      <c r="C1674" s="1">
        <v>6813</v>
      </c>
      <c r="D1674" s="6">
        <v>400</v>
      </c>
      <c r="E1674" s="6">
        <v>230</v>
      </c>
      <c r="F1674" s="5">
        <v>2</v>
      </c>
      <c r="G1674" s="17">
        <v>1</v>
      </c>
      <c r="H1674" s="17">
        <v>0</v>
      </c>
      <c r="I1674" s="5">
        <v>0</v>
      </c>
      <c r="J1674" s="5">
        <v>0</v>
      </c>
      <c r="K1674" s="18">
        <f>INDEX(客戶資料檔!N:N,MATCH('交易記錄檔計算購買期間(勿更改順序)'!C1674,客戶資料檔!A:A,0))</f>
        <v>0</v>
      </c>
    </row>
    <row r="1675" spans="1:11">
      <c r="A1675" s="1">
        <v>55213</v>
      </c>
      <c r="B1675" s="4">
        <v>39262</v>
      </c>
      <c r="C1675" s="1">
        <v>6813</v>
      </c>
      <c r="D1675" s="6">
        <v>2490</v>
      </c>
      <c r="E1675" s="6">
        <v>186</v>
      </c>
      <c r="F1675" s="5">
        <v>2</v>
      </c>
      <c r="G1675" s="17">
        <v>2</v>
      </c>
      <c r="H1675" s="17">
        <v>1</v>
      </c>
      <c r="I1675" s="5">
        <v>44</v>
      </c>
      <c r="J1675" s="5">
        <v>44</v>
      </c>
      <c r="K1675" s="18">
        <f>INDEX(客戶資料檔!N:N,MATCH('交易記錄檔計算購買期間(勿更改順序)'!C1675,客戶資料檔!A:A,0))</f>
        <v>0</v>
      </c>
    </row>
    <row r="1676" spans="1:11">
      <c r="A1676" s="1">
        <v>56227</v>
      </c>
      <c r="B1676" s="4">
        <v>39270</v>
      </c>
      <c r="C1676" s="1">
        <v>6820</v>
      </c>
      <c r="D1676" s="6">
        <v>399</v>
      </c>
      <c r="E1676" s="6">
        <v>178</v>
      </c>
      <c r="F1676" s="5">
        <v>4</v>
      </c>
      <c r="G1676" s="17">
        <v>1</v>
      </c>
      <c r="H1676" s="17">
        <v>0</v>
      </c>
      <c r="I1676" s="5">
        <v>0</v>
      </c>
      <c r="J1676" s="5">
        <v>0</v>
      </c>
      <c r="K1676" s="18" t="str">
        <f>INDEX(客戶資料檔!N:N,MATCH('交易記錄檔計算購買期間(勿更改順序)'!C1676,客戶資料檔!A:A,0))</f>
        <v>漸趨靜止型</v>
      </c>
    </row>
    <row r="1677" spans="1:11">
      <c r="A1677" s="1">
        <v>61823</v>
      </c>
      <c r="B1677" s="4">
        <v>39300</v>
      </c>
      <c r="C1677" s="1">
        <v>6820</v>
      </c>
      <c r="D1677" s="6">
        <v>409</v>
      </c>
      <c r="E1677" s="6">
        <v>148</v>
      </c>
      <c r="F1677" s="5">
        <v>4</v>
      </c>
      <c r="G1677" s="17">
        <v>2</v>
      </c>
      <c r="H1677" s="17">
        <v>0.16666666666666666</v>
      </c>
      <c r="I1677" s="5">
        <v>30</v>
      </c>
      <c r="J1677" s="5">
        <v>5</v>
      </c>
      <c r="K1677" s="18" t="str">
        <f>INDEX(客戶資料檔!N:N,MATCH('交易記錄檔計算購買期間(勿更改順序)'!C1677,客戶資料檔!A:A,0))</f>
        <v>漸趨靜止型</v>
      </c>
    </row>
    <row r="1678" spans="1:11">
      <c r="A1678" s="1">
        <v>62795</v>
      </c>
      <c r="B1678" s="4">
        <v>39308</v>
      </c>
      <c r="C1678" s="1">
        <v>6820</v>
      </c>
      <c r="D1678" s="6">
        <v>369</v>
      </c>
      <c r="E1678" s="6">
        <v>140</v>
      </c>
      <c r="F1678" s="5">
        <v>4</v>
      </c>
      <c r="G1678" s="17">
        <v>3</v>
      </c>
      <c r="H1678" s="17">
        <v>0.33333333333333331</v>
      </c>
      <c r="I1678" s="5">
        <v>8</v>
      </c>
      <c r="J1678" s="5">
        <v>2.6666666666666665</v>
      </c>
      <c r="K1678" s="18" t="str">
        <f>INDEX(客戶資料檔!N:N,MATCH('交易記錄檔計算購買期間(勿更改順序)'!C1678,客戶資料檔!A:A,0))</f>
        <v>漸趨靜止型</v>
      </c>
    </row>
    <row r="1679" spans="1:11">
      <c r="A1679" s="1">
        <v>77937</v>
      </c>
      <c r="B1679" s="4">
        <v>39418</v>
      </c>
      <c r="C1679" s="1">
        <v>6820</v>
      </c>
      <c r="D1679" s="6">
        <v>499</v>
      </c>
      <c r="E1679" s="6">
        <v>30</v>
      </c>
      <c r="F1679" s="5">
        <v>4</v>
      </c>
      <c r="G1679" s="17">
        <v>4</v>
      </c>
      <c r="H1679" s="17">
        <v>0.5</v>
      </c>
      <c r="I1679" s="5">
        <v>110</v>
      </c>
      <c r="J1679" s="5">
        <v>55</v>
      </c>
      <c r="K1679" s="18" t="str">
        <f>INDEX(客戶資料檔!N:N,MATCH('交易記錄檔計算購買期間(勿更改順序)'!C1679,客戶資料檔!A:A,0))</f>
        <v>漸趨靜止型</v>
      </c>
    </row>
    <row r="1680" spans="1:11">
      <c r="A1680" s="1">
        <v>50204</v>
      </c>
      <c r="B1680" s="4">
        <v>39221</v>
      </c>
      <c r="C1680" s="1">
        <v>6822</v>
      </c>
      <c r="D1680" s="6">
        <v>400</v>
      </c>
      <c r="E1680" s="6">
        <v>227</v>
      </c>
      <c r="F1680" s="5">
        <v>1</v>
      </c>
      <c r="G1680" s="17">
        <v>1</v>
      </c>
      <c r="H1680" s="17" t="s">
        <v>1111</v>
      </c>
      <c r="I1680" s="5">
        <v>0</v>
      </c>
      <c r="J1680" s="5" t="s">
        <v>1111</v>
      </c>
      <c r="K1680" s="18">
        <f>INDEX(客戶資料檔!N:N,MATCH('交易記錄檔計算購買期間(勿更改順序)'!C1680,客戶資料檔!A:A,0))</f>
        <v>0</v>
      </c>
    </row>
    <row r="1681" spans="1:11">
      <c r="A1681" s="1">
        <v>50209</v>
      </c>
      <c r="B1681" s="4">
        <v>39221</v>
      </c>
      <c r="C1681" s="1">
        <v>6828</v>
      </c>
      <c r="D1681" s="6">
        <v>29548</v>
      </c>
      <c r="E1681" s="6">
        <v>227</v>
      </c>
      <c r="F1681" s="5">
        <v>3</v>
      </c>
      <c r="G1681" s="17">
        <v>1</v>
      </c>
      <c r="H1681" s="17">
        <v>0</v>
      </c>
      <c r="I1681" s="5">
        <v>0</v>
      </c>
      <c r="J1681" s="5">
        <v>0</v>
      </c>
      <c r="K1681" s="18" t="str">
        <f>INDEX(客戶資料檔!N:N,MATCH('交易記錄檔計算購買期間(勿更改順序)'!C1681,客戶資料檔!A:A,0))</f>
        <v>穩定購買型</v>
      </c>
    </row>
    <row r="1682" spans="1:11">
      <c r="A1682" s="1">
        <v>75068</v>
      </c>
      <c r="B1682" s="4">
        <v>39403</v>
      </c>
      <c r="C1682" s="1">
        <v>6828</v>
      </c>
      <c r="D1682" s="6">
        <v>899</v>
      </c>
      <c r="E1682" s="6">
        <v>45</v>
      </c>
      <c r="F1682" s="5">
        <v>3</v>
      </c>
      <c r="G1682" s="17">
        <v>2</v>
      </c>
      <c r="H1682" s="17">
        <v>0.33333333333333331</v>
      </c>
      <c r="I1682" s="5">
        <v>182</v>
      </c>
      <c r="J1682" s="5">
        <v>60.666666666666664</v>
      </c>
      <c r="K1682" s="18" t="str">
        <f>INDEX(客戶資料檔!N:N,MATCH('交易記錄檔計算購買期間(勿更改順序)'!C1682,客戶資料檔!A:A,0))</f>
        <v>穩定購買型</v>
      </c>
    </row>
    <row r="1683" spans="1:11">
      <c r="A1683" s="1">
        <v>82174</v>
      </c>
      <c r="B1683" s="4">
        <v>39447</v>
      </c>
      <c r="C1683" s="1">
        <v>6828</v>
      </c>
      <c r="D1683" s="6">
        <v>1990</v>
      </c>
      <c r="E1683" s="6">
        <v>1</v>
      </c>
      <c r="F1683" s="5">
        <v>3</v>
      </c>
      <c r="G1683" s="17">
        <v>3</v>
      </c>
      <c r="H1683" s="17">
        <v>0.66666666666666663</v>
      </c>
      <c r="I1683" s="5">
        <v>44</v>
      </c>
      <c r="J1683" s="5">
        <v>29.333333333333332</v>
      </c>
      <c r="K1683" s="18" t="str">
        <f>INDEX(客戶資料檔!N:N,MATCH('交易記錄檔計算購買期間(勿更改順序)'!C1683,客戶資料檔!A:A,0))</f>
        <v>穩定購買型</v>
      </c>
    </row>
    <row r="1684" spans="1:11">
      <c r="A1684" s="1">
        <v>51808</v>
      </c>
      <c r="B1684" s="4">
        <v>39233</v>
      </c>
      <c r="C1684" s="1">
        <v>6922</v>
      </c>
      <c r="D1684" s="6">
        <v>400</v>
      </c>
      <c r="E1684" s="6">
        <v>215</v>
      </c>
      <c r="F1684" s="5">
        <v>1</v>
      </c>
      <c r="G1684" s="17">
        <v>1</v>
      </c>
      <c r="H1684" s="17" t="s">
        <v>1111</v>
      </c>
      <c r="I1684" s="5">
        <v>0</v>
      </c>
      <c r="J1684" s="5" t="s">
        <v>1111</v>
      </c>
      <c r="K1684" s="18">
        <f>INDEX(客戶資料檔!N:N,MATCH('交易記錄檔計算購買期間(勿更改順序)'!C1684,客戶資料檔!A:A,0))</f>
        <v>0</v>
      </c>
    </row>
    <row r="1685" spans="1:11">
      <c r="A1685" s="1">
        <v>52276</v>
      </c>
      <c r="B1685" s="4">
        <v>39237</v>
      </c>
      <c r="C1685" s="1">
        <v>6942</v>
      </c>
      <c r="D1685" s="6">
        <v>2088</v>
      </c>
      <c r="E1685" s="6">
        <v>211</v>
      </c>
      <c r="F1685" s="5">
        <v>2</v>
      </c>
      <c r="G1685" s="17">
        <v>1</v>
      </c>
      <c r="H1685" s="17">
        <v>0</v>
      </c>
      <c r="I1685" s="5">
        <v>0</v>
      </c>
      <c r="J1685" s="5">
        <v>0</v>
      </c>
      <c r="K1685" s="18">
        <f>INDEX(客戶資料檔!N:N,MATCH('交易記錄檔計算購買期間(勿更改順序)'!C1685,客戶資料檔!A:A,0))</f>
        <v>0</v>
      </c>
    </row>
    <row r="1686" spans="1:11">
      <c r="A1686" s="1">
        <v>79004</v>
      </c>
      <c r="B1686" s="4">
        <v>39427</v>
      </c>
      <c r="C1686" s="1">
        <v>6942</v>
      </c>
      <c r="D1686" s="6">
        <v>3980</v>
      </c>
      <c r="E1686" s="6">
        <v>21</v>
      </c>
      <c r="F1686" s="5">
        <v>2</v>
      </c>
      <c r="G1686" s="17">
        <v>2</v>
      </c>
      <c r="H1686" s="17">
        <v>1</v>
      </c>
      <c r="I1686" s="5">
        <v>190</v>
      </c>
      <c r="J1686" s="5">
        <v>190</v>
      </c>
      <c r="K1686" s="18">
        <f>INDEX(客戶資料檔!N:N,MATCH('交易記錄檔計算購買期間(勿更改順序)'!C1686,客戶資料檔!A:A,0))</f>
        <v>0</v>
      </c>
    </row>
    <row r="1687" spans="1:11">
      <c r="A1687" s="1">
        <v>52664</v>
      </c>
      <c r="B1687" s="4">
        <v>39241</v>
      </c>
      <c r="C1687" s="1">
        <v>6966</v>
      </c>
      <c r="D1687" s="6">
        <v>3500</v>
      </c>
      <c r="E1687" s="6">
        <v>207</v>
      </c>
      <c r="F1687" s="5">
        <v>1</v>
      </c>
      <c r="G1687" s="17">
        <v>1</v>
      </c>
      <c r="H1687" s="17" t="s">
        <v>1111</v>
      </c>
      <c r="I1687" s="5">
        <v>0</v>
      </c>
      <c r="J1687" s="5" t="s">
        <v>1111</v>
      </c>
      <c r="K1687" s="18">
        <f>INDEX(客戶資料檔!N:N,MATCH('交易記錄檔計算購買期間(勿更改順序)'!C1687,客戶資料檔!A:A,0))</f>
        <v>0</v>
      </c>
    </row>
    <row r="1688" spans="1:11">
      <c r="A1688" s="1">
        <v>52799</v>
      </c>
      <c r="B1688" s="4">
        <v>39242</v>
      </c>
      <c r="C1688" s="1">
        <v>6971</v>
      </c>
      <c r="D1688" s="6">
        <v>400</v>
      </c>
      <c r="E1688" s="6">
        <v>206</v>
      </c>
      <c r="F1688" s="5">
        <v>1</v>
      </c>
      <c r="G1688" s="17">
        <v>1</v>
      </c>
      <c r="H1688" s="17" t="s">
        <v>1111</v>
      </c>
      <c r="I1688" s="5">
        <v>0</v>
      </c>
      <c r="J1688" s="5" t="s">
        <v>1111</v>
      </c>
      <c r="K1688" s="18">
        <f>INDEX(客戶資料檔!N:N,MATCH('交易記錄檔計算購買期間(勿更改順序)'!C1688,客戶資料檔!A:A,0))</f>
        <v>0</v>
      </c>
    </row>
    <row r="1689" spans="1:11">
      <c r="A1689" s="1">
        <v>53348</v>
      </c>
      <c r="B1689" s="4">
        <v>39247</v>
      </c>
      <c r="C1689" s="1">
        <v>6997</v>
      </c>
      <c r="D1689" s="6">
        <v>2390</v>
      </c>
      <c r="E1689" s="6">
        <v>201</v>
      </c>
      <c r="F1689" s="5">
        <v>2</v>
      </c>
      <c r="G1689" s="17">
        <v>1</v>
      </c>
      <c r="H1689" s="17">
        <v>0</v>
      </c>
      <c r="I1689" s="5">
        <v>0</v>
      </c>
      <c r="J1689" s="5">
        <v>0</v>
      </c>
      <c r="K1689" s="18">
        <f>INDEX(客戶資料檔!N:N,MATCH('交易記錄檔計算購買期間(勿更改順序)'!C1689,客戶資料檔!A:A,0))</f>
        <v>0</v>
      </c>
    </row>
    <row r="1690" spans="1:11">
      <c r="A1690" s="1">
        <v>66673</v>
      </c>
      <c r="B1690" s="4">
        <v>39338</v>
      </c>
      <c r="C1690" s="1">
        <v>6997</v>
      </c>
      <c r="D1690" s="6">
        <v>7700</v>
      </c>
      <c r="E1690" s="6">
        <v>110</v>
      </c>
      <c r="F1690" s="5">
        <v>2</v>
      </c>
      <c r="G1690" s="17">
        <v>2</v>
      </c>
      <c r="H1690" s="17">
        <v>1</v>
      </c>
      <c r="I1690" s="5">
        <v>91</v>
      </c>
      <c r="J1690" s="5">
        <v>91</v>
      </c>
      <c r="K1690" s="18">
        <f>INDEX(客戶資料檔!N:N,MATCH('交易記錄檔計算購買期間(勿更改順序)'!C1690,客戶資料檔!A:A,0))</f>
        <v>0</v>
      </c>
    </row>
    <row r="1691" spans="1:11">
      <c r="A1691" s="1">
        <v>53453</v>
      </c>
      <c r="B1691" s="4">
        <v>39248</v>
      </c>
      <c r="C1691" s="1">
        <v>7005</v>
      </c>
      <c r="D1691" s="6">
        <v>400</v>
      </c>
      <c r="E1691" s="6">
        <v>200</v>
      </c>
      <c r="F1691" s="5">
        <v>5</v>
      </c>
      <c r="G1691" s="17">
        <v>1</v>
      </c>
      <c r="H1691" s="17">
        <v>0</v>
      </c>
      <c r="I1691" s="5">
        <v>0</v>
      </c>
      <c r="J1691" s="5">
        <v>0</v>
      </c>
      <c r="K1691" s="18" t="str">
        <f>INDEX(客戶資料檔!N:N,MATCH('交易記錄檔計算購買期間(勿更改順序)'!C1691,客戶資料檔!A:A,0))</f>
        <v>漸趨靜止型</v>
      </c>
    </row>
    <row r="1692" spans="1:11">
      <c r="A1692" s="1">
        <v>57386</v>
      </c>
      <c r="B1692" s="4">
        <v>39276</v>
      </c>
      <c r="C1692" s="1">
        <v>7005</v>
      </c>
      <c r="D1692" s="6">
        <v>7700</v>
      </c>
      <c r="E1692" s="6">
        <v>172</v>
      </c>
      <c r="F1692" s="5">
        <v>5</v>
      </c>
      <c r="G1692" s="17">
        <v>2</v>
      </c>
      <c r="H1692" s="17">
        <v>0.1</v>
      </c>
      <c r="I1692" s="5">
        <v>28</v>
      </c>
      <c r="J1692" s="5">
        <v>2.8000000000000003</v>
      </c>
      <c r="K1692" s="18" t="str">
        <f>INDEX(客戶資料檔!N:N,MATCH('交易記錄檔計算購買期間(勿更改順序)'!C1692,客戶資料檔!A:A,0))</f>
        <v>漸趨靜止型</v>
      </c>
    </row>
    <row r="1693" spans="1:11">
      <c r="A1693" s="1">
        <v>60105</v>
      </c>
      <c r="B1693" s="4">
        <v>39286</v>
      </c>
      <c r="C1693" s="1">
        <v>7005</v>
      </c>
      <c r="D1693" s="6">
        <v>999</v>
      </c>
      <c r="E1693" s="6">
        <v>162</v>
      </c>
      <c r="F1693" s="5">
        <v>5</v>
      </c>
      <c r="G1693" s="17">
        <v>3</v>
      </c>
      <c r="H1693" s="17">
        <v>0.2</v>
      </c>
      <c r="I1693" s="5">
        <v>10</v>
      </c>
      <c r="J1693" s="5">
        <v>2</v>
      </c>
      <c r="K1693" s="18" t="str">
        <f>INDEX(客戶資料檔!N:N,MATCH('交易記錄檔計算購買期間(勿更改順序)'!C1693,客戶資料檔!A:A,0))</f>
        <v>漸趨靜止型</v>
      </c>
    </row>
    <row r="1694" spans="1:11">
      <c r="A1694" s="1">
        <v>62310</v>
      </c>
      <c r="B1694" s="4">
        <v>39304</v>
      </c>
      <c r="C1694" s="1">
        <v>7005</v>
      </c>
      <c r="D1694" s="6">
        <v>198</v>
      </c>
      <c r="E1694" s="6">
        <v>144</v>
      </c>
      <c r="F1694" s="5">
        <v>5</v>
      </c>
      <c r="G1694" s="17">
        <v>4</v>
      </c>
      <c r="H1694" s="17">
        <v>0.3</v>
      </c>
      <c r="I1694" s="5">
        <v>18</v>
      </c>
      <c r="J1694" s="5">
        <v>5.3999999999999995</v>
      </c>
      <c r="K1694" s="18" t="str">
        <f>INDEX(客戶資料檔!N:N,MATCH('交易記錄檔計算購買期間(勿更改順序)'!C1694,客戶資料檔!A:A,0))</f>
        <v>漸趨靜止型</v>
      </c>
    </row>
    <row r="1695" spans="1:11">
      <c r="A1695" s="1">
        <v>77274</v>
      </c>
      <c r="B1695" s="4">
        <v>39412</v>
      </c>
      <c r="C1695" s="1">
        <v>7005</v>
      </c>
      <c r="D1695" s="6">
        <v>259</v>
      </c>
      <c r="E1695" s="6">
        <v>36</v>
      </c>
      <c r="F1695" s="5">
        <v>5</v>
      </c>
      <c r="G1695" s="17">
        <v>5</v>
      </c>
      <c r="H1695" s="17">
        <v>0.4</v>
      </c>
      <c r="I1695" s="5">
        <v>108</v>
      </c>
      <c r="J1695" s="5">
        <v>43.2</v>
      </c>
      <c r="K1695" s="18" t="str">
        <f>INDEX(客戶資料檔!N:N,MATCH('交易記錄檔計算購買期間(勿更改順序)'!C1695,客戶資料檔!A:A,0))</f>
        <v>漸趨靜止型</v>
      </c>
    </row>
    <row r="1696" spans="1:11">
      <c r="A1696" s="1">
        <v>54198</v>
      </c>
      <c r="B1696" s="4">
        <v>39254</v>
      </c>
      <c r="C1696" s="1">
        <v>7042</v>
      </c>
      <c r="D1696" s="6">
        <v>400</v>
      </c>
      <c r="E1696" s="6">
        <v>194</v>
      </c>
      <c r="F1696" s="5">
        <v>1</v>
      </c>
      <c r="G1696" s="17">
        <v>1</v>
      </c>
      <c r="H1696" s="17" t="s">
        <v>1111</v>
      </c>
      <c r="I1696" s="5">
        <v>0</v>
      </c>
      <c r="J1696" s="5" t="s">
        <v>1111</v>
      </c>
      <c r="K1696" s="18">
        <f>INDEX(客戶資料檔!N:N,MATCH('交易記錄檔計算購買期間(勿更改順序)'!C1696,客戶資料檔!A:A,0))</f>
        <v>0</v>
      </c>
    </row>
    <row r="1697" spans="1:11">
      <c r="A1697" s="1">
        <v>54482</v>
      </c>
      <c r="B1697" s="4">
        <v>39256</v>
      </c>
      <c r="C1697" s="1">
        <v>7076</v>
      </c>
      <c r="D1697" s="6">
        <v>799</v>
      </c>
      <c r="E1697" s="6">
        <v>192</v>
      </c>
      <c r="F1697" s="5">
        <v>3</v>
      </c>
      <c r="G1697" s="17">
        <v>1</v>
      </c>
      <c r="H1697" s="17">
        <v>0</v>
      </c>
      <c r="I1697" s="5">
        <v>0</v>
      </c>
      <c r="J1697" s="5">
        <v>0</v>
      </c>
      <c r="K1697" s="18" t="str">
        <f>INDEX(客戶資料檔!N:N,MATCH('交易記錄檔計算購買期間(勿更改順序)'!C1697,客戶資料檔!A:A,0))</f>
        <v>漸趨靜止型</v>
      </c>
    </row>
    <row r="1698" spans="1:11">
      <c r="A1698" s="1">
        <v>60825</v>
      </c>
      <c r="B1698" s="4">
        <v>39292</v>
      </c>
      <c r="C1698" s="1">
        <v>7076</v>
      </c>
      <c r="D1698" s="6">
        <v>249</v>
      </c>
      <c r="E1698" s="6">
        <v>156</v>
      </c>
      <c r="F1698" s="5">
        <v>3</v>
      </c>
      <c r="G1698" s="17">
        <v>2</v>
      </c>
      <c r="H1698" s="17">
        <v>0.33333333333333331</v>
      </c>
      <c r="I1698" s="5">
        <v>36</v>
      </c>
      <c r="J1698" s="5">
        <v>12</v>
      </c>
      <c r="K1698" s="18" t="str">
        <f>INDEX(客戶資料檔!N:N,MATCH('交易記錄檔計算購買期間(勿更改順序)'!C1698,客戶資料檔!A:A,0))</f>
        <v>漸趨靜止型</v>
      </c>
    </row>
    <row r="1699" spans="1:11">
      <c r="A1699" s="1">
        <v>72791</v>
      </c>
      <c r="B1699" s="4">
        <v>39388</v>
      </c>
      <c r="C1699" s="1">
        <v>7076</v>
      </c>
      <c r="D1699" s="6">
        <v>209</v>
      </c>
      <c r="E1699" s="6">
        <v>60</v>
      </c>
      <c r="F1699" s="5">
        <v>3</v>
      </c>
      <c r="G1699" s="17">
        <v>3</v>
      </c>
      <c r="H1699" s="17">
        <v>0.66666666666666663</v>
      </c>
      <c r="I1699" s="5">
        <v>96</v>
      </c>
      <c r="J1699" s="5">
        <v>64</v>
      </c>
      <c r="K1699" s="18" t="str">
        <f>INDEX(客戶資料檔!N:N,MATCH('交易記錄檔計算購買期間(勿更改順序)'!C1699,客戶資料檔!A:A,0))</f>
        <v>漸趨靜止型</v>
      </c>
    </row>
    <row r="1700" spans="1:11">
      <c r="A1700" s="1">
        <v>57436</v>
      </c>
      <c r="B1700" s="4">
        <v>39276</v>
      </c>
      <c r="C1700" s="1">
        <v>7271</v>
      </c>
      <c r="D1700" s="6">
        <v>400</v>
      </c>
      <c r="E1700" s="6">
        <v>172</v>
      </c>
      <c r="F1700" s="5">
        <v>1</v>
      </c>
      <c r="G1700" s="17">
        <v>1</v>
      </c>
      <c r="H1700" s="17" t="s">
        <v>1111</v>
      </c>
      <c r="I1700" s="5">
        <v>0</v>
      </c>
      <c r="J1700" s="5" t="s">
        <v>1111</v>
      </c>
      <c r="K1700" s="18">
        <f>INDEX(客戶資料檔!N:N,MATCH('交易記錄檔計算購買期間(勿更改順序)'!C1700,客戶資料檔!A:A,0))</f>
        <v>0</v>
      </c>
    </row>
    <row r="1701" spans="1:11">
      <c r="A1701" s="1">
        <v>57441</v>
      </c>
      <c r="B1701" s="4">
        <v>39276</v>
      </c>
      <c r="C1701" s="1">
        <v>7276</v>
      </c>
      <c r="D1701" s="6">
        <v>3321</v>
      </c>
      <c r="E1701" s="6">
        <v>172</v>
      </c>
      <c r="F1701" s="5">
        <v>2</v>
      </c>
      <c r="G1701" s="17">
        <v>1</v>
      </c>
      <c r="H1701" s="17">
        <v>0</v>
      </c>
      <c r="I1701" s="5">
        <v>0</v>
      </c>
      <c r="J1701" s="5">
        <v>0</v>
      </c>
      <c r="K1701" s="18">
        <f>INDEX(客戶資料檔!N:N,MATCH('交易記錄檔計算購買期間(勿更改順序)'!C1701,客戶資料檔!A:A,0))</f>
        <v>0</v>
      </c>
    </row>
    <row r="1702" spans="1:11">
      <c r="A1702" s="1">
        <v>61395</v>
      </c>
      <c r="B1702" s="4">
        <v>39297</v>
      </c>
      <c r="C1702" s="1">
        <v>7276</v>
      </c>
      <c r="D1702" s="6">
        <v>14440</v>
      </c>
      <c r="E1702" s="6">
        <v>151</v>
      </c>
      <c r="F1702" s="5">
        <v>2</v>
      </c>
      <c r="G1702" s="17">
        <v>2</v>
      </c>
      <c r="H1702" s="17">
        <v>1</v>
      </c>
      <c r="I1702" s="5">
        <v>21</v>
      </c>
      <c r="J1702" s="5">
        <v>21</v>
      </c>
      <c r="K1702" s="18">
        <f>INDEX(客戶資料檔!N:N,MATCH('交易記錄檔計算購買期間(勿更改順序)'!C1702,客戶資料檔!A:A,0))</f>
        <v>0</v>
      </c>
    </row>
    <row r="1703" spans="1:11">
      <c r="A1703" s="1">
        <v>57458</v>
      </c>
      <c r="B1703" s="4">
        <v>39276</v>
      </c>
      <c r="C1703" s="1">
        <v>7292</v>
      </c>
      <c r="D1703" s="6">
        <v>400</v>
      </c>
      <c r="E1703" s="6">
        <v>172</v>
      </c>
      <c r="F1703" s="5">
        <v>1</v>
      </c>
      <c r="G1703" s="17">
        <v>1</v>
      </c>
      <c r="H1703" s="17" t="s">
        <v>1111</v>
      </c>
      <c r="I1703" s="5">
        <v>0</v>
      </c>
      <c r="J1703" s="5" t="s">
        <v>1111</v>
      </c>
      <c r="K1703" s="18">
        <f>INDEX(客戶資料檔!N:N,MATCH('交易記錄檔計算購買期間(勿更改順序)'!C1703,客戶資料檔!A:A,0))</f>
        <v>0</v>
      </c>
    </row>
    <row r="1704" spans="1:11">
      <c r="A1704" s="1">
        <v>57923</v>
      </c>
      <c r="B1704" s="4">
        <v>39277</v>
      </c>
      <c r="C1704" s="1">
        <v>7315</v>
      </c>
      <c r="D1704" s="6">
        <v>1200</v>
      </c>
      <c r="E1704" s="6">
        <v>171</v>
      </c>
      <c r="F1704" s="5">
        <v>2</v>
      </c>
      <c r="G1704" s="17">
        <v>1</v>
      </c>
      <c r="H1704" s="17">
        <v>0</v>
      </c>
      <c r="I1704" s="5">
        <v>0</v>
      </c>
      <c r="J1704" s="5">
        <v>0</v>
      </c>
      <c r="K1704" s="18">
        <f>INDEX(客戶資料檔!N:N,MATCH('交易記錄檔計算購買期間(勿更改順序)'!C1704,客戶資料檔!A:A,0))</f>
        <v>0</v>
      </c>
    </row>
    <row r="1705" spans="1:11">
      <c r="A1705" s="1">
        <v>59231</v>
      </c>
      <c r="B1705" s="4">
        <v>39279</v>
      </c>
      <c r="C1705" s="1">
        <v>7315</v>
      </c>
      <c r="D1705" s="6">
        <v>618</v>
      </c>
      <c r="E1705" s="6">
        <v>169</v>
      </c>
      <c r="F1705" s="5">
        <v>2</v>
      </c>
      <c r="G1705" s="17">
        <v>2</v>
      </c>
      <c r="H1705" s="17">
        <v>1</v>
      </c>
      <c r="I1705" s="5">
        <v>2</v>
      </c>
      <c r="J1705" s="5">
        <v>2</v>
      </c>
      <c r="K1705" s="18">
        <f>INDEX(客戶資料檔!N:N,MATCH('交易記錄檔計算購買期間(勿更改順序)'!C1705,客戶資料檔!A:A,0))</f>
        <v>0</v>
      </c>
    </row>
    <row r="1706" spans="1:11">
      <c r="A1706" s="1">
        <v>57952</v>
      </c>
      <c r="B1706" s="4">
        <v>39277</v>
      </c>
      <c r="C1706" s="1">
        <v>7343</v>
      </c>
      <c r="D1706" s="6">
        <v>1200</v>
      </c>
      <c r="E1706" s="6">
        <v>171</v>
      </c>
      <c r="F1706" s="5">
        <v>1</v>
      </c>
      <c r="G1706" s="17">
        <v>1</v>
      </c>
      <c r="H1706" s="17" t="s">
        <v>1111</v>
      </c>
      <c r="I1706" s="5">
        <v>0</v>
      </c>
      <c r="J1706" s="5" t="s">
        <v>1111</v>
      </c>
      <c r="K1706" s="18">
        <f>INDEX(客戶資料檔!N:N,MATCH('交易記錄檔計算購買期間(勿更改順序)'!C1706,客戶資料檔!A:A,0))</f>
        <v>0</v>
      </c>
    </row>
    <row r="1707" spans="1:11">
      <c r="A1707" s="1">
        <v>57965</v>
      </c>
      <c r="B1707" s="4">
        <v>39277</v>
      </c>
      <c r="C1707" s="1">
        <v>7357</v>
      </c>
      <c r="D1707" s="6">
        <v>452</v>
      </c>
      <c r="E1707" s="6">
        <v>171</v>
      </c>
      <c r="F1707" s="5">
        <v>1</v>
      </c>
      <c r="G1707" s="17">
        <v>1</v>
      </c>
      <c r="H1707" s="17" t="s">
        <v>1111</v>
      </c>
      <c r="I1707" s="5">
        <v>0</v>
      </c>
      <c r="J1707" s="5" t="s">
        <v>1111</v>
      </c>
      <c r="K1707" s="18">
        <f>INDEX(客戶資料檔!N:N,MATCH('交易記錄檔計算購買期間(勿更改順序)'!C1707,客戶資料檔!A:A,0))</f>
        <v>0</v>
      </c>
    </row>
    <row r="1708" spans="1:11">
      <c r="A1708" s="1">
        <v>59260</v>
      </c>
      <c r="B1708" s="4">
        <v>39279</v>
      </c>
      <c r="C1708" s="1">
        <v>7450</v>
      </c>
      <c r="D1708" s="6">
        <v>2088</v>
      </c>
      <c r="E1708" s="6">
        <v>169</v>
      </c>
      <c r="F1708" s="5">
        <v>1</v>
      </c>
      <c r="G1708" s="17">
        <v>1</v>
      </c>
      <c r="H1708" s="17" t="s">
        <v>1111</v>
      </c>
      <c r="I1708" s="5">
        <v>0</v>
      </c>
      <c r="J1708" s="5" t="s">
        <v>1111</v>
      </c>
      <c r="K1708" s="18">
        <f>INDEX(客戶資料檔!N:N,MATCH('交易記錄檔計算購買期間(勿更改順序)'!C1708,客戶資料檔!A:A,0))</f>
        <v>0</v>
      </c>
    </row>
    <row r="1709" spans="1:11">
      <c r="A1709" s="1">
        <v>60953</v>
      </c>
      <c r="B1709" s="4">
        <v>39293</v>
      </c>
      <c r="C1709" s="1">
        <v>7540</v>
      </c>
      <c r="D1709" s="6">
        <v>3721</v>
      </c>
      <c r="E1709" s="6">
        <v>155</v>
      </c>
      <c r="F1709" s="5">
        <v>1</v>
      </c>
      <c r="G1709" s="17">
        <v>1</v>
      </c>
      <c r="H1709" s="17" t="s">
        <v>1111</v>
      </c>
      <c r="I1709" s="5">
        <v>0</v>
      </c>
      <c r="J1709" s="5" t="s">
        <v>1111</v>
      </c>
      <c r="K1709" s="18">
        <f>INDEX(客戶資料檔!N:N,MATCH('交易記錄檔計算購買期間(勿更改順序)'!C1709,客戶資料檔!A:A,0))</f>
        <v>0</v>
      </c>
    </row>
    <row r="1710" spans="1:11">
      <c r="A1710" s="1">
        <v>61700</v>
      </c>
      <c r="B1710" s="4">
        <v>39299</v>
      </c>
      <c r="C1710" s="1">
        <v>7563</v>
      </c>
      <c r="D1710" s="6">
        <v>1200</v>
      </c>
      <c r="E1710" s="6">
        <v>149</v>
      </c>
      <c r="F1710" s="5">
        <v>1</v>
      </c>
      <c r="G1710" s="17">
        <v>1</v>
      </c>
      <c r="H1710" s="17" t="s">
        <v>1111</v>
      </c>
      <c r="I1710" s="5">
        <v>0</v>
      </c>
      <c r="J1710" s="5" t="s">
        <v>1111</v>
      </c>
      <c r="K1710" s="18">
        <f>INDEX(客戶資料檔!N:N,MATCH('交易記錄檔計算購買期間(勿更改順序)'!C1710,客戶資料檔!A:A,0))</f>
        <v>0</v>
      </c>
    </row>
    <row r="1711" spans="1:11">
      <c r="A1711" s="1">
        <v>62314</v>
      </c>
      <c r="B1711" s="4">
        <v>39304</v>
      </c>
      <c r="C1711" s="1">
        <v>7582</v>
      </c>
      <c r="D1711" s="6">
        <v>400</v>
      </c>
      <c r="E1711" s="6">
        <v>144</v>
      </c>
      <c r="F1711" s="5">
        <v>1</v>
      </c>
      <c r="G1711" s="17">
        <v>1</v>
      </c>
      <c r="H1711" s="17" t="s">
        <v>1111</v>
      </c>
      <c r="I1711" s="5">
        <v>0</v>
      </c>
      <c r="J1711" s="5" t="s">
        <v>1111</v>
      </c>
      <c r="K1711" s="18">
        <f>INDEX(客戶資料檔!N:N,MATCH('交易記錄檔計算購買期間(勿更改順序)'!C1711,客戶資料檔!A:A,0))</f>
        <v>0</v>
      </c>
    </row>
    <row r="1712" spans="1:11">
      <c r="A1712" s="1">
        <v>62921</v>
      </c>
      <c r="B1712" s="4">
        <v>39309</v>
      </c>
      <c r="C1712" s="1">
        <v>7605</v>
      </c>
      <c r="D1712" s="6">
        <v>1200</v>
      </c>
      <c r="E1712" s="6">
        <v>139</v>
      </c>
      <c r="F1712" s="5">
        <v>1</v>
      </c>
      <c r="G1712" s="17">
        <v>1</v>
      </c>
      <c r="H1712" s="17" t="s">
        <v>1111</v>
      </c>
      <c r="I1712" s="5">
        <v>0</v>
      </c>
      <c r="J1712" s="5" t="s">
        <v>1111</v>
      </c>
      <c r="K1712" s="18">
        <f>INDEX(客戶資料檔!N:N,MATCH('交易記錄檔計算購買期間(勿更改順序)'!C1712,客戶資料檔!A:A,0))</f>
        <v>0</v>
      </c>
    </row>
    <row r="1713" spans="1:11">
      <c r="A1713" s="1">
        <v>64907</v>
      </c>
      <c r="B1713" s="4">
        <v>39325</v>
      </c>
      <c r="C1713" s="1">
        <v>7665</v>
      </c>
      <c r="D1713" s="6">
        <v>400</v>
      </c>
      <c r="E1713" s="6">
        <v>123</v>
      </c>
      <c r="F1713" s="5">
        <v>3</v>
      </c>
      <c r="G1713" s="17">
        <v>1</v>
      </c>
      <c r="H1713" s="17">
        <v>0</v>
      </c>
      <c r="I1713" s="5">
        <v>0</v>
      </c>
      <c r="J1713" s="5">
        <v>0</v>
      </c>
      <c r="K1713" s="18" t="str">
        <f>INDEX(客戶資料檔!N:N,MATCH('交易記錄檔計算購買期間(勿更改順序)'!C1713,客戶資料檔!A:A,0))</f>
        <v>穩定購買型</v>
      </c>
    </row>
    <row r="1714" spans="1:11">
      <c r="A1714" s="1">
        <v>73577</v>
      </c>
      <c r="B1714" s="4">
        <v>39395</v>
      </c>
      <c r="C1714" s="1">
        <v>7665</v>
      </c>
      <c r="D1714" s="6">
        <v>129</v>
      </c>
      <c r="E1714" s="6">
        <v>53</v>
      </c>
      <c r="F1714" s="5">
        <v>3</v>
      </c>
      <c r="G1714" s="17">
        <v>2</v>
      </c>
      <c r="H1714" s="17">
        <v>0.33333333333333331</v>
      </c>
      <c r="I1714" s="5">
        <v>70</v>
      </c>
      <c r="J1714" s="5">
        <v>23.333333333333332</v>
      </c>
      <c r="K1714" s="18" t="str">
        <f>INDEX(客戶資料檔!N:N,MATCH('交易記錄檔計算購買期間(勿更改順序)'!C1714,客戶資料檔!A:A,0))</f>
        <v>穩定購買型</v>
      </c>
    </row>
    <row r="1715" spans="1:11">
      <c r="A1715" s="1">
        <v>81802</v>
      </c>
      <c r="B1715" s="4">
        <v>39445</v>
      </c>
      <c r="C1715" s="1">
        <v>7665</v>
      </c>
      <c r="D1715" s="6">
        <v>580</v>
      </c>
      <c r="E1715" s="6">
        <v>3</v>
      </c>
      <c r="F1715" s="5">
        <v>3</v>
      </c>
      <c r="G1715" s="17">
        <v>3</v>
      </c>
      <c r="H1715" s="17">
        <v>0.66666666666666663</v>
      </c>
      <c r="I1715" s="5">
        <v>50</v>
      </c>
      <c r="J1715" s="5">
        <v>33.333333333333329</v>
      </c>
      <c r="K1715" s="18" t="str">
        <f>INDEX(客戶資料檔!N:N,MATCH('交易記錄檔計算購買期間(勿更改順序)'!C1715,客戶資料檔!A:A,0))</f>
        <v>穩定購買型</v>
      </c>
    </row>
    <row r="1716" spans="1:11">
      <c r="A1716" s="1">
        <v>66798</v>
      </c>
      <c r="B1716" s="4">
        <v>39339</v>
      </c>
      <c r="C1716" s="1">
        <v>7724</v>
      </c>
      <c r="D1716" s="6">
        <v>400</v>
      </c>
      <c r="E1716" s="6">
        <v>109</v>
      </c>
      <c r="F1716" s="5">
        <v>1</v>
      </c>
      <c r="G1716" s="17">
        <v>1</v>
      </c>
      <c r="H1716" s="17" t="s">
        <v>1111</v>
      </c>
      <c r="I1716" s="5">
        <v>0</v>
      </c>
      <c r="J1716" s="5" t="s">
        <v>1111</v>
      </c>
      <c r="K1716" s="18">
        <f>INDEX(客戶資料檔!N:N,MATCH('交易記錄檔計算購買期間(勿更改順序)'!C1716,客戶資料檔!A:A,0))</f>
        <v>0</v>
      </c>
    </row>
    <row r="1717" spans="1:11">
      <c r="A1717" s="1">
        <v>66966</v>
      </c>
      <c r="B1717" s="4">
        <v>39340</v>
      </c>
      <c r="C1717" s="1">
        <v>7735</v>
      </c>
      <c r="D1717" s="6">
        <v>5989</v>
      </c>
      <c r="E1717" s="6">
        <v>108</v>
      </c>
      <c r="F1717" s="5">
        <v>2</v>
      </c>
      <c r="G1717" s="17">
        <v>1</v>
      </c>
      <c r="H1717" s="17">
        <v>0</v>
      </c>
      <c r="I1717" s="5">
        <v>0</v>
      </c>
      <c r="J1717" s="5">
        <v>0</v>
      </c>
      <c r="K1717" s="18">
        <f>INDEX(客戶資料檔!N:N,MATCH('交易記錄檔計算購買期間(勿更改順序)'!C1717,客戶資料檔!A:A,0))</f>
        <v>0</v>
      </c>
    </row>
    <row r="1718" spans="1:11">
      <c r="A1718" s="1">
        <v>67827</v>
      </c>
      <c r="B1718" s="4">
        <v>39347</v>
      </c>
      <c r="C1718" s="1">
        <v>7735</v>
      </c>
      <c r="D1718" s="6">
        <v>800</v>
      </c>
      <c r="E1718" s="6">
        <v>101</v>
      </c>
      <c r="F1718" s="5">
        <v>2</v>
      </c>
      <c r="G1718" s="17">
        <v>2</v>
      </c>
      <c r="H1718" s="17">
        <v>1</v>
      </c>
      <c r="I1718" s="5">
        <v>7</v>
      </c>
      <c r="J1718" s="5">
        <v>7</v>
      </c>
      <c r="K1718" s="18">
        <f>INDEX(客戶資料檔!N:N,MATCH('交易記錄檔計算購買期間(勿更改順序)'!C1718,客戶資料檔!A:A,0))</f>
        <v>0</v>
      </c>
    </row>
    <row r="1719" spans="1:11">
      <c r="A1719" s="1">
        <v>68082</v>
      </c>
      <c r="B1719" s="4">
        <v>39349</v>
      </c>
      <c r="C1719" s="1">
        <v>7778</v>
      </c>
      <c r="D1719" s="6">
        <v>400</v>
      </c>
      <c r="E1719" s="6">
        <v>99</v>
      </c>
      <c r="F1719" s="5">
        <v>1</v>
      </c>
      <c r="G1719" s="17">
        <v>1</v>
      </c>
      <c r="H1719" s="17" t="s">
        <v>1111</v>
      </c>
      <c r="I1719" s="5">
        <v>0</v>
      </c>
      <c r="J1719" s="5" t="s">
        <v>1111</v>
      </c>
      <c r="K1719" s="18">
        <f>INDEX(客戶資料檔!N:N,MATCH('交易記錄檔計算購買期間(勿更改順序)'!C1719,客戶資料檔!A:A,0))</f>
        <v>0</v>
      </c>
    </row>
    <row r="1720" spans="1:11">
      <c r="A1720" s="1">
        <v>68575</v>
      </c>
      <c r="B1720" s="4">
        <v>39353</v>
      </c>
      <c r="C1720" s="1">
        <v>7794</v>
      </c>
      <c r="D1720" s="6">
        <v>400</v>
      </c>
      <c r="E1720" s="6">
        <v>95</v>
      </c>
      <c r="F1720" s="5">
        <v>2</v>
      </c>
      <c r="G1720" s="17">
        <v>1</v>
      </c>
      <c r="H1720" s="17">
        <v>0</v>
      </c>
      <c r="I1720" s="5">
        <v>0</v>
      </c>
      <c r="J1720" s="5">
        <v>0</v>
      </c>
      <c r="K1720" s="18">
        <f>INDEX(客戶資料檔!N:N,MATCH('交易記錄檔計算購買期間(勿更改順序)'!C1720,客戶資料檔!A:A,0))</f>
        <v>0</v>
      </c>
    </row>
    <row r="1721" spans="1:11">
      <c r="A1721" s="1">
        <v>75115</v>
      </c>
      <c r="B1721" s="4">
        <v>39403</v>
      </c>
      <c r="C1721" s="1">
        <v>7794</v>
      </c>
      <c r="D1721" s="6">
        <v>5679</v>
      </c>
      <c r="E1721" s="6">
        <v>45</v>
      </c>
      <c r="F1721" s="5">
        <v>2</v>
      </c>
      <c r="G1721" s="17">
        <v>2</v>
      </c>
      <c r="H1721" s="17">
        <v>1</v>
      </c>
      <c r="I1721" s="5">
        <v>50</v>
      </c>
      <c r="J1721" s="5">
        <v>50</v>
      </c>
      <c r="K1721" s="18">
        <f>INDEX(客戶資料檔!N:N,MATCH('交易記錄檔計算購買期間(勿更改順序)'!C1721,客戶資料檔!A:A,0))</f>
        <v>0</v>
      </c>
    </row>
    <row r="1722" spans="1:11">
      <c r="A1722" s="1">
        <v>70668</v>
      </c>
      <c r="B1722" s="4">
        <v>39370</v>
      </c>
      <c r="C1722" s="1">
        <v>7853</v>
      </c>
      <c r="D1722" s="6">
        <v>400</v>
      </c>
      <c r="E1722" s="6">
        <v>78</v>
      </c>
      <c r="F1722" s="5">
        <v>1</v>
      </c>
      <c r="G1722" s="17">
        <v>1</v>
      </c>
      <c r="H1722" s="17" t="s">
        <v>1111</v>
      </c>
      <c r="I1722" s="5">
        <v>0</v>
      </c>
      <c r="J1722" s="5" t="s">
        <v>1111</v>
      </c>
      <c r="K1722" s="18">
        <f>INDEX(客戶資料檔!N:N,MATCH('交易記錄檔計算購買期間(勿更改順序)'!C1722,客戶資料檔!A:A,0))</f>
        <v>0</v>
      </c>
    </row>
    <row r="1723" spans="1:11">
      <c r="A1723" s="1">
        <v>70669</v>
      </c>
      <c r="B1723" s="4">
        <v>39370</v>
      </c>
      <c r="C1723" s="1">
        <v>7854</v>
      </c>
      <c r="D1723" s="6">
        <v>400</v>
      </c>
      <c r="E1723" s="6">
        <v>78</v>
      </c>
      <c r="F1723" s="5">
        <v>31</v>
      </c>
      <c r="G1723" s="17">
        <v>1</v>
      </c>
      <c r="H1723" s="17">
        <v>0</v>
      </c>
      <c r="I1723" s="5">
        <v>0</v>
      </c>
      <c r="J1723" s="5">
        <v>0</v>
      </c>
      <c r="K1723" s="18" t="str">
        <f>INDEX(客戶資料檔!N:N,MATCH('交易記錄檔計算購買期間(勿更改順序)'!C1723,客戶資料檔!A:A,0))</f>
        <v>穩定購買型</v>
      </c>
    </row>
    <row r="1724" spans="1:11">
      <c r="A1724" s="1">
        <v>70767</v>
      </c>
      <c r="B1724" s="4">
        <v>39371</v>
      </c>
      <c r="C1724" s="1">
        <v>7854</v>
      </c>
      <c r="D1724" s="6">
        <v>47</v>
      </c>
      <c r="E1724" s="6">
        <v>77</v>
      </c>
      <c r="F1724" s="5">
        <v>31</v>
      </c>
      <c r="G1724" s="17">
        <v>2</v>
      </c>
      <c r="H1724" s="17">
        <v>2.1505376344086021E-3</v>
      </c>
      <c r="I1724" s="5">
        <v>1</v>
      </c>
      <c r="J1724" s="5">
        <v>2.1505376344086021E-3</v>
      </c>
      <c r="K1724" s="18" t="str">
        <f>INDEX(客戶資料檔!N:N,MATCH('交易記錄檔計算購買期間(勿更改順序)'!C1724,客戶資料檔!A:A,0))</f>
        <v>穩定購買型</v>
      </c>
    </row>
    <row r="1725" spans="1:11">
      <c r="A1725" s="1">
        <v>70976</v>
      </c>
      <c r="B1725" s="4">
        <v>39373</v>
      </c>
      <c r="C1725" s="1">
        <v>7854</v>
      </c>
      <c r="D1725" s="6">
        <v>165</v>
      </c>
      <c r="E1725" s="6">
        <v>75</v>
      </c>
      <c r="F1725" s="5">
        <v>31</v>
      </c>
      <c r="G1725" s="17">
        <v>3</v>
      </c>
      <c r="H1725" s="17">
        <v>4.3010752688172043E-3</v>
      </c>
      <c r="I1725" s="5">
        <v>2</v>
      </c>
      <c r="J1725" s="5">
        <v>8.6021505376344086E-3</v>
      </c>
      <c r="K1725" s="18" t="str">
        <f>INDEX(客戶資料檔!N:N,MATCH('交易記錄檔計算購買期間(勿更改順序)'!C1725,客戶資料檔!A:A,0))</f>
        <v>穩定購買型</v>
      </c>
    </row>
    <row r="1726" spans="1:11">
      <c r="A1726" s="1">
        <v>71100</v>
      </c>
      <c r="B1726" s="4">
        <v>39374</v>
      </c>
      <c r="C1726" s="1">
        <v>7854</v>
      </c>
      <c r="D1726" s="6">
        <v>672</v>
      </c>
      <c r="E1726" s="6">
        <v>74</v>
      </c>
      <c r="F1726" s="5">
        <v>31</v>
      </c>
      <c r="G1726" s="17">
        <v>4</v>
      </c>
      <c r="H1726" s="17">
        <v>6.4516129032258064E-3</v>
      </c>
      <c r="I1726" s="5">
        <v>1</v>
      </c>
      <c r="J1726" s="5">
        <v>6.4516129032258064E-3</v>
      </c>
      <c r="K1726" s="18" t="str">
        <f>INDEX(客戶資料檔!N:N,MATCH('交易記錄檔計算購買期間(勿更改順序)'!C1726,客戶資料檔!A:A,0))</f>
        <v>穩定購買型</v>
      </c>
    </row>
    <row r="1727" spans="1:11">
      <c r="A1727" s="1">
        <v>71235</v>
      </c>
      <c r="B1727" s="4">
        <v>39375</v>
      </c>
      <c r="C1727" s="1">
        <v>7854</v>
      </c>
      <c r="D1727" s="6">
        <v>488</v>
      </c>
      <c r="E1727" s="6">
        <v>73</v>
      </c>
      <c r="F1727" s="5">
        <v>31</v>
      </c>
      <c r="G1727" s="17">
        <v>5</v>
      </c>
      <c r="H1727" s="17">
        <v>8.6021505376344086E-3</v>
      </c>
      <c r="I1727" s="5">
        <v>1</v>
      </c>
      <c r="J1727" s="5">
        <v>8.6021505376344086E-3</v>
      </c>
      <c r="K1727" s="18" t="str">
        <f>INDEX(客戶資料檔!N:N,MATCH('交易記錄檔計算購買期間(勿更改順序)'!C1727,客戶資料檔!A:A,0))</f>
        <v>穩定購買型</v>
      </c>
    </row>
    <row r="1728" spans="1:11">
      <c r="A1728" s="1">
        <v>71393</v>
      </c>
      <c r="B1728" s="4">
        <v>39376</v>
      </c>
      <c r="C1728" s="1">
        <v>7854</v>
      </c>
      <c r="D1728" s="6">
        <v>894</v>
      </c>
      <c r="E1728" s="6">
        <v>72</v>
      </c>
      <c r="F1728" s="5">
        <v>31</v>
      </c>
      <c r="G1728" s="17">
        <v>6</v>
      </c>
      <c r="H1728" s="17">
        <v>1.0752688172043012E-2</v>
      </c>
      <c r="I1728" s="5">
        <v>1</v>
      </c>
      <c r="J1728" s="5">
        <v>1.0752688172043012E-2</v>
      </c>
      <c r="K1728" s="18" t="str">
        <f>INDEX(客戶資料檔!N:N,MATCH('交易記錄檔計算購買期間(勿更改順序)'!C1728,客戶資料檔!A:A,0))</f>
        <v>穩定購買型</v>
      </c>
    </row>
    <row r="1729" spans="1:11">
      <c r="A1729" s="1">
        <v>71747</v>
      </c>
      <c r="B1729" s="4">
        <v>39379</v>
      </c>
      <c r="C1729" s="1">
        <v>7854</v>
      </c>
      <c r="D1729" s="6">
        <v>1351</v>
      </c>
      <c r="E1729" s="6">
        <v>69</v>
      </c>
      <c r="F1729" s="5">
        <v>31</v>
      </c>
      <c r="G1729" s="17">
        <v>7</v>
      </c>
      <c r="H1729" s="17">
        <v>1.2903225806451613E-2</v>
      </c>
      <c r="I1729" s="5">
        <v>3</v>
      </c>
      <c r="J1729" s="5">
        <v>3.870967741935484E-2</v>
      </c>
      <c r="K1729" s="18" t="str">
        <f>INDEX(客戶資料檔!N:N,MATCH('交易記錄檔計算購買期間(勿更改順序)'!C1729,客戶資料檔!A:A,0))</f>
        <v>穩定購買型</v>
      </c>
    </row>
    <row r="1730" spans="1:11">
      <c r="A1730" s="1">
        <v>71857</v>
      </c>
      <c r="B1730" s="4">
        <v>39380</v>
      </c>
      <c r="C1730" s="1">
        <v>7854</v>
      </c>
      <c r="D1730" s="6">
        <v>3583</v>
      </c>
      <c r="E1730" s="6">
        <v>68</v>
      </c>
      <c r="F1730" s="5">
        <v>31</v>
      </c>
      <c r="G1730" s="17">
        <v>8</v>
      </c>
      <c r="H1730" s="17">
        <v>1.5053763440860216E-2</v>
      </c>
      <c r="I1730" s="5">
        <v>1</v>
      </c>
      <c r="J1730" s="5">
        <v>1.5053763440860216E-2</v>
      </c>
      <c r="K1730" s="18" t="str">
        <f>INDEX(客戶資料檔!N:N,MATCH('交易記錄檔計算購買期間(勿更改順序)'!C1730,客戶資料檔!A:A,0))</f>
        <v>穩定購買型</v>
      </c>
    </row>
    <row r="1731" spans="1:11">
      <c r="A1731" s="1">
        <v>72119</v>
      </c>
      <c r="B1731" s="4">
        <v>39382</v>
      </c>
      <c r="C1731" s="1">
        <v>7854</v>
      </c>
      <c r="D1731" s="6">
        <v>2054</v>
      </c>
      <c r="E1731" s="6">
        <v>66</v>
      </c>
      <c r="F1731" s="5">
        <v>31</v>
      </c>
      <c r="G1731" s="17">
        <v>9</v>
      </c>
      <c r="H1731" s="17">
        <v>1.7204301075268817E-2</v>
      </c>
      <c r="I1731" s="5">
        <v>2</v>
      </c>
      <c r="J1731" s="5">
        <v>3.4408602150537634E-2</v>
      </c>
      <c r="K1731" s="18" t="str">
        <f>INDEX(客戶資料檔!N:N,MATCH('交易記錄檔計算購買期間(勿更改順序)'!C1731,客戶資料檔!A:A,0))</f>
        <v>穩定購買型</v>
      </c>
    </row>
    <row r="1732" spans="1:11">
      <c r="A1732" s="1">
        <v>72265</v>
      </c>
      <c r="B1732" s="4">
        <v>39383</v>
      </c>
      <c r="C1732" s="1">
        <v>7854</v>
      </c>
      <c r="D1732" s="6">
        <v>172</v>
      </c>
      <c r="E1732" s="6">
        <v>65</v>
      </c>
      <c r="F1732" s="5">
        <v>31</v>
      </c>
      <c r="G1732" s="17">
        <v>10</v>
      </c>
      <c r="H1732" s="17">
        <v>1.935483870967742E-2</v>
      </c>
      <c r="I1732" s="5">
        <v>1</v>
      </c>
      <c r="J1732" s="5">
        <v>1.935483870967742E-2</v>
      </c>
      <c r="K1732" s="18" t="str">
        <f>INDEX(客戶資料檔!N:N,MATCH('交易記錄檔計算購買期間(勿更改順序)'!C1732,客戶資料檔!A:A,0))</f>
        <v>穩定購買型</v>
      </c>
    </row>
    <row r="1733" spans="1:11">
      <c r="A1733" s="1">
        <v>73156</v>
      </c>
      <c r="B1733" s="4">
        <v>39391</v>
      </c>
      <c r="C1733" s="1">
        <v>7854</v>
      </c>
      <c r="D1733" s="6">
        <v>1020</v>
      </c>
      <c r="E1733" s="6">
        <v>57</v>
      </c>
      <c r="F1733" s="5">
        <v>31</v>
      </c>
      <c r="G1733" s="17">
        <v>11</v>
      </c>
      <c r="H1733" s="17">
        <v>2.1505376344086023E-2</v>
      </c>
      <c r="I1733" s="5">
        <v>8</v>
      </c>
      <c r="J1733" s="5">
        <v>0.17204301075268819</v>
      </c>
      <c r="K1733" s="18" t="str">
        <f>INDEX(客戶資料檔!N:N,MATCH('交易記錄檔計算購買期間(勿更改順序)'!C1733,客戶資料檔!A:A,0))</f>
        <v>穩定購買型</v>
      </c>
    </row>
    <row r="1734" spans="1:11">
      <c r="A1734" s="1">
        <v>73463</v>
      </c>
      <c r="B1734" s="4">
        <v>39394</v>
      </c>
      <c r="C1734" s="1">
        <v>7854</v>
      </c>
      <c r="D1734" s="6">
        <v>299</v>
      </c>
      <c r="E1734" s="6">
        <v>54</v>
      </c>
      <c r="F1734" s="5">
        <v>31</v>
      </c>
      <c r="G1734" s="17">
        <v>12</v>
      </c>
      <c r="H1734" s="17">
        <v>2.3655913978494623E-2</v>
      </c>
      <c r="I1734" s="5">
        <v>3</v>
      </c>
      <c r="J1734" s="5">
        <v>7.0967741935483872E-2</v>
      </c>
      <c r="K1734" s="18" t="str">
        <f>INDEX(客戶資料檔!N:N,MATCH('交易記錄檔計算購買期間(勿更改順序)'!C1734,客戶資料檔!A:A,0))</f>
        <v>穩定購買型</v>
      </c>
    </row>
    <row r="1735" spans="1:11">
      <c r="A1735" s="1">
        <v>73702</v>
      </c>
      <c r="B1735" s="4">
        <v>39396</v>
      </c>
      <c r="C1735" s="1">
        <v>7854</v>
      </c>
      <c r="D1735" s="6">
        <v>4614</v>
      </c>
      <c r="E1735" s="6">
        <v>52</v>
      </c>
      <c r="F1735" s="5">
        <v>31</v>
      </c>
      <c r="G1735" s="17">
        <v>13</v>
      </c>
      <c r="H1735" s="17">
        <v>2.5806451612903226E-2</v>
      </c>
      <c r="I1735" s="5">
        <v>2</v>
      </c>
      <c r="J1735" s="5">
        <v>5.1612903225806452E-2</v>
      </c>
      <c r="K1735" s="18" t="str">
        <f>INDEX(客戶資料檔!N:N,MATCH('交易記錄檔計算購買期間(勿更改順序)'!C1735,客戶資料檔!A:A,0))</f>
        <v>穩定購買型</v>
      </c>
    </row>
    <row r="1736" spans="1:11">
      <c r="A1736" s="1">
        <v>73830</v>
      </c>
      <c r="B1736" s="4">
        <v>39397</v>
      </c>
      <c r="C1736" s="1">
        <v>7854</v>
      </c>
      <c r="D1736" s="6">
        <v>925</v>
      </c>
      <c r="E1736" s="6">
        <v>51</v>
      </c>
      <c r="F1736" s="5">
        <v>31</v>
      </c>
      <c r="G1736" s="17">
        <v>14</v>
      </c>
      <c r="H1736" s="17">
        <v>2.7956989247311829E-2</v>
      </c>
      <c r="I1736" s="5">
        <v>1</v>
      </c>
      <c r="J1736" s="5">
        <v>2.7956989247311829E-2</v>
      </c>
      <c r="K1736" s="18" t="str">
        <f>INDEX(客戶資料檔!N:N,MATCH('交易記錄檔計算購買期間(勿更改順序)'!C1736,客戶資料檔!A:A,0))</f>
        <v>穩定購買型</v>
      </c>
    </row>
    <row r="1737" spans="1:11">
      <c r="A1737" s="1">
        <v>74209</v>
      </c>
      <c r="B1737" s="4">
        <v>39401</v>
      </c>
      <c r="C1737" s="1">
        <v>7854</v>
      </c>
      <c r="D1737" s="6">
        <v>590</v>
      </c>
      <c r="E1737" s="6">
        <v>47</v>
      </c>
      <c r="F1737" s="5">
        <v>31</v>
      </c>
      <c r="G1737" s="17">
        <v>15</v>
      </c>
      <c r="H1737" s="17">
        <v>3.0107526881720432E-2</v>
      </c>
      <c r="I1737" s="5">
        <v>4</v>
      </c>
      <c r="J1737" s="5">
        <v>0.12043010752688173</v>
      </c>
      <c r="K1737" s="18" t="str">
        <f>INDEX(客戶資料檔!N:N,MATCH('交易記錄檔計算購買期間(勿更改順序)'!C1737,客戶資料檔!A:A,0))</f>
        <v>穩定購買型</v>
      </c>
    </row>
    <row r="1738" spans="1:11">
      <c r="A1738" s="1">
        <v>75676</v>
      </c>
      <c r="B1738" s="4">
        <v>39404</v>
      </c>
      <c r="C1738" s="1">
        <v>7854</v>
      </c>
      <c r="D1738" s="6">
        <v>559</v>
      </c>
      <c r="E1738" s="6">
        <v>44</v>
      </c>
      <c r="F1738" s="5">
        <v>31</v>
      </c>
      <c r="G1738" s="17">
        <v>16</v>
      </c>
      <c r="H1738" s="17">
        <v>3.2258064516129031E-2</v>
      </c>
      <c r="I1738" s="5">
        <v>3</v>
      </c>
      <c r="J1738" s="5">
        <v>9.6774193548387094E-2</v>
      </c>
      <c r="K1738" s="18" t="str">
        <f>INDEX(客戶資料檔!N:N,MATCH('交易記錄檔計算購買期間(勿更改順序)'!C1738,客戶資料檔!A:A,0))</f>
        <v>穩定購買型</v>
      </c>
    </row>
    <row r="1739" spans="1:11">
      <c r="A1739" s="1">
        <v>76419</v>
      </c>
      <c r="B1739" s="4">
        <v>39405</v>
      </c>
      <c r="C1739" s="1">
        <v>7854</v>
      </c>
      <c r="D1739" s="6">
        <v>399</v>
      </c>
      <c r="E1739" s="6">
        <v>43</v>
      </c>
      <c r="F1739" s="5">
        <v>31</v>
      </c>
      <c r="G1739" s="17">
        <v>17</v>
      </c>
      <c r="H1739" s="17">
        <v>3.4408602150537634E-2</v>
      </c>
      <c r="I1739" s="5">
        <v>1</v>
      </c>
      <c r="J1739" s="5">
        <v>3.4408602150537634E-2</v>
      </c>
      <c r="K1739" s="18" t="str">
        <f>INDEX(客戶資料檔!N:N,MATCH('交易記錄檔計算購買期間(勿更改順序)'!C1739,客戶資料檔!A:A,0))</f>
        <v>穩定購買型</v>
      </c>
    </row>
    <row r="1740" spans="1:11">
      <c r="A1740" s="1">
        <v>76615</v>
      </c>
      <c r="B1740" s="4">
        <v>39406</v>
      </c>
      <c r="C1740" s="1">
        <v>7854</v>
      </c>
      <c r="D1740" s="6">
        <v>299</v>
      </c>
      <c r="E1740" s="6">
        <v>42</v>
      </c>
      <c r="F1740" s="5">
        <v>31</v>
      </c>
      <c r="G1740" s="17">
        <v>18</v>
      </c>
      <c r="H1740" s="17">
        <v>3.6559139784946237E-2</v>
      </c>
      <c r="I1740" s="5">
        <v>1</v>
      </c>
      <c r="J1740" s="5">
        <v>3.6559139784946237E-2</v>
      </c>
      <c r="K1740" s="18" t="str">
        <f>INDEX(客戶資料檔!N:N,MATCH('交易記錄檔計算購買期間(勿更改順序)'!C1740,客戶資料檔!A:A,0))</f>
        <v>穩定購買型</v>
      </c>
    </row>
    <row r="1741" spans="1:11">
      <c r="A1741" s="1">
        <v>77478</v>
      </c>
      <c r="B1741" s="4">
        <v>39414</v>
      </c>
      <c r="C1741" s="1">
        <v>7854</v>
      </c>
      <c r="D1741" s="6">
        <v>298</v>
      </c>
      <c r="E1741" s="6">
        <v>34</v>
      </c>
      <c r="F1741" s="5">
        <v>31</v>
      </c>
      <c r="G1741" s="17">
        <v>19</v>
      </c>
      <c r="H1741" s="17">
        <v>3.870967741935484E-2</v>
      </c>
      <c r="I1741" s="5">
        <v>8</v>
      </c>
      <c r="J1741" s="5">
        <v>0.30967741935483872</v>
      </c>
      <c r="K1741" s="18" t="str">
        <f>INDEX(客戶資料檔!N:N,MATCH('交易記錄檔計算購買期間(勿更改順序)'!C1741,客戶資料檔!A:A,0))</f>
        <v>穩定購買型</v>
      </c>
    </row>
    <row r="1742" spans="1:11">
      <c r="A1742" s="1">
        <v>77704</v>
      </c>
      <c r="B1742" s="4">
        <v>39416</v>
      </c>
      <c r="C1742" s="1">
        <v>7854</v>
      </c>
      <c r="D1742" s="6">
        <v>308</v>
      </c>
      <c r="E1742" s="6">
        <v>32</v>
      </c>
      <c r="F1742" s="5">
        <v>31</v>
      </c>
      <c r="G1742" s="17">
        <v>20</v>
      </c>
      <c r="H1742" s="17">
        <v>4.0860215053763443E-2</v>
      </c>
      <c r="I1742" s="5">
        <v>2</v>
      </c>
      <c r="J1742" s="5">
        <v>8.1720430107526887E-2</v>
      </c>
      <c r="K1742" s="18" t="str">
        <f>INDEX(客戶資料檔!N:N,MATCH('交易記錄檔計算購買期間(勿更改順序)'!C1742,客戶資料檔!A:A,0))</f>
        <v>穩定購買型</v>
      </c>
    </row>
    <row r="1743" spans="1:11">
      <c r="A1743" s="1">
        <v>77952</v>
      </c>
      <c r="B1743" s="4">
        <v>39418</v>
      </c>
      <c r="C1743" s="1">
        <v>7854</v>
      </c>
      <c r="D1743" s="6">
        <v>399</v>
      </c>
      <c r="E1743" s="6">
        <v>30</v>
      </c>
      <c r="F1743" s="5">
        <v>31</v>
      </c>
      <c r="G1743" s="17">
        <v>21</v>
      </c>
      <c r="H1743" s="17">
        <v>4.3010752688172046E-2</v>
      </c>
      <c r="I1743" s="5">
        <v>2</v>
      </c>
      <c r="J1743" s="5">
        <v>8.6021505376344093E-2</v>
      </c>
      <c r="K1743" s="18" t="str">
        <f>INDEX(客戶資料檔!N:N,MATCH('交易記錄檔計算購買期間(勿更改順序)'!C1743,客戶資料檔!A:A,0))</f>
        <v>穩定購買型</v>
      </c>
    </row>
    <row r="1744" spans="1:11">
      <c r="A1744" s="1">
        <v>78154</v>
      </c>
      <c r="B1744" s="4">
        <v>39420</v>
      </c>
      <c r="C1744" s="1">
        <v>7854</v>
      </c>
      <c r="D1744" s="6">
        <v>343</v>
      </c>
      <c r="E1744" s="6">
        <v>28</v>
      </c>
      <c r="F1744" s="5">
        <v>31</v>
      </c>
      <c r="G1744" s="17">
        <v>22</v>
      </c>
      <c r="H1744" s="17">
        <v>4.5161290322580643E-2</v>
      </c>
      <c r="I1744" s="5">
        <v>2</v>
      </c>
      <c r="J1744" s="5">
        <v>9.0322580645161285E-2</v>
      </c>
      <c r="K1744" s="18" t="str">
        <f>INDEX(客戶資料檔!N:N,MATCH('交易記錄檔計算購買期間(勿更改順序)'!C1744,客戶資料檔!A:A,0))</f>
        <v>穩定購買型</v>
      </c>
    </row>
    <row r="1745" spans="1:11">
      <c r="A1745" s="1">
        <v>78251</v>
      </c>
      <c r="B1745" s="4">
        <v>39421</v>
      </c>
      <c r="C1745" s="1">
        <v>7854</v>
      </c>
      <c r="D1745" s="6">
        <v>1278</v>
      </c>
      <c r="E1745" s="6">
        <v>27</v>
      </c>
      <c r="F1745" s="5">
        <v>31</v>
      </c>
      <c r="G1745" s="17">
        <v>23</v>
      </c>
      <c r="H1745" s="17">
        <v>4.7311827956989246E-2</v>
      </c>
      <c r="I1745" s="5">
        <v>1</v>
      </c>
      <c r="J1745" s="5">
        <v>4.7311827956989246E-2</v>
      </c>
      <c r="K1745" s="18" t="str">
        <f>INDEX(客戶資料檔!N:N,MATCH('交易記錄檔計算購買期間(勿更改順序)'!C1745,客戶資料檔!A:A,0))</f>
        <v>穩定購買型</v>
      </c>
    </row>
    <row r="1746" spans="1:11">
      <c r="A1746" s="1">
        <v>78344</v>
      </c>
      <c r="B1746" s="4">
        <v>39422</v>
      </c>
      <c r="C1746" s="1">
        <v>7854</v>
      </c>
      <c r="D1746" s="6">
        <v>390</v>
      </c>
      <c r="E1746" s="6">
        <v>26</v>
      </c>
      <c r="F1746" s="5">
        <v>31</v>
      </c>
      <c r="G1746" s="17">
        <v>24</v>
      </c>
      <c r="H1746" s="17">
        <v>4.9462365591397849E-2</v>
      </c>
      <c r="I1746" s="5">
        <v>1</v>
      </c>
      <c r="J1746" s="5">
        <v>4.9462365591397849E-2</v>
      </c>
      <c r="K1746" s="18" t="str">
        <f>INDEX(客戶資料檔!N:N,MATCH('交易記錄檔計算購買期間(勿更改順序)'!C1746,客戶資料檔!A:A,0))</f>
        <v>穩定購買型</v>
      </c>
    </row>
    <row r="1747" spans="1:11">
      <c r="A1747" s="1">
        <v>78456</v>
      </c>
      <c r="B1747" s="4">
        <v>39423</v>
      </c>
      <c r="C1747" s="1">
        <v>7854</v>
      </c>
      <c r="D1747" s="6">
        <v>900</v>
      </c>
      <c r="E1747" s="6">
        <v>25</v>
      </c>
      <c r="F1747" s="5">
        <v>31</v>
      </c>
      <c r="G1747" s="17">
        <v>25</v>
      </c>
      <c r="H1747" s="17">
        <v>5.1612903225806452E-2</v>
      </c>
      <c r="I1747" s="5">
        <v>1</v>
      </c>
      <c r="J1747" s="5">
        <v>5.1612903225806452E-2</v>
      </c>
      <c r="K1747" s="18" t="str">
        <f>INDEX(客戶資料檔!N:N,MATCH('交易記錄檔計算購買期間(勿更改順序)'!C1747,客戶資料檔!A:A,0))</f>
        <v>穩定購買型</v>
      </c>
    </row>
    <row r="1748" spans="1:11">
      <c r="A1748" s="1">
        <v>79852</v>
      </c>
      <c r="B1748" s="4">
        <v>39434</v>
      </c>
      <c r="C1748" s="1">
        <v>7854</v>
      </c>
      <c r="D1748" s="6">
        <v>555</v>
      </c>
      <c r="E1748" s="6">
        <v>14</v>
      </c>
      <c r="F1748" s="5">
        <v>31</v>
      </c>
      <c r="G1748" s="17">
        <v>26</v>
      </c>
      <c r="H1748" s="17">
        <v>5.3763440860215055E-2</v>
      </c>
      <c r="I1748" s="5">
        <v>11</v>
      </c>
      <c r="J1748" s="5">
        <v>0.59139784946236562</v>
      </c>
      <c r="K1748" s="18" t="str">
        <f>INDEX(客戶資料檔!N:N,MATCH('交易記錄檔計算購買期間(勿更改順序)'!C1748,客戶資料檔!A:A,0))</f>
        <v>穩定購買型</v>
      </c>
    </row>
    <row r="1749" spans="1:11">
      <c r="A1749" s="1">
        <v>79960</v>
      </c>
      <c r="B1749" s="4">
        <v>39435</v>
      </c>
      <c r="C1749" s="1">
        <v>7854</v>
      </c>
      <c r="D1749" s="6">
        <v>328</v>
      </c>
      <c r="E1749" s="6">
        <v>13</v>
      </c>
      <c r="F1749" s="5">
        <v>31</v>
      </c>
      <c r="G1749" s="17">
        <v>27</v>
      </c>
      <c r="H1749" s="17">
        <v>5.5913978494623658E-2</v>
      </c>
      <c r="I1749" s="5">
        <v>1</v>
      </c>
      <c r="J1749" s="5">
        <v>5.5913978494623658E-2</v>
      </c>
      <c r="K1749" s="18" t="str">
        <f>INDEX(客戶資料檔!N:N,MATCH('交易記錄檔計算購買期間(勿更改順序)'!C1749,客戶資料檔!A:A,0))</f>
        <v>穩定購買型</v>
      </c>
    </row>
    <row r="1750" spans="1:11">
      <c r="A1750" s="1">
        <v>80667</v>
      </c>
      <c r="B1750" s="4">
        <v>39439</v>
      </c>
      <c r="C1750" s="1">
        <v>7854</v>
      </c>
      <c r="D1750" s="6">
        <v>386</v>
      </c>
      <c r="E1750" s="6">
        <v>9</v>
      </c>
      <c r="F1750" s="5">
        <v>31</v>
      </c>
      <c r="G1750" s="17">
        <v>28</v>
      </c>
      <c r="H1750" s="17">
        <v>5.8064516129032261E-2</v>
      </c>
      <c r="I1750" s="5">
        <v>4</v>
      </c>
      <c r="J1750" s="5">
        <v>0.23225806451612904</v>
      </c>
      <c r="K1750" s="18" t="str">
        <f>INDEX(客戶資料檔!N:N,MATCH('交易記錄檔計算購買期間(勿更改順序)'!C1750,客戶資料檔!A:A,0))</f>
        <v>穩定購買型</v>
      </c>
    </row>
    <row r="1751" spans="1:11">
      <c r="A1751" s="1">
        <v>81599</v>
      </c>
      <c r="B1751" s="4">
        <v>39444</v>
      </c>
      <c r="C1751" s="1">
        <v>7854</v>
      </c>
      <c r="D1751" s="6">
        <v>1699</v>
      </c>
      <c r="E1751" s="6">
        <v>4</v>
      </c>
      <c r="F1751" s="5">
        <v>31</v>
      </c>
      <c r="G1751" s="17">
        <v>29</v>
      </c>
      <c r="H1751" s="17">
        <v>6.0215053763440864E-2</v>
      </c>
      <c r="I1751" s="5">
        <v>5</v>
      </c>
      <c r="J1751" s="5">
        <v>0.30107526881720431</v>
      </c>
      <c r="K1751" s="18" t="str">
        <f>INDEX(客戶資料檔!N:N,MATCH('交易記錄檔計算購買期間(勿更改順序)'!C1751,客戶資料檔!A:A,0))</f>
        <v>穩定購買型</v>
      </c>
    </row>
    <row r="1752" spans="1:11">
      <c r="A1752" s="1">
        <v>82018</v>
      </c>
      <c r="B1752" s="4">
        <v>39446</v>
      </c>
      <c r="C1752" s="1">
        <v>7854</v>
      </c>
      <c r="D1752" s="6">
        <v>199</v>
      </c>
      <c r="E1752" s="6">
        <v>2</v>
      </c>
      <c r="F1752" s="5">
        <v>31</v>
      </c>
      <c r="G1752" s="17">
        <v>30</v>
      </c>
      <c r="H1752" s="17">
        <v>6.236559139784946E-2</v>
      </c>
      <c r="I1752" s="5">
        <v>2</v>
      </c>
      <c r="J1752" s="5">
        <v>0.12473118279569892</v>
      </c>
      <c r="K1752" s="18" t="str">
        <f>INDEX(客戶資料檔!N:N,MATCH('交易記錄檔計算購買期間(勿更改順序)'!C1752,客戶資料檔!A:A,0))</f>
        <v>穩定購買型</v>
      </c>
    </row>
    <row r="1753" spans="1:11">
      <c r="A1753" s="1">
        <v>82189</v>
      </c>
      <c r="B1753" s="4">
        <v>39447</v>
      </c>
      <c r="C1753" s="1">
        <v>7854</v>
      </c>
      <c r="D1753" s="6">
        <v>386</v>
      </c>
      <c r="E1753" s="6">
        <v>1</v>
      </c>
      <c r="F1753" s="5">
        <v>31</v>
      </c>
      <c r="G1753" s="17">
        <v>31</v>
      </c>
      <c r="H1753" s="17">
        <v>6.4516129032258063E-2</v>
      </c>
      <c r="I1753" s="5">
        <v>1</v>
      </c>
      <c r="J1753" s="5">
        <v>6.4516129032258063E-2</v>
      </c>
      <c r="K1753" s="18" t="str">
        <f>INDEX(客戶資料檔!N:N,MATCH('交易記錄檔計算購買期間(勿更改順序)'!C1753,客戶資料檔!A:A,0))</f>
        <v>穩定購買型</v>
      </c>
    </row>
    <row r="1754" spans="1:11">
      <c r="A1754" s="1">
        <v>71398</v>
      </c>
      <c r="B1754" s="4">
        <v>39376</v>
      </c>
      <c r="C1754" s="1">
        <v>7876</v>
      </c>
      <c r="D1754" s="6">
        <v>599</v>
      </c>
      <c r="E1754" s="6">
        <v>72</v>
      </c>
      <c r="F1754" s="5">
        <v>1</v>
      </c>
      <c r="G1754" s="17">
        <v>1</v>
      </c>
      <c r="H1754" s="17" t="s">
        <v>1111</v>
      </c>
      <c r="I1754" s="5">
        <v>0</v>
      </c>
      <c r="J1754" s="5" t="s">
        <v>1111</v>
      </c>
      <c r="K1754" s="18">
        <f>INDEX(客戶資料檔!N:N,MATCH('交易記錄檔計算購買期間(勿更改順序)'!C1754,客戶資料檔!A:A,0))</f>
        <v>0</v>
      </c>
    </row>
    <row r="1755" spans="1:11">
      <c r="A1755" s="1">
        <v>71862</v>
      </c>
      <c r="B1755" s="4">
        <v>39380</v>
      </c>
      <c r="C1755" s="1">
        <v>7892</v>
      </c>
      <c r="D1755" s="6">
        <v>2399</v>
      </c>
      <c r="E1755" s="6">
        <v>68</v>
      </c>
      <c r="F1755" s="5">
        <v>1</v>
      </c>
      <c r="G1755" s="17">
        <v>1</v>
      </c>
      <c r="H1755" s="17" t="s">
        <v>1111</v>
      </c>
      <c r="I1755" s="5">
        <v>0</v>
      </c>
      <c r="J1755" s="5" t="s">
        <v>1111</v>
      </c>
      <c r="K1755" s="18">
        <f>INDEX(客戶資料檔!N:N,MATCH('交易記錄檔計算購買期間(勿更改順序)'!C1755,客戶資料檔!A:A,0))</f>
        <v>0</v>
      </c>
    </row>
    <row r="1756" spans="1:11">
      <c r="A1756" s="1">
        <v>73051</v>
      </c>
      <c r="B1756" s="4">
        <v>39390</v>
      </c>
      <c r="C1756" s="1">
        <v>7923</v>
      </c>
      <c r="D1756" s="6">
        <v>4675</v>
      </c>
      <c r="E1756" s="6">
        <v>58</v>
      </c>
      <c r="F1756" s="5">
        <v>2</v>
      </c>
      <c r="G1756" s="17">
        <v>1</v>
      </c>
      <c r="H1756" s="17">
        <v>0</v>
      </c>
      <c r="I1756" s="5">
        <v>0</v>
      </c>
      <c r="J1756" s="5">
        <v>0</v>
      </c>
      <c r="K1756" s="18">
        <f>INDEX(客戶資料檔!N:N,MATCH('交易記錄檔計算購買期間(勿更改順序)'!C1756,客戶資料檔!A:A,0))</f>
        <v>0</v>
      </c>
    </row>
    <row r="1757" spans="1:11">
      <c r="A1757" s="1">
        <v>82021</v>
      </c>
      <c r="B1757" s="4">
        <v>39446</v>
      </c>
      <c r="C1757" s="1">
        <v>7923</v>
      </c>
      <c r="D1757" s="6">
        <v>72</v>
      </c>
      <c r="E1757" s="6">
        <v>2</v>
      </c>
      <c r="F1757" s="5">
        <v>2</v>
      </c>
      <c r="G1757" s="17">
        <v>2</v>
      </c>
      <c r="H1757" s="17">
        <v>1</v>
      </c>
      <c r="I1757" s="5">
        <v>56</v>
      </c>
      <c r="J1757" s="5">
        <v>56</v>
      </c>
      <c r="K1757" s="18">
        <f>INDEX(客戶資料檔!N:N,MATCH('交易記錄檔計算購買期間(勿更改順序)'!C1757,客戶資料檔!A:A,0))</f>
        <v>0</v>
      </c>
    </row>
    <row r="1758" spans="1:11">
      <c r="A1758" s="1">
        <v>75708</v>
      </c>
      <c r="B1758" s="4">
        <v>39404</v>
      </c>
      <c r="C1758" s="1">
        <v>8006</v>
      </c>
      <c r="D1758" s="6">
        <v>400</v>
      </c>
      <c r="E1758" s="6">
        <v>44</v>
      </c>
      <c r="F1758" s="5">
        <v>1</v>
      </c>
      <c r="G1758" s="17">
        <v>1</v>
      </c>
      <c r="H1758" s="17" t="s">
        <v>1111</v>
      </c>
      <c r="I1758" s="5">
        <v>0</v>
      </c>
      <c r="J1758" s="5" t="s">
        <v>1111</v>
      </c>
      <c r="K1758" s="18">
        <f>INDEX(客戶資料檔!N:N,MATCH('交易記錄檔計算購買期間(勿更改順序)'!C1758,客戶資料檔!A:A,0))</f>
        <v>0</v>
      </c>
    </row>
    <row r="1759" spans="1:11">
      <c r="A1759" s="1">
        <v>76618</v>
      </c>
      <c r="B1759" s="4">
        <v>39406</v>
      </c>
      <c r="C1759" s="1">
        <v>8059</v>
      </c>
      <c r="D1759" s="6">
        <v>2641</v>
      </c>
      <c r="E1759" s="6">
        <v>42</v>
      </c>
      <c r="F1759" s="5">
        <v>1</v>
      </c>
      <c r="G1759" s="17">
        <v>1</v>
      </c>
      <c r="H1759" s="17" t="s">
        <v>1111</v>
      </c>
      <c r="I1759" s="5">
        <v>0</v>
      </c>
      <c r="J1759" s="5" t="s">
        <v>1111</v>
      </c>
      <c r="K1759" s="18">
        <f>INDEX(客戶資料檔!N:N,MATCH('交易記錄檔計算購買期間(勿更改順序)'!C1759,客戶資料檔!A:A,0))</f>
        <v>0</v>
      </c>
    </row>
    <row r="1760" spans="1:11">
      <c r="A1760" s="1">
        <v>80232</v>
      </c>
      <c r="B1760" s="4">
        <v>39437</v>
      </c>
      <c r="C1760" s="1">
        <v>8141</v>
      </c>
      <c r="D1760" s="6">
        <v>400</v>
      </c>
      <c r="E1760" s="6">
        <v>11</v>
      </c>
      <c r="F1760" s="5">
        <v>2</v>
      </c>
      <c r="G1760" s="17">
        <v>1</v>
      </c>
      <c r="H1760" s="17">
        <v>0</v>
      </c>
      <c r="I1760" s="5">
        <v>0</v>
      </c>
      <c r="J1760" s="5">
        <v>0</v>
      </c>
      <c r="K1760" s="18">
        <f>INDEX(客戶資料檔!N:N,MATCH('交易記錄檔計算購買期間(勿更改順序)'!C1760,客戶資料檔!A:A,0))</f>
        <v>0</v>
      </c>
    </row>
    <row r="1761" spans="1:11">
      <c r="A1761" s="1">
        <v>80422</v>
      </c>
      <c r="B1761" s="4">
        <v>39438</v>
      </c>
      <c r="C1761" s="1">
        <v>8141</v>
      </c>
      <c r="D1761" s="6">
        <v>500</v>
      </c>
      <c r="E1761" s="6">
        <v>10</v>
      </c>
      <c r="F1761" s="5">
        <v>2</v>
      </c>
      <c r="G1761" s="17">
        <v>2</v>
      </c>
      <c r="H1761" s="17">
        <v>1</v>
      </c>
      <c r="I1761" s="5">
        <v>1</v>
      </c>
      <c r="J1761" s="5">
        <v>1</v>
      </c>
      <c r="K1761" s="18">
        <f>INDEX(客戶資料檔!N:N,MATCH('交易記錄檔計算購買期間(勿更改順序)'!C1761,客戶資料檔!A:A,0))</f>
        <v>0</v>
      </c>
    </row>
    <row r="1762" spans="1:11">
      <c r="A1762" s="1">
        <v>81611</v>
      </c>
      <c r="B1762" s="4">
        <v>39444</v>
      </c>
      <c r="C1762" s="1">
        <v>8192</v>
      </c>
      <c r="D1762" s="6">
        <v>3332</v>
      </c>
      <c r="E1762" s="6">
        <v>4</v>
      </c>
      <c r="F1762" s="5">
        <v>1</v>
      </c>
      <c r="G1762" s="17">
        <v>1</v>
      </c>
      <c r="H1762" s="17" t="s">
        <v>1111</v>
      </c>
      <c r="I1762" s="5">
        <v>0</v>
      </c>
      <c r="J1762" s="5" t="s">
        <v>1111</v>
      </c>
      <c r="K1762" s="18">
        <f>INDEX(客戶資料檔!N:N,MATCH('交易記錄檔計算購買期間(勿更改順序)'!C1762,客戶資料檔!A:A,0))</f>
        <v>0</v>
      </c>
    </row>
    <row r="1763" spans="1:11">
      <c r="A1763" s="1">
        <v>82032</v>
      </c>
      <c r="B1763" s="4">
        <v>39446</v>
      </c>
      <c r="C1763" s="1">
        <v>8202</v>
      </c>
      <c r="D1763" s="6">
        <v>400</v>
      </c>
      <c r="E1763" s="6">
        <v>2</v>
      </c>
      <c r="F1763" s="5">
        <v>1</v>
      </c>
      <c r="G1763" s="17">
        <v>1</v>
      </c>
      <c r="H1763" s="17" t="s">
        <v>1111</v>
      </c>
      <c r="I1763" s="5">
        <v>0</v>
      </c>
      <c r="J1763" s="5" t="s">
        <v>1111</v>
      </c>
      <c r="K1763" s="18">
        <f>INDEX(客戶資料檔!N:N,MATCH('交易記錄檔計算購買期間(勿更改順序)'!C1763,客戶資料檔!A:A,0))</f>
        <v>0</v>
      </c>
    </row>
    <row r="1764" spans="1:11">
      <c r="D1764" s="6"/>
      <c r="F1764" s="5"/>
      <c r="G1764" s="6"/>
      <c r="I1764" s="4"/>
    </row>
    <row r="1765" spans="1:11">
      <c r="D1765" s="6"/>
      <c r="F1765" s="5"/>
      <c r="G1765" s="6"/>
      <c r="I1765" s="4"/>
    </row>
    <row r="1766" spans="1:11">
      <c r="D1766" s="6"/>
      <c r="F1766" s="5"/>
      <c r="G1766" s="6"/>
      <c r="I1766" s="4"/>
    </row>
    <row r="1767" spans="1:11">
      <c r="D1767" s="6"/>
      <c r="F1767" s="5"/>
      <c r="G1767" s="6"/>
      <c r="I1767" s="4"/>
    </row>
    <row r="1768" spans="1:11">
      <c r="D1768" s="6"/>
      <c r="F1768" s="5"/>
      <c r="G1768" s="6"/>
      <c r="I1768" s="4"/>
    </row>
    <row r="1769" spans="1:11">
      <c r="D1769" s="6"/>
      <c r="F1769" s="5"/>
      <c r="G1769" s="6"/>
      <c r="I1769" s="4"/>
    </row>
    <row r="1770" spans="1:11">
      <c r="D1770" s="6"/>
      <c r="F1770" s="5"/>
      <c r="G1770" s="6"/>
      <c r="I1770" s="4"/>
    </row>
    <row r="1771" spans="1:11">
      <c r="D1771" s="6"/>
      <c r="F1771" s="5"/>
      <c r="G1771" s="6"/>
      <c r="I1771" s="4"/>
    </row>
    <row r="1772" spans="1:11">
      <c r="D1772" s="6"/>
      <c r="F1772" s="5"/>
      <c r="G1772" s="6"/>
      <c r="I1772" s="4"/>
    </row>
    <row r="1773" spans="1:11">
      <c r="D1773" s="6"/>
      <c r="F1773" s="5"/>
      <c r="G1773" s="6"/>
      <c r="I1773" s="4"/>
    </row>
    <row r="1774" spans="1:11">
      <c r="D1774" s="6"/>
      <c r="F1774" s="5"/>
      <c r="G1774" s="6"/>
      <c r="I1774" s="4"/>
    </row>
    <row r="1775" spans="1:11">
      <c r="D1775" s="6"/>
      <c r="F1775" s="5"/>
      <c r="G1775" s="6"/>
      <c r="I1775" s="4"/>
    </row>
    <row r="1776" spans="1:11">
      <c r="D1776" s="6"/>
      <c r="F1776" s="5"/>
      <c r="G1776" s="6"/>
      <c r="I1776" s="4"/>
    </row>
    <row r="1777" spans="4:9">
      <c r="D1777" s="6"/>
      <c r="F1777" s="5"/>
      <c r="G1777" s="6"/>
      <c r="I1777" s="4"/>
    </row>
    <row r="1778" spans="4:9">
      <c r="D1778" s="6"/>
      <c r="F1778" s="5"/>
      <c r="G1778" s="6"/>
      <c r="I1778" s="4"/>
    </row>
    <row r="1779" spans="4:9">
      <c r="D1779" s="6"/>
      <c r="F1779" s="5"/>
      <c r="G1779" s="6"/>
      <c r="I1779" s="4"/>
    </row>
    <row r="1780" spans="4:9">
      <c r="D1780" s="6"/>
      <c r="F1780" s="5"/>
      <c r="G1780" s="6"/>
      <c r="I1780" s="4"/>
    </row>
    <row r="1781" spans="4:9">
      <c r="D1781" s="6"/>
      <c r="F1781" s="5"/>
      <c r="G1781" s="6"/>
      <c r="I1781" s="4"/>
    </row>
    <row r="1782" spans="4:9">
      <c r="D1782" s="6"/>
      <c r="F1782" s="5"/>
      <c r="G1782" s="6"/>
      <c r="I1782" s="4"/>
    </row>
    <row r="1783" spans="4:9">
      <c r="D1783" s="6"/>
      <c r="F1783" s="5"/>
      <c r="G1783" s="6"/>
      <c r="I1783" s="4"/>
    </row>
    <row r="1784" spans="4:9">
      <c r="D1784" s="6"/>
      <c r="F1784" s="5"/>
      <c r="G1784" s="6"/>
      <c r="I1784" s="4"/>
    </row>
    <row r="1785" spans="4:9">
      <c r="D1785" s="6"/>
      <c r="F1785" s="5"/>
      <c r="G1785" s="6"/>
      <c r="I1785" s="4"/>
    </row>
    <row r="1786" spans="4:9">
      <c r="D1786" s="6"/>
      <c r="F1786" s="5"/>
      <c r="G1786" s="6"/>
      <c r="I1786" s="4"/>
    </row>
    <row r="1787" spans="4:9">
      <c r="D1787" s="6"/>
      <c r="F1787" s="5"/>
      <c r="G1787" s="6"/>
      <c r="I1787" s="4"/>
    </row>
    <row r="1788" spans="4:9">
      <c r="D1788" s="6"/>
      <c r="F1788" s="5"/>
      <c r="G1788" s="6"/>
      <c r="I1788" s="4"/>
    </row>
    <row r="1789" spans="4:9">
      <c r="D1789" s="6"/>
      <c r="F1789" s="5"/>
      <c r="G1789" s="6"/>
      <c r="I1789" s="4"/>
    </row>
    <row r="1790" spans="4:9">
      <c r="D1790" s="6"/>
      <c r="F1790" s="5"/>
      <c r="G1790" s="6"/>
      <c r="I1790" s="4"/>
    </row>
    <row r="1791" spans="4:9">
      <c r="D1791" s="6"/>
      <c r="F1791" s="5"/>
      <c r="G1791" s="6"/>
      <c r="I1791" s="4"/>
    </row>
    <row r="1792" spans="4:9">
      <c r="D1792" s="6"/>
      <c r="F1792" s="5"/>
      <c r="G1792" s="6"/>
      <c r="I1792" s="4"/>
    </row>
    <row r="1793" spans="4:9">
      <c r="D1793" s="6"/>
      <c r="F1793" s="5"/>
      <c r="G1793" s="6"/>
      <c r="I1793" s="4"/>
    </row>
    <row r="1794" spans="4:9">
      <c r="D1794" s="6"/>
      <c r="F1794" s="5"/>
      <c r="G1794" s="6"/>
      <c r="I1794" s="4"/>
    </row>
    <row r="1795" spans="4:9">
      <c r="D1795" s="6"/>
      <c r="F1795" s="5"/>
      <c r="G1795" s="6"/>
      <c r="I1795" s="4"/>
    </row>
    <row r="1796" spans="4:9">
      <c r="D1796" s="6"/>
      <c r="F1796" s="5"/>
      <c r="G1796" s="6"/>
      <c r="I1796" s="4"/>
    </row>
    <row r="1797" spans="4:9">
      <c r="D1797" s="6"/>
      <c r="F1797" s="5"/>
      <c r="G1797" s="6"/>
      <c r="I1797" s="4"/>
    </row>
    <row r="1798" spans="4:9">
      <c r="D1798" s="6"/>
      <c r="F1798" s="5"/>
      <c r="G1798" s="6"/>
      <c r="I1798" s="4"/>
    </row>
    <row r="1799" spans="4:9">
      <c r="D1799" s="6"/>
      <c r="F1799" s="5"/>
      <c r="G1799" s="6"/>
      <c r="I1799" s="4"/>
    </row>
    <row r="1800" spans="4:9">
      <c r="D1800" s="6"/>
      <c r="F1800" s="5"/>
      <c r="G1800" s="6"/>
      <c r="I1800" s="4"/>
    </row>
    <row r="1801" spans="4:9">
      <c r="D1801" s="6"/>
      <c r="F1801" s="5"/>
      <c r="G1801" s="6"/>
      <c r="I1801" s="4"/>
    </row>
    <row r="1802" spans="4:9">
      <c r="D1802" s="6"/>
      <c r="F1802" s="5"/>
      <c r="G1802" s="6"/>
      <c r="I1802" s="4"/>
    </row>
    <row r="1803" spans="4:9">
      <c r="D1803" s="6"/>
      <c r="F1803" s="5"/>
      <c r="G1803" s="6"/>
      <c r="I1803" s="4"/>
    </row>
    <row r="1804" spans="4:9">
      <c r="D1804" s="6"/>
      <c r="F1804" s="5"/>
      <c r="G1804" s="6"/>
      <c r="I1804" s="4"/>
    </row>
    <row r="1805" spans="4:9">
      <c r="D1805" s="6"/>
      <c r="F1805" s="5"/>
      <c r="G1805" s="6"/>
      <c r="I1805" s="4"/>
    </row>
    <row r="1806" spans="4:9">
      <c r="D1806" s="6"/>
      <c r="F1806" s="5"/>
      <c r="G1806" s="6"/>
      <c r="I1806" s="4"/>
    </row>
    <row r="1807" spans="4:9">
      <c r="D1807" s="6"/>
      <c r="F1807" s="5"/>
      <c r="G1807" s="6"/>
      <c r="I1807" s="4"/>
    </row>
    <row r="1808" spans="4:9">
      <c r="D1808" s="6"/>
      <c r="F1808" s="5"/>
      <c r="G1808" s="6"/>
      <c r="I1808" s="4"/>
    </row>
    <row r="1809" spans="4:9">
      <c r="D1809" s="6"/>
      <c r="F1809" s="5"/>
      <c r="G1809" s="6"/>
      <c r="I1809" s="4"/>
    </row>
    <row r="1810" spans="4:9">
      <c r="D1810" s="6"/>
      <c r="F1810" s="5"/>
      <c r="G1810" s="6"/>
      <c r="I1810" s="4"/>
    </row>
    <row r="1811" spans="4:9">
      <c r="D1811" s="6"/>
      <c r="F1811" s="5"/>
      <c r="G1811" s="6"/>
      <c r="I1811" s="4"/>
    </row>
    <row r="1812" spans="4:9">
      <c r="D1812" s="6"/>
      <c r="F1812" s="5"/>
      <c r="G1812" s="6"/>
      <c r="I1812" s="4"/>
    </row>
    <row r="1813" spans="4:9">
      <c r="D1813" s="6"/>
      <c r="F1813" s="5"/>
      <c r="G1813" s="6"/>
      <c r="I1813" s="4"/>
    </row>
    <row r="1814" spans="4:9">
      <c r="D1814" s="6"/>
      <c r="F1814" s="5"/>
      <c r="G1814" s="6"/>
      <c r="I1814" s="4"/>
    </row>
    <row r="1815" spans="4:9">
      <c r="D1815" s="6"/>
      <c r="F1815" s="5"/>
      <c r="G1815" s="6"/>
      <c r="I1815" s="4"/>
    </row>
    <row r="1816" spans="4:9">
      <c r="D1816" s="6"/>
      <c r="F1816" s="5"/>
      <c r="G1816" s="6"/>
      <c r="I1816" s="4"/>
    </row>
  </sheetData>
  <autoFilter ref="A1:G1816" xr:uid="{E9FF471A-9111-E043-8A0E-634120D30C2D}"/>
  <sortState ref="A2:K1817">
    <sortCondition ref="C2:C1817"/>
    <sortCondition ref="A2:A18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相關圖表</vt:lpstr>
      <vt:lpstr>產品資料檔</vt:lpstr>
      <vt:lpstr>交易記錄檔</vt:lpstr>
      <vt:lpstr>客戶資料檔</vt:lpstr>
      <vt:lpstr>Bob Stone RFM 權重</vt:lpstr>
      <vt:lpstr>Bob Stone RFM Score</vt:lpstr>
      <vt:lpstr>交易記錄檔計算購買期間(勿更改順序)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昕 杜</cp:lastModifiedBy>
  <dcterms:created xsi:type="dcterms:W3CDTF">2015-03-09T02:33:14Z</dcterms:created>
  <dcterms:modified xsi:type="dcterms:W3CDTF">2020-06-22T18:55:26Z</dcterms:modified>
</cp:coreProperties>
</file>